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入力規則等" sheetId="7" r:id="rId2"/>
  </sheets>
  <definedNames>
    <definedName name="_xlnm.Print_Area" localSheetId="0">行政事業レビューシート!$A$1:$AY$339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<sst xmlns="http://schemas.openxmlformats.org/spreadsheetml/2006/main" count="1113" uniqueCount="707">
  <si>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</si>
  <si>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</si>
  <si>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</si>
  <si>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</si>
  <si>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</si>
  <si>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</si>
  <si>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</si>
  <si>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</si>
  <si>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</si>
  <si>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</si>
  <si>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</si>
  <si>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</si>
  <si>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</si>
  <si>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</si>
  <si>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</si>
  <si>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</si>
  <si>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</si>
  <si>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</si>
  <si>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</si>
  <si>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</si>
  <si>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</si>
  <si>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</si>
  <si>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</si>
  <si>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</si>
  <si>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</si>
  <si>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</si>
  <si>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</si>
  <si>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</si>
  <si>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</si>
  <si>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</si>
  <si>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</si>
  <si>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</si>
  <si>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</si>
  <si>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</si>
  <si>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</si>
  <si>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</si>
  <si>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</si>
  <si>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</si>
  <si>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</si>
  <si>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</si>
  <si>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</si>
  <si>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</si>
  <si>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</si>
  <si>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</si>
  <si>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</si>
  <si>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</si>
  <si>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</si>
  <si>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</si>
  <si>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</si>
  <si>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</si>
  <si>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</si>
  <si>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</si>
  <si>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</si>
  <si>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</si>
  <si>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</si>
  <si>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</si>
  <si>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</si>
  <si>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</si>
  <si>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</si>
  <si>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</si>
  <si>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</si>
  <si>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</si>
  <si>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</si>
  <si>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</si>
  <si>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</si>
  <si>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</si>
  <si>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</si>
  <si>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</si>
  <si>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</si>
  <si>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</si>
  <si>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</si>
  <si>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</si>
  <si>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</si>
  <si>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</si>
  <si>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</si>
  <si>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</si>
  <si>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</si>
  <si>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</si>
  <si>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</si>
  <si>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</si>
  <si>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</si>
  <si>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</si>
  <si>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</si>
  <si>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</si>
  <si>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</si>
  <si>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</si>
  <si>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</si>
  <si>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</si>
  <si>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</si>
  <si>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</si>
  <si>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</si>
  <si>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</si>
  <si>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</si>
  <si>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</si>
  <si>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</si>
  <si>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</si>
  <si>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</si>
  <si>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</si>
  <si>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</si>
  <si>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</si>
  <si>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</si>
  <si>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</si>
  <si>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</si>
  <si>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</si>
  <si>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</si>
  <si>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</si>
  <si>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</si>
  <si>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</si>
  <si>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</si>
  <si>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</si>
  <si>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</si>
  <si>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</si>
  <si>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</si>
  <si>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</si>
  <si>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</si>
  <si>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</si>
  <si>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</si>
  <si>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</si>
  <si>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</si>
  <si>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</si>
  <si>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</si>
  <si>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</si>
  <si>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</si>
  <si>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</si>
  <si>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</si>
  <si>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</si>
  <si>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</si>
  <si>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</si>
  <si>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</si>
  <si>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</si>
  <si>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</si>
  <si>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</si>
  <si>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</si>
  <si>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</si>
  <si>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</si>
  <si>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</si>
  <si>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</si>
  <si>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</si>
  <si>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</si>
  <si>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</si>
  <si>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</si>
  <si>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</si>
  <si>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</si>
  <si>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</si>
  <si>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</si>
  <si>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</si>
  <si>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</si>
  <si>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</si>
  <si>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</si>
  <si>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</si>
  <si>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</si>
  <si>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</si>
  <si>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</si>
  <si>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</si>
  <si>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</si>
  <si>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</si>
  <si>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</si>
  <si>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</si>
  <si>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</si>
  <si>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</si>
  <si>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</si>
  <si>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</si>
  <si>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</si>
  <si>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</si>
  <si>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</si>
  <si>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</si>
  <si>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</si>
  <si>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</si>
  <si>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</si>
  <si>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</si>
  <si>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</si>
  <si>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</si>
  <si>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</si>
  <si>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</si>
  <si>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</si>
  <si>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</si>
  <si>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</si>
  <si>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</si>
  <si>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</si>
  <si>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</si>
  <si>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</si>
  <si>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</si>
  <si>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</si>
  <si>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</si>
  <si>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</si>
  <si>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</si>
  <si>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</si>
  <si>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</si>
  <si>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</si>
  <si>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</si>
  <si>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</si>
  <si>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</si>
  <si>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</si>
  <si>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</si>
  <si>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</si>
  <si>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</si>
  <si>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</si>
  <si>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</si>
  <si>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</si>
  <si>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</si>
  <si>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</si>
  <si>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</si>
  <si>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</si>
  <si>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</si>
  <si>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</si>
  <si>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</si>
  <si>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</si>
  <si>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</si>
  <si>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</si>
  <si>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</si>
  <si>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</si>
  <si>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</si>
  <si>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</si>
  <si>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</si>
  <si>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</si>
  <si>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</si>
  <si>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</si>
  <si>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</si>
  <si>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</si>
  <si>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</si>
  <si>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</si>
  <si>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</si>
  <si>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</si>
  <si>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</si>
  <si>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</si>
  <si>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</si>
  <si>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</si>
  <si>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</si>
  <si>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</si>
  <si>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</si>
  <si>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</si>
  <si>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</si>
  <si>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</si>
  <si>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</si>
  <si>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</si>
  <si>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</si>
  <si>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</si>
  <si>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</si>
  <si>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</si>
  <si>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</si>
  <si>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</si>
  <si>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</si>
  <si>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</si>
  <si>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</si>
  <si>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</si>
  <si>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</si>
  <si>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</si>
  <si>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</si>
  <si>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</si>
  <si>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</si>
  <si>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</si>
  <si>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</si>
  <si>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</si>
  <si>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</si>
  <si>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</si>
  <si>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</si>
  <si>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</si>
  <si>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</si>
  <si>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</si>
  <si>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</si>
  <si>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</si>
  <si>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</si>
  <si>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</si>
  <si>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</si>
  <si>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</si>
  <si>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</si>
  <si>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</si>
  <si>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</si>
  <si>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</si>
  <si>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</si>
  <si>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</si>
  <si>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</si>
  <si>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</si>
  <si>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</si>
  <si>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</si>
  <si>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</si>
  <si>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</si>
  <si>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</si>
  <si>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</si>
  <si>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</si>
  <si>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</si>
  <si>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</si>
  <si>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</si>
  <si>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</si>
  <si>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</si>
  <si>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</si>
  <si>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</si>
  <si>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</si>
  <si>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</si>
  <si>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</si>
  <si>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</si>
  <si>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</si>
  <si>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</si>
  <si>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</si>
  <si>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</si>
  <si>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</si>
  <si>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</si>
  <si>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</si>
  <si>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</si>
  <si>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</si>
  <si>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</si>
  <si>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</si>
  <si>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</si>
  <si>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</si>
  <si>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</si>
  <si>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</si>
  <si>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</si>
  <si>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</si>
  <si>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</si>
  <si>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</si>
  <si>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</si>
  <si>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</si>
  <si>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</si>
  <si>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</si>
  <si>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</si>
  <si>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</si>
  <si>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</si>
  <si>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</si>
  <si>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</si>
  <si>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</si>
  <si>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</si>
  <si>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</si>
  <si>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</si>
  <si>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</si>
  <si>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</si>
  <si>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</si>
  <si>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</si>
  <si>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</si>
  <si>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</si>
  <si>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</si>
  <si>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</si>
  <si>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</si>
  <si>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</si>
  <si>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</si>
  <si>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</si>
  <si>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</si>
  <si>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</si>
  <si>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</si>
  <si>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</si>
  <si>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</si>
  <si>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</si>
  <si>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</si>
  <si>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</si>
  <si>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</si>
  <si>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</si>
  <si>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</si>
  <si>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</si>
  <si>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</si>
  <si>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</si>
  <si>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</si>
  <si>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</si>
  <si>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</si>
  <si>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</si>
  <si>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</si>
  <si>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</si>
  <si>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</si>
  <si>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</si>
  <si>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</si>
  <si>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</si>
  <si>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</si>
  <si>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</si>
  <si>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</si>
  <si>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</si>
  <si>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</si>
  <si>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</si>
  <si>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</si>
  <si>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</si>
  <si>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</si>
  <si>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</si>
  <si>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</si>
  <si>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</si>
  <si>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</si>
  <si>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</si>
  <si>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</si>
  <si>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</si>
  <si>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</si>
  <si>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</si>
  <si>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</si>
  <si>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</si>
  <si>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</si>
  <si>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</si>
  <si>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</si>
  <si>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</si>
  <si>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</si>
  <si>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</si>
  <si>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</si>
  <si>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</si>
  <si>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</si>
  <si>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</si>
  <si>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</si>
  <si>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</si>
  <si>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</si>
  <si>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</si>
  <si>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</si>
  <si>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</si>
  <si>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</si>
  <si>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</si>
  <si>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</si>
  <si>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</si>
  <si>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</si>
  <si>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</si>
  <si>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</si>
  <si>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</si>
  <si>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</si>
  <si>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</si>
  <si>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</si>
  <si>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</si>
  <si>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</si>
  <si>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</si>
  <si>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</si>
  <si>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</si>
  <si>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</si>
  <si>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</si>
  <si>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</si>
  <si>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</si>
  <si>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</si>
  <si>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</si>
  <si>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</si>
  <si>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</si>
  <si>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</si>
  <si>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</si>
  <si>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</si>
  <si>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</si>
  <si>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</si>
  <si>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</si>
  <si>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</si>
  <si>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</si>
  <si>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</si>
  <si>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</si>
  <si>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</si>
  <si>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</si>
  <si>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</si>
  <si>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</si>
  <si>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</si>
  <si>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</si>
  <si>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</si>
  <si>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</si>
  <si>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</si>
  <si>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</si>
  <si>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</si>
  <si>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</si>
  <si>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</si>
  <si>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</si>
  <si>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</si>
  <si>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</si>
  <si>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</si>
  <si>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</si>
  <si>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</si>
  <si>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</si>
  <si>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</si>
  <si>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</si>
  <si>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</si>
  <si>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</si>
  <si>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</si>
  <si>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</si>
  <si>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</si>
  <si>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</si>
  <si>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</si>
  <si>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</si>
  <si>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</si>
  <si>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</si>
  <si>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</si>
  <si>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</si>
  <si>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</si>
  <si>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</si>
  <si>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</si>
  <si>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</si>
  <si>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</si>
  <si>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</si>
  <si>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</si>
  <si>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</si>
  <si>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</si>
  <si>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</si>
  <si>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</si>
  <si>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</si>
  <si>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</si>
  <si>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</si>
  <si>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</si>
  <si>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</si>
  <si>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</si>
  <si>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</si>
  <si>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</si>
  <si>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</si>
  <si>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</si>
  <si>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</si>
  <si>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</si>
  <si>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</si>
  <si>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</si>
  <si>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</si>
  <si>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</si>
  <si>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</si>
  <si>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</si>
  <si>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</si>
  <si>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</si>
  <si>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</si>
  <si>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</si>
  <si>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</si>
  <si>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</si>
  <si>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</si>
  <si>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</si>
  <si>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</si>
  <si>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</si>
  <si>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</si>
  <si>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</si>
  <si>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</si>
  <si>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</si>
  <si>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</si>
  <si>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</si>
  <si>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</si>
  <si>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</si>
  <si>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</si>
  <si>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</si>
  <si>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</si>
  <si>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</si>
  <si>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</si>
  <si>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</si>
  <si>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</si>
  <si>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</si>
  <si>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</si>
  <si>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</si>
  <si>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</si>
  <si>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</si>
  <si>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</si>
  <si>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</si>
  <si>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</si>
  <si>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</si>
  <si>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</si>
  <si>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</si>
  <si>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</si>
  <si>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</si>
  <si>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</si>
  <si>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</si>
  <si>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</si>
  <si>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</si>
  <si>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</si>
  <si>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</si>
  <si>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</si>
  <si>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</si>
  <si>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</si>
  <si>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</si>
  <si>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</si>
  <si>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</si>
  <si>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</si>
  <si>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</si>
  <si>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</si>
  <si>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</si>
  <si>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</si>
  <si>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</si>
  <si>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</si>
  <si>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</si>
  <si>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</si>
  <si>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</si>
  <si>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</si>
  <si>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</si>
  <si>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</si>
  <si>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</si>
  <si>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</si>
  <si>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</si>
  <si>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</si>
  <si>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</si>
  <si>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</si>
  <si>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</si>
  <si>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</si>
  <si>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</si>
  <si>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</si>
  <si>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</si>
  <si>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</si>
  <si>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</si>
  <si>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</si>
  <si>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</si>
  <si>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</si>
  <si>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</si>
  <si>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</si>
  <si>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</si>
  <si>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</si>
  <si>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</si>
  <si>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</si>
  <si>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</si>
  <si>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</si>
  <si>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</si>
  <si>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</si>
  <si>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</si>
  <si>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</si>
  <si>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</si>
  <si>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</si>
  <si>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</si>
  <si>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</si>
  <si>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</si>
  <si>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</si>
  <si>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</si>
  <si>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</si>
  <si>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</si>
  <si>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</si>
  <si>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</si>
  <si>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</si>
  <si>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</si>
  <si>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</si>
  <si>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</si>
  <si>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</si>
  <si>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</si>
  <si>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</si>
  <si>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</si>
  <si>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</si>
  <si>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</si>
  <si>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</si>
  <si>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</si>
  <si>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</si>
  <si>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</si>
  <si>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</si>
  <si>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</si>
  <si>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</si>
  <si>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</si>
  <si>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</si>
  <si>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</si>
  <si>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</si>
  <si>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</si>
  <si>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</si>
  <si>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</si>
  <si>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</si>
  <si>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</si>
  <si>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</si>
  <si>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</si>
  <si>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</si>
  <si>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</si>
  <si>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</si>
  <si>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</si>
  <si>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</si>
  <si>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</si>
  <si>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</si>
  <si>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</si>
  <si>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</si>
  <si>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</si>
  <si>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</si>
  <si>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</si>
  <si>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</si>
  <si>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</si>
  <si>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</si>
  <si>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</si>
  <si>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</si>
  <si>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</si>
  <si>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</si>
  <si>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</si>
  <si>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</si>
  <si>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</si>
  <si>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</si>
  <si>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</si>
  <si>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</si>
  <si>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</si>
  <si>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復興庁</t>
  </si>
  <si>
    <t>平成24年度</t>
  </si>
  <si>
    <t>統括官付参事官(予算・会計担当)</t>
  </si>
  <si>
    <t>東日本大震災により生じた災害廃棄物の処理に関する特別措置法　第四条</t>
  </si>
  <si>
    <t>東日本大震災により生じた災害廃棄物の処理に関する特別措置法に基づき、市町村の長から申請があり、国が必要と認めた場合には、市町村に代わり国が災害廃棄物処理を代行し、速やかに当該廃棄物を処理することを目的とする。</t>
  </si>
  <si>
    <t>国が代行する範囲については、各自治体と調整しながら、代行申請に基づいて範囲を決定する。可燃物の処理について、代行申請が成された場合、既に各自治体が収集・分別した災害廃棄物を、国が設置する仮設処理施設にて処理を行い、最終処分までを国が代行することとなる。</t>
  </si>
  <si>
    <t>126</t>
  </si>
  <si>
    <t>182</t>
  </si>
  <si>
    <t>215</t>
  </si>
  <si>
    <t>0217</t>
  </si>
  <si>
    <t>0205</t>
  </si>
  <si>
    <t>0167</t>
  </si>
  <si>
    <t>0155</t>
  </si>
  <si>
    <t>2021</t>
  </si>
  <si>
    <t>復興</t>
  </si>
  <si>
    <t>20</t>
  </si>
  <si>
    <t>○</t>
  </si>
  <si>
    <t>環境保全復興政策費</t>
    <rPh sb="0" eb="2">
      <t>カンキョウ</t>
    </rPh>
    <rPh sb="2" eb="4">
      <t>ホゼン</t>
    </rPh>
    <rPh sb="4" eb="6">
      <t>フッコウ</t>
    </rPh>
    <rPh sb="6" eb="9">
      <t>セイサクヒ</t>
    </rPh>
    <phoneticPr fontId="5"/>
  </si>
  <si>
    <t>災害等廃棄物処理事業費</t>
    <rPh sb="0" eb="2">
      <t>サイガイ</t>
    </rPh>
    <rPh sb="2" eb="3">
      <t>トウ</t>
    </rPh>
    <rPh sb="3" eb="6">
      <t>ハイキブツ</t>
    </rPh>
    <rPh sb="6" eb="8">
      <t>ショリ</t>
    </rPh>
    <rPh sb="8" eb="11">
      <t>ジギョウヒ</t>
    </rPh>
    <phoneticPr fontId="5"/>
  </si>
  <si>
    <t>災害廃棄物処理の代行要請があった市町村を対象に、国が市町村に代わって災害廃棄物の処理（減容化処理、焼却残渣の処分等）を実施し、市町村を支援するものである。</t>
    <phoneticPr fontId="5"/>
  </si>
  <si>
    <t>国の代行により災害廃棄物（うち可燃物）の減容化処理で生じた焼却灰を最終処分する。</t>
    <phoneticPr fontId="5"/>
  </si>
  <si>
    <t>焼却灰の最終処分量</t>
    <phoneticPr fontId="5"/>
  </si>
  <si>
    <t>千ｔ
（累計）</t>
  </si>
  <si>
    <t>箇所（累計）</t>
  </si>
  <si>
    <t>東日本大震災により生じた災害廃棄物の処理に関する特別措置法に基づく災害廃棄物処理実施（代行）要請書（相馬市、新地町、広野町、南相馬市）</t>
    <phoneticPr fontId="5"/>
  </si>
  <si>
    <t>2022</t>
  </si>
  <si>
    <t>処分を完了した自治体の数</t>
    <phoneticPr fontId="5"/>
  </si>
  <si>
    <t>アクティビティである焼却灰の最終処分が、本事業の最終目標である復興に向けた市町からの代行要請事項の終了に直接結びつくため。</t>
    <phoneticPr fontId="5"/>
  </si>
  <si>
    <t>自治体・地元住民との調整を丁寧に進め、引き続き事業の適切な進捗を図る。</t>
    <phoneticPr fontId="5"/>
  </si>
  <si>
    <t>相馬市、新地町、広野町、南相馬市の災害廃棄物の減容化処理で生じた焼却灰の最終処分を完了する。</t>
    <phoneticPr fontId="5"/>
  </si>
  <si>
    <t>代行要請された４市町（相馬市、新地町、広野町、南相馬市）のうち、３市町（相馬市、新地町、広野町）の災害廃棄物の処理は全て終了した。残り１市（南相馬市）では、焼却残渣の処分を令和５年度終了を目処に進めており、引き続き安全かつ適切に進めていくことが重要である。</t>
    <phoneticPr fontId="5"/>
  </si>
  <si>
    <t>直接経費</t>
  </si>
  <si>
    <t>伐採工、現状復旧工、運搬処理工、交通管理工等</t>
  </si>
  <si>
    <t>現場管理費</t>
  </si>
  <si>
    <t>労務管理費、租税公課、保険料、工事登録費用等</t>
  </si>
  <si>
    <t>一般管理費</t>
  </si>
  <si>
    <t>修繕維持費、減価償却費、契約保障費等</t>
  </si>
  <si>
    <t>消費税</t>
  </si>
  <si>
    <t>共通仮設費</t>
  </si>
  <si>
    <t>技術管理費等</t>
  </si>
  <si>
    <t>令和４年度新地町焼却灰保管場所復旧工事</t>
  </si>
  <si>
    <t>一般競争契約（最低価格）</t>
  </si>
  <si>
    <t>随意契約（その他）</t>
  </si>
  <si>
    <t>新地町災害廃棄物焼却灰一時保管場所に係る土地賃貸借契約</t>
    <phoneticPr fontId="5"/>
  </si>
  <si>
    <t>https://www.env.go.jp/guide/seisaku/index.html</t>
    <phoneticPr fontId="5"/>
  </si>
  <si>
    <t>参事官　原　崇</t>
    <rPh sb="4" eb="5">
      <t>ハラ</t>
    </rPh>
    <rPh sb="6" eb="7">
      <t>タカシ</t>
    </rPh>
    <phoneticPr fontId="5"/>
  </si>
  <si>
    <t>-</t>
    <phoneticPr fontId="5"/>
  </si>
  <si>
    <t>災害廃棄物処理代行事業</t>
    <phoneticPr fontId="5"/>
  </si>
  <si>
    <t>アクティビティ①について、災害廃棄物代行処理の要請を受けた４市町のうち、３市町（広野町、相馬市、新地町）は終了し、残る１市（南相馬市）の処理が進んでいる。</t>
    <phoneticPr fontId="5"/>
  </si>
  <si>
    <t>-</t>
    <phoneticPr fontId="5"/>
  </si>
  <si>
    <t>予定通り令和５年度に事業終了することは適当。
令和4年度の執行率の低さ及び多額の繰越が生じた原因、改善すべき点を明確にして最終年度の効果的・効率的な執行に努めること。</t>
    <phoneticPr fontId="5"/>
  </si>
  <si>
    <t>令和５年度の事業終了に向けて、予算の効率的・効果的な執行に努める。</t>
    <phoneticPr fontId="5"/>
  </si>
  <si>
    <t>終了予定</t>
  </si>
  <si>
    <t>予定通り令和５年度に事業終了することは適当。最終年度においては、外部有識者の所見を踏まえ、予算の効率的・効果的な執行に努めること。</t>
    <phoneticPr fontId="5"/>
  </si>
  <si>
    <t>４．資源循環政策の推進</t>
    <phoneticPr fontId="5"/>
  </si>
  <si>
    <t>４-３. 一般廃棄物対策（排出抑制・リサイクル・適正処理等）</t>
    <phoneticPr fontId="5"/>
  </si>
  <si>
    <t>市町より代行要請された上で行う災害廃棄物の処理においては、中間処理を経て残った焼却灰を処分等した後、用地の原状復旧を行うこととなる。アウトプットとして設定した焼却灰の最終処分量の増加は災害廃棄物の処理の進捗を示すものであり、復興に向けた市町からの代行要請内容の達成状況を意味することから、処分が完了した自治体数を長期アウトカムとして採用した。</t>
    <phoneticPr fontId="5"/>
  </si>
  <si>
    <r>
      <t>新地発電産業</t>
    </r>
    <r>
      <rPr>
        <sz val="11"/>
        <rFont val="ＭＳ Ｐゴシック"/>
        <family val="3"/>
        <charset val="128"/>
      </rPr>
      <t>株式会社</t>
    </r>
    <phoneticPr fontId="5"/>
  </si>
  <si>
    <r>
      <t>相馬共同火力発電</t>
    </r>
    <r>
      <rPr>
        <sz val="11"/>
        <rFont val="ＭＳ Ｐゴシック"/>
        <family val="3"/>
        <charset val="128"/>
      </rPr>
      <t>株式会社</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</si>
</sst>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6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0" fillId="0" borderId="20" xfId="0" applyBorder="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177" fontId="39" fillId="5" borderId="19" xfId="0" applyNumberFormat="1" applyFont="1" applyFill="1" applyBorder="1" applyAlignment="1">
      <alignment horizontal="center" vertical="center" shrinkToFit="1"/>
    </xf>
    <xf numFmtId="177" fontId="39" fillId="5" borderId="20" xfId="0" applyNumberFormat="1" applyFont="1" applyFill="1" applyBorder="1" applyAlignment="1">
      <alignment horizontal="center" vertical="center" shrinkToFit="1"/>
    </xf>
    <xf numFmtId="177" fontId="39" fillId="5" borderId="26" xfId="0" applyNumberFormat="1" applyFont="1" applyFill="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9"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39" fillId="0" borderId="19" xfId="0" applyNumberFormat="1" applyFont="1" applyBorder="1" applyAlignment="1" applyProtection="1">
      <alignment horizontal="center" vertical="center" shrinkToFit="1"/>
      <protection locked="0"/>
    </xf>
    <xf numFmtId="177" fontId="39" fillId="0" borderId="20"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39" fillId="0" borderId="19" xfId="8" applyFont="1" applyFill="1" applyBorder="1" applyAlignment="1" applyProtection="1">
      <alignment horizontal="center" vertical="center" shrinkToFit="1"/>
    </xf>
    <xf numFmtId="9" fontId="39" fillId="0" borderId="20" xfId="8" applyFont="1" applyFill="1" applyBorder="1" applyAlignment="1" applyProtection="1">
      <alignment horizontal="center" vertical="center" shrinkToFit="1"/>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39" fillId="0" borderId="26" xfId="0" applyNumberFormat="1" applyFont="1" applyBorder="1" applyAlignment="1" applyProtection="1">
      <alignment horizontal="center" vertical="center" shrinkToFit="1"/>
      <protection locked="0"/>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25"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9"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9" fillId="5" borderId="25" xfId="0" applyFont="1" applyFill="1" applyBorder="1" applyAlignment="1" applyProtection="1">
      <alignment horizontal="left" vertical="center" wrapText="1" shrinkToFit="1"/>
      <protection locked="0"/>
    </xf>
    <xf numFmtId="0" fontId="38" fillId="5" borderId="20" xfId="0" applyFont="1" applyFill="1" applyBorder="1" applyAlignment="1" applyProtection="1">
      <alignment horizontal="left" vertical="center" wrapText="1" shrinkToFit="1"/>
      <protection locked="0"/>
    </xf>
    <xf numFmtId="0" fontId="38" fillId="5" borderId="26"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1">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6" formatCode="#,##0;&quot;▲ &quot;#,##0&quot;％&quot;"/>
    </dxf>
    <dxf>
      <numFmt numFmtId="188" formatCode="#,##0&quot;％&quot;"/>
    </dxf>
    <dxf>
      <numFmt numFmtId="187" formatCode="#,##0.#;&quot;▲&quot;#,##0.#&quot;％&quot;"/>
    </dxf>
    <dxf>
      <numFmt numFmtId="185" formatCode="#,##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253</xdr:row>
      <xdr:rowOff>254000</xdr:rowOff>
    </xdr:from>
    <xdr:to>
      <xdr:col>13</xdr:col>
      <xdr:colOff>173566</xdr:colOff>
      <xdr:row>255</xdr:row>
      <xdr:rowOff>74083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19350" y="125990350"/>
          <a:ext cx="1145116" cy="709083"/>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6350</xdr:colOff>
      <xdr:row>256</xdr:row>
      <xdr:rowOff>441779</xdr:rowOff>
    </xdr:from>
    <xdr:to>
      <xdr:col>14</xdr:col>
      <xdr:colOff>219075</xdr:colOff>
      <xdr:row>258</xdr:row>
      <xdr:rowOff>342295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863850" y="127511629"/>
          <a:ext cx="1012825" cy="78951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環境本省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110822</xdr:colOff>
      <xdr:row>255</xdr:row>
      <xdr:rowOff>105379</xdr:rowOff>
    </xdr:from>
    <xdr:to>
      <xdr:col>11</xdr:col>
      <xdr:colOff>110822</xdr:colOff>
      <xdr:row>256</xdr:row>
      <xdr:rowOff>442383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968322" y="126730729"/>
          <a:ext cx="0" cy="7815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113698</xdr:colOff>
      <xdr:row>0</xdr:row>
      <xdr:rowOff>-127599010</xdr:rowOff>
    </xdr:from>
    <xdr:to>
      <xdr:col>28</xdr:col>
      <xdr:colOff>145691</xdr:colOff>
      <xdr:row>0</xdr:row>
      <xdr:rowOff>-127599010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517548" y="-127599010"/>
          <a:ext cx="12511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251884</xdr:colOff>
      <xdr:row>258</xdr:row>
      <xdr:rowOff>336549</xdr:rowOff>
    </xdr:from>
    <xdr:to>
      <xdr:col>15</xdr:col>
      <xdr:colOff>166309</xdr:colOff>
      <xdr:row>261</xdr:row>
      <xdr:rowOff>443894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159965" y="43297912"/>
          <a:ext cx="1022281" cy="1059845"/>
          <a:chOff x="9842500" y="124354167"/>
          <a:chExt cx="634391" cy="388408"/>
        </a:xfrm>
      </xdr:grpSpPr>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9845657" y="124354167"/>
            <a:ext cx="0" cy="38840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9842500" y="124742575"/>
            <a:ext cx="63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9071</xdr:colOff>
      <xdr:row>261</xdr:row>
      <xdr:rowOff>146806</xdr:rowOff>
    </xdr:from>
    <xdr:to>
      <xdr:col>36</xdr:col>
      <xdr:colOff>162226</xdr:colOff>
      <xdr:row>262</xdr:row>
      <xdr:rowOff>249465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835321" y="129166106"/>
          <a:ext cx="1575555" cy="547159"/>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A.</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2</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43</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28</xdr:col>
      <xdr:colOff>195489</xdr:colOff>
      <xdr:row>259</xdr:row>
      <xdr:rowOff>415773</xdr:rowOff>
    </xdr:from>
    <xdr:to>
      <xdr:col>32</xdr:col>
      <xdr:colOff>168289</xdr:colOff>
      <xdr:row>261</xdr:row>
      <xdr:rowOff>140696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18539" y="128819123"/>
          <a:ext cx="785600" cy="340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一般競争等</a:t>
          </a:r>
          <a:r>
            <a:rPr kumimoji="1" lang="en-US" altLang="ja-JP" sz="1000"/>
            <a:t>】</a:t>
          </a:r>
          <a:endParaRPr kumimoji="1" lang="ja-JP" altLang="en-US" sz="1000"/>
        </a:p>
      </xdr:txBody>
    </xdr:sp>
    <xdr:clientData/>
  </xdr:twoCellAnchor>
  <xdr:twoCellAnchor>
    <xdr:from>
      <xdr:col>37</xdr:col>
      <xdr:colOff>174018</xdr:colOff>
      <xdr:row>261</xdr:row>
      <xdr:rowOff>126391</xdr:rowOff>
    </xdr:from>
    <xdr:to>
      <xdr:col>48</xdr:col>
      <xdr:colOff>40216</xdr:colOff>
      <xdr:row>262</xdr:row>
      <xdr:rowOff>337001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8625868" y="129145691"/>
          <a:ext cx="2101398" cy="65511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令和４年度新地町焼却灰保管場所復旧工事他</a:t>
          </a:r>
        </a:p>
      </xdr:txBody>
    </xdr:sp>
    <xdr:clientData/>
  </xdr:twoCellAnchor>
  <xdr:twoCellAnchor>
    <xdr:from>
      <xdr:col>16</xdr:col>
      <xdr:colOff>147109</xdr:colOff>
      <xdr:row>261</xdr:row>
      <xdr:rowOff>74083</xdr:rowOff>
    </xdr:from>
    <xdr:to>
      <xdr:col>21</xdr:col>
      <xdr:colOff>154516</xdr:colOff>
      <xdr:row>262</xdr:row>
      <xdr:rowOff>252942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74609" y="129093383"/>
          <a:ext cx="1023407" cy="623359"/>
        </a:xfrm>
        <a:prstGeom prst="rect">
          <a:avLst/>
        </a:prstGeom>
        <a:solidFill>
          <a:sysClr val="window" lastClr="FF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000">
              <a:solidFill>
                <a:sysClr val="windowText" lastClr="000000"/>
              </a:solidFill>
              <a:latin typeface="+mj-ea"/>
              <a:ea typeface="+mj-ea"/>
            </a:rPr>
            <a:t>福島事務所</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43</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22</xdr:col>
      <xdr:colOff>101600</xdr:colOff>
      <xdr:row>261</xdr:row>
      <xdr:rowOff>412750</xdr:rowOff>
    </xdr:from>
    <xdr:to>
      <xdr:col>28</xdr:col>
      <xdr:colOff>69850</xdr:colOff>
      <xdr:row>261</xdr:row>
      <xdr:rowOff>412750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505450" y="129432050"/>
          <a:ext cx="118745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10</xdr:col>
      <xdr:colOff>234950</xdr:colOff>
      <xdr:row>256</xdr:row>
      <xdr:rowOff>127000</xdr:rowOff>
    </xdr:from>
    <xdr:to>
      <xdr:col>13</xdr:col>
      <xdr:colOff>201400</xdr:colOff>
      <xdr:row>257</xdr:row>
      <xdr:rowOff>23373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51150" y="127196850"/>
          <a:ext cx="785600" cy="340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guide/seis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51" sqref="G51:AX51"/>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51">
        <v>2023</v>
      </c>
      <c r="AE2" s="551"/>
      <c r="AF2" s="551"/>
      <c r="AG2" s="551"/>
      <c r="AH2" s="551"/>
      <c r="AI2" s="77" t="s">
        <v>176</v>
      </c>
      <c r="AJ2" s="552" t="s">
        <v>662</v>
      </c>
      <c r="AK2" s="552"/>
      <c r="AL2" s="552"/>
      <c r="AM2" s="552"/>
      <c r="AN2" s="77" t="s">
        <v>176</v>
      </c>
      <c r="AO2" s="552">
        <v>22</v>
      </c>
      <c r="AP2" s="552"/>
      <c r="AQ2" s="552"/>
      <c r="AR2" s="77" t="s">
        <v>176</v>
      </c>
      <c r="AS2" s="553">
        <v>124</v>
      </c>
      <c r="AT2" s="553"/>
      <c r="AU2" s="553"/>
      <c r="AV2" s="77" t="str">
        <f>IF(AW2="","","-")</f>
        <v/>
      </c>
      <c r="AW2" s="554"/>
      <c r="AX2" s="554"/>
      <c r="AY2" s="75">
        <v>1</v>
      </c>
    </row>
    <row r="3" spans="1:51" ht="21" customHeight="1" x14ac:dyDescent="0.15">
      <c r="A3" s="97"/>
      <c r="B3" s="98"/>
      <c r="C3" s="98"/>
      <c r="D3" s="98"/>
      <c r="E3" s="98"/>
      <c r="F3" s="99"/>
      <c r="G3" s="604" t="s">
        <v>633</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29</v>
      </c>
      <c r="AJ3" s="555" t="s">
        <v>83</v>
      </c>
      <c r="AK3" s="555"/>
      <c r="AL3" s="555"/>
      <c r="AM3" s="555"/>
      <c r="AN3" s="555"/>
      <c r="AO3" s="555"/>
      <c r="AP3" s="555"/>
      <c r="AQ3" s="555"/>
      <c r="AR3" s="555"/>
      <c r="AS3" s="555"/>
      <c r="AT3" s="555"/>
      <c r="AU3" s="555"/>
      <c r="AV3" s="555"/>
      <c r="AW3" s="555"/>
      <c r="AX3" s="79" t="s">
        <v>30</v>
      </c>
      <c r="AY3" s="75">
        <v>1</v>
      </c>
    </row>
    <row r="4" spans="1:51" ht="24.75" customHeight="1" x14ac:dyDescent="0.15">
      <c r="A4" s="580" t="s">
        <v>16</v>
      </c>
      <c r="B4" s="581"/>
      <c r="C4" s="581"/>
      <c r="D4" s="581"/>
      <c r="E4" s="581"/>
      <c r="F4" s="581"/>
      <c r="G4" s="582" t="s">
        <v>695</v>
      </c>
      <c r="H4" s="164"/>
      <c r="I4" s="164"/>
      <c r="J4" s="164"/>
      <c r="K4" s="164"/>
      <c r="L4" s="164"/>
      <c r="M4" s="164"/>
      <c r="N4" s="164"/>
      <c r="O4" s="164"/>
      <c r="P4" s="164"/>
      <c r="Q4" s="164"/>
      <c r="R4" s="164"/>
      <c r="S4" s="164"/>
      <c r="T4" s="164"/>
      <c r="U4" s="164"/>
      <c r="V4" s="164"/>
      <c r="W4" s="164"/>
      <c r="X4" s="164"/>
      <c r="Y4" s="583" t="s">
        <v>1</v>
      </c>
      <c r="Z4" s="575"/>
      <c r="AA4" s="575"/>
      <c r="AB4" s="575"/>
      <c r="AC4" s="575"/>
      <c r="AD4" s="576"/>
      <c r="AE4" s="164" t="s">
        <v>648</v>
      </c>
      <c r="AF4" s="164"/>
      <c r="AG4" s="164"/>
      <c r="AH4" s="164"/>
      <c r="AI4" s="164"/>
      <c r="AJ4" s="164"/>
      <c r="AK4" s="164"/>
      <c r="AL4" s="164"/>
      <c r="AM4" s="164"/>
      <c r="AN4" s="164"/>
      <c r="AO4" s="164"/>
      <c r="AP4" s="165"/>
      <c r="AQ4" s="584" t="s">
        <v>2</v>
      </c>
      <c r="AR4" s="575"/>
      <c r="AS4" s="575"/>
      <c r="AT4" s="575"/>
      <c r="AU4" s="575"/>
      <c r="AV4" s="575"/>
      <c r="AW4" s="575"/>
      <c r="AX4" s="585"/>
      <c r="AY4" s="75">
        <v>1</v>
      </c>
    </row>
    <row r="5" spans="1:51" ht="29.25" customHeight="1" x14ac:dyDescent="0.15">
      <c r="A5" s="586" t="s">
        <v>32</v>
      </c>
      <c r="B5" s="587"/>
      <c r="C5" s="587"/>
      <c r="D5" s="587"/>
      <c r="E5" s="587"/>
      <c r="F5" s="588"/>
      <c r="G5" s="533" t="s">
        <v>649</v>
      </c>
      <c r="H5" s="534"/>
      <c r="I5" s="534"/>
      <c r="J5" s="534"/>
      <c r="K5" s="534"/>
      <c r="L5" s="534"/>
      <c r="M5" s="535" t="s">
        <v>31</v>
      </c>
      <c r="N5" s="536"/>
      <c r="O5" s="536"/>
      <c r="P5" s="536"/>
      <c r="Q5" s="536"/>
      <c r="R5" s="537"/>
      <c r="S5" s="538" t="s">
        <v>275</v>
      </c>
      <c r="T5" s="534"/>
      <c r="U5" s="534"/>
      <c r="V5" s="534"/>
      <c r="W5" s="534"/>
      <c r="X5" s="539"/>
      <c r="Y5" s="540" t="s">
        <v>3</v>
      </c>
      <c r="Z5" s="228"/>
      <c r="AA5" s="228"/>
      <c r="AB5" s="228"/>
      <c r="AC5" s="228"/>
      <c r="AD5" s="229"/>
      <c r="AE5" s="561" t="s">
        <v>650</v>
      </c>
      <c r="AF5" s="561"/>
      <c r="AG5" s="561"/>
      <c r="AH5" s="561"/>
      <c r="AI5" s="561"/>
      <c r="AJ5" s="561"/>
      <c r="AK5" s="561"/>
      <c r="AL5" s="561"/>
      <c r="AM5" s="561"/>
      <c r="AN5" s="561"/>
      <c r="AO5" s="561"/>
      <c r="AP5" s="562"/>
      <c r="AQ5" s="563" t="s">
        <v>693</v>
      </c>
      <c r="AR5" s="564"/>
      <c r="AS5" s="564"/>
      <c r="AT5" s="564"/>
      <c r="AU5" s="564"/>
      <c r="AV5" s="564"/>
      <c r="AW5" s="564"/>
      <c r="AX5" s="565"/>
      <c r="AY5" s="75">
        <v>1</v>
      </c>
    </row>
    <row r="6" spans="1:51" ht="24" customHeight="1" x14ac:dyDescent="0.15">
      <c r="A6" s="566" t="s">
        <v>4</v>
      </c>
      <c r="B6" s="567"/>
      <c r="C6" s="567"/>
      <c r="D6" s="567"/>
      <c r="E6" s="567"/>
      <c r="F6" s="567"/>
      <c r="G6" s="568" t="str">
        <f>入力規則等!A37</f>
        <v>東日本大震災復興特別会計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75">
        <v>1</v>
      </c>
    </row>
    <row r="7" spans="1:51" ht="63" customHeight="1" x14ac:dyDescent="0.15">
      <c r="A7" s="556" t="s">
        <v>584</v>
      </c>
      <c r="B7" s="557"/>
      <c r="C7" s="557"/>
      <c r="D7" s="557"/>
      <c r="E7" s="557"/>
      <c r="F7" s="558"/>
      <c r="G7" s="571" t="s">
        <v>651</v>
      </c>
      <c r="H7" s="572"/>
      <c r="I7" s="572"/>
      <c r="J7" s="572"/>
      <c r="K7" s="572"/>
      <c r="L7" s="572"/>
      <c r="M7" s="572"/>
      <c r="N7" s="572"/>
      <c r="O7" s="572"/>
      <c r="P7" s="572"/>
      <c r="Q7" s="572"/>
      <c r="R7" s="572"/>
      <c r="S7" s="572"/>
      <c r="T7" s="572"/>
      <c r="U7" s="572"/>
      <c r="V7" s="572"/>
      <c r="W7" s="572"/>
      <c r="X7" s="573"/>
      <c r="Y7" s="574" t="s">
        <v>166</v>
      </c>
      <c r="Z7" s="575"/>
      <c r="AA7" s="575"/>
      <c r="AB7" s="575"/>
      <c r="AC7" s="575"/>
      <c r="AD7" s="576"/>
      <c r="AE7" s="577" t="s">
        <v>610</v>
      </c>
      <c r="AF7" s="578"/>
      <c r="AG7" s="578"/>
      <c r="AH7" s="578"/>
      <c r="AI7" s="578"/>
      <c r="AJ7" s="578"/>
      <c r="AK7" s="578"/>
      <c r="AL7" s="578"/>
      <c r="AM7" s="578"/>
      <c r="AN7" s="578"/>
      <c r="AO7" s="578"/>
      <c r="AP7" s="578"/>
      <c r="AQ7" s="578"/>
      <c r="AR7" s="578"/>
      <c r="AS7" s="578"/>
      <c r="AT7" s="578"/>
      <c r="AU7" s="578"/>
      <c r="AV7" s="578"/>
      <c r="AW7" s="578"/>
      <c r="AX7" s="579"/>
      <c r="AY7" s="75">
        <v>1</v>
      </c>
    </row>
    <row r="8" spans="1:51" ht="23.25" customHeight="1" x14ac:dyDescent="0.15">
      <c r="A8" s="556" t="s">
        <v>527</v>
      </c>
      <c r="B8" s="557"/>
      <c r="C8" s="557"/>
      <c r="D8" s="557"/>
      <c r="E8" s="557"/>
      <c r="F8" s="558"/>
      <c r="G8" s="559" t="s">
        <v>702</v>
      </c>
      <c r="H8" s="560"/>
      <c r="I8" s="560"/>
      <c r="J8" s="560"/>
      <c r="K8" s="560"/>
      <c r="L8" s="560"/>
      <c r="M8" s="560"/>
      <c r="N8" s="560"/>
      <c r="O8" s="560"/>
      <c r="P8" s="560"/>
      <c r="Q8" s="560"/>
      <c r="R8" s="560"/>
      <c r="S8" s="560"/>
      <c r="T8" s="560"/>
      <c r="U8" s="560"/>
      <c r="V8" s="560"/>
      <c r="W8" s="560"/>
      <c r="X8" s="560"/>
      <c r="Y8" s="589" t="s">
        <v>112</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75">
        <v>1</v>
      </c>
    </row>
    <row r="9" spans="1:51" ht="23.25" customHeight="1" x14ac:dyDescent="0.15">
      <c r="A9" s="556" t="s">
        <v>461</v>
      </c>
      <c r="B9" s="557"/>
      <c r="C9" s="557"/>
      <c r="D9" s="557"/>
      <c r="E9" s="557"/>
      <c r="F9" s="558"/>
      <c r="G9" s="559" t="s">
        <v>703</v>
      </c>
      <c r="H9" s="560"/>
      <c r="I9" s="560"/>
      <c r="J9" s="560"/>
      <c r="K9" s="560"/>
      <c r="L9" s="560"/>
      <c r="M9" s="560"/>
      <c r="N9" s="560"/>
      <c r="O9" s="560"/>
      <c r="P9" s="560"/>
      <c r="Q9" s="560"/>
      <c r="R9" s="560"/>
      <c r="S9" s="560"/>
      <c r="T9" s="560"/>
      <c r="U9" s="560"/>
      <c r="V9" s="560"/>
      <c r="W9" s="560"/>
      <c r="X9" s="560"/>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75">
        <v>1</v>
      </c>
    </row>
    <row r="10" spans="1:51" ht="23.25" customHeight="1" x14ac:dyDescent="0.15">
      <c r="A10" s="556" t="s">
        <v>528</v>
      </c>
      <c r="B10" s="557"/>
      <c r="C10" s="557"/>
      <c r="D10" s="557"/>
      <c r="E10" s="557"/>
      <c r="F10" s="558"/>
      <c r="G10" s="605" t="s">
        <v>692</v>
      </c>
      <c r="H10" s="606"/>
      <c r="I10" s="606"/>
      <c r="J10" s="606"/>
      <c r="K10" s="606"/>
      <c r="L10" s="606"/>
      <c r="M10" s="606"/>
      <c r="N10" s="606"/>
      <c r="O10" s="606"/>
      <c r="P10" s="606"/>
      <c r="Q10" s="606"/>
      <c r="R10" s="606"/>
      <c r="S10" s="606"/>
      <c r="T10" s="606"/>
      <c r="U10" s="606"/>
      <c r="V10" s="606"/>
      <c r="W10" s="606"/>
      <c r="X10" s="60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75">
        <v>1</v>
      </c>
    </row>
    <row r="11" spans="1:51" ht="123" customHeight="1" x14ac:dyDescent="0.15">
      <c r="A11" s="495" t="s">
        <v>585</v>
      </c>
      <c r="B11" s="496"/>
      <c r="C11" s="496"/>
      <c r="D11" s="496"/>
      <c r="E11" s="496"/>
      <c r="F11" s="496"/>
      <c r="G11" s="481" t="s">
        <v>652</v>
      </c>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482"/>
      <c r="AY11" s="75">
        <v>1</v>
      </c>
    </row>
    <row r="12" spans="1:51" ht="123" customHeight="1" x14ac:dyDescent="0.15">
      <c r="A12" s="200" t="s">
        <v>586</v>
      </c>
      <c r="B12" s="201"/>
      <c r="C12" s="201"/>
      <c r="D12" s="201"/>
      <c r="E12" s="201"/>
      <c r="F12" s="202"/>
      <c r="G12" s="654" t="s">
        <v>678</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6"/>
      <c r="AY12" s="75">
        <v>1</v>
      </c>
    </row>
    <row r="13" spans="1:51" ht="123" customHeight="1" x14ac:dyDescent="0.15">
      <c r="A13" s="200" t="s">
        <v>587</v>
      </c>
      <c r="B13" s="201"/>
      <c r="C13" s="201"/>
      <c r="D13" s="201"/>
      <c r="E13" s="201"/>
      <c r="F13" s="201"/>
      <c r="G13" s="481" t="s">
        <v>653</v>
      </c>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482"/>
      <c r="AY13" s="75">
        <v>1</v>
      </c>
    </row>
    <row r="14" spans="1:51" ht="30" customHeight="1" x14ac:dyDescent="0.15">
      <c r="A14" s="200" t="s">
        <v>462</v>
      </c>
      <c r="B14" s="201"/>
      <c r="C14" s="201"/>
      <c r="D14" s="201"/>
      <c r="E14" s="201"/>
      <c r="F14" s="201"/>
      <c r="G14" s="608" t="s">
        <v>176</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75">
        <v>1</v>
      </c>
    </row>
    <row r="15" spans="1:51" ht="36.75" customHeight="1" x14ac:dyDescent="0.15">
      <c r="A15" s="483" t="s">
        <v>5</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75">
        <v>1</v>
      </c>
    </row>
    <row r="16" spans="1:51" ht="48.75" customHeight="1" x14ac:dyDescent="0.15">
      <c r="A16" s="200" t="s">
        <v>491</v>
      </c>
      <c r="B16" s="201"/>
      <c r="C16" s="201"/>
      <c r="D16" s="201"/>
      <c r="E16" s="201"/>
      <c r="F16" s="202"/>
      <c r="G16" s="530" t="s">
        <v>176</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75">
        <v>1</v>
      </c>
    </row>
    <row r="17" spans="1:51" ht="25.5" customHeight="1" x14ac:dyDescent="0.15">
      <c r="A17" s="489" t="s">
        <v>588</v>
      </c>
      <c r="B17" s="490"/>
      <c r="C17" s="490"/>
      <c r="D17" s="490"/>
      <c r="E17" s="490"/>
      <c r="F17" s="491"/>
      <c r="G17" s="498"/>
      <c r="H17" s="499"/>
      <c r="I17" s="499"/>
      <c r="J17" s="499"/>
      <c r="K17" s="499"/>
      <c r="L17" s="499"/>
      <c r="M17" s="499"/>
      <c r="N17" s="499"/>
      <c r="O17" s="499"/>
      <c r="P17" s="181" t="s">
        <v>456</v>
      </c>
      <c r="Q17" s="182"/>
      <c r="R17" s="182"/>
      <c r="S17" s="182"/>
      <c r="T17" s="182"/>
      <c r="U17" s="182"/>
      <c r="V17" s="183"/>
      <c r="W17" s="181" t="s">
        <v>482</v>
      </c>
      <c r="X17" s="182"/>
      <c r="Y17" s="182"/>
      <c r="Z17" s="182"/>
      <c r="AA17" s="182"/>
      <c r="AB17" s="182"/>
      <c r="AC17" s="183"/>
      <c r="AD17" s="181" t="s">
        <v>483</v>
      </c>
      <c r="AE17" s="182"/>
      <c r="AF17" s="182"/>
      <c r="AG17" s="182"/>
      <c r="AH17" s="182"/>
      <c r="AI17" s="182"/>
      <c r="AJ17" s="183"/>
      <c r="AK17" s="181" t="s">
        <v>484</v>
      </c>
      <c r="AL17" s="182"/>
      <c r="AM17" s="182"/>
      <c r="AN17" s="182"/>
      <c r="AO17" s="182"/>
      <c r="AP17" s="182"/>
      <c r="AQ17" s="183"/>
      <c r="AR17" s="181" t="s">
        <v>485</v>
      </c>
      <c r="AS17" s="182"/>
      <c r="AT17" s="182"/>
      <c r="AU17" s="182"/>
      <c r="AV17" s="182"/>
      <c r="AW17" s="182"/>
      <c r="AX17" s="660"/>
      <c r="AY17" s="75">
        <v>1</v>
      </c>
    </row>
    <row r="18" spans="1:51" ht="24" customHeight="1" x14ac:dyDescent="0.15">
      <c r="A18" s="492"/>
      <c r="B18" s="493"/>
      <c r="C18" s="493"/>
      <c r="D18" s="493"/>
      <c r="E18" s="493"/>
      <c r="F18" s="494"/>
      <c r="G18" s="516" t="s">
        <v>6</v>
      </c>
      <c r="H18" s="517"/>
      <c r="I18" s="523" t="s">
        <v>467</v>
      </c>
      <c r="J18" s="524"/>
      <c r="K18" s="524"/>
      <c r="L18" s="524"/>
      <c r="M18" s="524"/>
      <c r="N18" s="524"/>
      <c r="O18" s="525"/>
      <c r="P18" s="267">
        <v>8246</v>
      </c>
      <c r="Q18" s="268"/>
      <c r="R18" s="268"/>
      <c r="S18" s="268"/>
      <c r="T18" s="268"/>
      <c r="U18" s="268"/>
      <c r="V18" s="269"/>
      <c r="W18" s="526" t="s">
        <v>176</v>
      </c>
      <c r="X18" s="527"/>
      <c r="Y18" s="527"/>
      <c r="Z18" s="527"/>
      <c r="AA18" s="527"/>
      <c r="AB18" s="527"/>
      <c r="AC18" s="528"/>
      <c r="AD18" s="267">
        <v>1388</v>
      </c>
      <c r="AE18" s="268"/>
      <c r="AF18" s="268"/>
      <c r="AG18" s="268"/>
      <c r="AH18" s="268"/>
      <c r="AI18" s="268"/>
      <c r="AJ18" s="269"/>
      <c r="AK18" s="267" t="s">
        <v>647</v>
      </c>
      <c r="AL18" s="268"/>
      <c r="AM18" s="268"/>
      <c r="AN18" s="268"/>
      <c r="AO18" s="268"/>
      <c r="AP18" s="268"/>
      <c r="AQ18" s="269"/>
      <c r="AR18" s="526" t="s">
        <v>610</v>
      </c>
      <c r="AS18" s="527"/>
      <c r="AT18" s="527"/>
      <c r="AU18" s="527"/>
      <c r="AV18" s="527"/>
      <c r="AW18" s="527"/>
      <c r="AX18" s="529"/>
      <c r="AY18" s="75">
        <v>1</v>
      </c>
    </row>
    <row r="19" spans="1:51" ht="24" customHeight="1" x14ac:dyDescent="0.15">
      <c r="A19" s="492"/>
      <c r="B19" s="493"/>
      <c r="C19" s="493"/>
      <c r="D19" s="493"/>
      <c r="E19" s="493"/>
      <c r="F19" s="494"/>
      <c r="G19" s="518"/>
      <c r="H19" s="519"/>
      <c r="I19" s="545" t="s">
        <v>468</v>
      </c>
      <c r="J19" s="546"/>
      <c r="K19" s="546"/>
      <c r="L19" s="546"/>
      <c r="M19" s="546"/>
      <c r="N19" s="546"/>
      <c r="O19" s="547"/>
      <c r="P19" s="267" t="s">
        <v>176</v>
      </c>
      <c r="Q19" s="268"/>
      <c r="R19" s="268"/>
      <c r="S19" s="268"/>
      <c r="T19" s="268"/>
      <c r="U19" s="268"/>
      <c r="V19" s="269"/>
      <c r="W19" s="267" t="s">
        <v>176</v>
      </c>
      <c r="X19" s="268"/>
      <c r="Y19" s="268"/>
      <c r="Z19" s="268"/>
      <c r="AA19" s="268"/>
      <c r="AB19" s="268"/>
      <c r="AC19" s="269"/>
      <c r="AD19" s="267" t="s">
        <v>176</v>
      </c>
      <c r="AE19" s="268"/>
      <c r="AF19" s="268"/>
      <c r="AG19" s="268"/>
      <c r="AH19" s="268"/>
      <c r="AI19" s="268"/>
      <c r="AJ19" s="269"/>
      <c r="AK19" s="548" t="str">
        <f>IF(SUM($AK$20:$AQ$24)=0,"-",SUM($AK$20:$AQ$24))</f>
        <v>-</v>
      </c>
      <c r="AL19" s="549"/>
      <c r="AM19" s="549"/>
      <c r="AN19" s="549"/>
      <c r="AO19" s="549"/>
      <c r="AP19" s="549"/>
      <c r="AQ19" s="550"/>
      <c r="AR19" s="541"/>
      <c r="AS19" s="542"/>
      <c r="AT19" s="542"/>
      <c r="AU19" s="542"/>
      <c r="AV19" s="542"/>
      <c r="AW19" s="542"/>
      <c r="AX19" s="543"/>
      <c r="AY19" s="75">
        <v>1</v>
      </c>
    </row>
    <row r="20" spans="1:51" ht="24" customHeight="1" x14ac:dyDescent="0.15">
      <c r="A20" s="492"/>
      <c r="B20" s="493"/>
      <c r="C20" s="493"/>
      <c r="D20" s="493"/>
      <c r="E20" s="493"/>
      <c r="F20" s="494"/>
      <c r="G20" s="518"/>
      <c r="H20" s="519"/>
      <c r="I20" s="304"/>
      <c r="J20" s="305"/>
      <c r="K20" s="305"/>
      <c r="L20" s="305"/>
      <c r="M20" s="305"/>
      <c r="N20" s="305"/>
      <c r="O20" s="306"/>
      <c r="P20" s="307"/>
      <c r="Q20" s="308"/>
      <c r="R20" s="308"/>
      <c r="S20" s="308"/>
      <c r="T20" s="308"/>
      <c r="U20" s="308"/>
      <c r="V20" s="309"/>
      <c r="W20" s="307"/>
      <c r="X20" s="308"/>
      <c r="Y20" s="308"/>
      <c r="Z20" s="308"/>
      <c r="AA20" s="308"/>
      <c r="AB20" s="308"/>
      <c r="AC20" s="309"/>
      <c r="AD20" s="307"/>
      <c r="AE20" s="308"/>
      <c r="AF20" s="308"/>
      <c r="AG20" s="308"/>
      <c r="AH20" s="308"/>
      <c r="AI20" s="308"/>
      <c r="AJ20" s="309"/>
      <c r="AK20" s="267" t="s">
        <v>581</v>
      </c>
      <c r="AL20" s="268"/>
      <c r="AM20" s="268"/>
      <c r="AN20" s="268"/>
      <c r="AO20" s="268"/>
      <c r="AP20" s="268"/>
      <c r="AQ20" s="269"/>
      <c r="AR20" s="541"/>
      <c r="AS20" s="542"/>
      <c r="AT20" s="542"/>
      <c r="AU20" s="542"/>
      <c r="AV20" s="542"/>
      <c r="AW20" s="542"/>
      <c r="AX20" s="543"/>
      <c r="AY20" s="75">
        <v>1</v>
      </c>
    </row>
    <row r="21" spans="1:51" ht="24" customHeight="1" x14ac:dyDescent="0.15">
      <c r="A21" s="492"/>
      <c r="B21" s="493"/>
      <c r="C21" s="493"/>
      <c r="D21" s="493"/>
      <c r="E21" s="493"/>
      <c r="F21" s="494"/>
      <c r="G21" s="518"/>
      <c r="H21" s="519"/>
      <c r="I21" s="304"/>
      <c r="J21" s="305"/>
      <c r="K21" s="305"/>
      <c r="L21" s="305"/>
      <c r="M21" s="305"/>
      <c r="N21" s="305"/>
      <c r="O21" s="306"/>
      <c r="P21" s="307"/>
      <c r="Q21" s="308"/>
      <c r="R21" s="308"/>
      <c r="S21" s="308"/>
      <c r="T21" s="308"/>
      <c r="U21" s="308"/>
      <c r="V21" s="309"/>
      <c r="W21" s="307"/>
      <c r="X21" s="308"/>
      <c r="Y21" s="308"/>
      <c r="Z21" s="308"/>
      <c r="AA21" s="308"/>
      <c r="AB21" s="308"/>
      <c r="AC21" s="309"/>
      <c r="AD21" s="307"/>
      <c r="AE21" s="308"/>
      <c r="AF21" s="308"/>
      <c r="AG21" s="308"/>
      <c r="AH21" s="308"/>
      <c r="AI21" s="308"/>
      <c r="AJ21" s="309"/>
      <c r="AK21" s="267" t="s">
        <v>581</v>
      </c>
      <c r="AL21" s="268"/>
      <c r="AM21" s="268"/>
      <c r="AN21" s="268"/>
      <c r="AO21" s="268"/>
      <c r="AP21" s="268"/>
      <c r="AQ21" s="269"/>
      <c r="AR21" s="541"/>
      <c r="AS21" s="542"/>
      <c r="AT21" s="542"/>
      <c r="AU21" s="542"/>
      <c r="AV21" s="542"/>
      <c r="AW21" s="542"/>
      <c r="AX21" s="543"/>
      <c r="AY21" s="75">
        <v>1</v>
      </c>
    </row>
    <row r="22" spans="1:51" ht="24" customHeight="1" x14ac:dyDescent="0.15">
      <c r="A22" s="492"/>
      <c r="B22" s="493"/>
      <c r="C22" s="493"/>
      <c r="D22" s="493"/>
      <c r="E22" s="493"/>
      <c r="F22" s="494"/>
      <c r="G22" s="518"/>
      <c r="H22" s="519"/>
      <c r="I22" s="304"/>
      <c r="J22" s="305"/>
      <c r="K22" s="305"/>
      <c r="L22" s="305"/>
      <c r="M22" s="305"/>
      <c r="N22" s="305"/>
      <c r="O22" s="306"/>
      <c r="P22" s="307"/>
      <c r="Q22" s="308"/>
      <c r="R22" s="308"/>
      <c r="S22" s="308"/>
      <c r="T22" s="308"/>
      <c r="U22" s="308"/>
      <c r="V22" s="309"/>
      <c r="W22" s="307"/>
      <c r="X22" s="308"/>
      <c r="Y22" s="308"/>
      <c r="Z22" s="308"/>
      <c r="AA22" s="308"/>
      <c r="AB22" s="308"/>
      <c r="AC22" s="309"/>
      <c r="AD22" s="307"/>
      <c r="AE22" s="308"/>
      <c r="AF22" s="308"/>
      <c r="AG22" s="308"/>
      <c r="AH22" s="308"/>
      <c r="AI22" s="308"/>
      <c r="AJ22" s="309"/>
      <c r="AK22" s="267" t="s">
        <v>581</v>
      </c>
      <c r="AL22" s="268"/>
      <c r="AM22" s="268"/>
      <c r="AN22" s="268"/>
      <c r="AO22" s="268"/>
      <c r="AP22" s="268"/>
      <c r="AQ22" s="269"/>
      <c r="AR22" s="541"/>
      <c r="AS22" s="542"/>
      <c r="AT22" s="542"/>
      <c r="AU22" s="542"/>
      <c r="AV22" s="542"/>
      <c r="AW22" s="542"/>
      <c r="AX22" s="543"/>
      <c r="AY22" s="75">
        <v>1</v>
      </c>
    </row>
    <row r="23" spans="1:51" ht="24" customHeight="1" x14ac:dyDescent="0.15">
      <c r="A23" s="492"/>
      <c r="B23" s="493"/>
      <c r="C23" s="493"/>
      <c r="D23" s="493"/>
      <c r="E23" s="493"/>
      <c r="F23" s="494"/>
      <c r="G23" s="518"/>
      <c r="H23" s="519"/>
      <c r="I23" s="304"/>
      <c r="J23" s="305"/>
      <c r="K23" s="305"/>
      <c r="L23" s="305"/>
      <c r="M23" s="305"/>
      <c r="N23" s="305"/>
      <c r="O23" s="306"/>
      <c r="P23" s="307"/>
      <c r="Q23" s="308"/>
      <c r="R23" s="308"/>
      <c r="S23" s="308"/>
      <c r="T23" s="308"/>
      <c r="U23" s="308"/>
      <c r="V23" s="309"/>
      <c r="W23" s="307"/>
      <c r="X23" s="308"/>
      <c r="Y23" s="308"/>
      <c r="Z23" s="308"/>
      <c r="AA23" s="308"/>
      <c r="AB23" s="308"/>
      <c r="AC23" s="309"/>
      <c r="AD23" s="307"/>
      <c r="AE23" s="308"/>
      <c r="AF23" s="308"/>
      <c r="AG23" s="308"/>
      <c r="AH23" s="308"/>
      <c r="AI23" s="308"/>
      <c r="AJ23" s="309"/>
      <c r="AK23" s="267" t="s">
        <v>581</v>
      </c>
      <c r="AL23" s="268"/>
      <c r="AM23" s="268"/>
      <c r="AN23" s="268"/>
      <c r="AO23" s="268"/>
      <c r="AP23" s="268"/>
      <c r="AQ23" s="269"/>
      <c r="AR23" s="541"/>
      <c r="AS23" s="542"/>
      <c r="AT23" s="542"/>
      <c r="AU23" s="542"/>
      <c r="AV23" s="542"/>
      <c r="AW23" s="542"/>
      <c r="AX23" s="543"/>
      <c r="AY23" s="75">
        <v>1</v>
      </c>
    </row>
    <row r="24" spans="1:51" ht="24" customHeight="1" x14ac:dyDescent="0.15">
      <c r="A24" s="492"/>
      <c r="B24" s="493"/>
      <c r="C24" s="493"/>
      <c r="D24" s="493"/>
      <c r="E24" s="493"/>
      <c r="F24" s="494"/>
      <c r="G24" s="518"/>
      <c r="H24" s="519"/>
      <c r="I24" s="304"/>
      <c r="J24" s="305"/>
      <c r="K24" s="305"/>
      <c r="L24" s="305"/>
      <c r="M24" s="305"/>
      <c r="N24" s="305"/>
      <c r="O24" s="306"/>
      <c r="P24" s="307"/>
      <c r="Q24" s="308"/>
      <c r="R24" s="308"/>
      <c r="S24" s="308"/>
      <c r="T24" s="308"/>
      <c r="U24" s="308"/>
      <c r="V24" s="309"/>
      <c r="W24" s="307"/>
      <c r="X24" s="308"/>
      <c r="Y24" s="308"/>
      <c r="Z24" s="308"/>
      <c r="AA24" s="308"/>
      <c r="AB24" s="308"/>
      <c r="AC24" s="309"/>
      <c r="AD24" s="307"/>
      <c r="AE24" s="308"/>
      <c r="AF24" s="308"/>
      <c r="AG24" s="308"/>
      <c r="AH24" s="308"/>
      <c r="AI24" s="308"/>
      <c r="AJ24" s="309"/>
      <c r="AK24" s="267" t="s">
        <v>581</v>
      </c>
      <c r="AL24" s="268"/>
      <c r="AM24" s="268"/>
      <c r="AN24" s="268"/>
      <c r="AO24" s="268"/>
      <c r="AP24" s="268"/>
      <c r="AQ24" s="269"/>
      <c r="AR24" s="541"/>
      <c r="AS24" s="542"/>
      <c r="AT24" s="542"/>
      <c r="AU24" s="542"/>
      <c r="AV24" s="542"/>
      <c r="AW24" s="542"/>
      <c r="AX24" s="543"/>
      <c r="AY24" s="75">
        <v>1</v>
      </c>
    </row>
    <row r="25" spans="1:51" ht="24" customHeight="1" x14ac:dyDescent="0.15">
      <c r="A25" s="492"/>
      <c r="B25" s="493"/>
      <c r="C25" s="493"/>
      <c r="D25" s="493"/>
      <c r="E25" s="493"/>
      <c r="F25" s="494"/>
      <c r="G25" s="520"/>
      <c r="H25" s="519"/>
      <c r="I25" s="310" t="s">
        <v>469</v>
      </c>
      <c r="J25" s="311"/>
      <c r="K25" s="311"/>
      <c r="L25" s="311"/>
      <c r="M25" s="311"/>
      <c r="N25" s="311"/>
      <c r="O25" s="312"/>
      <c r="P25" s="267" t="s">
        <v>176</v>
      </c>
      <c r="Q25" s="268"/>
      <c r="R25" s="268"/>
      <c r="S25" s="268"/>
      <c r="T25" s="268"/>
      <c r="U25" s="268"/>
      <c r="V25" s="269"/>
      <c r="W25" s="267">
        <v>612</v>
      </c>
      <c r="X25" s="268"/>
      <c r="Y25" s="268"/>
      <c r="Z25" s="268"/>
      <c r="AA25" s="268"/>
      <c r="AB25" s="268"/>
      <c r="AC25" s="269"/>
      <c r="AD25" s="267" t="s">
        <v>176</v>
      </c>
      <c r="AE25" s="268"/>
      <c r="AF25" s="268"/>
      <c r="AG25" s="268"/>
      <c r="AH25" s="268"/>
      <c r="AI25" s="268"/>
      <c r="AJ25" s="269"/>
      <c r="AK25" s="267">
        <v>843</v>
      </c>
      <c r="AL25" s="268"/>
      <c r="AM25" s="268"/>
      <c r="AN25" s="268"/>
      <c r="AO25" s="268"/>
      <c r="AP25" s="268"/>
      <c r="AQ25" s="269"/>
      <c r="AR25" s="267" t="s">
        <v>610</v>
      </c>
      <c r="AS25" s="268"/>
      <c r="AT25" s="268"/>
      <c r="AU25" s="268"/>
      <c r="AV25" s="268"/>
      <c r="AW25" s="268"/>
      <c r="AX25" s="544"/>
      <c r="AY25" s="75">
        <v>1</v>
      </c>
    </row>
    <row r="26" spans="1:51" ht="24" customHeight="1" x14ac:dyDescent="0.15">
      <c r="A26" s="492"/>
      <c r="B26" s="493"/>
      <c r="C26" s="493"/>
      <c r="D26" s="493"/>
      <c r="E26" s="493"/>
      <c r="F26" s="494"/>
      <c r="G26" s="520"/>
      <c r="H26" s="519"/>
      <c r="I26" s="310" t="s">
        <v>470</v>
      </c>
      <c r="J26" s="311"/>
      <c r="K26" s="311"/>
      <c r="L26" s="311"/>
      <c r="M26" s="311"/>
      <c r="N26" s="311"/>
      <c r="O26" s="312"/>
      <c r="P26" s="267">
        <v>-612</v>
      </c>
      <c r="Q26" s="268"/>
      <c r="R26" s="268"/>
      <c r="S26" s="268"/>
      <c r="T26" s="268"/>
      <c r="U26" s="268"/>
      <c r="V26" s="269"/>
      <c r="W26" s="267" t="s">
        <v>176</v>
      </c>
      <c r="X26" s="268"/>
      <c r="Y26" s="268"/>
      <c r="Z26" s="268"/>
      <c r="AA26" s="268"/>
      <c r="AB26" s="268"/>
      <c r="AC26" s="269"/>
      <c r="AD26" s="267">
        <v>-843</v>
      </c>
      <c r="AE26" s="268"/>
      <c r="AF26" s="268"/>
      <c r="AG26" s="268"/>
      <c r="AH26" s="268"/>
      <c r="AI26" s="268"/>
      <c r="AJ26" s="269"/>
      <c r="AK26" s="267" t="s">
        <v>610</v>
      </c>
      <c r="AL26" s="268"/>
      <c r="AM26" s="268"/>
      <c r="AN26" s="268"/>
      <c r="AO26" s="268"/>
      <c r="AP26" s="268"/>
      <c r="AQ26" s="269"/>
      <c r="AR26" s="478"/>
      <c r="AS26" s="479"/>
      <c r="AT26" s="479"/>
      <c r="AU26" s="479"/>
      <c r="AV26" s="479"/>
      <c r="AW26" s="479"/>
      <c r="AX26" s="480"/>
      <c r="AY26" s="75">
        <v>1</v>
      </c>
    </row>
    <row r="27" spans="1:51" ht="24" customHeight="1" x14ac:dyDescent="0.15">
      <c r="A27" s="492"/>
      <c r="B27" s="493"/>
      <c r="C27" s="493"/>
      <c r="D27" s="493"/>
      <c r="E27" s="493"/>
      <c r="F27" s="494"/>
      <c r="G27" s="520"/>
      <c r="H27" s="519"/>
      <c r="I27" s="310" t="s">
        <v>471</v>
      </c>
      <c r="J27" s="514"/>
      <c r="K27" s="514"/>
      <c r="L27" s="514"/>
      <c r="M27" s="514"/>
      <c r="N27" s="514"/>
      <c r="O27" s="515"/>
      <c r="P27" s="267" t="s">
        <v>176</v>
      </c>
      <c r="Q27" s="268"/>
      <c r="R27" s="268"/>
      <c r="S27" s="268"/>
      <c r="T27" s="268"/>
      <c r="U27" s="268"/>
      <c r="V27" s="269"/>
      <c r="W27" s="267" t="s">
        <v>176</v>
      </c>
      <c r="X27" s="268"/>
      <c r="Y27" s="268"/>
      <c r="Z27" s="268"/>
      <c r="AA27" s="268"/>
      <c r="AB27" s="268"/>
      <c r="AC27" s="269"/>
      <c r="AD27" s="267" t="s">
        <v>176</v>
      </c>
      <c r="AE27" s="268"/>
      <c r="AF27" s="268"/>
      <c r="AG27" s="268"/>
      <c r="AH27" s="268"/>
      <c r="AI27" s="268"/>
      <c r="AJ27" s="269"/>
      <c r="AK27" s="267" t="s">
        <v>610</v>
      </c>
      <c r="AL27" s="268"/>
      <c r="AM27" s="268"/>
      <c r="AN27" s="268"/>
      <c r="AO27" s="268"/>
      <c r="AP27" s="268"/>
      <c r="AQ27" s="269"/>
      <c r="AR27" s="478"/>
      <c r="AS27" s="479"/>
      <c r="AT27" s="479"/>
      <c r="AU27" s="479"/>
      <c r="AV27" s="479"/>
      <c r="AW27" s="479"/>
      <c r="AX27" s="480"/>
      <c r="AY27" s="75">
        <v>1</v>
      </c>
    </row>
    <row r="28" spans="1:51" ht="30.75" customHeight="1" x14ac:dyDescent="0.15">
      <c r="A28" s="492"/>
      <c r="B28" s="493"/>
      <c r="C28" s="493"/>
      <c r="D28" s="493"/>
      <c r="E28" s="493"/>
      <c r="F28" s="494"/>
      <c r="G28" s="521"/>
      <c r="H28" s="522"/>
      <c r="I28" s="507" t="s">
        <v>472</v>
      </c>
      <c r="J28" s="508"/>
      <c r="K28" s="508"/>
      <c r="L28" s="508"/>
      <c r="M28" s="508"/>
      <c r="N28" s="508"/>
      <c r="O28" s="509"/>
      <c r="P28" s="510">
        <f>IF(SUM(P$18:V$19,P$25:V$27)=0,"-",SUM(P$18:V$19,P$25:V$27))</f>
        <v>7634</v>
      </c>
      <c r="Q28" s="511"/>
      <c r="R28" s="511"/>
      <c r="S28" s="511"/>
      <c r="T28" s="511"/>
      <c r="U28" s="511"/>
      <c r="V28" s="512"/>
      <c r="W28" s="510">
        <f>IF(SUM(W$18:AC$19,W$25:AC$27)=0,"-",SUM(W$18:AC$19,W$25:AC$27))</f>
        <v>612</v>
      </c>
      <c r="X28" s="511"/>
      <c r="Y28" s="511"/>
      <c r="Z28" s="511"/>
      <c r="AA28" s="511"/>
      <c r="AB28" s="511"/>
      <c r="AC28" s="512"/>
      <c r="AD28" s="510">
        <f>IF(SUM(AD$18:AJ$19,AD$25:AJ$27)=0,"-",SUM(AD$18:AJ$19,AD$25:AJ$27))</f>
        <v>545</v>
      </c>
      <c r="AE28" s="511"/>
      <c r="AF28" s="511"/>
      <c r="AG28" s="511"/>
      <c r="AH28" s="511"/>
      <c r="AI28" s="511"/>
      <c r="AJ28" s="512"/>
      <c r="AK28" s="510">
        <f>IF(SUM(AK$18:AQ$19,AK$25:AQ$27)=0,"-",SUM(AK$18:AQ$19,AK$25:AQ$27))</f>
        <v>843</v>
      </c>
      <c r="AL28" s="511"/>
      <c r="AM28" s="511"/>
      <c r="AN28" s="511"/>
      <c r="AO28" s="511"/>
      <c r="AP28" s="511"/>
      <c r="AQ28" s="512"/>
      <c r="AR28" s="510" t="str">
        <f>IF(SUM(AR$18:AX$19,AR$25:AX$27)=0,"-",SUM(AR$18:AX$19,AR$25:AX$27))</f>
        <v>-</v>
      </c>
      <c r="AS28" s="511"/>
      <c r="AT28" s="511"/>
      <c r="AU28" s="511"/>
      <c r="AV28" s="511"/>
      <c r="AW28" s="511"/>
      <c r="AX28" s="513"/>
      <c r="AY28" s="75">
        <v>1</v>
      </c>
    </row>
    <row r="29" spans="1:51" ht="24" customHeight="1" x14ac:dyDescent="0.15">
      <c r="A29" s="492"/>
      <c r="B29" s="493"/>
      <c r="C29" s="493"/>
      <c r="D29" s="493"/>
      <c r="E29" s="493"/>
      <c r="F29" s="494"/>
      <c r="G29" s="500" t="s">
        <v>473</v>
      </c>
      <c r="H29" s="501"/>
      <c r="I29" s="501"/>
      <c r="J29" s="501"/>
      <c r="K29" s="501"/>
      <c r="L29" s="501"/>
      <c r="M29" s="501"/>
      <c r="N29" s="501"/>
      <c r="O29" s="501"/>
      <c r="P29" s="267">
        <v>7601</v>
      </c>
      <c r="Q29" s="268"/>
      <c r="R29" s="268"/>
      <c r="S29" s="268"/>
      <c r="T29" s="268"/>
      <c r="U29" s="268"/>
      <c r="V29" s="269"/>
      <c r="W29" s="502">
        <v>511</v>
      </c>
      <c r="X29" s="503"/>
      <c r="Y29" s="503"/>
      <c r="Z29" s="503"/>
      <c r="AA29" s="503"/>
      <c r="AB29" s="503"/>
      <c r="AC29" s="504"/>
      <c r="AD29" s="267">
        <v>43</v>
      </c>
      <c r="AE29" s="268"/>
      <c r="AF29" s="268"/>
      <c r="AG29" s="268"/>
      <c r="AH29" s="268"/>
      <c r="AI29" s="268"/>
      <c r="AJ29" s="269"/>
      <c r="AK29" s="505"/>
      <c r="AL29" s="505"/>
      <c r="AM29" s="505"/>
      <c r="AN29" s="505"/>
      <c r="AO29" s="505"/>
      <c r="AP29" s="505"/>
      <c r="AQ29" s="505"/>
      <c r="AR29" s="505"/>
      <c r="AS29" s="505"/>
      <c r="AT29" s="505"/>
      <c r="AU29" s="505"/>
      <c r="AV29" s="505"/>
      <c r="AW29" s="505"/>
      <c r="AX29" s="506"/>
      <c r="AY29" s="75">
        <v>1</v>
      </c>
    </row>
    <row r="30" spans="1:51" ht="34.5" customHeight="1" x14ac:dyDescent="0.15">
      <c r="A30" s="492"/>
      <c r="B30" s="493"/>
      <c r="C30" s="493"/>
      <c r="D30" s="493"/>
      <c r="E30" s="493"/>
      <c r="F30" s="494"/>
      <c r="G30" s="500" t="s">
        <v>474</v>
      </c>
      <c r="H30" s="501"/>
      <c r="I30" s="501"/>
      <c r="J30" s="501"/>
      <c r="K30" s="501"/>
      <c r="L30" s="501"/>
      <c r="M30" s="501"/>
      <c r="N30" s="501"/>
      <c r="O30" s="501"/>
      <c r="P30" s="630">
        <f>IFERROR(IF(P28=0, "-", SUM(P29)/P28),"-")</f>
        <v>0.99567723342939485</v>
      </c>
      <c r="Q30" s="630"/>
      <c r="R30" s="630"/>
      <c r="S30" s="630"/>
      <c r="T30" s="630"/>
      <c r="U30" s="630"/>
      <c r="V30" s="630"/>
      <c r="W30" s="631">
        <f>IFERROR(IF(W28=0, "-", SUM(W29)/W28),"-")</f>
        <v>0.83496732026143794</v>
      </c>
      <c r="X30" s="632"/>
      <c r="Y30" s="632"/>
      <c r="Z30" s="632"/>
      <c r="AA30" s="632"/>
      <c r="AB30" s="632"/>
      <c r="AC30" s="633"/>
      <c r="AD30" s="630">
        <f>IFERROR(IF(AD28=0, "-", SUM(AD29)/AD28),"-")</f>
        <v>7.8899082568807344E-2</v>
      </c>
      <c r="AE30" s="630"/>
      <c r="AF30" s="630"/>
      <c r="AG30" s="630"/>
      <c r="AH30" s="630"/>
      <c r="AI30" s="630"/>
      <c r="AJ30" s="630"/>
      <c r="AK30" s="505"/>
      <c r="AL30" s="505"/>
      <c r="AM30" s="505"/>
      <c r="AN30" s="505"/>
      <c r="AO30" s="505"/>
      <c r="AP30" s="505"/>
      <c r="AQ30" s="634"/>
      <c r="AR30" s="634"/>
      <c r="AS30" s="634"/>
      <c r="AT30" s="634"/>
      <c r="AU30" s="505"/>
      <c r="AV30" s="505"/>
      <c r="AW30" s="505"/>
      <c r="AX30" s="506"/>
      <c r="AY30" s="75">
        <v>1</v>
      </c>
    </row>
    <row r="31" spans="1:51" ht="44.25" customHeight="1" x14ac:dyDescent="0.15">
      <c r="A31" s="495"/>
      <c r="B31" s="496"/>
      <c r="C31" s="496"/>
      <c r="D31" s="496"/>
      <c r="E31" s="496"/>
      <c r="F31" s="497"/>
      <c r="G31" s="500" t="s">
        <v>475</v>
      </c>
      <c r="H31" s="501"/>
      <c r="I31" s="501"/>
      <c r="J31" s="501"/>
      <c r="K31" s="501"/>
      <c r="L31" s="501"/>
      <c r="M31" s="501"/>
      <c r="N31" s="501"/>
      <c r="O31" s="501"/>
      <c r="P31" s="630">
        <f>IFERROR(IF(29=0, "-", SUM(P29)/SUM(P18,P19)),"-")</f>
        <v>0.92178025709434874</v>
      </c>
      <c r="Q31" s="630"/>
      <c r="R31" s="630"/>
      <c r="S31" s="630"/>
      <c r="T31" s="630"/>
      <c r="U31" s="630"/>
      <c r="V31" s="630"/>
      <c r="W31" s="630" t="str">
        <f>IFERROR(IF(W29=0, "-", SUM(W29)/SUM(W18,W19)),"-")</f>
        <v>-</v>
      </c>
      <c r="X31" s="630"/>
      <c r="Y31" s="630"/>
      <c r="Z31" s="630"/>
      <c r="AA31" s="630"/>
      <c r="AB31" s="630"/>
      <c r="AC31" s="630"/>
      <c r="AD31" s="630">
        <f>IFERROR(IF(AD29=0, "-", SUM(AD29)/SUM(AD18,AD19)),"-")</f>
        <v>3.0979827089337175E-2</v>
      </c>
      <c r="AE31" s="630"/>
      <c r="AF31" s="630"/>
      <c r="AG31" s="630"/>
      <c r="AH31" s="630"/>
      <c r="AI31" s="630"/>
      <c r="AJ31" s="630"/>
      <c r="AK31" s="505"/>
      <c r="AL31" s="505"/>
      <c r="AM31" s="505"/>
      <c r="AN31" s="505"/>
      <c r="AO31" s="505"/>
      <c r="AP31" s="505"/>
      <c r="AQ31" s="505"/>
      <c r="AR31" s="505"/>
      <c r="AS31" s="505"/>
      <c r="AT31" s="505"/>
      <c r="AU31" s="505"/>
      <c r="AV31" s="505"/>
      <c r="AW31" s="505"/>
      <c r="AX31" s="506"/>
      <c r="AY31" s="75">
        <v>1</v>
      </c>
    </row>
    <row r="32" spans="1:51" ht="21" customHeight="1" x14ac:dyDescent="0.15">
      <c r="A32" s="611" t="s">
        <v>541</v>
      </c>
      <c r="B32" s="612"/>
      <c r="C32" s="612"/>
      <c r="D32" s="612"/>
      <c r="E32" s="612"/>
      <c r="F32" s="612"/>
      <c r="G32" s="616" t="s">
        <v>463</v>
      </c>
      <c r="H32" s="617"/>
      <c r="I32" s="617"/>
      <c r="J32" s="617"/>
      <c r="K32" s="617"/>
      <c r="L32" s="617"/>
      <c r="M32" s="617"/>
      <c r="N32" s="617"/>
      <c r="O32" s="618"/>
      <c r="P32" s="619" t="s">
        <v>520</v>
      </c>
      <c r="Q32" s="620"/>
      <c r="R32" s="620"/>
      <c r="S32" s="620"/>
      <c r="T32" s="620"/>
      <c r="U32" s="620"/>
      <c r="V32" s="621"/>
      <c r="W32" s="616" t="s">
        <v>521</v>
      </c>
      <c r="X32" s="617"/>
      <c r="Y32" s="617"/>
      <c r="Z32" s="617"/>
      <c r="AA32" s="617"/>
      <c r="AB32" s="617"/>
      <c r="AC32" s="618"/>
      <c r="AD32" s="616" t="s">
        <v>553</v>
      </c>
      <c r="AE32" s="617"/>
      <c r="AF32" s="617"/>
      <c r="AG32" s="617"/>
      <c r="AH32" s="617"/>
      <c r="AI32" s="617"/>
      <c r="AJ32" s="617"/>
      <c r="AK32" s="617"/>
      <c r="AL32" s="617"/>
      <c r="AM32" s="617"/>
      <c r="AN32" s="617"/>
      <c r="AO32" s="617"/>
      <c r="AP32" s="617"/>
      <c r="AQ32" s="617"/>
      <c r="AR32" s="617"/>
      <c r="AS32" s="617"/>
      <c r="AT32" s="617"/>
      <c r="AU32" s="617"/>
      <c r="AV32" s="617"/>
      <c r="AW32" s="617"/>
      <c r="AX32" s="639"/>
      <c r="AY32" s="75">
        <v>1</v>
      </c>
    </row>
    <row r="33" spans="1:51" ht="21" customHeight="1" x14ac:dyDescent="0.15">
      <c r="A33" s="613"/>
      <c r="B33" s="614"/>
      <c r="C33" s="614"/>
      <c r="D33" s="614"/>
      <c r="E33" s="614"/>
      <c r="F33" s="615"/>
      <c r="G33" s="270" t="s">
        <v>465</v>
      </c>
      <c r="H33" s="271"/>
      <c r="I33" s="271" t="s">
        <v>141</v>
      </c>
      <c r="J33" s="271"/>
      <c r="K33" s="635" t="s">
        <v>665</v>
      </c>
      <c r="L33" s="636"/>
      <c r="M33" s="636"/>
      <c r="N33" s="636"/>
      <c r="O33" s="636"/>
      <c r="P33" s="640"/>
      <c r="Q33" s="641"/>
      <c r="R33" s="641"/>
      <c r="S33" s="641"/>
      <c r="T33" s="641"/>
      <c r="U33" s="641"/>
      <c r="V33" s="642"/>
      <c r="W33" s="526"/>
      <c r="X33" s="527"/>
      <c r="Y33" s="527"/>
      <c r="Z33" s="527"/>
      <c r="AA33" s="527"/>
      <c r="AB33" s="527"/>
      <c r="AC33" s="528"/>
      <c r="AD33" s="319" t="s">
        <v>694</v>
      </c>
      <c r="AE33" s="320"/>
      <c r="AF33" s="320"/>
      <c r="AG33" s="320"/>
      <c r="AH33" s="320"/>
      <c r="AI33" s="320"/>
      <c r="AJ33" s="320"/>
      <c r="AK33" s="320"/>
      <c r="AL33" s="320"/>
      <c r="AM33" s="320"/>
      <c r="AN33" s="320"/>
      <c r="AO33" s="320"/>
      <c r="AP33" s="320"/>
      <c r="AQ33" s="320"/>
      <c r="AR33" s="320"/>
      <c r="AS33" s="320"/>
      <c r="AT33" s="320"/>
      <c r="AU33" s="320"/>
      <c r="AV33" s="320"/>
      <c r="AW33" s="320"/>
      <c r="AX33" s="321"/>
      <c r="AY33" s="75">
        <v>1</v>
      </c>
    </row>
    <row r="34" spans="1:51" ht="21" customHeight="1" x14ac:dyDescent="0.15">
      <c r="A34" s="613"/>
      <c r="B34" s="614"/>
      <c r="C34" s="614"/>
      <c r="D34" s="614"/>
      <c r="E34" s="614"/>
      <c r="F34" s="615"/>
      <c r="G34" s="270" t="s">
        <v>522</v>
      </c>
      <c r="H34" s="271"/>
      <c r="I34" s="261" t="s">
        <v>466</v>
      </c>
      <c r="J34" s="261"/>
      <c r="K34" s="262" t="s">
        <v>666</v>
      </c>
      <c r="L34" s="263"/>
      <c r="M34" s="263"/>
      <c r="N34" s="263"/>
      <c r="O34" s="263"/>
      <c r="P34" s="264"/>
      <c r="Q34" s="265"/>
      <c r="R34" s="265"/>
      <c r="S34" s="265"/>
      <c r="T34" s="265"/>
      <c r="U34" s="265"/>
      <c r="V34" s="266"/>
      <c r="W34" s="267"/>
      <c r="X34" s="268"/>
      <c r="Y34" s="268"/>
      <c r="Z34" s="268"/>
      <c r="AA34" s="268"/>
      <c r="AB34" s="268"/>
      <c r="AC34" s="269"/>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75">
        <v>1</v>
      </c>
    </row>
    <row r="35" spans="1:51" ht="21" hidden="1" customHeight="1" x14ac:dyDescent="0.15">
      <c r="A35" s="613"/>
      <c r="B35" s="614"/>
      <c r="C35" s="614"/>
      <c r="D35" s="614"/>
      <c r="E35" s="614"/>
      <c r="F35" s="615"/>
      <c r="G35" s="270"/>
      <c r="H35" s="271"/>
      <c r="I35" s="261"/>
      <c r="J35" s="261"/>
      <c r="K35" s="262"/>
      <c r="L35" s="263"/>
      <c r="M35" s="263"/>
      <c r="N35" s="263"/>
      <c r="O35" s="263"/>
      <c r="P35" s="264"/>
      <c r="Q35" s="265"/>
      <c r="R35" s="265"/>
      <c r="S35" s="265"/>
      <c r="T35" s="265"/>
      <c r="U35" s="265"/>
      <c r="V35" s="266"/>
      <c r="W35" s="267"/>
      <c r="X35" s="268"/>
      <c r="Y35" s="268"/>
      <c r="Z35" s="268"/>
      <c r="AA35" s="268"/>
      <c r="AB35" s="268"/>
      <c r="AC35" s="269"/>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75">
        <f>COUNTA($G35:$AC35)</f>
        <v>0</v>
      </c>
    </row>
    <row r="36" spans="1:51" ht="21" hidden="1" customHeight="1" x14ac:dyDescent="0.15">
      <c r="A36" s="613"/>
      <c r="B36" s="614"/>
      <c r="C36" s="614"/>
      <c r="D36" s="614"/>
      <c r="E36" s="614"/>
      <c r="F36" s="615"/>
      <c r="G36" s="270"/>
      <c r="H36" s="271"/>
      <c r="I36" s="261"/>
      <c r="J36" s="261"/>
      <c r="K36" s="262"/>
      <c r="L36" s="263"/>
      <c r="M36" s="263"/>
      <c r="N36" s="263"/>
      <c r="O36" s="263"/>
      <c r="P36" s="264"/>
      <c r="Q36" s="265"/>
      <c r="R36" s="265"/>
      <c r="S36" s="265"/>
      <c r="T36" s="265"/>
      <c r="U36" s="265"/>
      <c r="V36" s="266"/>
      <c r="W36" s="267"/>
      <c r="X36" s="268"/>
      <c r="Y36" s="268"/>
      <c r="Z36" s="268"/>
      <c r="AA36" s="268"/>
      <c r="AB36" s="268"/>
      <c r="AC36" s="269"/>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75">
        <f t="shared" ref="AY36:AY44" si="0">COUNTA($G36:$AC36)</f>
        <v>0</v>
      </c>
    </row>
    <row r="37" spans="1:51" ht="21" hidden="1" customHeight="1" x14ac:dyDescent="0.15">
      <c r="A37" s="613"/>
      <c r="B37" s="614"/>
      <c r="C37" s="614"/>
      <c r="D37" s="614"/>
      <c r="E37" s="614"/>
      <c r="F37" s="615"/>
      <c r="G37" s="270"/>
      <c r="H37" s="271"/>
      <c r="I37" s="261"/>
      <c r="J37" s="261"/>
      <c r="K37" s="262"/>
      <c r="L37" s="263"/>
      <c r="M37" s="263"/>
      <c r="N37" s="263"/>
      <c r="O37" s="263"/>
      <c r="P37" s="264"/>
      <c r="Q37" s="265"/>
      <c r="R37" s="265"/>
      <c r="S37" s="265"/>
      <c r="T37" s="265"/>
      <c r="U37" s="265"/>
      <c r="V37" s="266"/>
      <c r="W37" s="267"/>
      <c r="X37" s="268"/>
      <c r="Y37" s="268"/>
      <c r="Z37" s="268"/>
      <c r="AA37" s="268"/>
      <c r="AB37" s="268"/>
      <c r="AC37" s="269"/>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75">
        <f t="shared" si="0"/>
        <v>0</v>
      </c>
    </row>
    <row r="38" spans="1:51" ht="21" hidden="1" customHeight="1" x14ac:dyDescent="0.15">
      <c r="A38" s="613"/>
      <c r="B38" s="614"/>
      <c r="C38" s="614"/>
      <c r="D38" s="614"/>
      <c r="E38" s="614"/>
      <c r="F38" s="615"/>
      <c r="G38" s="270"/>
      <c r="H38" s="271"/>
      <c r="I38" s="261"/>
      <c r="J38" s="261"/>
      <c r="K38" s="262"/>
      <c r="L38" s="263"/>
      <c r="M38" s="263"/>
      <c r="N38" s="263"/>
      <c r="O38" s="263"/>
      <c r="P38" s="264"/>
      <c r="Q38" s="265"/>
      <c r="R38" s="265"/>
      <c r="S38" s="265"/>
      <c r="T38" s="265"/>
      <c r="U38" s="265"/>
      <c r="V38" s="266"/>
      <c r="W38" s="267"/>
      <c r="X38" s="268"/>
      <c r="Y38" s="268"/>
      <c r="Z38" s="268"/>
      <c r="AA38" s="268"/>
      <c r="AB38" s="268"/>
      <c r="AC38" s="269"/>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75">
        <f t="shared" si="0"/>
        <v>0</v>
      </c>
    </row>
    <row r="39" spans="1:51" ht="21" hidden="1" customHeight="1" x14ac:dyDescent="0.15">
      <c r="A39" s="613"/>
      <c r="B39" s="614"/>
      <c r="C39" s="614"/>
      <c r="D39" s="614"/>
      <c r="E39" s="614"/>
      <c r="F39" s="615"/>
      <c r="G39" s="270"/>
      <c r="H39" s="271"/>
      <c r="I39" s="261"/>
      <c r="J39" s="261"/>
      <c r="K39" s="262"/>
      <c r="L39" s="263"/>
      <c r="M39" s="263"/>
      <c r="N39" s="263"/>
      <c r="O39" s="263"/>
      <c r="P39" s="264"/>
      <c r="Q39" s="265"/>
      <c r="R39" s="265"/>
      <c r="S39" s="265"/>
      <c r="T39" s="265"/>
      <c r="U39" s="265"/>
      <c r="V39" s="266"/>
      <c r="W39" s="267"/>
      <c r="X39" s="268"/>
      <c r="Y39" s="268"/>
      <c r="Z39" s="268"/>
      <c r="AA39" s="268"/>
      <c r="AB39" s="268"/>
      <c r="AC39" s="269"/>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75">
        <f t="shared" si="0"/>
        <v>0</v>
      </c>
    </row>
    <row r="40" spans="1:51" ht="21" hidden="1" customHeight="1" x14ac:dyDescent="0.15">
      <c r="A40" s="613"/>
      <c r="B40" s="614"/>
      <c r="C40" s="614"/>
      <c r="D40" s="614"/>
      <c r="E40" s="614"/>
      <c r="F40" s="615"/>
      <c r="G40" s="270"/>
      <c r="H40" s="271"/>
      <c r="I40" s="261"/>
      <c r="J40" s="261"/>
      <c r="K40" s="262"/>
      <c r="L40" s="263"/>
      <c r="M40" s="263"/>
      <c r="N40" s="263"/>
      <c r="O40" s="263"/>
      <c r="P40" s="264"/>
      <c r="Q40" s="265"/>
      <c r="R40" s="265"/>
      <c r="S40" s="265"/>
      <c r="T40" s="265"/>
      <c r="U40" s="265"/>
      <c r="V40" s="266"/>
      <c r="W40" s="267"/>
      <c r="X40" s="268"/>
      <c r="Y40" s="268"/>
      <c r="Z40" s="268"/>
      <c r="AA40" s="268"/>
      <c r="AB40" s="268"/>
      <c r="AC40" s="269"/>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75">
        <f t="shared" si="0"/>
        <v>0</v>
      </c>
    </row>
    <row r="41" spans="1:51" ht="21" hidden="1" customHeight="1" x14ac:dyDescent="0.15">
      <c r="A41" s="613"/>
      <c r="B41" s="614"/>
      <c r="C41" s="614"/>
      <c r="D41" s="614"/>
      <c r="E41" s="614"/>
      <c r="F41" s="615"/>
      <c r="G41" s="270"/>
      <c r="H41" s="271"/>
      <c r="I41" s="261"/>
      <c r="J41" s="261"/>
      <c r="K41" s="262"/>
      <c r="L41" s="263"/>
      <c r="M41" s="263"/>
      <c r="N41" s="263"/>
      <c r="O41" s="263"/>
      <c r="P41" s="264"/>
      <c r="Q41" s="265"/>
      <c r="R41" s="265"/>
      <c r="S41" s="265"/>
      <c r="T41" s="265"/>
      <c r="U41" s="265"/>
      <c r="V41" s="266"/>
      <c r="W41" s="267"/>
      <c r="X41" s="268"/>
      <c r="Y41" s="268"/>
      <c r="Z41" s="268"/>
      <c r="AA41" s="268"/>
      <c r="AB41" s="268"/>
      <c r="AC41" s="269"/>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75">
        <f t="shared" si="0"/>
        <v>0</v>
      </c>
    </row>
    <row r="42" spans="1:51" ht="21" hidden="1" customHeight="1" x14ac:dyDescent="0.15">
      <c r="A42" s="613"/>
      <c r="B42" s="614"/>
      <c r="C42" s="614"/>
      <c r="D42" s="614"/>
      <c r="E42" s="614"/>
      <c r="F42" s="615"/>
      <c r="G42" s="270"/>
      <c r="H42" s="271"/>
      <c r="I42" s="261"/>
      <c r="J42" s="261"/>
      <c r="K42" s="262"/>
      <c r="L42" s="263"/>
      <c r="M42" s="263"/>
      <c r="N42" s="263"/>
      <c r="O42" s="263"/>
      <c r="P42" s="264"/>
      <c r="Q42" s="265"/>
      <c r="R42" s="265"/>
      <c r="S42" s="265"/>
      <c r="T42" s="265"/>
      <c r="U42" s="265"/>
      <c r="V42" s="266"/>
      <c r="W42" s="267"/>
      <c r="X42" s="268"/>
      <c r="Y42" s="268"/>
      <c r="Z42" s="268"/>
      <c r="AA42" s="268"/>
      <c r="AB42" s="268"/>
      <c r="AC42" s="269"/>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75">
        <f t="shared" si="0"/>
        <v>0</v>
      </c>
    </row>
    <row r="43" spans="1:51" ht="21" hidden="1" customHeight="1" x14ac:dyDescent="0.15">
      <c r="A43" s="613"/>
      <c r="B43" s="614"/>
      <c r="C43" s="614"/>
      <c r="D43" s="614"/>
      <c r="E43" s="614"/>
      <c r="F43" s="615"/>
      <c r="G43" s="643" t="s">
        <v>522</v>
      </c>
      <c r="H43" s="607"/>
      <c r="I43" s="607"/>
      <c r="J43" s="607"/>
      <c r="K43" s="644" t="s">
        <v>488</v>
      </c>
      <c r="L43" s="645"/>
      <c r="M43" s="645"/>
      <c r="N43" s="645"/>
      <c r="O43" s="646"/>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75">
        <f>IF(AND(P43="-",W43="-"),0,COUNTA($G43:$AC43))</f>
        <v>0</v>
      </c>
    </row>
    <row r="44" spans="1:51" ht="21" customHeight="1" x14ac:dyDescent="0.15">
      <c r="A44" s="613"/>
      <c r="B44" s="614"/>
      <c r="C44" s="614"/>
      <c r="D44" s="614"/>
      <c r="E44" s="614"/>
      <c r="F44" s="615"/>
      <c r="G44" s="622" t="s">
        <v>489</v>
      </c>
      <c r="H44" s="623"/>
      <c r="I44" s="623"/>
      <c r="J44" s="623"/>
      <c r="K44" s="623"/>
      <c r="L44" s="623"/>
      <c r="M44" s="623"/>
      <c r="N44" s="623"/>
      <c r="O44" s="624"/>
      <c r="P44" s="625" t="str">
        <f>AK18</f>
        <v>-</v>
      </c>
      <c r="Q44" s="626"/>
      <c r="R44" s="626"/>
      <c r="S44" s="626"/>
      <c r="T44" s="626"/>
      <c r="U44" s="626"/>
      <c r="V44" s="627"/>
      <c r="W44" s="625" t="str">
        <f>AR18</f>
        <v>-</v>
      </c>
      <c r="X44" s="626"/>
      <c r="Y44" s="626"/>
      <c r="Z44" s="626"/>
      <c r="AA44" s="626"/>
      <c r="AB44" s="626"/>
      <c r="AC44" s="627"/>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75">
        <f t="shared" si="0"/>
        <v>3</v>
      </c>
    </row>
    <row r="45" spans="1:51" ht="61.5" customHeight="1" x14ac:dyDescent="0.15">
      <c r="A45" s="200" t="s">
        <v>589</v>
      </c>
      <c r="B45" s="201"/>
      <c r="C45" s="201"/>
      <c r="D45" s="201"/>
      <c r="E45" s="201"/>
      <c r="F45" s="202"/>
      <c r="G45" s="481" t="s">
        <v>667</v>
      </c>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482"/>
      <c r="AY45" s="75">
        <f>COUNTA(G45:AX45)</f>
        <v>1</v>
      </c>
    </row>
    <row r="46" spans="1:51" ht="41.25" customHeight="1" x14ac:dyDescent="0.15">
      <c r="A46" s="205" t="s">
        <v>464</v>
      </c>
      <c r="B46" s="206"/>
      <c r="C46" s="206"/>
      <c r="D46" s="206"/>
      <c r="E46" s="206"/>
      <c r="F46" s="20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8" t="s">
        <v>612</v>
      </c>
      <c r="B47" s="209"/>
      <c r="C47" s="209"/>
      <c r="D47" s="209"/>
      <c r="E47" s="209"/>
      <c r="F47" s="210"/>
      <c r="G47" s="131" t="s">
        <v>454</v>
      </c>
      <c r="H47" s="132"/>
      <c r="I47" s="132"/>
      <c r="J47" s="132"/>
      <c r="K47" s="132"/>
      <c r="L47" s="132"/>
      <c r="M47" s="132"/>
      <c r="N47" s="132"/>
      <c r="O47" s="132"/>
      <c r="P47" s="135" t="s">
        <v>453</v>
      </c>
      <c r="Q47" s="132"/>
      <c r="R47" s="132"/>
      <c r="S47" s="132"/>
      <c r="T47" s="132"/>
      <c r="U47" s="132"/>
      <c r="V47" s="132"/>
      <c r="W47" s="132"/>
      <c r="X47" s="133"/>
      <c r="Y47" s="136"/>
      <c r="Z47" s="137"/>
      <c r="AA47" s="138"/>
      <c r="AB47" s="149" t="s">
        <v>7</v>
      </c>
      <c r="AC47" s="149"/>
      <c r="AD47" s="149"/>
      <c r="AE47" s="145" t="s">
        <v>525</v>
      </c>
      <c r="AF47" s="146"/>
      <c r="AG47" s="146"/>
      <c r="AH47" s="147"/>
      <c r="AI47" s="145" t="s">
        <v>524</v>
      </c>
      <c r="AJ47" s="146"/>
      <c r="AK47" s="146"/>
      <c r="AL47" s="147"/>
      <c r="AM47" s="145" t="s">
        <v>301</v>
      </c>
      <c r="AN47" s="146"/>
      <c r="AO47" s="146"/>
      <c r="AP47" s="147"/>
      <c r="AQ47" s="217" t="s">
        <v>455</v>
      </c>
      <c r="AR47" s="218"/>
      <c r="AS47" s="218"/>
      <c r="AT47" s="219"/>
      <c r="AU47" s="217" t="s">
        <v>523</v>
      </c>
      <c r="AV47" s="218"/>
      <c r="AW47" s="218"/>
      <c r="AX47" s="220"/>
      <c r="AY47" s="75">
        <f t="shared" ref="AY47:AY77" si="1">IF(AY$45=0,0,1)</f>
        <v>1</v>
      </c>
    </row>
    <row r="48" spans="1:51" ht="23.25" customHeight="1" x14ac:dyDescent="0.15">
      <c r="A48" s="211"/>
      <c r="B48" s="212"/>
      <c r="C48" s="212"/>
      <c r="D48" s="212"/>
      <c r="E48" s="212"/>
      <c r="F48" s="213"/>
      <c r="G48" s="628" t="s">
        <v>668</v>
      </c>
      <c r="H48" s="166"/>
      <c r="I48" s="166"/>
      <c r="J48" s="166"/>
      <c r="K48" s="166"/>
      <c r="L48" s="166"/>
      <c r="M48" s="166"/>
      <c r="N48" s="166"/>
      <c r="O48" s="166"/>
      <c r="P48" s="225" t="s">
        <v>669</v>
      </c>
      <c r="Q48" s="166"/>
      <c r="R48" s="166"/>
      <c r="S48" s="166"/>
      <c r="T48" s="166"/>
      <c r="U48" s="166"/>
      <c r="V48" s="166"/>
      <c r="W48" s="166"/>
      <c r="X48" s="167"/>
      <c r="Y48" s="227" t="s">
        <v>26</v>
      </c>
      <c r="Z48" s="228"/>
      <c r="AA48" s="229"/>
      <c r="AB48" s="637" t="s">
        <v>670</v>
      </c>
      <c r="AC48" s="638"/>
      <c r="AD48" s="638"/>
      <c r="AE48" s="275">
        <v>38</v>
      </c>
      <c r="AF48" s="275"/>
      <c r="AG48" s="275"/>
      <c r="AH48" s="275"/>
      <c r="AI48" s="275">
        <v>41</v>
      </c>
      <c r="AJ48" s="275"/>
      <c r="AK48" s="275"/>
      <c r="AL48" s="275"/>
      <c r="AM48" s="198">
        <v>41</v>
      </c>
      <c r="AN48" s="198"/>
      <c r="AO48" s="198"/>
      <c r="AP48" s="198"/>
      <c r="AQ48" s="198">
        <v>45</v>
      </c>
      <c r="AR48" s="198"/>
      <c r="AS48" s="198"/>
      <c r="AT48" s="198"/>
      <c r="AU48" s="176" t="s">
        <v>694</v>
      </c>
      <c r="AV48" s="177"/>
      <c r="AW48" s="177"/>
      <c r="AX48" s="199"/>
      <c r="AY48" s="75">
        <f t="shared" si="1"/>
        <v>1</v>
      </c>
    </row>
    <row r="49" spans="1:51" ht="23.25" customHeight="1" x14ac:dyDescent="0.15">
      <c r="A49" s="214"/>
      <c r="B49" s="215"/>
      <c r="C49" s="215"/>
      <c r="D49" s="215"/>
      <c r="E49" s="215"/>
      <c r="F49" s="216"/>
      <c r="G49" s="629"/>
      <c r="H49" s="170"/>
      <c r="I49" s="170"/>
      <c r="J49" s="170"/>
      <c r="K49" s="170"/>
      <c r="L49" s="170"/>
      <c r="M49" s="170"/>
      <c r="N49" s="170"/>
      <c r="O49" s="170"/>
      <c r="P49" s="226"/>
      <c r="Q49" s="170"/>
      <c r="R49" s="170"/>
      <c r="S49" s="170"/>
      <c r="T49" s="170"/>
      <c r="U49" s="170"/>
      <c r="V49" s="170"/>
      <c r="W49" s="170"/>
      <c r="X49" s="171"/>
      <c r="Y49" s="230" t="s">
        <v>27</v>
      </c>
      <c r="Z49" s="231"/>
      <c r="AA49" s="232"/>
      <c r="AB49" s="637" t="s">
        <v>670</v>
      </c>
      <c r="AC49" s="638"/>
      <c r="AD49" s="638"/>
      <c r="AE49" s="275">
        <v>45</v>
      </c>
      <c r="AF49" s="275"/>
      <c r="AG49" s="275"/>
      <c r="AH49" s="275"/>
      <c r="AI49" s="275">
        <v>45</v>
      </c>
      <c r="AJ49" s="275"/>
      <c r="AK49" s="275"/>
      <c r="AL49" s="275"/>
      <c r="AM49" s="198">
        <v>45</v>
      </c>
      <c r="AN49" s="198"/>
      <c r="AO49" s="198"/>
      <c r="AP49" s="198"/>
      <c r="AQ49" s="198">
        <v>45</v>
      </c>
      <c r="AR49" s="198"/>
      <c r="AS49" s="198"/>
      <c r="AT49" s="198"/>
      <c r="AU49" s="176" t="s">
        <v>694</v>
      </c>
      <c r="AV49" s="177"/>
      <c r="AW49" s="177"/>
      <c r="AX49" s="199"/>
      <c r="AY49" s="75">
        <f t="shared" si="1"/>
        <v>1</v>
      </c>
    </row>
    <row r="50" spans="1:51" ht="27" customHeight="1" x14ac:dyDescent="0.15">
      <c r="A50" s="83"/>
      <c r="B50" s="84"/>
      <c r="C50" s="84"/>
      <c r="D50" s="84"/>
      <c r="E50" s="84"/>
      <c r="F50" s="85"/>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75">
        <f t="shared" si="1"/>
        <v>1</v>
      </c>
    </row>
    <row r="51" spans="1:51" ht="123.75" customHeight="1" x14ac:dyDescent="0.15">
      <c r="A51" s="194" t="s">
        <v>464</v>
      </c>
      <c r="B51" s="195"/>
      <c r="C51" s="196" t="s">
        <v>605</v>
      </c>
      <c r="D51" s="196"/>
      <c r="E51" s="196"/>
      <c r="F51" s="197"/>
      <c r="G51" s="313" t="s">
        <v>704</v>
      </c>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c r="AY51" s="75">
        <f t="shared" si="1"/>
        <v>1</v>
      </c>
    </row>
    <row r="52" spans="1:51" ht="18.75" hidden="1" customHeight="1" x14ac:dyDescent="0.15">
      <c r="A52" s="118" t="s">
        <v>613</v>
      </c>
      <c r="B52" s="119"/>
      <c r="C52" s="119"/>
      <c r="D52" s="119"/>
      <c r="E52" s="119"/>
      <c r="F52" s="120"/>
      <c r="G52" s="128" t="s">
        <v>486</v>
      </c>
      <c r="H52" s="129"/>
      <c r="I52" s="129"/>
      <c r="J52" s="129"/>
      <c r="K52" s="129"/>
      <c r="L52" s="129"/>
      <c r="M52" s="129"/>
      <c r="N52" s="129"/>
      <c r="O52" s="130"/>
      <c r="P52" s="134" t="s">
        <v>487</v>
      </c>
      <c r="Q52" s="129"/>
      <c r="R52" s="129"/>
      <c r="S52" s="129"/>
      <c r="T52" s="129"/>
      <c r="U52" s="129"/>
      <c r="V52" s="129"/>
      <c r="W52" s="129"/>
      <c r="X52" s="130"/>
      <c r="Y52" s="136"/>
      <c r="Z52" s="137"/>
      <c r="AA52" s="138"/>
      <c r="AB52" s="142" t="s">
        <v>7</v>
      </c>
      <c r="AC52" s="143"/>
      <c r="AD52" s="144"/>
      <c r="AE52" s="142" t="s">
        <v>525</v>
      </c>
      <c r="AF52" s="143"/>
      <c r="AG52" s="143"/>
      <c r="AH52" s="144"/>
      <c r="AI52" s="148" t="s">
        <v>524</v>
      </c>
      <c r="AJ52" s="148"/>
      <c r="AK52" s="148"/>
      <c r="AL52" s="142"/>
      <c r="AM52" s="148" t="s">
        <v>301</v>
      </c>
      <c r="AN52" s="148"/>
      <c r="AO52" s="148"/>
      <c r="AP52" s="142"/>
      <c r="AQ52" s="150" t="s">
        <v>543</v>
      </c>
      <c r="AR52" s="151"/>
      <c r="AS52" s="151"/>
      <c r="AT52" s="151"/>
      <c r="AU52" s="151"/>
      <c r="AV52" s="151"/>
      <c r="AW52" s="151"/>
      <c r="AX52" s="152"/>
      <c r="AY52" s="75">
        <f>IF(AY$45=0,0,COUNTA(G$54))</f>
        <v>0</v>
      </c>
    </row>
    <row r="53" spans="1:51" ht="18.75" hidden="1"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c r="AV53" s="155"/>
      <c r="AW53" s="132" t="s">
        <v>103</v>
      </c>
      <c r="AX53" s="156"/>
      <c r="AY53" s="75">
        <f t="shared" ref="AY53:AY59" si="2">IF(AY$45=0,0,COUNTA(G$54))</f>
        <v>0</v>
      </c>
    </row>
    <row r="54" spans="1:51" ht="23.25" hidden="1" customHeight="1" x14ac:dyDescent="0.15">
      <c r="A54" s="124"/>
      <c r="B54" s="122"/>
      <c r="C54" s="122"/>
      <c r="D54" s="122"/>
      <c r="E54" s="122"/>
      <c r="F54" s="123"/>
      <c r="G54" s="157"/>
      <c r="H54" s="158"/>
      <c r="I54" s="158"/>
      <c r="J54" s="158"/>
      <c r="K54" s="158"/>
      <c r="L54" s="158"/>
      <c r="M54" s="158"/>
      <c r="N54" s="158"/>
      <c r="O54" s="159"/>
      <c r="P54" s="166"/>
      <c r="Q54" s="166"/>
      <c r="R54" s="166"/>
      <c r="S54" s="166"/>
      <c r="T54" s="166"/>
      <c r="U54" s="166"/>
      <c r="V54" s="166"/>
      <c r="W54" s="166"/>
      <c r="X54" s="167"/>
      <c r="Y54" s="172" t="s">
        <v>8</v>
      </c>
      <c r="Z54" s="173"/>
      <c r="AA54" s="174"/>
      <c r="AB54" s="647"/>
      <c r="AC54" s="647"/>
      <c r="AD54" s="647"/>
      <c r="AE54" s="300"/>
      <c r="AF54" s="301"/>
      <c r="AG54" s="301"/>
      <c r="AH54" s="301"/>
      <c r="AI54" s="300"/>
      <c r="AJ54" s="301"/>
      <c r="AK54" s="301"/>
      <c r="AL54" s="301"/>
      <c r="AM54" s="297"/>
      <c r="AN54" s="298"/>
      <c r="AO54" s="298"/>
      <c r="AP54" s="298"/>
      <c r="AQ54" s="297"/>
      <c r="AR54" s="298"/>
      <c r="AS54" s="298"/>
      <c r="AT54" s="298"/>
      <c r="AU54" s="298"/>
      <c r="AV54" s="298"/>
      <c r="AW54" s="298"/>
      <c r="AX54" s="477"/>
      <c r="AY54" s="75">
        <f t="shared" si="2"/>
        <v>0</v>
      </c>
    </row>
    <row r="55" spans="1:51" ht="23.25" hidden="1" customHeight="1" x14ac:dyDescent="0.15">
      <c r="A55" s="125"/>
      <c r="B55" s="126"/>
      <c r="C55" s="126"/>
      <c r="D55" s="126"/>
      <c r="E55" s="126"/>
      <c r="F55" s="127"/>
      <c r="G55" s="160"/>
      <c r="H55" s="161"/>
      <c r="I55" s="161"/>
      <c r="J55" s="161"/>
      <c r="K55" s="161"/>
      <c r="L55" s="161"/>
      <c r="M55" s="161"/>
      <c r="N55" s="161"/>
      <c r="O55" s="162"/>
      <c r="P55" s="168"/>
      <c r="Q55" s="168"/>
      <c r="R55" s="168"/>
      <c r="S55" s="168"/>
      <c r="T55" s="168"/>
      <c r="U55" s="168"/>
      <c r="V55" s="168"/>
      <c r="W55" s="168"/>
      <c r="X55" s="169"/>
      <c r="Y55" s="181" t="s">
        <v>25</v>
      </c>
      <c r="Z55" s="182"/>
      <c r="AA55" s="183"/>
      <c r="AB55" s="299"/>
      <c r="AC55" s="299"/>
      <c r="AD55" s="299"/>
      <c r="AE55" s="300"/>
      <c r="AF55" s="301"/>
      <c r="AG55" s="301"/>
      <c r="AH55" s="301"/>
      <c r="AI55" s="300"/>
      <c r="AJ55" s="301"/>
      <c r="AK55" s="301"/>
      <c r="AL55" s="301"/>
      <c r="AM55" s="297"/>
      <c r="AN55" s="298"/>
      <c r="AO55" s="298"/>
      <c r="AP55" s="298"/>
      <c r="AQ55" s="297"/>
      <c r="AR55" s="298"/>
      <c r="AS55" s="298"/>
      <c r="AT55" s="298"/>
      <c r="AU55" s="298"/>
      <c r="AV55" s="298"/>
      <c r="AW55" s="298"/>
      <c r="AX55" s="477"/>
      <c r="AY55" s="75">
        <f t="shared" si="2"/>
        <v>0</v>
      </c>
    </row>
    <row r="56" spans="1:51" ht="23.25" hidden="1" customHeight="1" x14ac:dyDescent="0.15">
      <c r="A56" s="124"/>
      <c r="B56" s="122"/>
      <c r="C56" s="122"/>
      <c r="D56" s="122"/>
      <c r="E56" s="122"/>
      <c r="F56" s="123"/>
      <c r="G56" s="163"/>
      <c r="H56" s="164"/>
      <c r="I56" s="164"/>
      <c r="J56" s="164"/>
      <c r="K56" s="164"/>
      <c r="L56" s="164"/>
      <c r="M56" s="164"/>
      <c r="N56" s="164"/>
      <c r="O56" s="165"/>
      <c r="P56" s="170"/>
      <c r="Q56" s="170"/>
      <c r="R56" s="170"/>
      <c r="S56" s="170"/>
      <c r="T56" s="170"/>
      <c r="U56" s="170"/>
      <c r="V56" s="170"/>
      <c r="W56" s="170"/>
      <c r="X56" s="171"/>
      <c r="Y56" s="181" t="s">
        <v>9</v>
      </c>
      <c r="Z56" s="182"/>
      <c r="AA56" s="183"/>
      <c r="AB56" s="185" t="s">
        <v>10</v>
      </c>
      <c r="AC56" s="185"/>
      <c r="AD56" s="185"/>
      <c r="AE56" s="186" t="str">
        <f>IFERROR(AE54/AE55*100,"-")</f>
        <v>-</v>
      </c>
      <c r="AF56" s="187"/>
      <c r="AG56" s="187"/>
      <c r="AH56" s="187"/>
      <c r="AI56" s="186" t="str">
        <f t="shared" ref="AI56" si="3">IFERROR(AI54/AI55*100,"-")</f>
        <v>-</v>
      </c>
      <c r="AJ56" s="187"/>
      <c r="AK56" s="187"/>
      <c r="AL56" s="187"/>
      <c r="AM56" s="302" t="str">
        <f t="shared" ref="AM56" si="4">IFERROR(AM54/AM55*100,"-")</f>
        <v>-</v>
      </c>
      <c r="AN56" s="303"/>
      <c r="AO56" s="303"/>
      <c r="AP56" s="303"/>
      <c r="AQ56" s="272" t="str">
        <f>IFERROR(AQ54/AQ55*100,"-")</f>
        <v>-</v>
      </c>
      <c r="AR56" s="273"/>
      <c r="AS56" s="273"/>
      <c r="AT56" s="273"/>
      <c r="AU56" s="273"/>
      <c r="AV56" s="273"/>
      <c r="AW56" s="273"/>
      <c r="AX56" s="274"/>
      <c r="AY56" s="75">
        <f t="shared" si="2"/>
        <v>0</v>
      </c>
    </row>
    <row r="57" spans="1:51" ht="90" hidden="1" customHeight="1" x14ac:dyDescent="0.15">
      <c r="A57" s="100" t="s">
        <v>635</v>
      </c>
      <c r="B57" s="101"/>
      <c r="C57" s="101"/>
      <c r="D57" s="101"/>
      <c r="E57" s="101"/>
      <c r="F57" s="102"/>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5">
        <f t="shared" si="2"/>
        <v>0</v>
      </c>
    </row>
    <row r="58" spans="1:51" ht="15" hidden="1" customHeight="1" x14ac:dyDescent="0.15">
      <c r="A58" s="83"/>
      <c r="B58" s="84"/>
      <c r="C58" s="84"/>
      <c r="D58" s="84"/>
      <c r="E58" s="84"/>
      <c r="F58" s="85"/>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75">
        <f t="shared" si="2"/>
        <v>0</v>
      </c>
    </row>
    <row r="59" spans="1:51" ht="123.75" hidden="1" customHeight="1" x14ac:dyDescent="0.15">
      <c r="A59" s="194" t="s">
        <v>464</v>
      </c>
      <c r="B59" s="195"/>
      <c r="C59" s="196" t="s">
        <v>594</v>
      </c>
      <c r="D59" s="196"/>
      <c r="E59" s="196"/>
      <c r="F59" s="197"/>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5">
        <f t="shared" si="2"/>
        <v>0</v>
      </c>
    </row>
    <row r="60" spans="1:51" ht="18.75" hidden="1" customHeight="1" x14ac:dyDescent="0.15">
      <c r="A60" s="118" t="s">
        <v>614</v>
      </c>
      <c r="B60" s="119"/>
      <c r="C60" s="119"/>
      <c r="D60" s="119"/>
      <c r="E60" s="119"/>
      <c r="F60" s="120"/>
      <c r="G60" s="128" t="s">
        <v>486</v>
      </c>
      <c r="H60" s="129"/>
      <c r="I60" s="129"/>
      <c r="J60" s="129"/>
      <c r="K60" s="129"/>
      <c r="L60" s="129"/>
      <c r="M60" s="129"/>
      <c r="N60" s="129"/>
      <c r="O60" s="130"/>
      <c r="P60" s="134" t="s">
        <v>487</v>
      </c>
      <c r="Q60" s="129"/>
      <c r="R60" s="129"/>
      <c r="S60" s="129"/>
      <c r="T60" s="129"/>
      <c r="U60" s="129"/>
      <c r="V60" s="129"/>
      <c r="W60" s="129"/>
      <c r="X60" s="130"/>
      <c r="Y60" s="136"/>
      <c r="Z60" s="137"/>
      <c r="AA60" s="138"/>
      <c r="AB60" s="142" t="s">
        <v>7</v>
      </c>
      <c r="AC60" s="143"/>
      <c r="AD60" s="144"/>
      <c r="AE60" s="142" t="s">
        <v>525</v>
      </c>
      <c r="AF60" s="143"/>
      <c r="AG60" s="143"/>
      <c r="AH60" s="144"/>
      <c r="AI60" s="148" t="s">
        <v>524</v>
      </c>
      <c r="AJ60" s="148"/>
      <c r="AK60" s="148"/>
      <c r="AL60" s="142"/>
      <c r="AM60" s="148" t="s">
        <v>301</v>
      </c>
      <c r="AN60" s="148"/>
      <c r="AO60" s="148"/>
      <c r="AP60" s="142"/>
      <c r="AQ60" s="150" t="s">
        <v>551</v>
      </c>
      <c r="AR60" s="151"/>
      <c r="AS60" s="151"/>
      <c r="AT60" s="151"/>
      <c r="AU60" s="151"/>
      <c r="AV60" s="151"/>
      <c r="AW60" s="151"/>
      <c r="AX60" s="152"/>
      <c r="AY60" s="75">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103</v>
      </c>
      <c r="AX61" s="156"/>
      <c r="AY61" s="75">
        <f t="shared" ref="AY61:AY66" si="5">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66"/>
      <c r="Q62" s="166"/>
      <c r="R62" s="166"/>
      <c r="S62" s="166"/>
      <c r="T62" s="166"/>
      <c r="U62" s="166"/>
      <c r="V62" s="166"/>
      <c r="W62" s="166"/>
      <c r="X62" s="167"/>
      <c r="Y62" s="172" t="s">
        <v>8</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5">
        <f t="shared" si="5"/>
        <v>0</v>
      </c>
    </row>
    <row r="63" spans="1:51" ht="23.25" hidden="1" customHeight="1" x14ac:dyDescent="0.15">
      <c r="A63" s="125"/>
      <c r="B63" s="126"/>
      <c r="C63" s="126"/>
      <c r="D63" s="126"/>
      <c r="E63" s="126"/>
      <c r="F63" s="127"/>
      <c r="G63" s="160"/>
      <c r="H63" s="161"/>
      <c r="I63" s="161"/>
      <c r="J63" s="161"/>
      <c r="K63" s="161"/>
      <c r="L63" s="161"/>
      <c r="M63" s="161"/>
      <c r="N63" s="161"/>
      <c r="O63" s="162"/>
      <c r="P63" s="168"/>
      <c r="Q63" s="168"/>
      <c r="R63" s="168"/>
      <c r="S63" s="168"/>
      <c r="T63" s="168"/>
      <c r="U63" s="168"/>
      <c r="V63" s="168"/>
      <c r="W63" s="168"/>
      <c r="X63" s="169"/>
      <c r="Y63" s="181" t="s">
        <v>25</v>
      </c>
      <c r="Z63" s="182"/>
      <c r="AA63" s="183"/>
      <c r="AB63" s="184"/>
      <c r="AC63" s="184"/>
      <c r="AD63" s="184"/>
      <c r="AE63" s="176"/>
      <c r="AF63" s="177"/>
      <c r="AG63" s="177"/>
      <c r="AH63" s="177"/>
      <c r="AI63" s="176"/>
      <c r="AJ63" s="177"/>
      <c r="AK63" s="177"/>
      <c r="AL63" s="177"/>
      <c r="AM63" s="176"/>
      <c r="AN63" s="177"/>
      <c r="AO63" s="177"/>
      <c r="AP63" s="177"/>
      <c r="AQ63" s="178"/>
      <c r="AR63" s="179"/>
      <c r="AS63" s="179"/>
      <c r="AT63" s="179"/>
      <c r="AU63" s="179"/>
      <c r="AV63" s="179"/>
      <c r="AW63" s="179"/>
      <c r="AX63" s="180"/>
      <c r="AY63" s="75">
        <f t="shared" si="5"/>
        <v>0</v>
      </c>
    </row>
    <row r="64" spans="1:51" ht="23.25" hidden="1" customHeight="1" x14ac:dyDescent="0.15">
      <c r="A64" s="124"/>
      <c r="B64" s="122"/>
      <c r="C64" s="122"/>
      <c r="D64" s="122"/>
      <c r="E64" s="122"/>
      <c r="F64" s="123"/>
      <c r="G64" s="163"/>
      <c r="H64" s="164"/>
      <c r="I64" s="164"/>
      <c r="J64" s="164"/>
      <c r="K64" s="164"/>
      <c r="L64" s="164"/>
      <c r="M64" s="164"/>
      <c r="N64" s="164"/>
      <c r="O64" s="165"/>
      <c r="P64" s="170"/>
      <c r="Q64" s="170"/>
      <c r="R64" s="170"/>
      <c r="S64" s="170"/>
      <c r="T64" s="170"/>
      <c r="U64" s="170"/>
      <c r="V64" s="170"/>
      <c r="W64" s="170"/>
      <c r="X64" s="171"/>
      <c r="Y64" s="181" t="s">
        <v>9</v>
      </c>
      <c r="Z64" s="182"/>
      <c r="AA64" s="183"/>
      <c r="AB64" s="185" t="s">
        <v>10</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188" t="str">
        <f>IFERROR(AQ62/AQ63*100,"-")</f>
        <v>-</v>
      </c>
      <c r="AR64" s="189"/>
      <c r="AS64" s="189"/>
      <c r="AT64" s="189"/>
      <c r="AU64" s="189"/>
      <c r="AV64" s="189"/>
      <c r="AW64" s="189"/>
      <c r="AX64" s="190"/>
      <c r="AY64" s="75">
        <f t="shared" si="5"/>
        <v>0</v>
      </c>
    </row>
    <row r="65" spans="1:51" ht="90" hidden="1" customHeight="1" x14ac:dyDescent="0.15">
      <c r="A65" s="100" t="s">
        <v>632</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5">
        <f t="shared" si="5"/>
        <v>0</v>
      </c>
    </row>
    <row r="66" spans="1:51" ht="15" hidden="1" customHeight="1" x14ac:dyDescent="0.15">
      <c r="A66" s="83"/>
      <c r="B66" s="84"/>
      <c r="C66" s="84"/>
      <c r="D66" s="84"/>
      <c r="E66" s="84"/>
      <c r="F66" s="85"/>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75">
        <f t="shared" si="5"/>
        <v>0</v>
      </c>
    </row>
    <row r="67" spans="1:51" ht="123.75" hidden="1" customHeight="1" x14ac:dyDescent="0.15">
      <c r="A67" s="194" t="s">
        <v>464</v>
      </c>
      <c r="B67" s="195"/>
      <c r="C67" s="196" t="s">
        <v>599</v>
      </c>
      <c r="D67" s="196"/>
      <c r="E67" s="196"/>
      <c r="F67" s="197"/>
      <c r="G67" s="276"/>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8"/>
      <c r="AY67" s="75">
        <f>IF(AY$45=0,0,COUNTA(G$62))</f>
        <v>0</v>
      </c>
    </row>
    <row r="68" spans="1:51" ht="18.75" customHeight="1" x14ac:dyDescent="0.15">
      <c r="A68" s="118" t="s">
        <v>615</v>
      </c>
      <c r="B68" s="119"/>
      <c r="C68" s="119"/>
      <c r="D68" s="119"/>
      <c r="E68" s="119"/>
      <c r="F68" s="120"/>
      <c r="G68" s="128" t="s">
        <v>486</v>
      </c>
      <c r="H68" s="129"/>
      <c r="I68" s="129"/>
      <c r="J68" s="129"/>
      <c r="K68" s="129"/>
      <c r="L68" s="129"/>
      <c r="M68" s="129"/>
      <c r="N68" s="129"/>
      <c r="O68" s="130"/>
      <c r="P68" s="134" t="s">
        <v>487</v>
      </c>
      <c r="Q68" s="129"/>
      <c r="R68" s="129"/>
      <c r="S68" s="129"/>
      <c r="T68" s="129"/>
      <c r="U68" s="129"/>
      <c r="V68" s="129"/>
      <c r="W68" s="129"/>
      <c r="X68" s="130"/>
      <c r="Y68" s="136"/>
      <c r="Z68" s="137"/>
      <c r="AA68" s="138"/>
      <c r="AB68" s="142" t="s">
        <v>7</v>
      </c>
      <c r="AC68" s="143"/>
      <c r="AD68" s="144"/>
      <c r="AE68" s="142" t="s">
        <v>525</v>
      </c>
      <c r="AF68" s="143"/>
      <c r="AG68" s="143"/>
      <c r="AH68" s="144"/>
      <c r="AI68" s="148" t="s">
        <v>524</v>
      </c>
      <c r="AJ68" s="148"/>
      <c r="AK68" s="148"/>
      <c r="AL68" s="142"/>
      <c r="AM68" s="148" t="s">
        <v>301</v>
      </c>
      <c r="AN68" s="148"/>
      <c r="AO68" s="148"/>
      <c r="AP68" s="142"/>
      <c r="AQ68" s="150" t="s">
        <v>542</v>
      </c>
      <c r="AR68" s="151"/>
      <c r="AS68" s="151"/>
      <c r="AT68" s="151"/>
      <c r="AU68" s="151"/>
      <c r="AV68" s="151"/>
      <c r="AW68" s="151"/>
      <c r="AX68" s="152"/>
      <c r="AY68" s="75">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v>5</v>
      </c>
      <c r="AV69" s="155"/>
      <c r="AW69" s="132" t="s">
        <v>103</v>
      </c>
      <c r="AX69" s="156"/>
      <c r="AY69" s="75">
        <f t="shared" si="1"/>
        <v>1</v>
      </c>
    </row>
    <row r="70" spans="1:51" ht="23.25" customHeight="1" x14ac:dyDescent="0.15">
      <c r="A70" s="124"/>
      <c r="B70" s="122"/>
      <c r="C70" s="122"/>
      <c r="D70" s="122"/>
      <c r="E70" s="122"/>
      <c r="F70" s="123"/>
      <c r="G70" s="157" t="s">
        <v>677</v>
      </c>
      <c r="H70" s="158"/>
      <c r="I70" s="158"/>
      <c r="J70" s="158"/>
      <c r="K70" s="158"/>
      <c r="L70" s="158"/>
      <c r="M70" s="158"/>
      <c r="N70" s="158"/>
      <c r="O70" s="159"/>
      <c r="P70" s="166" t="s">
        <v>674</v>
      </c>
      <c r="Q70" s="166"/>
      <c r="R70" s="166"/>
      <c r="S70" s="166"/>
      <c r="T70" s="166"/>
      <c r="U70" s="166"/>
      <c r="V70" s="166"/>
      <c r="W70" s="166"/>
      <c r="X70" s="167"/>
      <c r="Y70" s="172" t="s">
        <v>8</v>
      </c>
      <c r="Z70" s="173"/>
      <c r="AA70" s="174"/>
      <c r="AB70" s="647" t="s">
        <v>671</v>
      </c>
      <c r="AC70" s="647"/>
      <c r="AD70" s="647"/>
      <c r="AE70" s="300">
        <v>2</v>
      </c>
      <c r="AF70" s="301"/>
      <c r="AG70" s="301"/>
      <c r="AH70" s="301"/>
      <c r="AI70" s="300">
        <v>3</v>
      </c>
      <c r="AJ70" s="301"/>
      <c r="AK70" s="301"/>
      <c r="AL70" s="301"/>
      <c r="AM70" s="297">
        <v>3</v>
      </c>
      <c r="AN70" s="298"/>
      <c r="AO70" s="298"/>
      <c r="AP70" s="298"/>
      <c r="AQ70" s="176" t="s">
        <v>694</v>
      </c>
      <c r="AR70" s="177"/>
      <c r="AS70" s="177"/>
      <c r="AT70" s="177"/>
      <c r="AU70" s="177"/>
      <c r="AV70" s="177"/>
      <c r="AW70" s="177"/>
      <c r="AX70" s="199"/>
      <c r="AY70" s="75">
        <f t="shared" si="1"/>
        <v>1</v>
      </c>
    </row>
    <row r="71" spans="1:51" ht="23.25" customHeight="1" x14ac:dyDescent="0.15">
      <c r="A71" s="125"/>
      <c r="B71" s="126"/>
      <c r="C71" s="126"/>
      <c r="D71" s="126"/>
      <c r="E71" s="126"/>
      <c r="F71" s="127"/>
      <c r="G71" s="160"/>
      <c r="H71" s="161"/>
      <c r="I71" s="161"/>
      <c r="J71" s="161"/>
      <c r="K71" s="161"/>
      <c r="L71" s="161"/>
      <c r="M71" s="161"/>
      <c r="N71" s="161"/>
      <c r="O71" s="162"/>
      <c r="P71" s="168"/>
      <c r="Q71" s="168"/>
      <c r="R71" s="168"/>
      <c r="S71" s="168"/>
      <c r="T71" s="168"/>
      <c r="U71" s="168"/>
      <c r="V71" s="168"/>
      <c r="W71" s="168"/>
      <c r="X71" s="169"/>
      <c r="Y71" s="181" t="s">
        <v>25</v>
      </c>
      <c r="Z71" s="182"/>
      <c r="AA71" s="183"/>
      <c r="AB71" s="299" t="s">
        <v>671</v>
      </c>
      <c r="AC71" s="299"/>
      <c r="AD71" s="299"/>
      <c r="AE71" s="300">
        <v>4</v>
      </c>
      <c r="AF71" s="301"/>
      <c r="AG71" s="301"/>
      <c r="AH71" s="301"/>
      <c r="AI71" s="300">
        <v>4</v>
      </c>
      <c r="AJ71" s="301"/>
      <c r="AK71" s="301"/>
      <c r="AL71" s="301"/>
      <c r="AM71" s="297">
        <v>4</v>
      </c>
      <c r="AN71" s="298"/>
      <c r="AO71" s="298"/>
      <c r="AP71" s="298"/>
      <c r="AQ71" s="178">
        <v>4</v>
      </c>
      <c r="AR71" s="179"/>
      <c r="AS71" s="179"/>
      <c r="AT71" s="179"/>
      <c r="AU71" s="179"/>
      <c r="AV71" s="179"/>
      <c r="AW71" s="179"/>
      <c r="AX71" s="180"/>
      <c r="AY71" s="75">
        <f t="shared" si="1"/>
        <v>1</v>
      </c>
    </row>
    <row r="72" spans="1:51" ht="23.25" customHeight="1" x14ac:dyDescent="0.15">
      <c r="A72" s="124"/>
      <c r="B72" s="122"/>
      <c r="C72" s="122"/>
      <c r="D72" s="122"/>
      <c r="E72" s="122"/>
      <c r="F72" s="123"/>
      <c r="G72" s="163"/>
      <c r="H72" s="164"/>
      <c r="I72" s="164"/>
      <c r="J72" s="164"/>
      <c r="K72" s="164"/>
      <c r="L72" s="164"/>
      <c r="M72" s="164"/>
      <c r="N72" s="164"/>
      <c r="O72" s="165"/>
      <c r="P72" s="170"/>
      <c r="Q72" s="170"/>
      <c r="R72" s="170"/>
      <c r="S72" s="170"/>
      <c r="T72" s="170"/>
      <c r="U72" s="170"/>
      <c r="V72" s="170"/>
      <c r="W72" s="170"/>
      <c r="X72" s="171"/>
      <c r="Y72" s="181" t="s">
        <v>9</v>
      </c>
      <c r="Z72" s="182"/>
      <c r="AA72" s="183"/>
      <c r="AB72" s="185" t="s">
        <v>10</v>
      </c>
      <c r="AC72" s="185"/>
      <c r="AD72" s="185"/>
      <c r="AE72" s="186">
        <f t="shared" ref="AE72" si="9">IFERROR(AE70/AE71*100,"-")</f>
        <v>50</v>
      </c>
      <c r="AF72" s="187"/>
      <c r="AG72" s="187"/>
      <c r="AH72" s="187"/>
      <c r="AI72" s="186">
        <f t="shared" ref="AI72" si="10">IFERROR(AI70/AI71*100,"-")</f>
        <v>75</v>
      </c>
      <c r="AJ72" s="187"/>
      <c r="AK72" s="187"/>
      <c r="AL72" s="187"/>
      <c r="AM72" s="186">
        <f t="shared" ref="AM72" si="11">IFERROR(AM70/AM71*100,"-")</f>
        <v>75</v>
      </c>
      <c r="AN72" s="187"/>
      <c r="AO72" s="187"/>
      <c r="AP72" s="187"/>
      <c r="AQ72" s="188" t="str">
        <f>IFERROR(AQ70/AQ71*100,"-")</f>
        <v>-</v>
      </c>
      <c r="AR72" s="189"/>
      <c r="AS72" s="189"/>
      <c r="AT72" s="189"/>
      <c r="AU72" s="189"/>
      <c r="AV72" s="189"/>
      <c r="AW72" s="189"/>
      <c r="AX72" s="190"/>
      <c r="AY72" s="75">
        <f t="shared" si="1"/>
        <v>1</v>
      </c>
    </row>
    <row r="73" spans="1:51" ht="90" customHeight="1" x14ac:dyDescent="0.15">
      <c r="A73" s="100" t="s">
        <v>632</v>
      </c>
      <c r="B73" s="101"/>
      <c r="C73" s="101"/>
      <c r="D73" s="101"/>
      <c r="E73" s="101"/>
      <c r="F73" s="102"/>
      <c r="G73" s="103" t="s">
        <v>672</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5"/>
      <c r="AY73" s="75">
        <f t="shared" si="1"/>
        <v>1</v>
      </c>
    </row>
    <row r="74" spans="1:51" ht="22.5" customHeight="1" x14ac:dyDescent="0.15">
      <c r="A74" s="209" t="s">
        <v>539</v>
      </c>
      <c r="B74" s="209"/>
      <c r="C74" s="209"/>
      <c r="D74" s="209"/>
      <c r="E74" s="209"/>
      <c r="F74" s="210"/>
      <c r="G74" s="112" t="s">
        <v>540</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15">
      <c r="A75" s="212"/>
      <c r="B75" s="212"/>
      <c r="C75" s="212"/>
      <c r="D75" s="212"/>
      <c r="E75" s="212"/>
      <c r="F75" s="213"/>
      <c r="G75" s="657" t="s">
        <v>694</v>
      </c>
      <c r="H75" s="658"/>
      <c r="I75" s="658"/>
      <c r="J75" s="658"/>
      <c r="K75" s="658"/>
      <c r="L75" s="658"/>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9"/>
      <c r="AY75" s="75">
        <f t="shared" si="1"/>
        <v>1</v>
      </c>
    </row>
    <row r="76" spans="1:51" ht="22.5" customHeight="1" x14ac:dyDescent="0.15">
      <c r="A76" s="212"/>
      <c r="B76" s="212"/>
      <c r="C76" s="212"/>
      <c r="D76" s="212"/>
      <c r="E76" s="212"/>
      <c r="F76" s="213"/>
      <c r="G76" s="112" t="s">
        <v>638</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15">
      <c r="A77" s="215"/>
      <c r="B77" s="215"/>
      <c r="C77" s="215"/>
      <c r="D77" s="215"/>
      <c r="E77" s="215"/>
      <c r="F77" s="216"/>
      <c r="G77" s="115" t="s">
        <v>675</v>
      </c>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7"/>
      <c r="AY77" s="75">
        <f t="shared" si="1"/>
        <v>1</v>
      </c>
    </row>
    <row r="78" spans="1:51" ht="61.5" hidden="1" customHeight="1" x14ac:dyDescent="0.15">
      <c r="A78" s="200" t="s">
        <v>590</v>
      </c>
      <c r="B78" s="201"/>
      <c r="C78" s="201"/>
      <c r="D78" s="201"/>
      <c r="E78" s="201"/>
      <c r="F78" s="202"/>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s="75">
        <f>COUNTA(G$78)</f>
        <v>0</v>
      </c>
    </row>
    <row r="79" spans="1:51" ht="41.25" hidden="1" customHeight="1" x14ac:dyDescent="0.15">
      <c r="A79" s="205" t="s">
        <v>464</v>
      </c>
      <c r="B79" s="206"/>
      <c r="C79" s="206"/>
      <c r="D79" s="206"/>
      <c r="E79" s="206"/>
      <c r="F79" s="20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8" t="s">
        <v>616</v>
      </c>
      <c r="B80" s="209"/>
      <c r="C80" s="209"/>
      <c r="D80" s="209"/>
      <c r="E80" s="209"/>
      <c r="F80" s="210"/>
      <c r="G80" s="131" t="s">
        <v>454</v>
      </c>
      <c r="H80" s="132"/>
      <c r="I80" s="132"/>
      <c r="J80" s="132"/>
      <c r="K80" s="132"/>
      <c r="L80" s="132"/>
      <c r="M80" s="132"/>
      <c r="N80" s="132"/>
      <c r="O80" s="132"/>
      <c r="P80" s="135" t="s">
        <v>453</v>
      </c>
      <c r="Q80" s="132"/>
      <c r="R80" s="132"/>
      <c r="S80" s="132"/>
      <c r="T80" s="132"/>
      <c r="U80" s="132"/>
      <c r="V80" s="132"/>
      <c r="W80" s="132"/>
      <c r="X80" s="133"/>
      <c r="Y80" s="136"/>
      <c r="Z80" s="137"/>
      <c r="AA80" s="138"/>
      <c r="AB80" s="149" t="s">
        <v>7</v>
      </c>
      <c r="AC80" s="149"/>
      <c r="AD80" s="149"/>
      <c r="AE80" s="145" t="s">
        <v>525</v>
      </c>
      <c r="AF80" s="146"/>
      <c r="AG80" s="146"/>
      <c r="AH80" s="147"/>
      <c r="AI80" s="145" t="s">
        <v>524</v>
      </c>
      <c r="AJ80" s="146"/>
      <c r="AK80" s="146"/>
      <c r="AL80" s="147"/>
      <c r="AM80" s="145" t="s">
        <v>301</v>
      </c>
      <c r="AN80" s="146"/>
      <c r="AO80" s="146"/>
      <c r="AP80" s="147"/>
      <c r="AQ80" s="217" t="s">
        <v>455</v>
      </c>
      <c r="AR80" s="218"/>
      <c r="AS80" s="218"/>
      <c r="AT80" s="219"/>
      <c r="AU80" s="217" t="s">
        <v>523</v>
      </c>
      <c r="AV80" s="218"/>
      <c r="AW80" s="218"/>
      <c r="AX80" s="220"/>
      <c r="AY80" s="75">
        <f t="shared" ref="AY80:AY110" si="12">IF(AY$78=0,0,1)</f>
        <v>0</v>
      </c>
    </row>
    <row r="81" spans="1:51" ht="23.25" hidden="1" customHeight="1" x14ac:dyDescent="0.15">
      <c r="A81" s="211"/>
      <c r="B81" s="212"/>
      <c r="C81" s="212"/>
      <c r="D81" s="212"/>
      <c r="E81" s="212"/>
      <c r="F81" s="213"/>
      <c r="G81" s="221"/>
      <c r="H81" s="222"/>
      <c r="I81" s="222"/>
      <c r="J81" s="222"/>
      <c r="K81" s="222"/>
      <c r="L81" s="222"/>
      <c r="M81" s="222"/>
      <c r="N81" s="222"/>
      <c r="O81" s="222"/>
      <c r="P81" s="225"/>
      <c r="Q81" s="166"/>
      <c r="R81" s="166"/>
      <c r="S81" s="166"/>
      <c r="T81" s="166"/>
      <c r="U81" s="166"/>
      <c r="V81" s="166"/>
      <c r="W81" s="166"/>
      <c r="X81" s="167"/>
      <c r="Y81" s="227" t="s">
        <v>26</v>
      </c>
      <c r="Z81" s="228"/>
      <c r="AA81" s="229"/>
      <c r="AB81" s="175"/>
      <c r="AC81" s="175"/>
      <c r="AD81" s="175"/>
      <c r="AE81" s="198"/>
      <c r="AF81" s="198"/>
      <c r="AG81" s="198"/>
      <c r="AH81" s="198"/>
      <c r="AI81" s="198"/>
      <c r="AJ81" s="198"/>
      <c r="AK81" s="198"/>
      <c r="AL81" s="198"/>
      <c r="AM81" s="198"/>
      <c r="AN81" s="198"/>
      <c r="AO81" s="198"/>
      <c r="AP81" s="198"/>
      <c r="AQ81" s="198"/>
      <c r="AR81" s="198"/>
      <c r="AS81" s="198"/>
      <c r="AT81" s="198"/>
      <c r="AU81" s="176"/>
      <c r="AV81" s="177"/>
      <c r="AW81" s="177"/>
      <c r="AX81" s="199"/>
      <c r="AY81" s="75">
        <f t="shared" si="12"/>
        <v>0</v>
      </c>
    </row>
    <row r="82" spans="1:51" ht="23.25" hidden="1" customHeight="1" x14ac:dyDescent="0.15">
      <c r="A82" s="214"/>
      <c r="B82" s="215"/>
      <c r="C82" s="215"/>
      <c r="D82" s="215"/>
      <c r="E82" s="215"/>
      <c r="F82" s="216"/>
      <c r="G82" s="223"/>
      <c r="H82" s="224"/>
      <c r="I82" s="224"/>
      <c r="J82" s="224"/>
      <c r="K82" s="224"/>
      <c r="L82" s="224"/>
      <c r="M82" s="224"/>
      <c r="N82" s="224"/>
      <c r="O82" s="224"/>
      <c r="P82" s="226"/>
      <c r="Q82" s="170"/>
      <c r="R82" s="170"/>
      <c r="S82" s="170"/>
      <c r="T82" s="170"/>
      <c r="U82" s="170"/>
      <c r="V82" s="170"/>
      <c r="W82" s="170"/>
      <c r="X82" s="171"/>
      <c r="Y82" s="230" t="s">
        <v>27</v>
      </c>
      <c r="Z82" s="231"/>
      <c r="AA82" s="232"/>
      <c r="AB82" s="175"/>
      <c r="AC82" s="175"/>
      <c r="AD82" s="175"/>
      <c r="AE82" s="198"/>
      <c r="AF82" s="198"/>
      <c r="AG82" s="198"/>
      <c r="AH82" s="198"/>
      <c r="AI82" s="198"/>
      <c r="AJ82" s="198"/>
      <c r="AK82" s="198"/>
      <c r="AL82" s="198"/>
      <c r="AM82" s="198"/>
      <c r="AN82" s="198"/>
      <c r="AO82" s="198"/>
      <c r="AP82" s="198"/>
      <c r="AQ82" s="198"/>
      <c r="AR82" s="198"/>
      <c r="AS82" s="198"/>
      <c r="AT82" s="198"/>
      <c r="AU82" s="176"/>
      <c r="AV82" s="177"/>
      <c r="AW82" s="177"/>
      <c r="AX82" s="199"/>
      <c r="AY82" s="75">
        <f t="shared" si="12"/>
        <v>0</v>
      </c>
    </row>
    <row r="83" spans="1:51" ht="27" hidden="1" customHeight="1" x14ac:dyDescent="0.15">
      <c r="A83" s="83"/>
      <c r="B83" s="84"/>
      <c r="C83" s="84"/>
      <c r="D83" s="84"/>
      <c r="E83" s="84"/>
      <c r="F83" s="85"/>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75">
        <f t="shared" si="12"/>
        <v>0</v>
      </c>
    </row>
    <row r="84" spans="1:51" ht="123.75" hidden="1" customHeight="1" x14ac:dyDescent="0.15">
      <c r="A84" s="194" t="s">
        <v>464</v>
      </c>
      <c r="B84" s="195"/>
      <c r="C84" s="196" t="s">
        <v>604</v>
      </c>
      <c r="D84" s="196"/>
      <c r="E84" s="196"/>
      <c r="F84" s="197"/>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12"/>
        <v>0</v>
      </c>
    </row>
    <row r="85" spans="1:51" ht="18.75" hidden="1" customHeight="1" x14ac:dyDescent="0.15">
      <c r="A85" s="118" t="s">
        <v>617</v>
      </c>
      <c r="B85" s="119"/>
      <c r="C85" s="119"/>
      <c r="D85" s="119"/>
      <c r="E85" s="119"/>
      <c r="F85" s="120"/>
      <c r="G85" s="128" t="s">
        <v>486</v>
      </c>
      <c r="H85" s="129"/>
      <c r="I85" s="129"/>
      <c r="J85" s="129"/>
      <c r="K85" s="129"/>
      <c r="L85" s="129"/>
      <c r="M85" s="129"/>
      <c r="N85" s="129"/>
      <c r="O85" s="130"/>
      <c r="P85" s="134" t="s">
        <v>487</v>
      </c>
      <c r="Q85" s="129"/>
      <c r="R85" s="129"/>
      <c r="S85" s="129"/>
      <c r="T85" s="129"/>
      <c r="U85" s="129"/>
      <c r="V85" s="129"/>
      <c r="W85" s="129"/>
      <c r="X85" s="130"/>
      <c r="Y85" s="136"/>
      <c r="Z85" s="137"/>
      <c r="AA85" s="138"/>
      <c r="AB85" s="142" t="s">
        <v>7</v>
      </c>
      <c r="AC85" s="143"/>
      <c r="AD85" s="144"/>
      <c r="AE85" s="142" t="s">
        <v>525</v>
      </c>
      <c r="AF85" s="143"/>
      <c r="AG85" s="143"/>
      <c r="AH85" s="144"/>
      <c r="AI85" s="148" t="s">
        <v>524</v>
      </c>
      <c r="AJ85" s="148"/>
      <c r="AK85" s="148"/>
      <c r="AL85" s="142"/>
      <c r="AM85" s="148" t="s">
        <v>301</v>
      </c>
      <c r="AN85" s="148"/>
      <c r="AO85" s="148"/>
      <c r="AP85" s="142"/>
      <c r="AQ85" s="150" t="s">
        <v>543</v>
      </c>
      <c r="AR85" s="151"/>
      <c r="AS85" s="151"/>
      <c r="AT85" s="151"/>
      <c r="AU85" s="151"/>
      <c r="AV85" s="151"/>
      <c r="AW85" s="151"/>
      <c r="AX85" s="152"/>
      <c r="AY85" s="75">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103</v>
      </c>
      <c r="AX86" s="156"/>
      <c r="AY86" s="75">
        <f t="shared" ref="AY86:AY92" si="13">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8</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13"/>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25</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13"/>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9</v>
      </c>
      <c r="Z89" s="182"/>
      <c r="AA89" s="183"/>
      <c r="AB89" s="185" t="s">
        <v>10</v>
      </c>
      <c r="AC89" s="185"/>
      <c r="AD89" s="185"/>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178" t="str">
        <f>IFERROR(AQ87/AQ88*100,"-")</f>
        <v>-</v>
      </c>
      <c r="AR89" s="179"/>
      <c r="AS89" s="179"/>
      <c r="AT89" s="179"/>
      <c r="AU89" s="179"/>
      <c r="AV89" s="179"/>
      <c r="AW89" s="179"/>
      <c r="AX89" s="180"/>
      <c r="AY89" s="75">
        <f t="shared" si="13"/>
        <v>0</v>
      </c>
    </row>
    <row r="90" spans="1:51" ht="90" hidden="1" customHeight="1" x14ac:dyDescent="0.15">
      <c r="A90" s="100" t="s">
        <v>632</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13"/>
        <v>0</v>
      </c>
    </row>
    <row r="91" spans="1:51" ht="15" hidden="1" customHeight="1" x14ac:dyDescent="0.15">
      <c r="A91" s="83"/>
      <c r="B91" s="84"/>
      <c r="C91" s="84"/>
      <c r="D91" s="84"/>
      <c r="E91" s="84"/>
      <c r="F91" s="85"/>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75">
        <f t="shared" si="13"/>
        <v>0</v>
      </c>
    </row>
    <row r="92" spans="1:51" ht="123.75" hidden="1" customHeight="1" x14ac:dyDescent="0.15">
      <c r="A92" s="194" t="s">
        <v>464</v>
      </c>
      <c r="B92" s="195"/>
      <c r="C92" s="196" t="s">
        <v>595</v>
      </c>
      <c r="D92" s="196"/>
      <c r="E92" s="196"/>
      <c r="F92" s="197"/>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13"/>
        <v>0</v>
      </c>
    </row>
    <row r="93" spans="1:51" ht="18.75" hidden="1" customHeight="1" x14ac:dyDescent="0.15">
      <c r="A93" s="118" t="s">
        <v>618</v>
      </c>
      <c r="B93" s="119"/>
      <c r="C93" s="119"/>
      <c r="D93" s="119"/>
      <c r="E93" s="119"/>
      <c r="F93" s="120"/>
      <c r="G93" s="128" t="s">
        <v>486</v>
      </c>
      <c r="H93" s="129"/>
      <c r="I93" s="129"/>
      <c r="J93" s="129"/>
      <c r="K93" s="129"/>
      <c r="L93" s="129"/>
      <c r="M93" s="129"/>
      <c r="N93" s="129"/>
      <c r="O93" s="130"/>
      <c r="P93" s="134" t="s">
        <v>487</v>
      </c>
      <c r="Q93" s="129"/>
      <c r="R93" s="129"/>
      <c r="S93" s="129"/>
      <c r="T93" s="129"/>
      <c r="U93" s="129"/>
      <c r="V93" s="129"/>
      <c r="W93" s="129"/>
      <c r="X93" s="130"/>
      <c r="Y93" s="136"/>
      <c r="Z93" s="137"/>
      <c r="AA93" s="138"/>
      <c r="AB93" s="142" t="s">
        <v>7</v>
      </c>
      <c r="AC93" s="143"/>
      <c r="AD93" s="144"/>
      <c r="AE93" s="142" t="s">
        <v>525</v>
      </c>
      <c r="AF93" s="143"/>
      <c r="AG93" s="143"/>
      <c r="AH93" s="144"/>
      <c r="AI93" s="148" t="s">
        <v>524</v>
      </c>
      <c r="AJ93" s="148"/>
      <c r="AK93" s="148"/>
      <c r="AL93" s="142"/>
      <c r="AM93" s="148" t="s">
        <v>301</v>
      </c>
      <c r="AN93" s="148"/>
      <c r="AO93" s="148"/>
      <c r="AP93" s="142"/>
      <c r="AQ93" s="150" t="s">
        <v>551</v>
      </c>
      <c r="AR93" s="151"/>
      <c r="AS93" s="151"/>
      <c r="AT93" s="151"/>
      <c r="AU93" s="151"/>
      <c r="AV93" s="151"/>
      <c r="AW93" s="151"/>
      <c r="AX93" s="152"/>
      <c r="AY93" s="75">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103</v>
      </c>
      <c r="AX94" s="156"/>
      <c r="AY94" s="75">
        <f t="shared" ref="AY94:AY100" si="17">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8</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7"/>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25</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7"/>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9</v>
      </c>
      <c r="Z97" s="182"/>
      <c r="AA97" s="183"/>
      <c r="AB97" s="185" t="s">
        <v>10</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88" t="str">
        <f>IFERROR(AQ95/AQ96*100,"-")</f>
        <v>-</v>
      </c>
      <c r="AR97" s="189"/>
      <c r="AS97" s="189"/>
      <c r="AT97" s="189"/>
      <c r="AU97" s="189"/>
      <c r="AV97" s="189"/>
      <c r="AW97" s="189"/>
      <c r="AX97" s="190"/>
      <c r="AY97" s="75">
        <f t="shared" si="17"/>
        <v>0</v>
      </c>
    </row>
    <row r="98" spans="1:51" ht="90" hidden="1" customHeight="1" x14ac:dyDescent="0.15">
      <c r="A98" s="100" t="s">
        <v>632</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7"/>
        <v>0</v>
      </c>
    </row>
    <row r="99" spans="1:51" ht="15" hidden="1" customHeight="1" x14ac:dyDescent="0.15">
      <c r="A99" s="83"/>
      <c r="B99" s="84"/>
      <c r="C99" s="84"/>
      <c r="D99" s="84"/>
      <c r="E99" s="84"/>
      <c r="F99" s="85"/>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75">
        <f t="shared" si="17"/>
        <v>0</v>
      </c>
    </row>
    <row r="100" spans="1:51" ht="123.75" hidden="1" customHeight="1" x14ac:dyDescent="0.15">
      <c r="A100" s="194" t="s">
        <v>464</v>
      </c>
      <c r="B100" s="195"/>
      <c r="C100" s="196" t="s">
        <v>600</v>
      </c>
      <c r="D100" s="196"/>
      <c r="E100" s="196"/>
      <c r="F100" s="197"/>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7"/>
        <v>0</v>
      </c>
    </row>
    <row r="101" spans="1:51" ht="18.75" hidden="1" customHeight="1" x14ac:dyDescent="0.15">
      <c r="A101" s="118" t="s">
        <v>619</v>
      </c>
      <c r="B101" s="119"/>
      <c r="C101" s="119"/>
      <c r="D101" s="119"/>
      <c r="E101" s="119"/>
      <c r="F101" s="120"/>
      <c r="G101" s="128" t="s">
        <v>486</v>
      </c>
      <c r="H101" s="129"/>
      <c r="I101" s="129"/>
      <c r="J101" s="129"/>
      <c r="K101" s="129"/>
      <c r="L101" s="129"/>
      <c r="M101" s="129"/>
      <c r="N101" s="129"/>
      <c r="O101" s="130"/>
      <c r="P101" s="134" t="s">
        <v>487</v>
      </c>
      <c r="Q101" s="129"/>
      <c r="R101" s="129"/>
      <c r="S101" s="129"/>
      <c r="T101" s="129"/>
      <c r="U101" s="129"/>
      <c r="V101" s="129"/>
      <c r="W101" s="129"/>
      <c r="X101" s="130"/>
      <c r="Y101" s="136"/>
      <c r="Z101" s="137"/>
      <c r="AA101" s="138"/>
      <c r="AB101" s="142" t="s">
        <v>7</v>
      </c>
      <c r="AC101" s="143"/>
      <c r="AD101" s="144"/>
      <c r="AE101" s="142" t="s">
        <v>525</v>
      </c>
      <c r="AF101" s="143"/>
      <c r="AG101" s="143"/>
      <c r="AH101" s="144"/>
      <c r="AI101" s="148" t="s">
        <v>524</v>
      </c>
      <c r="AJ101" s="148"/>
      <c r="AK101" s="148"/>
      <c r="AL101" s="142"/>
      <c r="AM101" s="148" t="s">
        <v>301</v>
      </c>
      <c r="AN101" s="148"/>
      <c r="AO101" s="148"/>
      <c r="AP101" s="142"/>
      <c r="AQ101" s="150" t="s">
        <v>72</v>
      </c>
      <c r="AR101" s="151"/>
      <c r="AS101" s="151"/>
      <c r="AT101" s="151"/>
      <c r="AU101" s="151"/>
      <c r="AV101" s="151"/>
      <c r="AW101" s="151"/>
      <c r="AX101" s="152"/>
      <c r="AY101" s="75">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103</v>
      </c>
      <c r="AX102" s="156"/>
      <c r="AY102" s="75">
        <f t="shared" ref="AY102:AY106" si="21">IF(AY$78=0,0,1)</f>
        <v>0</v>
      </c>
    </row>
    <row r="103" spans="1:51" ht="23.25" hidden="1" customHeight="1" x14ac:dyDescent="0.15">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8</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5">
        <f t="shared" si="21"/>
        <v>0</v>
      </c>
    </row>
    <row r="104" spans="1:51" ht="23.25" hidden="1"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25</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5">
        <f t="shared" si="21"/>
        <v>0</v>
      </c>
    </row>
    <row r="105" spans="1:51" ht="23.25" hidden="1"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9</v>
      </c>
      <c r="Z105" s="182"/>
      <c r="AA105" s="183"/>
      <c r="AB105" s="185" t="s">
        <v>10</v>
      </c>
      <c r="AC105" s="185"/>
      <c r="AD105" s="185"/>
      <c r="AE105" s="186" t="str">
        <f t="shared" ref="AE105" si="22">IFERROR(AE103/AE104*100,"-")</f>
        <v>-</v>
      </c>
      <c r="AF105" s="187"/>
      <c r="AG105" s="187"/>
      <c r="AH105" s="187"/>
      <c r="AI105" s="186" t="str">
        <f t="shared" ref="AI105" si="23">IFERROR(AI103/AI104*100,"-")</f>
        <v>-</v>
      </c>
      <c r="AJ105" s="187"/>
      <c r="AK105" s="187"/>
      <c r="AL105" s="187"/>
      <c r="AM105" s="186" t="str">
        <f t="shared" ref="AM105" si="24">IFERROR(AM103/AM104*100,"-")</f>
        <v>-</v>
      </c>
      <c r="AN105" s="187"/>
      <c r="AO105" s="187"/>
      <c r="AP105" s="187"/>
      <c r="AQ105" s="188" t="str">
        <f>IFERROR(AQ103/AQ104*100,"-")</f>
        <v>-</v>
      </c>
      <c r="AR105" s="189"/>
      <c r="AS105" s="189"/>
      <c r="AT105" s="189"/>
      <c r="AU105" s="189"/>
      <c r="AV105" s="189"/>
      <c r="AW105" s="189"/>
      <c r="AX105" s="190"/>
      <c r="AY105" s="75">
        <f t="shared" si="21"/>
        <v>0</v>
      </c>
    </row>
    <row r="106" spans="1:51" ht="90" hidden="1" customHeight="1" x14ac:dyDescent="0.15">
      <c r="A106" s="100" t="s">
        <v>632</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21"/>
        <v>0</v>
      </c>
    </row>
    <row r="107" spans="1:51" ht="22.5" hidden="1" customHeight="1" x14ac:dyDescent="0.15">
      <c r="A107" s="106" t="s">
        <v>539</v>
      </c>
      <c r="B107" s="106"/>
      <c r="C107" s="106"/>
      <c r="D107" s="106"/>
      <c r="E107" s="106"/>
      <c r="F107" s="107"/>
      <c r="G107" s="112" t="s">
        <v>544</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12"/>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12"/>
        <v>0</v>
      </c>
    </row>
    <row r="109" spans="1:51" ht="22.5" hidden="1" customHeight="1" x14ac:dyDescent="0.15">
      <c r="A109" s="108"/>
      <c r="B109" s="108"/>
      <c r="C109" s="108"/>
      <c r="D109" s="108"/>
      <c r="E109" s="108"/>
      <c r="F109" s="109"/>
      <c r="G109" s="112" t="s">
        <v>639</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12"/>
        <v>0</v>
      </c>
    </row>
    <row r="110" spans="1:51" ht="59.25" hidden="1" customHeight="1" x14ac:dyDescent="0.15">
      <c r="A110" s="110"/>
      <c r="B110" s="110"/>
      <c r="C110" s="110"/>
      <c r="D110" s="110"/>
      <c r="E110" s="110"/>
      <c r="F110" s="111"/>
      <c r="G110" s="663"/>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4"/>
      <c r="AL110" s="664"/>
      <c r="AM110" s="664"/>
      <c r="AN110" s="664"/>
      <c r="AO110" s="664"/>
      <c r="AP110" s="664"/>
      <c r="AQ110" s="664"/>
      <c r="AR110" s="664"/>
      <c r="AS110" s="664"/>
      <c r="AT110" s="664"/>
      <c r="AU110" s="664"/>
      <c r="AV110" s="664"/>
      <c r="AW110" s="664"/>
      <c r="AX110" s="665"/>
      <c r="AY110" s="75">
        <f t="shared" si="12"/>
        <v>0</v>
      </c>
    </row>
    <row r="111" spans="1:51" ht="61.5" hidden="1" customHeight="1" x14ac:dyDescent="0.15">
      <c r="A111" s="200" t="s">
        <v>591</v>
      </c>
      <c r="B111" s="201"/>
      <c r="C111" s="201"/>
      <c r="D111" s="201"/>
      <c r="E111" s="201"/>
      <c r="F111" s="202"/>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s="75">
        <f>COUNTA(G111)</f>
        <v>0</v>
      </c>
    </row>
    <row r="112" spans="1:51" ht="41.25" hidden="1" customHeight="1" x14ac:dyDescent="0.15">
      <c r="A112" s="205" t="s">
        <v>464</v>
      </c>
      <c r="B112" s="206"/>
      <c r="C112" s="206"/>
      <c r="D112" s="206"/>
      <c r="E112" s="206"/>
      <c r="F112" s="20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8" t="s">
        <v>620</v>
      </c>
      <c r="B113" s="209"/>
      <c r="C113" s="209"/>
      <c r="D113" s="209"/>
      <c r="E113" s="209"/>
      <c r="F113" s="210"/>
      <c r="G113" s="131" t="s">
        <v>454</v>
      </c>
      <c r="H113" s="132"/>
      <c r="I113" s="132"/>
      <c r="J113" s="132"/>
      <c r="K113" s="132"/>
      <c r="L113" s="132"/>
      <c r="M113" s="132"/>
      <c r="N113" s="132"/>
      <c r="O113" s="132"/>
      <c r="P113" s="135" t="s">
        <v>453</v>
      </c>
      <c r="Q113" s="132"/>
      <c r="R113" s="132"/>
      <c r="S113" s="132"/>
      <c r="T113" s="132"/>
      <c r="U113" s="132"/>
      <c r="V113" s="132"/>
      <c r="W113" s="132"/>
      <c r="X113" s="133"/>
      <c r="Y113" s="136"/>
      <c r="Z113" s="137"/>
      <c r="AA113" s="138"/>
      <c r="AB113" s="149" t="s">
        <v>7</v>
      </c>
      <c r="AC113" s="149"/>
      <c r="AD113" s="149"/>
      <c r="AE113" s="145" t="s">
        <v>525</v>
      </c>
      <c r="AF113" s="146"/>
      <c r="AG113" s="146"/>
      <c r="AH113" s="147"/>
      <c r="AI113" s="145" t="s">
        <v>524</v>
      </c>
      <c r="AJ113" s="146"/>
      <c r="AK113" s="146"/>
      <c r="AL113" s="147"/>
      <c r="AM113" s="145" t="s">
        <v>301</v>
      </c>
      <c r="AN113" s="146"/>
      <c r="AO113" s="146"/>
      <c r="AP113" s="147"/>
      <c r="AQ113" s="217" t="s">
        <v>455</v>
      </c>
      <c r="AR113" s="218"/>
      <c r="AS113" s="218"/>
      <c r="AT113" s="219"/>
      <c r="AU113" s="217" t="s">
        <v>523</v>
      </c>
      <c r="AV113" s="218"/>
      <c r="AW113" s="218"/>
      <c r="AX113" s="220"/>
      <c r="AY113" s="75">
        <f t="shared" ref="AY113:AY143" si="25">IF(AY$111=0,0,1)</f>
        <v>0</v>
      </c>
    </row>
    <row r="114" spans="1:51" ht="23.25" hidden="1" customHeight="1" x14ac:dyDescent="0.15">
      <c r="A114" s="211"/>
      <c r="B114" s="212"/>
      <c r="C114" s="212"/>
      <c r="D114" s="212"/>
      <c r="E114" s="212"/>
      <c r="F114" s="213"/>
      <c r="G114" s="221"/>
      <c r="H114" s="222"/>
      <c r="I114" s="222"/>
      <c r="J114" s="222"/>
      <c r="K114" s="222"/>
      <c r="L114" s="222"/>
      <c r="M114" s="222"/>
      <c r="N114" s="222"/>
      <c r="O114" s="222"/>
      <c r="P114" s="225"/>
      <c r="Q114" s="166"/>
      <c r="R114" s="166"/>
      <c r="S114" s="166"/>
      <c r="T114" s="166"/>
      <c r="U114" s="166"/>
      <c r="V114" s="166"/>
      <c r="W114" s="166"/>
      <c r="X114" s="167"/>
      <c r="Y114" s="227" t="s">
        <v>26</v>
      </c>
      <c r="Z114" s="228"/>
      <c r="AA114" s="229"/>
      <c r="AB114" s="175"/>
      <c r="AC114" s="175"/>
      <c r="AD114" s="175"/>
      <c r="AE114" s="198"/>
      <c r="AF114" s="198"/>
      <c r="AG114" s="198"/>
      <c r="AH114" s="198"/>
      <c r="AI114" s="198"/>
      <c r="AJ114" s="198"/>
      <c r="AK114" s="198"/>
      <c r="AL114" s="198"/>
      <c r="AM114" s="198"/>
      <c r="AN114" s="198"/>
      <c r="AO114" s="198"/>
      <c r="AP114" s="198"/>
      <c r="AQ114" s="198"/>
      <c r="AR114" s="198"/>
      <c r="AS114" s="198"/>
      <c r="AT114" s="198"/>
      <c r="AU114" s="176"/>
      <c r="AV114" s="177"/>
      <c r="AW114" s="177"/>
      <c r="AX114" s="199"/>
      <c r="AY114" s="75">
        <f t="shared" si="25"/>
        <v>0</v>
      </c>
    </row>
    <row r="115" spans="1:51" ht="23.25" hidden="1" customHeight="1" x14ac:dyDescent="0.15">
      <c r="A115" s="214"/>
      <c r="B115" s="215"/>
      <c r="C115" s="215"/>
      <c r="D115" s="215"/>
      <c r="E115" s="215"/>
      <c r="F115" s="216"/>
      <c r="G115" s="223"/>
      <c r="H115" s="224"/>
      <c r="I115" s="224"/>
      <c r="J115" s="224"/>
      <c r="K115" s="224"/>
      <c r="L115" s="224"/>
      <c r="M115" s="224"/>
      <c r="N115" s="224"/>
      <c r="O115" s="224"/>
      <c r="P115" s="226"/>
      <c r="Q115" s="170"/>
      <c r="R115" s="170"/>
      <c r="S115" s="170"/>
      <c r="T115" s="170"/>
      <c r="U115" s="170"/>
      <c r="V115" s="170"/>
      <c r="W115" s="170"/>
      <c r="X115" s="171"/>
      <c r="Y115" s="230" t="s">
        <v>27</v>
      </c>
      <c r="Z115" s="231"/>
      <c r="AA115" s="232"/>
      <c r="AB115" s="175"/>
      <c r="AC115" s="175"/>
      <c r="AD115" s="175"/>
      <c r="AE115" s="198"/>
      <c r="AF115" s="198"/>
      <c r="AG115" s="198"/>
      <c r="AH115" s="198"/>
      <c r="AI115" s="198"/>
      <c r="AJ115" s="198"/>
      <c r="AK115" s="198"/>
      <c r="AL115" s="198"/>
      <c r="AM115" s="198"/>
      <c r="AN115" s="198"/>
      <c r="AO115" s="198"/>
      <c r="AP115" s="198"/>
      <c r="AQ115" s="198"/>
      <c r="AR115" s="198"/>
      <c r="AS115" s="198"/>
      <c r="AT115" s="198"/>
      <c r="AU115" s="176"/>
      <c r="AV115" s="177"/>
      <c r="AW115" s="177"/>
      <c r="AX115" s="199"/>
      <c r="AY115" s="75">
        <f t="shared" si="25"/>
        <v>0</v>
      </c>
    </row>
    <row r="116" spans="1:51" ht="27" hidden="1" customHeight="1" x14ac:dyDescent="0.15">
      <c r="A116" s="83"/>
      <c r="B116" s="84"/>
      <c r="C116" s="84"/>
      <c r="D116" s="84"/>
      <c r="E116" s="84"/>
      <c r="F116" s="85"/>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75">
        <f t="shared" si="25"/>
        <v>0</v>
      </c>
    </row>
    <row r="117" spans="1:51" ht="123.75" hidden="1" customHeight="1" x14ac:dyDescent="0.15">
      <c r="A117" s="194" t="s">
        <v>464</v>
      </c>
      <c r="B117" s="195"/>
      <c r="C117" s="196" t="s">
        <v>606</v>
      </c>
      <c r="D117" s="196"/>
      <c r="E117" s="196"/>
      <c r="F117" s="197"/>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5"/>
        <v>0</v>
      </c>
    </row>
    <row r="118" spans="1:51" ht="18.75" hidden="1" customHeight="1" x14ac:dyDescent="0.15">
      <c r="A118" s="118" t="s">
        <v>621</v>
      </c>
      <c r="B118" s="119"/>
      <c r="C118" s="119"/>
      <c r="D118" s="119"/>
      <c r="E118" s="119"/>
      <c r="F118" s="120"/>
      <c r="G118" s="128" t="s">
        <v>486</v>
      </c>
      <c r="H118" s="129"/>
      <c r="I118" s="129"/>
      <c r="J118" s="129"/>
      <c r="K118" s="129"/>
      <c r="L118" s="129"/>
      <c r="M118" s="129"/>
      <c r="N118" s="129"/>
      <c r="O118" s="130"/>
      <c r="P118" s="134" t="s">
        <v>487</v>
      </c>
      <c r="Q118" s="129"/>
      <c r="R118" s="129"/>
      <c r="S118" s="129"/>
      <c r="T118" s="129"/>
      <c r="U118" s="129"/>
      <c r="V118" s="129"/>
      <c r="W118" s="129"/>
      <c r="X118" s="130"/>
      <c r="Y118" s="136"/>
      <c r="Z118" s="137"/>
      <c r="AA118" s="138"/>
      <c r="AB118" s="142" t="s">
        <v>7</v>
      </c>
      <c r="AC118" s="143"/>
      <c r="AD118" s="144"/>
      <c r="AE118" s="142" t="s">
        <v>525</v>
      </c>
      <c r="AF118" s="143"/>
      <c r="AG118" s="143"/>
      <c r="AH118" s="144"/>
      <c r="AI118" s="148" t="s">
        <v>524</v>
      </c>
      <c r="AJ118" s="148"/>
      <c r="AK118" s="148"/>
      <c r="AL118" s="142"/>
      <c r="AM118" s="148" t="s">
        <v>301</v>
      </c>
      <c r="AN118" s="148"/>
      <c r="AO118" s="148"/>
      <c r="AP118" s="142"/>
      <c r="AQ118" s="150" t="s">
        <v>543</v>
      </c>
      <c r="AR118" s="151"/>
      <c r="AS118" s="151"/>
      <c r="AT118" s="151"/>
      <c r="AU118" s="151"/>
      <c r="AV118" s="151"/>
      <c r="AW118" s="151"/>
      <c r="AX118" s="152"/>
      <c r="AY118" s="75">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103</v>
      </c>
      <c r="AX119" s="156"/>
      <c r="AY119" s="75">
        <f t="shared" ref="AY119:AY125" si="26">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8</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6"/>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25</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6"/>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9</v>
      </c>
      <c r="Z122" s="182"/>
      <c r="AA122" s="183"/>
      <c r="AB122" s="185" t="s">
        <v>10</v>
      </c>
      <c r="AC122" s="185"/>
      <c r="AD122" s="185"/>
      <c r="AE122" s="186" t="str">
        <f t="shared" ref="AE122" si="27">IFERROR(AE120/AE121*100,"-")</f>
        <v>-</v>
      </c>
      <c r="AF122" s="187"/>
      <c r="AG122" s="187"/>
      <c r="AH122" s="187"/>
      <c r="AI122" s="186" t="str">
        <f t="shared" ref="AI122" si="28">IFERROR(AI120/AI121*100,"-")</f>
        <v>-</v>
      </c>
      <c r="AJ122" s="187"/>
      <c r="AK122" s="187"/>
      <c r="AL122" s="187"/>
      <c r="AM122" s="186" t="str">
        <f t="shared" ref="AM122" si="29">IFERROR(AM120/AM121*100,"-")</f>
        <v>-</v>
      </c>
      <c r="AN122" s="187"/>
      <c r="AO122" s="187"/>
      <c r="AP122" s="187"/>
      <c r="AQ122" s="188" t="str">
        <f>IFERROR(AQ120/AQ121*100,"-")</f>
        <v>-</v>
      </c>
      <c r="AR122" s="189"/>
      <c r="AS122" s="189"/>
      <c r="AT122" s="189"/>
      <c r="AU122" s="189"/>
      <c r="AV122" s="189"/>
      <c r="AW122" s="189"/>
      <c r="AX122" s="190"/>
      <c r="AY122" s="75">
        <f t="shared" si="26"/>
        <v>0</v>
      </c>
    </row>
    <row r="123" spans="1:51" ht="90" hidden="1" customHeight="1" x14ac:dyDescent="0.15">
      <c r="A123" s="100" t="s">
        <v>632</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6"/>
        <v>0</v>
      </c>
    </row>
    <row r="124" spans="1:51" ht="15" hidden="1" customHeight="1" x14ac:dyDescent="0.15">
      <c r="A124" s="83"/>
      <c r="B124" s="84"/>
      <c r="C124" s="84"/>
      <c r="D124" s="84"/>
      <c r="E124" s="84"/>
      <c r="F124" s="85"/>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75">
        <f t="shared" si="26"/>
        <v>0</v>
      </c>
    </row>
    <row r="125" spans="1:51" ht="123.75" hidden="1" customHeight="1" x14ac:dyDescent="0.15">
      <c r="A125" s="194" t="s">
        <v>464</v>
      </c>
      <c r="B125" s="195"/>
      <c r="C125" s="196" t="s">
        <v>596</v>
      </c>
      <c r="D125" s="196"/>
      <c r="E125" s="196"/>
      <c r="F125" s="197"/>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6"/>
        <v>0</v>
      </c>
    </row>
    <row r="126" spans="1:51" ht="18.75" hidden="1" customHeight="1" x14ac:dyDescent="0.15">
      <c r="A126" s="118" t="s">
        <v>622</v>
      </c>
      <c r="B126" s="119"/>
      <c r="C126" s="119"/>
      <c r="D126" s="119"/>
      <c r="E126" s="119"/>
      <c r="F126" s="120"/>
      <c r="G126" s="128" t="s">
        <v>486</v>
      </c>
      <c r="H126" s="129"/>
      <c r="I126" s="129"/>
      <c r="J126" s="129"/>
      <c r="K126" s="129"/>
      <c r="L126" s="129"/>
      <c r="M126" s="129"/>
      <c r="N126" s="129"/>
      <c r="O126" s="130"/>
      <c r="P126" s="134" t="s">
        <v>487</v>
      </c>
      <c r="Q126" s="129"/>
      <c r="R126" s="129"/>
      <c r="S126" s="129"/>
      <c r="T126" s="129"/>
      <c r="U126" s="129"/>
      <c r="V126" s="129"/>
      <c r="W126" s="129"/>
      <c r="X126" s="130"/>
      <c r="Y126" s="136"/>
      <c r="Z126" s="137"/>
      <c r="AA126" s="138"/>
      <c r="AB126" s="142" t="s">
        <v>7</v>
      </c>
      <c r="AC126" s="143"/>
      <c r="AD126" s="144"/>
      <c r="AE126" s="142" t="s">
        <v>525</v>
      </c>
      <c r="AF126" s="143"/>
      <c r="AG126" s="143"/>
      <c r="AH126" s="144"/>
      <c r="AI126" s="148" t="s">
        <v>524</v>
      </c>
      <c r="AJ126" s="148"/>
      <c r="AK126" s="148"/>
      <c r="AL126" s="142"/>
      <c r="AM126" s="148" t="s">
        <v>301</v>
      </c>
      <c r="AN126" s="148"/>
      <c r="AO126" s="148"/>
      <c r="AP126" s="142"/>
      <c r="AQ126" s="150" t="s">
        <v>552</v>
      </c>
      <c r="AR126" s="151"/>
      <c r="AS126" s="151"/>
      <c r="AT126" s="151"/>
      <c r="AU126" s="151"/>
      <c r="AV126" s="151"/>
      <c r="AW126" s="151"/>
      <c r="AX126" s="152"/>
      <c r="AY126" s="75">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103</v>
      </c>
      <c r="AX127" s="156"/>
      <c r="AY127" s="75">
        <f t="shared" ref="AY127:AY133" si="30">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8</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30"/>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25</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30"/>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9</v>
      </c>
      <c r="Z130" s="182"/>
      <c r="AA130" s="183"/>
      <c r="AB130" s="185" t="s">
        <v>10</v>
      </c>
      <c r="AC130" s="185"/>
      <c r="AD130" s="185"/>
      <c r="AE130" s="186" t="str">
        <f t="shared" ref="AE130" si="31">IFERROR(AE128/AE129*100,"-")</f>
        <v>-</v>
      </c>
      <c r="AF130" s="187"/>
      <c r="AG130" s="187"/>
      <c r="AH130" s="187"/>
      <c r="AI130" s="186" t="str">
        <f t="shared" ref="AI130" si="32">IFERROR(AI128/AI129*100,"-")</f>
        <v>-</v>
      </c>
      <c r="AJ130" s="187"/>
      <c r="AK130" s="187"/>
      <c r="AL130" s="187"/>
      <c r="AM130" s="186" t="str">
        <f t="shared" ref="AM130" si="33">IFERROR(AM128/AM129*100,"-")</f>
        <v>-</v>
      </c>
      <c r="AN130" s="187"/>
      <c r="AO130" s="187"/>
      <c r="AP130" s="187"/>
      <c r="AQ130" s="188" t="str">
        <f>IFERROR(AQ128/AQ129*100,"-")</f>
        <v>-</v>
      </c>
      <c r="AR130" s="189"/>
      <c r="AS130" s="189"/>
      <c r="AT130" s="189"/>
      <c r="AU130" s="189"/>
      <c r="AV130" s="189"/>
      <c r="AW130" s="189"/>
      <c r="AX130" s="190"/>
      <c r="AY130" s="75">
        <f t="shared" si="30"/>
        <v>0</v>
      </c>
    </row>
    <row r="131" spans="1:51" ht="90" hidden="1" customHeight="1" x14ac:dyDescent="0.15">
      <c r="A131" s="100" t="s">
        <v>632</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30"/>
        <v>0</v>
      </c>
    </row>
    <row r="132" spans="1:51" ht="15" hidden="1" customHeight="1" x14ac:dyDescent="0.15">
      <c r="A132" s="83"/>
      <c r="B132" s="84"/>
      <c r="C132" s="84"/>
      <c r="D132" s="84"/>
      <c r="E132" s="84"/>
      <c r="F132" s="85"/>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75">
        <f t="shared" si="30"/>
        <v>0</v>
      </c>
    </row>
    <row r="133" spans="1:51" ht="123.75" hidden="1" customHeight="1" x14ac:dyDescent="0.15">
      <c r="A133" s="194" t="s">
        <v>464</v>
      </c>
      <c r="B133" s="195"/>
      <c r="C133" s="196" t="s">
        <v>601</v>
      </c>
      <c r="D133" s="196"/>
      <c r="E133" s="196"/>
      <c r="F133" s="197"/>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30"/>
        <v>0</v>
      </c>
    </row>
    <row r="134" spans="1:51" ht="18.75" hidden="1" customHeight="1" x14ac:dyDescent="0.15">
      <c r="A134" s="118" t="s">
        <v>623</v>
      </c>
      <c r="B134" s="119"/>
      <c r="C134" s="119"/>
      <c r="D134" s="119"/>
      <c r="E134" s="119"/>
      <c r="F134" s="120"/>
      <c r="G134" s="128" t="s">
        <v>486</v>
      </c>
      <c r="H134" s="129"/>
      <c r="I134" s="129"/>
      <c r="J134" s="129"/>
      <c r="K134" s="129"/>
      <c r="L134" s="129"/>
      <c r="M134" s="129"/>
      <c r="N134" s="129"/>
      <c r="O134" s="130"/>
      <c r="P134" s="134" t="s">
        <v>487</v>
      </c>
      <c r="Q134" s="129"/>
      <c r="R134" s="129"/>
      <c r="S134" s="129"/>
      <c r="T134" s="129"/>
      <c r="U134" s="129"/>
      <c r="V134" s="129"/>
      <c r="W134" s="129"/>
      <c r="X134" s="130"/>
      <c r="Y134" s="136"/>
      <c r="Z134" s="137"/>
      <c r="AA134" s="138"/>
      <c r="AB134" s="142" t="s">
        <v>7</v>
      </c>
      <c r="AC134" s="143"/>
      <c r="AD134" s="144"/>
      <c r="AE134" s="142" t="s">
        <v>525</v>
      </c>
      <c r="AF134" s="143"/>
      <c r="AG134" s="143"/>
      <c r="AH134" s="144"/>
      <c r="AI134" s="148" t="s">
        <v>524</v>
      </c>
      <c r="AJ134" s="148"/>
      <c r="AK134" s="148"/>
      <c r="AL134" s="142"/>
      <c r="AM134" s="148" t="s">
        <v>301</v>
      </c>
      <c r="AN134" s="148"/>
      <c r="AO134" s="148"/>
      <c r="AP134" s="142"/>
      <c r="AQ134" s="150" t="s">
        <v>72</v>
      </c>
      <c r="AR134" s="151"/>
      <c r="AS134" s="151"/>
      <c r="AT134" s="151"/>
      <c r="AU134" s="151"/>
      <c r="AV134" s="151"/>
      <c r="AW134" s="151"/>
      <c r="AX134" s="152"/>
      <c r="AY134" s="75">
        <f t="shared" si="25"/>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103</v>
      </c>
      <c r="AX135" s="156"/>
      <c r="AY135" s="75">
        <f t="shared" si="25"/>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8</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5"/>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25</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5"/>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9</v>
      </c>
      <c r="Z138" s="182"/>
      <c r="AA138" s="183"/>
      <c r="AB138" s="185" t="s">
        <v>10</v>
      </c>
      <c r="AC138" s="185"/>
      <c r="AD138" s="185"/>
      <c r="AE138" s="186" t="str">
        <f t="shared" ref="AE138" si="34">IFERROR(AE136/AE137*100,"-")</f>
        <v>-</v>
      </c>
      <c r="AF138" s="187"/>
      <c r="AG138" s="187"/>
      <c r="AH138" s="187"/>
      <c r="AI138" s="186" t="str">
        <f t="shared" ref="AI138" si="35">IFERROR(AI136/AI137*100,"-")</f>
        <v>-</v>
      </c>
      <c r="AJ138" s="187"/>
      <c r="AK138" s="187"/>
      <c r="AL138" s="187"/>
      <c r="AM138" s="186" t="str">
        <f t="shared" ref="AM138" si="36">IFERROR(AM136/AM137*100,"-")</f>
        <v>-</v>
      </c>
      <c r="AN138" s="187"/>
      <c r="AO138" s="187"/>
      <c r="AP138" s="187"/>
      <c r="AQ138" s="188" t="str">
        <f>IFERROR(AQ136/AQ137*100,"-")</f>
        <v>-</v>
      </c>
      <c r="AR138" s="189"/>
      <c r="AS138" s="189"/>
      <c r="AT138" s="189"/>
      <c r="AU138" s="189"/>
      <c r="AV138" s="189"/>
      <c r="AW138" s="189"/>
      <c r="AX138" s="190"/>
      <c r="AY138" s="75">
        <f t="shared" si="25"/>
        <v>0</v>
      </c>
    </row>
    <row r="139" spans="1:51" ht="90" hidden="1" customHeight="1" x14ac:dyDescent="0.15">
      <c r="A139" s="100" t="s">
        <v>632</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5"/>
        <v>0</v>
      </c>
    </row>
    <row r="140" spans="1:51" ht="22.5" hidden="1" customHeight="1" x14ac:dyDescent="0.15">
      <c r="A140" s="106" t="s">
        <v>539</v>
      </c>
      <c r="B140" s="106"/>
      <c r="C140" s="106"/>
      <c r="D140" s="106"/>
      <c r="E140" s="106"/>
      <c r="F140" s="107"/>
      <c r="G140" s="112" t="s">
        <v>545</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5"/>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5"/>
        <v>0</v>
      </c>
    </row>
    <row r="142" spans="1:51" ht="22.5" hidden="1" customHeight="1" x14ac:dyDescent="0.15">
      <c r="A142" s="108"/>
      <c r="B142" s="108"/>
      <c r="C142" s="108"/>
      <c r="D142" s="108"/>
      <c r="E142" s="108"/>
      <c r="F142" s="109"/>
      <c r="G142" s="112" t="s">
        <v>640</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5"/>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5"/>
        <v>0</v>
      </c>
    </row>
    <row r="144" spans="1:51" ht="61.5" hidden="1" customHeight="1" collapsed="1" x14ac:dyDescent="0.15">
      <c r="A144" s="200" t="s">
        <v>592</v>
      </c>
      <c r="B144" s="201"/>
      <c r="C144" s="201"/>
      <c r="D144" s="201"/>
      <c r="E144" s="201"/>
      <c r="F144" s="202"/>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s="75">
        <f>COUNTA(G144)</f>
        <v>0</v>
      </c>
    </row>
    <row r="145" spans="1:51" ht="41.25" hidden="1" customHeight="1" x14ac:dyDescent="0.15">
      <c r="A145" s="205" t="s">
        <v>464</v>
      </c>
      <c r="B145" s="206"/>
      <c r="C145" s="206"/>
      <c r="D145" s="206"/>
      <c r="E145" s="206"/>
      <c r="F145" s="20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8" t="s">
        <v>624</v>
      </c>
      <c r="B146" s="209"/>
      <c r="C146" s="209"/>
      <c r="D146" s="209"/>
      <c r="E146" s="209"/>
      <c r="F146" s="210"/>
      <c r="G146" s="131" t="s">
        <v>454</v>
      </c>
      <c r="H146" s="132"/>
      <c r="I146" s="132"/>
      <c r="J146" s="132"/>
      <c r="K146" s="132"/>
      <c r="L146" s="132"/>
      <c r="M146" s="132"/>
      <c r="N146" s="132"/>
      <c r="O146" s="132"/>
      <c r="P146" s="135" t="s">
        <v>453</v>
      </c>
      <c r="Q146" s="132"/>
      <c r="R146" s="132"/>
      <c r="S146" s="132"/>
      <c r="T146" s="132"/>
      <c r="U146" s="132"/>
      <c r="V146" s="132"/>
      <c r="W146" s="132"/>
      <c r="X146" s="133"/>
      <c r="Y146" s="136"/>
      <c r="Z146" s="137"/>
      <c r="AA146" s="138"/>
      <c r="AB146" s="149" t="s">
        <v>7</v>
      </c>
      <c r="AC146" s="149"/>
      <c r="AD146" s="149"/>
      <c r="AE146" s="145" t="s">
        <v>525</v>
      </c>
      <c r="AF146" s="146"/>
      <c r="AG146" s="146"/>
      <c r="AH146" s="147"/>
      <c r="AI146" s="145" t="s">
        <v>524</v>
      </c>
      <c r="AJ146" s="146"/>
      <c r="AK146" s="146"/>
      <c r="AL146" s="147"/>
      <c r="AM146" s="145" t="s">
        <v>301</v>
      </c>
      <c r="AN146" s="146"/>
      <c r="AO146" s="146"/>
      <c r="AP146" s="147"/>
      <c r="AQ146" s="217" t="s">
        <v>455</v>
      </c>
      <c r="AR146" s="218"/>
      <c r="AS146" s="218"/>
      <c r="AT146" s="219"/>
      <c r="AU146" s="217" t="s">
        <v>523</v>
      </c>
      <c r="AV146" s="218"/>
      <c r="AW146" s="218"/>
      <c r="AX146" s="220"/>
      <c r="AY146" s="75">
        <f t="shared" ref="AY146:AY176" si="37">IF(AY$144=0,0,1)</f>
        <v>0</v>
      </c>
    </row>
    <row r="147" spans="1:51" ht="23.25" hidden="1" customHeight="1" x14ac:dyDescent="0.15">
      <c r="A147" s="211"/>
      <c r="B147" s="212"/>
      <c r="C147" s="212"/>
      <c r="D147" s="212"/>
      <c r="E147" s="212"/>
      <c r="F147" s="213"/>
      <c r="G147" s="221"/>
      <c r="H147" s="222"/>
      <c r="I147" s="222"/>
      <c r="J147" s="222"/>
      <c r="K147" s="222"/>
      <c r="L147" s="222"/>
      <c r="M147" s="222"/>
      <c r="N147" s="222"/>
      <c r="O147" s="222"/>
      <c r="P147" s="225"/>
      <c r="Q147" s="166"/>
      <c r="R147" s="166"/>
      <c r="S147" s="166"/>
      <c r="T147" s="166"/>
      <c r="U147" s="166"/>
      <c r="V147" s="166"/>
      <c r="W147" s="166"/>
      <c r="X147" s="167"/>
      <c r="Y147" s="227" t="s">
        <v>26</v>
      </c>
      <c r="Z147" s="228"/>
      <c r="AA147" s="229"/>
      <c r="AB147" s="175"/>
      <c r="AC147" s="175"/>
      <c r="AD147" s="175"/>
      <c r="AE147" s="198"/>
      <c r="AF147" s="198"/>
      <c r="AG147" s="198"/>
      <c r="AH147" s="198"/>
      <c r="AI147" s="198"/>
      <c r="AJ147" s="198"/>
      <c r="AK147" s="198"/>
      <c r="AL147" s="198"/>
      <c r="AM147" s="198"/>
      <c r="AN147" s="198"/>
      <c r="AO147" s="198"/>
      <c r="AP147" s="198"/>
      <c r="AQ147" s="198"/>
      <c r="AR147" s="198"/>
      <c r="AS147" s="198"/>
      <c r="AT147" s="198"/>
      <c r="AU147" s="176"/>
      <c r="AV147" s="177"/>
      <c r="AW147" s="177"/>
      <c r="AX147" s="199"/>
      <c r="AY147" s="75">
        <f t="shared" si="37"/>
        <v>0</v>
      </c>
    </row>
    <row r="148" spans="1:51" ht="23.25" hidden="1" customHeight="1" x14ac:dyDescent="0.15">
      <c r="A148" s="214"/>
      <c r="B148" s="215"/>
      <c r="C148" s="215"/>
      <c r="D148" s="215"/>
      <c r="E148" s="215"/>
      <c r="F148" s="216"/>
      <c r="G148" s="223"/>
      <c r="H148" s="224"/>
      <c r="I148" s="224"/>
      <c r="J148" s="224"/>
      <c r="K148" s="224"/>
      <c r="L148" s="224"/>
      <c r="M148" s="224"/>
      <c r="N148" s="224"/>
      <c r="O148" s="224"/>
      <c r="P148" s="226"/>
      <c r="Q148" s="170"/>
      <c r="R148" s="170"/>
      <c r="S148" s="170"/>
      <c r="T148" s="170"/>
      <c r="U148" s="170"/>
      <c r="V148" s="170"/>
      <c r="W148" s="170"/>
      <c r="X148" s="171"/>
      <c r="Y148" s="230" t="s">
        <v>27</v>
      </c>
      <c r="Z148" s="231"/>
      <c r="AA148" s="232"/>
      <c r="AB148" s="175"/>
      <c r="AC148" s="175"/>
      <c r="AD148" s="175"/>
      <c r="AE148" s="198"/>
      <c r="AF148" s="198"/>
      <c r="AG148" s="198"/>
      <c r="AH148" s="198"/>
      <c r="AI148" s="198"/>
      <c r="AJ148" s="198"/>
      <c r="AK148" s="198"/>
      <c r="AL148" s="198"/>
      <c r="AM148" s="198"/>
      <c r="AN148" s="198"/>
      <c r="AO148" s="198"/>
      <c r="AP148" s="198"/>
      <c r="AQ148" s="198"/>
      <c r="AR148" s="198"/>
      <c r="AS148" s="198"/>
      <c r="AT148" s="198"/>
      <c r="AU148" s="176"/>
      <c r="AV148" s="177"/>
      <c r="AW148" s="177"/>
      <c r="AX148" s="199"/>
      <c r="AY148" s="75">
        <f t="shared" si="37"/>
        <v>0</v>
      </c>
    </row>
    <row r="149" spans="1:51" ht="27" hidden="1" customHeight="1" x14ac:dyDescent="0.15">
      <c r="A149" s="83"/>
      <c r="B149" s="84"/>
      <c r="C149" s="84"/>
      <c r="D149" s="84"/>
      <c r="E149" s="84"/>
      <c r="F149" s="85"/>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75">
        <f t="shared" si="37"/>
        <v>0</v>
      </c>
    </row>
    <row r="150" spans="1:51" ht="123.75" hidden="1" customHeight="1" x14ac:dyDescent="0.15">
      <c r="A150" s="194" t="s">
        <v>464</v>
      </c>
      <c r="B150" s="195"/>
      <c r="C150" s="196" t="s">
        <v>607</v>
      </c>
      <c r="D150" s="196"/>
      <c r="E150" s="196"/>
      <c r="F150" s="197"/>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7"/>
        <v>0</v>
      </c>
    </row>
    <row r="151" spans="1:51" ht="18.75" hidden="1" customHeight="1" x14ac:dyDescent="0.15">
      <c r="A151" s="118" t="s">
        <v>625</v>
      </c>
      <c r="B151" s="119"/>
      <c r="C151" s="119"/>
      <c r="D151" s="119"/>
      <c r="E151" s="119"/>
      <c r="F151" s="120"/>
      <c r="G151" s="128" t="s">
        <v>486</v>
      </c>
      <c r="H151" s="129"/>
      <c r="I151" s="129"/>
      <c r="J151" s="129"/>
      <c r="K151" s="129"/>
      <c r="L151" s="129"/>
      <c r="M151" s="129"/>
      <c r="N151" s="129"/>
      <c r="O151" s="130"/>
      <c r="P151" s="134" t="s">
        <v>487</v>
      </c>
      <c r="Q151" s="129"/>
      <c r="R151" s="129"/>
      <c r="S151" s="129"/>
      <c r="T151" s="129"/>
      <c r="U151" s="129"/>
      <c r="V151" s="129"/>
      <c r="W151" s="129"/>
      <c r="X151" s="130"/>
      <c r="Y151" s="136"/>
      <c r="Z151" s="137"/>
      <c r="AA151" s="138"/>
      <c r="AB151" s="142" t="s">
        <v>7</v>
      </c>
      <c r="AC151" s="143"/>
      <c r="AD151" s="144"/>
      <c r="AE151" s="142" t="s">
        <v>525</v>
      </c>
      <c r="AF151" s="143"/>
      <c r="AG151" s="143"/>
      <c r="AH151" s="144"/>
      <c r="AI151" s="148" t="s">
        <v>524</v>
      </c>
      <c r="AJ151" s="148"/>
      <c r="AK151" s="148"/>
      <c r="AL151" s="142"/>
      <c r="AM151" s="148" t="s">
        <v>301</v>
      </c>
      <c r="AN151" s="148"/>
      <c r="AO151" s="148"/>
      <c r="AP151" s="142"/>
      <c r="AQ151" s="150" t="s">
        <v>543</v>
      </c>
      <c r="AR151" s="151"/>
      <c r="AS151" s="151"/>
      <c r="AT151" s="151"/>
      <c r="AU151" s="151"/>
      <c r="AV151" s="151"/>
      <c r="AW151" s="151"/>
      <c r="AX151" s="152"/>
      <c r="AY151" s="75">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103</v>
      </c>
      <c r="AX152" s="156"/>
      <c r="AY152" s="75">
        <f t="shared" ref="AY152:AY158" si="38">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8</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38"/>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25</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38"/>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9</v>
      </c>
      <c r="Z155" s="182"/>
      <c r="AA155" s="183"/>
      <c r="AB155" s="185" t="s">
        <v>10</v>
      </c>
      <c r="AC155" s="185"/>
      <c r="AD155" s="185"/>
      <c r="AE155" s="186" t="str">
        <f t="shared" ref="AE155" si="39">IFERROR(AE153/AE154*100,"-")</f>
        <v>-</v>
      </c>
      <c r="AF155" s="187"/>
      <c r="AG155" s="187"/>
      <c r="AH155" s="187"/>
      <c r="AI155" s="186" t="str">
        <f t="shared" ref="AI155" si="40">IFERROR(AI153/AI154*100,"-")</f>
        <v>-</v>
      </c>
      <c r="AJ155" s="187"/>
      <c r="AK155" s="187"/>
      <c r="AL155" s="187"/>
      <c r="AM155" s="186" t="str">
        <f t="shared" ref="AM155" si="41">IFERROR(AM153/AM154*100,"-")</f>
        <v>-</v>
      </c>
      <c r="AN155" s="187"/>
      <c r="AO155" s="187"/>
      <c r="AP155" s="187"/>
      <c r="AQ155" s="188" t="str">
        <f>IFERROR(AQ153/AQ154*100,"-")</f>
        <v>-</v>
      </c>
      <c r="AR155" s="189"/>
      <c r="AS155" s="189"/>
      <c r="AT155" s="189"/>
      <c r="AU155" s="189"/>
      <c r="AV155" s="189"/>
      <c r="AW155" s="189"/>
      <c r="AX155" s="190"/>
      <c r="AY155" s="75">
        <f t="shared" si="38"/>
        <v>0</v>
      </c>
    </row>
    <row r="156" spans="1:51" ht="90" hidden="1" customHeight="1" x14ac:dyDescent="0.15">
      <c r="A156" s="100" t="s">
        <v>632</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38"/>
        <v>0</v>
      </c>
    </row>
    <row r="157" spans="1:51" ht="15" hidden="1" customHeight="1" x14ac:dyDescent="0.15">
      <c r="A157" s="83"/>
      <c r="B157" s="84"/>
      <c r="C157" s="84"/>
      <c r="D157" s="84"/>
      <c r="E157" s="84"/>
      <c r="F157" s="85"/>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75">
        <f t="shared" si="38"/>
        <v>0</v>
      </c>
    </row>
    <row r="158" spans="1:51" ht="123.75" hidden="1" customHeight="1" x14ac:dyDescent="0.15">
      <c r="A158" s="194" t="s">
        <v>464</v>
      </c>
      <c r="B158" s="195"/>
      <c r="C158" s="196" t="s">
        <v>597</v>
      </c>
      <c r="D158" s="196"/>
      <c r="E158" s="196"/>
      <c r="F158" s="197"/>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38"/>
        <v>0</v>
      </c>
    </row>
    <row r="159" spans="1:51" ht="18.75" hidden="1" customHeight="1" x14ac:dyDescent="0.15">
      <c r="A159" s="118" t="s">
        <v>626</v>
      </c>
      <c r="B159" s="119"/>
      <c r="C159" s="119"/>
      <c r="D159" s="119"/>
      <c r="E159" s="119"/>
      <c r="F159" s="120"/>
      <c r="G159" s="128" t="s">
        <v>486</v>
      </c>
      <c r="H159" s="129"/>
      <c r="I159" s="129"/>
      <c r="J159" s="129"/>
      <c r="K159" s="129"/>
      <c r="L159" s="129"/>
      <c r="M159" s="129"/>
      <c r="N159" s="129"/>
      <c r="O159" s="130"/>
      <c r="P159" s="134" t="s">
        <v>487</v>
      </c>
      <c r="Q159" s="129"/>
      <c r="R159" s="129"/>
      <c r="S159" s="129"/>
      <c r="T159" s="129"/>
      <c r="U159" s="129"/>
      <c r="V159" s="129"/>
      <c r="W159" s="129"/>
      <c r="X159" s="130"/>
      <c r="Y159" s="136"/>
      <c r="Z159" s="137"/>
      <c r="AA159" s="138"/>
      <c r="AB159" s="142" t="s">
        <v>7</v>
      </c>
      <c r="AC159" s="143"/>
      <c r="AD159" s="144"/>
      <c r="AE159" s="142" t="s">
        <v>525</v>
      </c>
      <c r="AF159" s="143"/>
      <c r="AG159" s="143"/>
      <c r="AH159" s="144"/>
      <c r="AI159" s="148" t="s">
        <v>524</v>
      </c>
      <c r="AJ159" s="148"/>
      <c r="AK159" s="148"/>
      <c r="AL159" s="142"/>
      <c r="AM159" s="148" t="s">
        <v>301</v>
      </c>
      <c r="AN159" s="148"/>
      <c r="AO159" s="148"/>
      <c r="AP159" s="142"/>
      <c r="AQ159" s="150" t="s">
        <v>552</v>
      </c>
      <c r="AR159" s="151"/>
      <c r="AS159" s="151"/>
      <c r="AT159" s="151"/>
      <c r="AU159" s="151"/>
      <c r="AV159" s="151"/>
      <c r="AW159" s="151"/>
      <c r="AX159" s="152"/>
      <c r="AY159" s="75">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103</v>
      </c>
      <c r="AX160" s="156"/>
      <c r="AY160" s="75">
        <f t="shared" ref="AY160:AY166" si="42">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8</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42"/>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25</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42"/>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9</v>
      </c>
      <c r="Z163" s="182"/>
      <c r="AA163" s="183"/>
      <c r="AB163" s="185" t="s">
        <v>10</v>
      </c>
      <c r="AC163" s="185"/>
      <c r="AD163" s="185"/>
      <c r="AE163" s="186" t="str">
        <f t="shared" ref="AE163" si="43">IFERROR(AE161/AE162*100,"-")</f>
        <v>-</v>
      </c>
      <c r="AF163" s="187"/>
      <c r="AG163" s="187"/>
      <c r="AH163" s="187"/>
      <c r="AI163" s="186" t="str">
        <f t="shared" ref="AI163" si="44">IFERROR(AI161/AI162*100,"-")</f>
        <v>-</v>
      </c>
      <c r="AJ163" s="187"/>
      <c r="AK163" s="187"/>
      <c r="AL163" s="187"/>
      <c r="AM163" s="186" t="str">
        <f t="shared" ref="AM163" si="45">IFERROR(AM161/AM162*100,"-")</f>
        <v>-</v>
      </c>
      <c r="AN163" s="187"/>
      <c r="AO163" s="187"/>
      <c r="AP163" s="187"/>
      <c r="AQ163" s="188" t="str">
        <f>IFERROR(AQ161/AQ162*100,"-")</f>
        <v>-</v>
      </c>
      <c r="AR163" s="189"/>
      <c r="AS163" s="189"/>
      <c r="AT163" s="189"/>
      <c r="AU163" s="189"/>
      <c r="AV163" s="189"/>
      <c r="AW163" s="189"/>
      <c r="AX163" s="190"/>
      <c r="AY163" s="75">
        <f t="shared" si="42"/>
        <v>0</v>
      </c>
    </row>
    <row r="164" spans="1:51" ht="90" hidden="1" customHeight="1" x14ac:dyDescent="0.15">
      <c r="A164" s="100" t="s">
        <v>632</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42"/>
        <v>0</v>
      </c>
    </row>
    <row r="165" spans="1:51" ht="15" hidden="1" customHeight="1" x14ac:dyDescent="0.15">
      <c r="A165" s="83"/>
      <c r="B165" s="84"/>
      <c r="C165" s="84"/>
      <c r="D165" s="84"/>
      <c r="E165" s="84"/>
      <c r="F165" s="85"/>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75">
        <f t="shared" si="42"/>
        <v>0</v>
      </c>
    </row>
    <row r="166" spans="1:51" ht="123.75" hidden="1" customHeight="1" x14ac:dyDescent="0.15">
      <c r="A166" s="194" t="s">
        <v>464</v>
      </c>
      <c r="B166" s="195"/>
      <c r="C166" s="196" t="s">
        <v>602</v>
      </c>
      <c r="D166" s="196"/>
      <c r="E166" s="196"/>
      <c r="F166" s="197"/>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42"/>
        <v>0</v>
      </c>
    </row>
    <row r="167" spans="1:51" ht="18.75" hidden="1" customHeight="1" x14ac:dyDescent="0.15">
      <c r="A167" s="118" t="s">
        <v>627</v>
      </c>
      <c r="B167" s="119"/>
      <c r="C167" s="119"/>
      <c r="D167" s="119"/>
      <c r="E167" s="119"/>
      <c r="F167" s="120"/>
      <c r="G167" s="128" t="s">
        <v>486</v>
      </c>
      <c r="H167" s="129"/>
      <c r="I167" s="129"/>
      <c r="J167" s="129"/>
      <c r="K167" s="129"/>
      <c r="L167" s="129"/>
      <c r="M167" s="129"/>
      <c r="N167" s="129"/>
      <c r="O167" s="130"/>
      <c r="P167" s="134" t="s">
        <v>487</v>
      </c>
      <c r="Q167" s="129"/>
      <c r="R167" s="129"/>
      <c r="S167" s="129"/>
      <c r="T167" s="129"/>
      <c r="U167" s="129"/>
      <c r="V167" s="129"/>
      <c r="W167" s="129"/>
      <c r="X167" s="130"/>
      <c r="Y167" s="136"/>
      <c r="Z167" s="137"/>
      <c r="AA167" s="138"/>
      <c r="AB167" s="142" t="s">
        <v>7</v>
      </c>
      <c r="AC167" s="143"/>
      <c r="AD167" s="144"/>
      <c r="AE167" s="142" t="s">
        <v>525</v>
      </c>
      <c r="AF167" s="143"/>
      <c r="AG167" s="143"/>
      <c r="AH167" s="144"/>
      <c r="AI167" s="148" t="s">
        <v>524</v>
      </c>
      <c r="AJ167" s="148"/>
      <c r="AK167" s="148"/>
      <c r="AL167" s="142"/>
      <c r="AM167" s="148" t="s">
        <v>301</v>
      </c>
      <c r="AN167" s="148"/>
      <c r="AO167" s="148"/>
      <c r="AP167" s="142"/>
      <c r="AQ167" s="150" t="s">
        <v>72</v>
      </c>
      <c r="AR167" s="151"/>
      <c r="AS167" s="151"/>
      <c r="AT167" s="151"/>
      <c r="AU167" s="151"/>
      <c r="AV167" s="151"/>
      <c r="AW167" s="151"/>
      <c r="AX167" s="152"/>
      <c r="AY167" s="75">
        <f t="shared" si="37"/>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103</v>
      </c>
      <c r="AX168" s="156"/>
      <c r="AY168" s="75">
        <f t="shared" si="37"/>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8</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7"/>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25</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7"/>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9</v>
      </c>
      <c r="Z171" s="182"/>
      <c r="AA171" s="183"/>
      <c r="AB171" s="185" t="s">
        <v>10</v>
      </c>
      <c r="AC171" s="185"/>
      <c r="AD171" s="185"/>
      <c r="AE171" s="186" t="str">
        <f t="shared" ref="AE171" si="46">IFERROR(AE169/AE170*100,"-")</f>
        <v>-</v>
      </c>
      <c r="AF171" s="187"/>
      <c r="AG171" s="187"/>
      <c r="AH171" s="187"/>
      <c r="AI171" s="186" t="str">
        <f t="shared" ref="AI171" si="47">IFERROR(AI169/AI170*100,"-")</f>
        <v>-</v>
      </c>
      <c r="AJ171" s="187"/>
      <c r="AK171" s="187"/>
      <c r="AL171" s="187"/>
      <c r="AM171" s="186" t="str">
        <f t="shared" ref="AM171" si="48">IFERROR(AM169/AM170*100,"-")</f>
        <v>-</v>
      </c>
      <c r="AN171" s="187"/>
      <c r="AO171" s="187"/>
      <c r="AP171" s="187"/>
      <c r="AQ171" s="188" t="str">
        <f>IFERROR(AQ169/AQ170*100,"-")</f>
        <v>-</v>
      </c>
      <c r="AR171" s="189"/>
      <c r="AS171" s="189"/>
      <c r="AT171" s="189"/>
      <c r="AU171" s="189"/>
      <c r="AV171" s="189"/>
      <c r="AW171" s="189"/>
      <c r="AX171" s="190"/>
      <c r="AY171" s="75">
        <f t="shared" si="37"/>
        <v>0</v>
      </c>
    </row>
    <row r="172" spans="1:51" ht="90" hidden="1" customHeight="1" x14ac:dyDescent="0.15">
      <c r="A172" s="100" t="s">
        <v>632</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7"/>
        <v>0</v>
      </c>
    </row>
    <row r="173" spans="1:51" ht="22.5" hidden="1" customHeight="1" x14ac:dyDescent="0.15">
      <c r="A173" s="106" t="s">
        <v>539</v>
      </c>
      <c r="B173" s="106"/>
      <c r="C173" s="106"/>
      <c r="D173" s="106"/>
      <c r="E173" s="106"/>
      <c r="F173" s="107"/>
      <c r="G173" s="112" t="s">
        <v>546</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7"/>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7"/>
        <v>0</v>
      </c>
    </row>
    <row r="175" spans="1:51" ht="22.5" hidden="1" customHeight="1" x14ac:dyDescent="0.15">
      <c r="A175" s="108"/>
      <c r="B175" s="108"/>
      <c r="C175" s="108"/>
      <c r="D175" s="108"/>
      <c r="E175" s="108"/>
      <c r="F175" s="109"/>
      <c r="G175" s="112" t="s">
        <v>641</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7"/>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7"/>
        <v>0</v>
      </c>
    </row>
    <row r="177" spans="1:51" ht="61.5" hidden="1" customHeight="1" x14ac:dyDescent="0.15">
      <c r="A177" s="200" t="s">
        <v>593</v>
      </c>
      <c r="B177" s="201"/>
      <c r="C177" s="201"/>
      <c r="D177" s="201"/>
      <c r="E177" s="201"/>
      <c r="F177" s="202"/>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4"/>
      <c r="AY177" s="75">
        <f>COUNTA(G177)</f>
        <v>0</v>
      </c>
    </row>
    <row r="178" spans="1:51" ht="41.25" hidden="1" customHeight="1" x14ac:dyDescent="0.15">
      <c r="A178" s="205" t="s">
        <v>464</v>
      </c>
      <c r="B178" s="206"/>
      <c r="C178" s="206"/>
      <c r="D178" s="206"/>
      <c r="E178" s="206"/>
      <c r="F178" s="20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8" t="s">
        <v>628</v>
      </c>
      <c r="B179" s="209"/>
      <c r="C179" s="209"/>
      <c r="D179" s="209"/>
      <c r="E179" s="209"/>
      <c r="F179" s="210"/>
      <c r="G179" s="131" t="s">
        <v>454</v>
      </c>
      <c r="H179" s="132"/>
      <c r="I179" s="132"/>
      <c r="J179" s="132"/>
      <c r="K179" s="132"/>
      <c r="L179" s="132"/>
      <c r="M179" s="132"/>
      <c r="N179" s="132"/>
      <c r="O179" s="132"/>
      <c r="P179" s="135" t="s">
        <v>453</v>
      </c>
      <c r="Q179" s="132"/>
      <c r="R179" s="132"/>
      <c r="S179" s="132"/>
      <c r="T179" s="132"/>
      <c r="U179" s="132"/>
      <c r="V179" s="132"/>
      <c r="W179" s="132"/>
      <c r="X179" s="133"/>
      <c r="Y179" s="136"/>
      <c r="Z179" s="137"/>
      <c r="AA179" s="138"/>
      <c r="AB179" s="149" t="s">
        <v>7</v>
      </c>
      <c r="AC179" s="149"/>
      <c r="AD179" s="149"/>
      <c r="AE179" s="145" t="s">
        <v>525</v>
      </c>
      <c r="AF179" s="146"/>
      <c r="AG179" s="146"/>
      <c r="AH179" s="147"/>
      <c r="AI179" s="145" t="s">
        <v>524</v>
      </c>
      <c r="AJ179" s="146"/>
      <c r="AK179" s="146"/>
      <c r="AL179" s="147"/>
      <c r="AM179" s="145" t="s">
        <v>301</v>
      </c>
      <c r="AN179" s="146"/>
      <c r="AO179" s="146"/>
      <c r="AP179" s="147"/>
      <c r="AQ179" s="217" t="s">
        <v>455</v>
      </c>
      <c r="AR179" s="218"/>
      <c r="AS179" s="218"/>
      <c r="AT179" s="219"/>
      <c r="AU179" s="217" t="s">
        <v>523</v>
      </c>
      <c r="AV179" s="218"/>
      <c r="AW179" s="218"/>
      <c r="AX179" s="220"/>
      <c r="AY179" s="75">
        <f t="shared" ref="AY179:AY209" si="49">IF(AY$177=0,0,1)</f>
        <v>0</v>
      </c>
    </row>
    <row r="180" spans="1:51" ht="23.25" hidden="1" customHeight="1" x14ac:dyDescent="0.15">
      <c r="A180" s="211"/>
      <c r="B180" s="212"/>
      <c r="C180" s="212"/>
      <c r="D180" s="212"/>
      <c r="E180" s="212"/>
      <c r="F180" s="213"/>
      <c r="G180" s="221"/>
      <c r="H180" s="222"/>
      <c r="I180" s="222"/>
      <c r="J180" s="222"/>
      <c r="K180" s="222"/>
      <c r="L180" s="222"/>
      <c r="M180" s="222"/>
      <c r="N180" s="222"/>
      <c r="O180" s="222"/>
      <c r="P180" s="225"/>
      <c r="Q180" s="166"/>
      <c r="R180" s="166"/>
      <c r="S180" s="166"/>
      <c r="T180" s="166"/>
      <c r="U180" s="166"/>
      <c r="V180" s="166"/>
      <c r="W180" s="166"/>
      <c r="X180" s="167"/>
      <c r="Y180" s="227" t="s">
        <v>26</v>
      </c>
      <c r="Z180" s="228"/>
      <c r="AA180" s="229"/>
      <c r="AB180" s="175"/>
      <c r="AC180" s="175"/>
      <c r="AD180" s="175"/>
      <c r="AE180" s="198"/>
      <c r="AF180" s="198"/>
      <c r="AG180" s="198"/>
      <c r="AH180" s="198"/>
      <c r="AI180" s="198"/>
      <c r="AJ180" s="198"/>
      <c r="AK180" s="198"/>
      <c r="AL180" s="198"/>
      <c r="AM180" s="198"/>
      <c r="AN180" s="198"/>
      <c r="AO180" s="198"/>
      <c r="AP180" s="198"/>
      <c r="AQ180" s="198"/>
      <c r="AR180" s="198"/>
      <c r="AS180" s="198"/>
      <c r="AT180" s="198"/>
      <c r="AU180" s="176"/>
      <c r="AV180" s="177"/>
      <c r="AW180" s="177"/>
      <c r="AX180" s="199"/>
      <c r="AY180" s="75">
        <f t="shared" si="49"/>
        <v>0</v>
      </c>
    </row>
    <row r="181" spans="1:51" ht="23.25" hidden="1" customHeight="1" x14ac:dyDescent="0.15">
      <c r="A181" s="214"/>
      <c r="B181" s="215"/>
      <c r="C181" s="215"/>
      <c r="D181" s="215"/>
      <c r="E181" s="215"/>
      <c r="F181" s="216"/>
      <c r="G181" s="223"/>
      <c r="H181" s="224"/>
      <c r="I181" s="224"/>
      <c r="J181" s="224"/>
      <c r="K181" s="224"/>
      <c r="L181" s="224"/>
      <c r="M181" s="224"/>
      <c r="N181" s="224"/>
      <c r="O181" s="224"/>
      <c r="P181" s="226"/>
      <c r="Q181" s="170"/>
      <c r="R181" s="170"/>
      <c r="S181" s="170"/>
      <c r="T181" s="170"/>
      <c r="U181" s="170"/>
      <c r="V181" s="170"/>
      <c r="W181" s="170"/>
      <c r="X181" s="171"/>
      <c r="Y181" s="230" t="s">
        <v>27</v>
      </c>
      <c r="Z181" s="231"/>
      <c r="AA181" s="232"/>
      <c r="AB181" s="175"/>
      <c r="AC181" s="175"/>
      <c r="AD181" s="175"/>
      <c r="AE181" s="198"/>
      <c r="AF181" s="198"/>
      <c r="AG181" s="198"/>
      <c r="AH181" s="198"/>
      <c r="AI181" s="198"/>
      <c r="AJ181" s="198"/>
      <c r="AK181" s="198"/>
      <c r="AL181" s="198"/>
      <c r="AM181" s="198"/>
      <c r="AN181" s="198"/>
      <c r="AO181" s="198"/>
      <c r="AP181" s="198"/>
      <c r="AQ181" s="198"/>
      <c r="AR181" s="198"/>
      <c r="AS181" s="198"/>
      <c r="AT181" s="198"/>
      <c r="AU181" s="176"/>
      <c r="AV181" s="177"/>
      <c r="AW181" s="177"/>
      <c r="AX181" s="199"/>
      <c r="AY181" s="75">
        <f t="shared" si="49"/>
        <v>0</v>
      </c>
    </row>
    <row r="182" spans="1:51" ht="27" hidden="1" customHeight="1" x14ac:dyDescent="0.15">
      <c r="A182" s="83"/>
      <c r="B182" s="84"/>
      <c r="C182" s="84"/>
      <c r="D182" s="84"/>
      <c r="E182" s="84"/>
      <c r="F182" s="85"/>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75">
        <f t="shared" si="49"/>
        <v>0</v>
      </c>
    </row>
    <row r="183" spans="1:51" ht="123.75" hidden="1" customHeight="1" x14ac:dyDescent="0.15">
      <c r="A183" s="194" t="s">
        <v>464</v>
      </c>
      <c r="B183" s="195"/>
      <c r="C183" s="196" t="s">
        <v>608</v>
      </c>
      <c r="D183" s="196"/>
      <c r="E183" s="196"/>
      <c r="F183" s="197"/>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49"/>
        <v>0</v>
      </c>
    </row>
    <row r="184" spans="1:51" ht="18.75" hidden="1" customHeight="1" x14ac:dyDescent="0.15">
      <c r="A184" s="118" t="s">
        <v>629</v>
      </c>
      <c r="B184" s="119"/>
      <c r="C184" s="119"/>
      <c r="D184" s="119"/>
      <c r="E184" s="119"/>
      <c r="F184" s="120"/>
      <c r="G184" s="128" t="s">
        <v>486</v>
      </c>
      <c r="H184" s="129"/>
      <c r="I184" s="129"/>
      <c r="J184" s="129"/>
      <c r="K184" s="129"/>
      <c r="L184" s="129"/>
      <c r="M184" s="129"/>
      <c r="N184" s="129"/>
      <c r="O184" s="130"/>
      <c r="P184" s="134" t="s">
        <v>487</v>
      </c>
      <c r="Q184" s="129"/>
      <c r="R184" s="129"/>
      <c r="S184" s="129"/>
      <c r="T184" s="129"/>
      <c r="U184" s="129"/>
      <c r="V184" s="129"/>
      <c r="W184" s="129"/>
      <c r="X184" s="130"/>
      <c r="Y184" s="136"/>
      <c r="Z184" s="137"/>
      <c r="AA184" s="138"/>
      <c r="AB184" s="142" t="s">
        <v>7</v>
      </c>
      <c r="AC184" s="143"/>
      <c r="AD184" s="144"/>
      <c r="AE184" s="142" t="s">
        <v>525</v>
      </c>
      <c r="AF184" s="143"/>
      <c r="AG184" s="143"/>
      <c r="AH184" s="144"/>
      <c r="AI184" s="148" t="s">
        <v>524</v>
      </c>
      <c r="AJ184" s="148"/>
      <c r="AK184" s="148"/>
      <c r="AL184" s="142"/>
      <c r="AM184" s="148" t="s">
        <v>301</v>
      </c>
      <c r="AN184" s="148"/>
      <c r="AO184" s="148"/>
      <c r="AP184" s="142"/>
      <c r="AQ184" s="150" t="s">
        <v>543</v>
      </c>
      <c r="AR184" s="151"/>
      <c r="AS184" s="151"/>
      <c r="AT184" s="151"/>
      <c r="AU184" s="151"/>
      <c r="AV184" s="151"/>
      <c r="AW184" s="151"/>
      <c r="AX184" s="152"/>
      <c r="AY184" s="75">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103</v>
      </c>
      <c r="AX185" s="156"/>
      <c r="AY185" s="75">
        <f t="shared" ref="AY185:AY191" si="50">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8</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50"/>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25</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50"/>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9</v>
      </c>
      <c r="Z188" s="182"/>
      <c r="AA188" s="183"/>
      <c r="AB188" s="185" t="s">
        <v>10</v>
      </c>
      <c r="AC188" s="185"/>
      <c r="AD188" s="185"/>
      <c r="AE188" s="186" t="str">
        <f t="shared" ref="AE188" si="51">IFERROR(AE186/AE187*100,"-")</f>
        <v>-</v>
      </c>
      <c r="AF188" s="187"/>
      <c r="AG188" s="187"/>
      <c r="AH188" s="187"/>
      <c r="AI188" s="186" t="str">
        <f t="shared" ref="AI188" si="52">IFERROR(AI186/AI187*100,"-")</f>
        <v>-</v>
      </c>
      <c r="AJ188" s="187"/>
      <c r="AK188" s="187"/>
      <c r="AL188" s="187"/>
      <c r="AM188" s="186" t="str">
        <f t="shared" ref="AM188" si="53">IFERROR(AM186/AM187*100,"-")</f>
        <v>-</v>
      </c>
      <c r="AN188" s="187"/>
      <c r="AO188" s="187"/>
      <c r="AP188" s="187"/>
      <c r="AQ188" s="188" t="str">
        <f>IFERROR(AQ186/AQ187*100,"-")</f>
        <v>-</v>
      </c>
      <c r="AR188" s="189"/>
      <c r="AS188" s="189"/>
      <c r="AT188" s="189"/>
      <c r="AU188" s="189"/>
      <c r="AV188" s="189"/>
      <c r="AW188" s="189"/>
      <c r="AX188" s="190"/>
      <c r="AY188" s="75">
        <f t="shared" si="50"/>
        <v>0</v>
      </c>
    </row>
    <row r="189" spans="1:51" ht="90" hidden="1" customHeight="1" x14ac:dyDescent="0.15">
      <c r="A189" s="100" t="s">
        <v>634</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50"/>
        <v>0</v>
      </c>
    </row>
    <row r="190" spans="1:51" ht="15" hidden="1" customHeight="1" x14ac:dyDescent="0.15">
      <c r="A190" s="83"/>
      <c r="B190" s="84"/>
      <c r="C190" s="84"/>
      <c r="D190" s="84"/>
      <c r="E190" s="84"/>
      <c r="F190" s="85"/>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75">
        <f t="shared" si="50"/>
        <v>0</v>
      </c>
    </row>
    <row r="191" spans="1:51" ht="123.75" hidden="1" customHeight="1" x14ac:dyDescent="0.15">
      <c r="A191" s="194" t="s">
        <v>464</v>
      </c>
      <c r="B191" s="195"/>
      <c r="C191" s="196" t="s">
        <v>598</v>
      </c>
      <c r="D191" s="196"/>
      <c r="E191" s="196"/>
      <c r="F191" s="197"/>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50"/>
        <v>0</v>
      </c>
    </row>
    <row r="192" spans="1:51" ht="18.75" hidden="1" customHeight="1" x14ac:dyDescent="0.15">
      <c r="A192" s="118" t="s">
        <v>630</v>
      </c>
      <c r="B192" s="119"/>
      <c r="C192" s="119"/>
      <c r="D192" s="119"/>
      <c r="E192" s="119"/>
      <c r="F192" s="120"/>
      <c r="G192" s="128" t="s">
        <v>486</v>
      </c>
      <c r="H192" s="129"/>
      <c r="I192" s="129"/>
      <c r="J192" s="129"/>
      <c r="K192" s="129"/>
      <c r="L192" s="129"/>
      <c r="M192" s="129"/>
      <c r="N192" s="129"/>
      <c r="O192" s="130"/>
      <c r="P192" s="134" t="s">
        <v>487</v>
      </c>
      <c r="Q192" s="129"/>
      <c r="R192" s="129"/>
      <c r="S192" s="129"/>
      <c r="T192" s="129"/>
      <c r="U192" s="129"/>
      <c r="V192" s="129"/>
      <c r="W192" s="129"/>
      <c r="X192" s="130"/>
      <c r="Y192" s="136"/>
      <c r="Z192" s="137"/>
      <c r="AA192" s="138"/>
      <c r="AB192" s="142" t="s">
        <v>7</v>
      </c>
      <c r="AC192" s="143"/>
      <c r="AD192" s="144"/>
      <c r="AE192" s="142" t="s">
        <v>525</v>
      </c>
      <c r="AF192" s="143"/>
      <c r="AG192" s="143"/>
      <c r="AH192" s="144"/>
      <c r="AI192" s="148" t="s">
        <v>524</v>
      </c>
      <c r="AJ192" s="148"/>
      <c r="AK192" s="148"/>
      <c r="AL192" s="142"/>
      <c r="AM192" s="148" t="s">
        <v>301</v>
      </c>
      <c r="AN192" s="148"/>
      <c r="AO192" s="148"/>
      <c r="AP192" s="142"/>
      <c r="AQ192" s="150" t="s">
        <v>552</v>
      </c>
      <c r="AR192" s="151"/>
      <c r="AS192" s="151"/>
      <c r="AT192" s="151"/>
      <c r="AU192" s="151"/>
      <c r="AV192" s="151"/>
      <c r="AW192" s="151"/>
      <c r="AX192" s="152"/>
      <c r="AY192" s="75">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103</v>
      </c>
      <c r="AX193" s="156"/>
      <c r="AY193" s="75">
        <f t="shared" ref="AY193:AY199" si="54">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8</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54"/>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25</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54"/>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9</v>
      </c>
      <c r="Z196" s="182"/>
      <c r="AA196" s="183"/>
      <c r="AB196" s="185" t="s">
        <v>10</v>
      </c>
      <c r="AC196" s="185"/>
      <c r="AD196" s="185"/>
      <c r="AE196" s="186" t="str">
        <f t="shared" ref="AE196" si="55">IFERROR(AE194/AE195*100,"-")</f>
        <v>-</v>
      </c>
      <c r="AF196" s="187"/>
      <c r="AG196" s="187"/>
      <c r="AH196" s="187"/>
      <c r="AI196" s="186" t="str">
        <f t="shared" ref="AI196" si="56">IFERROR(AI194/AI195*100,"-")</f>
        <v>-</v>
      </c>
      <c r="AJ196" s="187"/>
      <c r="AK196" s="187"/>
      <c r="AL196" s="187"/>
      <c r="AM196" s="186" t="str">
        <f t="shared" ref="AM196" si="57">IFERROR(AM194/AM195*100,"-")</f>
        <v>-</v>
      </c>
      <c r="AN196" s="187"/>
      <c r="AO196" s="187"/>
      <c r="AP196" s="187"/>
      <c r="AQ196" s="188" t="str">
        <f>IFERROR(AQ194/AQ195*100,"-")</f>
        <v>-</v>
      </c>
      <c r="AR196" s="189"/>
      <c r="AS196" s="189"/>
      <c r="AT196" s="189"/>
      <c r="AU196" s="189"/>
      <c r="AV196" s="189"/>
      <c r="AW196" s="189"/>
      <c r="AX196" s="190"/>
      <c r="AY196" s="75">
        <f t="shared" si="54"/>
        <v>0</v>
      </c>
    </row>
    <row r="197" spans="1:51" ht="90" hidden="1" customHeight="1" x14ac:dyDescent="0.15">
      <c r="A197" s="100" t="s">
        <v>637</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54"/>
        <v>0</v>
      </c>
    </row>
    <row r="198" spans="1:51" ht="15" hidden="1" customHeight="1" x14ac:dyDescent="0.15">
      <c r="A198" s="83"/>
      <c r="B198" s="84"/>
      <c r="C198" s="84"/>
      <c r="D198" s="84"/>
      <c r="E198" s="84"/>
      <c r="F198" s="85"/>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75">
        <f t="shared" si="54"/>
        <v>0</v>
      </c>
    </row>
    <row r="199" spans="1:51" ht="123.75" hidden="1" customHeight="1" x14ac:dyDescent="0.15">
      <c r="A199" s="194" t="s">
        <v>464</v>
      </c>
      <c r="B199" s="195"/>
      <c r="C199" s="196" t="s">
        <v>603</v>
      </c>
      <c r="D199" s="196"/>
      <c r="E199" s="196"/>
      <c r="F199" s="197"/>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54"/>
        <v>0</v>
      </c>
    </row>
    <row r="200" spans="1:51" ht="18.75" hidden="1" customHeight="1" x14ac:dyDescent="0.15">
      <c r="A200" s="118" t="s">
        <v>631</v>
      </c>
      <c r="B200" s="119"/>
      <c r="C200" s="119"/>
      <c r="D200" s="119"/>
      <c r="E200" s="119"/>
      <c r="F200" s="120"/>
      <c r="G200" s="128" t="s">
        <v>486</v>
      </c>
      <c r="H200" s="129"/>
      <c r="I200" s="129"/>
      <c r="J200" s="129"/>
      <c r="K200" s="129"/>
      <c r="L200" s="129"/>
      <c r="M200" s="129"/>
      <c r="N200" s="129"/>
      <c r="O200" s="130"/>
      <c r="P200" s="134" t="s">
        <v>487</v>
      </c>
      <c r="Q200" s="129"/>
      <c r="R200" s="129"/>
      <c r="S200" s="129"/>
      <c r="T200" s="129"/>
      <c r="U200" s="129"/>
      <c r="V200" s="129"/>
      <c r="W200" s="129"/>
      <c r="X200" s="130"/>
      <c r="Y200" s="136"/>
      <c r="Z200" s="137"/>
      <c r="AA200" s="138"/>
      <c r="AB200" s="142" t="s">
        <v>7</v>
      </c>
      <c r="AC200" s="143"/>
      <c r="AD200" s="144"/>
      <c r="AE200" s="142" t="s">
        <v>525</v>
      </c>
      <c r="AF200" s="143"/>
      <c r="AG200" s="143"/>
      <c r="AH200" s="144"/>
      <c r="AI200" s="148" t="s">
        <v>524</v>
      </c>
      <c r="AJ200" s="148"/>
      <c r="AK200" s="148"/>
      <c r="AL200" s="142"/>
      <c r="AM200" s="148" t="s">
        <v>301</v>
      </c>
      <c r="AN200" s="148"/>
      <c r="AO200" s="148"/>
      <c r="AP200" s="142"/>
      <c r="AQ200" s="150" t="s">
        <v>72</v>
      </c>
      <c r="AR200" s="151"/>
      <c r="AS200" s="151"/>
      <c r="AT200" s="151"/>
      <c r="AU200" s="151"/>
      <c r="AV200" s="151"/>
      <c r="AW200" s="151"/>
      <c r="AX200" s="152"/>
      <c r="AY200" s="75">
        <f t="shared" si="49"/>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103</v>
      </c>
      <c r="AX201" s="156"/>
      <c r="AY201" s="75">
        <f t="shared" si="49"/>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8</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49"/>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25</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49"/>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9</v>
      </c>
      <c r="Z204" s="182"/>
      <c r="AA204" s="183"/>
      <c r="AB204" s="185" t="s">
        <v>10</v>
      </c>
      <c r="AC204" s="185"/>
      <c r="AD204" s="185"/>
      <c r="AE204" s="186" t="str">
        <f t="shared" ref="AE204" si="58">IFERROR(AE202/AE203*100,"-")</f>
        <v>-</v>
      </c>
      <c r="AF204" s="187"/>
      <c r="AG204" s="187"/>
      <c r="AH204" s="187"/>
      <c r="AI204" s="186" t="str">
        <f t="shared" ref="AI204" si="59">IFERROR(AI202/AI203*100,"-")</f>
        <v>-</v>
      </c>
      <c r="AJ204" s="187"/>
      <c r="AK204" s="187"/>
      <c r="AL204" s="187"/>
      <c r="AM204" s="186" t="str">
        <f t="shared" ref="AM204" si="60">IFERROR(AM202/AM203*100,"-")</f>
        <v>-</v>
      </c>
      <c r="AN204" s="187"/>
      <c r="AO204" s="187"/>
      <c r="AP204" s="187"/>
      <c r="AQ204" s="188" t="str">
        <f>IFERROR(AQ202/AQ203*100,"-")</f>
        <v>-</v>
      </c>
      <c r="AR204" s="189"/>
      <c r="AS204" s="189"/>
      <c r="AT204" s="189"/>
      <c r="AU204" s="189"/>
      <c r="AV204" s="189"/>
      <c r="AW204" s="189"/>
      <c r="AX204" s="190"/>
      <c r="AY204" s="75">
        <f t="shared" si="49"/>
        <v>0</v>
      </c>
    </row>
    <row r="205" spans="1:51" ht="90" hidden="1" customHeight="1" x14ac:dyDescent="0.15">
      <c r="A205" s="100" t="s">
        <v>632</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49"/>
        <v>0</v>
      </c>
    </row>
    <row r="206" spans="1:51" ht="22.5" hidden="1" customHeight="1" x14ac:dyDescent="0.15">
      <c r="A206" s="106" t="s">
        <v>539</v>
      </c>
      <c r="B206" s="106"/>
      <c r="C206" s="106"/>
      <c r="D206" s="106"/>
      <c r="E206" s="106"/>
      <c r="F206" s="107"/>
      <c r="G206" s="112" t="s">
        <v>547</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49"/>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49"/>
        <v>0</v>
      </c>
    </row>
    <row r="208" spans="1:51" ht="22.5" hidden="1" customHeight="1" x14ac:dyDescent="0.15">
      <c r="A208" s="108"/>
      <c r="B208" s="108"/>
      <c r="C208" s="108"/>
      <c r="D208" s="108"/>
      <c r="E208" s="108"/>
      <c r="F208" s="109"/>
      <c r="G208" s="112" t="s">
        <v>642</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49"/>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49"/>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15">
      <c r="A211" s="64"/>
      <c r="B211" s="63"/>
      <c r="C211" s="63"/>
      <c r="D211" s="63"/>
      <c r="E211" s="63"/>
      <c r="F211" s="63"/>
      <c r="G211" s="354" t="s">
        <v>530</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54" t="s">
        <v>142</v>
      </c>
      <c r="AP211" s="255"/>
      <c r="AQ211" s="255"/>
      <c r="AR211" s="52"/>
      <c r="AS211" s="254"/>
      <c r="AT211" s="255"/>
      <c r="AU211" s="255"/>
      <c r="AV211" s="255"/>
      <c r="AW211" s="255"/>
      <c r="AX211" s="256"/>
      <c r="AY211" s="75">
        <f>IF(AR$211=0,0,1)</f>
        <v>0</v>
      </c>
    </row>
    <row r="212" spans="1:58" ht="30.75" customHeight="1" x14ac:dyDescent="0.15">
      <c r="A212" s="462" t="s">
        <v>531</v>
      </c>
      <c r="B212" s="463"/>
      <c r="C212" s="463"/>
      <c r="D212" s="464"/>
      <c r="E212" s="468" t="s">
        <v>532</v>
      </c>
      <c r="F212" s="469"/>
      <c r="G212" s="246"/>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v>1</v>
      </c>
      <c r="BD212" s="67"/>
      <c r="BE212" s="70"/>
      <c r="BF212" s="70"/>
    </row>
    <row r="213" spans="1:58" ht="30.75" customHeight="1" x14ac:dyDescent="0.15">
      <c r="A213" s="465"/>
      <c r="B213" s="466"/>
      <c r="C213" s="466"/>
      <c r="D213" s="467"/>
      <c r="E213" s="470" t="s">
        <v>533</v>
      </c>
      <c r="F213" s="471"/>
      <c r="G213" s="249"/>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1"/>
      <c r="AY213">
        <v>1</v>
      </c>
      <c r="BD213" s="67"/>
      <c r="BE213" s="70"/>
      <c r="BF213" s="70"/>
    </row>
    <row r="214" spans="1:58" ht="30.75" customHeight="1" thickBot="1" x14ac:dyDescent="0.2">
      <c r="A214" s="465"/>
      <c r="B214" s="466"/>
      <c r="C214" s="466"/>
      <c r="D214" s="467"/>
      <c r="E214" s="472" t="s">
        <v>534</v>
      </c>
      <c r="F214" s="473"/>
      <c r="G214" s="249"/>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v>1</v>
      </c>
      <c r="BD214" s="67"/>
      <c r="BE214" s="70"/>
      <c r="BF214" s="70"/>
    </row>
    <row r="215" spans="1:58" ht="27" customHeight="1" x14ac:dyDescent="0.15">
      <c r="A215" s="651" t="s">
        <v>643</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67"/>
      <c r="BE215" s="70"/>
      <c r="BF215" s="70"/>
    </row>
    <row r="216" spans="1:58" ht="35.25" customHeight="1" x14ac:dyDescent="0.15">
      <c r="A216" s="239" t="s">
        <v>24</v>
      </c>
      <c r="B216" s="240"/>
      <c r="C216" s="240"/>
      <c r="D216" s="240"/>
      <c r="E216" s="240"/>
      <c r="F216" s="241"/>
      <c r="G216" s="242" t="s">
        <v>696</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67"/>
      <c r="BE216" s="70"/>
      <c r="BF216" s="70"/>
    </row>
    <row r="217" spans="1:58" ht="136.5" customHeight="1" x14ac:dyDescent="0.15">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694</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66"/>
    </row>
    <row r="218" spans="1:58" ht="69" customHeight="1" thickBot="1" x14ac:dyDescent="0.2">
      <c r="A218" s="648" t="s">
        <v>28</v>
      </c>
      <c r="B218" s="649"/>
      <c r="C218" s="649"/>
      <c r="D218" s="649"/>
      <c r="E218" s="649"/>
      <c r="F218" s="650"/>
      <c r="G218" s="446" t="s">
        <v>676</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15">
      <c r="A219" s="257" t="s">
        <v>20</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v>1</v>
      </c>
    </row>
    <row r="220" spans="1:58" ht="27.75" customHeight="1" thickBot="1" x14ac:dyDescent="0.2">
      <c r="A220" s="260" t="s">
        <v>698</v>
      </c>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3"/>
      <c r="AY220">
        <v>1</v>
      </c>
    </row>
    <row r="221" spans="1:58" ht="24.75" customHeight="1" x14ac:dyDescent="0.15">
      <c r="A221" s="257" t="s">
        <v>554</v>
      </c>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v>1</v>
      </c>
    </row>
    <row r="222" spans="1:58" ht="35.25" customHeight="1" thickBot="1" x14ac:dyDescent="0.2">
      <c r="A222" s="456" t="s">
        <v>700</v>
      </c>
      <c r="B222" s="457"/>
      <c r="C222" s="457"/>
      <c r="D222" s="457"/>
      <c r="E222" s="457"/>
      <c r="F222" s="458"/>
      <c r="G222" s="252" t="s">
        <v>701</v>
      </c>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c r="AY222">
        <v>1</v>
      </c>
    </row>
    <row r="223" spans="1:58" ht="24.75" customHeight="1" x14ac:dyDescent="0.15">
      <c r="A223" s="61"/>
      <c r="B223" s="62"/>
      <c r="C223" s="62"/>
      <c r="D223" s="62"/>
      <c r="E223" s="62"/>
      <c r="F223" s="62"/>
      <c r="G223" s="258" t="s">
        <v>526</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v>1</v>
      </c>
    </row>
    <row r="224" spans="1:58" ht="30" customHeight="1" thickBot="1" x14ac:dyDescent="0.2">
      <c r="A224" s="456" t="s">
        <v>161</v>
      </c>
      <c r="B224" s="457"/>
      <c r="C224" s="457"/>
      <c r="D224" s="457"/>
      <c r="E224" s="457"/>
      <c r="F224" s="458"/>
      <c r="G224" s="455" t="s">
        <v>699</v>
      </c>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252"/>
      <c r="AN224" s="252"/>
      <c r="AO224" s="252"/>
      <c r="AP224" s="252"/>
      <c r="AQ224" s="252"/>
      <c r="AR224" s="252"/>
      <c r="AS224" s="252"/>
      <c r="AT224" s="252"/>
      <c r="AU224" s="252"/>
      <c r="AV224" s="252"/>
      <c r="AW224" s="252"/>
      <c r="AX224" s="253"/>
      <c r="AY224">
        <v>1</v>
      </c>
    </row>
    <row r="225" spans="1:51" ht="30.75" customHeight="1" x14ac:dyDescent="0.15">
      <c r="A225" s="286" t="s">
        <v>490</v>
      </c>
      <c r="B225" s="287"/>
      <c r="C225" s="287"/>
      <c r="D225" s="287"/>
      <c r="E225" s="287"/>
      <c r="F225" s="287"/>
      <c r="G225" s="257" t="s">
        <v>529</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62"/>
      <c r="AT225" s="62"/>
      <c r="AU225" s="62"/>
      <c r="AV225" s="62"/>
      <c r="AW225" s="62"/>
      <c r="AX225" s="73"/>
      <c r="AY225">
        <v>1</v>
      </c>
    </row>
    <row r="226" spans="1:51" ht="140.25" customHeight="1" x14ac:dyDescent="0.15">
      <c r="A226" s="288"/>
      <c r="B226" s="289"/>
      <c r="C226" s="289"/>
      <c r="D226" s="289"/>
      <c r="E226" s="289"/>
      <c r="F226" s="289"/>
      <c r="G226" s="294" t="s">
        <v>697</v>
      </c>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295"/>
      <c r="AD226" s="295"/>
      <c r="AE226" s="295"/>
      <c r="AF226" s="295"/>
      <c r="AG226" s="295"/>
      <c r="AH226" s="295"/>
      <c r="AI226" s="295"/>
      <c r="AJ226" s="295"/>
      <c r="AK226" s="295"/>
      <c r="AL226" s="295"/>
      <c r="AM226" s="295"/>
      <c r="AN226" s="295"/>
      <c r="AO226" s="295"/>
      <c r="AP226" s="295"/>
      <c r="AQ226" s="295"/>
      <c r="AR226" s="295"/>
      <c r="AS226" s="295"/>
      <c r="AT226" s="295"/>
      <c r="AU226" s="295"/>
      <c r="AV226" s="295"/>
      <c r="AW226" s="295"/>
      <c r="AX226" s="296"/>
      <c r="AY226">
        <v>1</v>
      </c>
    </row>
    <row r="227" spans="1:51" ht="30.75" customHeight="1" x14ac:dyDescent="0.15">
      <c r="A227" s="288"/>
      <c r="B227" s="289"/>
      <c r="C227" s="289"/>
      <c r="D227" s="289"/>
      <c r="E227" s="289"/>
      <c r="F227" s="289"/>
      <c r="G227" s="284" t="s">
        <v>535</v>
      </c>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285"/>
      <c r="AN227" s="285"/>
      <c r="AO227" s="285"/>
      <c r="AP227" s="285"/>
      <c r="AQ227" s="285"/>
      <c r="AR227" s="285"/>
      <c r="AS227" s="74"/>
      <c r="AT227" s="74"/>
      <c r="AU227" s="74"/>
      <c r="AV227" s="74"/>
      <c r="AW227" s="74"/>
      <c r="AX227" s="65"/>
      <c r="AY227">
        <v>1</v>
      </c>
    </row>
    <row r="228" spans="1:51" ht="77.25" customHeight="1" thickBot="1" x14ac:dyDescent="0.2">
      <c r="A228" s="288"/>
      <c r="B228" s="289"/>
      <c r="C228" s="289"/>
      <c r="D228" s="289"/>
      <c r="E228" s="289"/>
      <c r="F228" s="289"/>
      <c r="G228" s="260" t="s">
        <v>697</v>
      </c>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c r="AY228">
        <v>1</v>
      </c>
    </row>
    <row r="229" spans="1:51" ht="24" customHeight="1" x14ac:dyDescent="0.15">
      <c r="A229" s="288"/>
      <c r="B229" s="289"/>
      <c r="C229" s="289"/>
      <c r="D229" s="289"/>
      <c r="E229" s="289"/>
      <c r="F229" s="289"/>
      <c r="G229" s="257" t="s">
        <v>536</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62"/>
      <c r="AT229" s="62"/>
      <c r="AU229" s="62"/>
      <c r="AV229" s="62"/>
      <c r="AW229" s="62"/>
      <c r="AX229" s="73"/>
      <c r="AY229">
        <v>1</v>
      </c>
    </row>
    <row r="230" spans="1:51" ht="109.5" customHeight="1" x14ac:dyDescent="0.15">
      <c r="A230" s="288"/>
      <c r="B230" s="289"/>
      <c r="C230" s="289"/>
      <c r="D230" s="289"/>
      <c r="E230" s="289"/>
      <c r="F230" s="289"/>
      <c r="G230" s="294" t="s">
        <v>697</v>
      </c>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295"/>
      <c r="AD230" s="295"/>
      <c r="AE230" s="295"/>
      <c r="AF230" s="295"/>
      <c r="AG230" s="295"/>
      <c r="AH230" s="295"/>
      <c r="AI230" s="295"/>
      <c r="AJ230" s="295"/>
      <c r="AK230" s="295"/>
      <c r="AL230" s="295"/>
      <c r="AM230" s="295"/>
      <c r="AN230" s="295"/>
      <c r="AO230" s="295"/>
      <c r="AP230" s="295"/>
      <c r="AQ230" s="295"/>
      <c r="AR230" s="295"/>
      <c r="AS230" s="295"/>
      <c r="AT230" s="295"/>
      <c r="AU230" s="295"/>
      <c r="AV230" s="295"/>
      <c r="AW230" s="295"/>
      <c r="AX230" s="296"/>
      <c r="AY230">
        <v>1</v>
      </c>
    </row>
    <row r="231" spans="1:51" ht="30.75" customHeight="1" x14ac:dyDescent="0.15">
      <c r="A231" s="288"/>
      <c r="B231" s="289"/>
      <c r="C231" s="289"/>
      <c r="D231" s="289"/>
      <c r="E231" s="289"/>
      <c r="F231" s="289"/>
      <c r="G231" s="284" t="s">
        <v>535</v>
      </c>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285"/>
      <c r="AN231" s="285"/>
      <c r="AO231" s="285"/>
      <c r="AP231" s="285"/>
      <c r="AQ231" s="285"/>
      <c r="AR231" s="285"/>
      <c r="AS231" s="74"/>
      <c r="AT231" s="74"/>
      <c r="AU231" s="74"/>
      <c r="AV231" s="74"/>
      <c r="AW231" s="74"/>
      <c r="AX231" s="65"/>
      <c r="AY231">
        <v>1</v>
      </c>
    </row>
    <row r="232" spans="1:51" ht="92.25" customHeight="1" thickBot="1" x14ac:dyDescent="0.2">
      <c r="A232" s="290"/>
      <c r="B232" s="291"/>
      <c r="C232" s="291"/>
      <c r="D232" s="291"/>
      <c r="E232" s="291"/>
      <c r="F232" s="291"/>
      <c r="G232" s="260" t="s">
        <v>697</v>
      </c>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c r="AY232">
        <v>1</v>
      </c>
    </row>
    <row r="233" spans="1:51" ht="24.75" customHeight="1" x14ac:dyDescent="0.15">
      <c r="A233" s="474" t="s">
        <v>22</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15">
      <c r="A235" s="452" t="s">
        <v>143</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15">
      <c r="A236" s="459" t="s">
        <v>174</v>
      </c>
      <c r="B236" s="460"/>
      <c r="C236" s="460"/>
      <c r="D236" s="461"/>
      <c r="E236" s="95" t="s">
        <v>610</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15">
      <c r="A237" s="373" t="s">
        <v>173</v>
      </c>
      <c r="B237" s="373"/>
      <c r="C237" s="373"/>
      <c r="D237" s="373"/>
      <c r="E237" s="95" t="s">
        <v>654</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15">
      <c r="A238" s="373" t="s">
        <v>172</v>
      </c>
      <c r="B238" s="373"/>
      <c r="C238" s="373"/>
      <c r="D238" s="373"/>
      <c r="E238" s="95" t="s">
        <v>655</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15">
      <c r="A239" s="373" t="s">
        <v>171</v>
      </c>
      <c r="B239" s="373"/>
      <c r="C239" s="373"/>
      <c r="D239" s="373"/>
      <c r="E239" s="95" t="s">
        <v>656</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15">
      <c r="A240" s="373" t="s">
        <v>170</v>
      </c>
      <c r="B240" s="373"/>
      <c r="C240" s="373"/>
      <c r="D240" s="373"/>
      <c r="E240" s="95" t="s">
        <v>657</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15">
      <c r="A241" s="373" t="s">
        <v>169</v>
      </c>
      <c r="B241" s="373"/>
      <c r="C241" s="373"/>
      <c r="D241" s="373"/>
      <c r="E241" s="95" t="s">
        <v>658</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15">
      <c r="A242" s="373" t="s">
        <v>168</v>
      </c>
      <c r="B242" s="373"/>
      <c r="C242" s="373"/>
      <c r="D242" s="373"/>
      <c r="E242" s="95" t="s">
        <v>659</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15">
      <c r="A243" s="373" t="s">
        <v>167</v>
      </c>
      <c r="B243" s="373"/>
      <c r="C243" s="373"/>
      <c r="D243" s="373"/>
      <c r="E243" s="95" t="s">
        <v>660</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15">
      <c r="A244" s="373" t="s">
        <v>302</v>
      </c>
      <c r="B244" s="373"/>
      <c r="C244" s="373"/>
      <c r="D244" s="373"/>
      <c r="E244" s="283" t="s">
        <v>648</v>
      </c>
      <c r="F244" s="283"/>
      <c r="G244" s="283"/>
      <c r="H244" s="88" t="str">
        <f>IF(E244="","","-")</f>
        <v>-</v>
      </c>
      <c r="I244" s="283"/>
      <c r="J244" s="283"/>
      <c r="K244" s="88" t="str">
        <f>IF(I244="","","-")</f>
        <v/>
      </c>
      <c r="L244" s="292">
        <v>155</v>
      </c>
      <c r="M244" s="292"/>
      <c r="N244" s="88" t="str">
        <f>IF(O244="","","-")</f>
        <v/>
      </c>
      <c r="O244" s="293"/>
      <c r="P244" s="293"/>
      <c r="Q244" s="283"/>
      <c r="R244" s="283"/>
      <c r="S244" s="283"/>
      <c r="T244" s="88" t="str">
        <f>IF(Q244="","","-")</f>
        <v/>
      </c>
      <c r="U244" s="283"/>
      <c r="V244" s="283"/>
      <c r="W244" s="88" t="str">
        <f>IF(U244="","","-")</f>
        <v/>
      </c>
      <c r="X244" s="292"/>
      <c r="Y244" s="292"/>
      <c r="Z244" s="88" t="str">
        <f>IF(AA244="","","-")</f>
        <v/>
      </c>
      <c r="AA244" s="293"/>
      <c r="AB244" s="293"/>
      <c r="AC244" s="283"/>
      <c r="AD244" s="283"/>
      <c r="AE244" s="283"/>
      <c r="AF244" s="88" t="str">
        <f>IF(AC244="","","-")</f>
        <v/>
      </c>
      <c r="AG244" s="283"/>
      <c r="AH244" s="283"/>
      <c r="AI244" s="88" t="str">
        <f>IF(AG244="","","-")</f>
        <v/>
      </c>
      <c r="AJ244" s="292"/>
      <c r="AK244" s="292"/>
      <c r="AL244" s="88" t="str">
        <f>IF(AM244="","","-")</f>
        <v/>
      </c>
      <c r="AM244" s="293"/>
      <c r="AN244" s="293"/>
      <c r="AO244" s="283"/>
      <c r="AP244" s="283"/>
      <c r="AQ244" s="88" t="str">
        <f>IF(AO244="","","-")</f>
        <v/>
      </c>
      <c r="AR244" s="283"/>
      <c r="AS244" s="283"/>
      <c r="AT244" s="88" t="str">
        <f>IF(AR244="","","-")</f>
        <v/>
      </c>
      <c r="AU244" s="292"/>
      <c r="AV244" s="292"/>
      <c r="AW244" s="88" t="str">
        <f>IF(AX244="","","-")</f>
        <v/>
      </c>
      <c r="AX244" s="89"/>
      <c r="AY244">
        <v>1</v>
      </c>
    </row>
    <row r="245" spans="1:51" ht="24.75" customHeight="1" x14ac:dyDescent="0.15">
      <c r="A245" s="373" t="s">
        <v>456</v>
      </c>
      <c r="B245" s="373"/>
      <c r="C245" s="373"/>
      <c r="D245" s="373"/>
      <c r="E245" s="283" t="s">
        <v>648</v>
      </c>
      <c r="F245" s="283"/>
      <c r="G245" s="283"/>
      <c r="H245" s="88"/>
      <c r="I245" s="283"/>
      <c r="J245" s="283"/>
      <c r="K245" s="88"/>
      <c r="L245" s="292">
        <v>152</v>
      </c>
      <c r="M245" s="292"/>
      <c r="N245" s="88" t="str">
        <f>IF(O245="","","-")</f>
        <v/>
      </c>
      <c r="O245" s="293"/>
      <c r="P245" s="293"/>
      <c r="Q245" s="283"/>
      <c r="R245" s="283"/>
      <c r="S245" s="283"/>
      <c r="T245" s="88" t="str">
        <f>IF(Q245="","","-")</f>
        <v/>
      </c>
      <c r="U245" s="283"/>
      <c r="V245" s="283"/>
      <c r="W245" s="88" t="str">
        <f>IF(U245="","","-")</f>
        <v/>
      </c>
      <c r="X245" s="292"/>
      <c r="Y245" s="292"/>
      <c r="Z245" s="88" t="str">
        <f>IF(AA245="","","-")</f>
        <v/>
      </c>
      <c r="AA245" s="293"/>
      <c r="AB245" s="293"/>
      <c r="AC245" s="283"/>
      <c r="AD245" s="283"/>
      <c r="AE245" s="283"/>
      <c r="AF245" s="88" t="str">
        <f>IF(AC245="","","-")</f>
        <v/>
      </c>
      <c r="AG245" s="283"/>
      <c r="AH245" s="283"/>
      <c r="AI245" s="88" t="str">
        <f>IF(AG245="","","-")</f>
        <v/>
      </c>
      <c r="AJ245" s="292"/>
      <c r="AK245" s="292"/>
      <c r="AL245" s="88" t="str">
        <f>IF(AM245="","","-")</f>
        <v/>
      </c>
      <c r="AM245" s="293"/>
      <c r="AN245" s="293"/>
      <c r="AO245" s="283"/>
      <c r="AP245" s="283"/>
      <c r="AQ245" s="88" t="str">
        <f>IF(AO245="","","-")</f>
        <v/>
      </c>
      <c r="AR245" s="283"/>
      <c r="AS245" s="283"/>
      <c r="AT245" s="88" t="str">
        <f>IF(AR245="","","-")</f>
        <v/>
      </c>
      <c r="AU245" s="292"/>
      <c r="AV245" s="292"/>
      <c r="AW245" s="88" t="str">
        <f>IF(AX245="","","-")</f>
        <v/>
      </c>
      <c r="AX245" s="89"/>
      <c r="AY245">
        <v>1</v>
      </c>
    </row>
    <row r="246" spans="1:51" ht="24.75" customHeight="1" x14ac:dyDescent="0.15">
      <c r="A246" s="373" t="s">
        <v>273</v>
      </c>
      <c r="B246" s="373"/>
      <c r="C246" s="373"/>
      <c r="D246" s="373"/>
      <c r="E246" s="282" t="s">
        <v>661</v>
      </c>
      <c r="F246" s="282"/>
      <c r="G246" s="283" t="s">
        <v>662</v>
      </c>
      <c r="H246" s="283"/>
      <c r="I246" s="283"/>
      <c r="J246" s="282" t="s">
        <v>663</v>
      </c>
      <c r="K246" s="282"/>
      <c r="L246" s="292">
        <v>150</v>
      </c>
      <c r="M246" s="292"/>
      <c r="N246" s="292"/>
      <c r="O246" s="282"/>
      <c r="P246" s="282"/>
      <c r="Q246" s="282"/>
      <c r="R246" s="282"/>
      <c r="S246" s="283"/>
      <c r="T246" s="283"/>
      <c r="U246" s="283"/>
      <c r="V246" s="282"/>
      <c r="W246" s="282"/>
      <c r="X246" s="292"/>
      <c r="Y246" s="292"/>
      <c r="Z246" s="292"/>
      <c r="AA246" s="282"/>
      <c r="AB246" s="282"/>
      <c r="AC246" s="282"/>
      <c r="AD246" s="282"/>
      <c r="AE246" s="283"/>
      <c r="AF246" s="283"/>
      <c r="AG246" s="283"/>
      <c r="AH246" s="282"/>
      <c r="AI246" s="282"/>
      <c r="AJ246" s="292"/>
      <c r="AK246" s="292"/>
      <c r="AL246" s="292"/>
      <c r="AM246" s="282"/>
      <c r="AN246" s="282"/>
      <c r="AO246" s="282"/>
      <c r="AP246" s="282"/>
      <c r="AQ246" s="283"/>
      <c r="AR246" s="283"/>
      <c r="AS246" s="283"/>
      <c r="AT246" s="282"/>
      <c r="AU246" s="282"/>
      <c r="AV246" s="292"/>
      <c r="AW246" s="292"/>
      <c r="AX246" s="89"/>
      <c r="AY246">
        <v>1</v>
      </c>
    </row>
    <row r="247" spans="1:51" ht="24.75" customHeight="1" thickBot="1" x14ac:dyDescent="0.2">
      <c r="A247" s="373" t="s">
        <v>301</v>
      </c>
      <c r="B247" s="373"/>
      <c r="C247" s="373"/>
      <c r="D247" s="373"/>
      <c r="E247" s="282" t="s">
        <v>673</v>
      </c>
      <c r="F247" s="282"/>
      <c r="G247" s="281" t="s">
        <v>662</v>
      </c>
      <c r="H247" s="281"/>
      <c r="I247" s="281"/>
      <c r="J247" s="280">
        <v>21</v>
      </c>
      <c r="K247" s="280"/>
      <c r="L247" s="279">
        <v>131</v>
      </c>
      <c r="M247" s="279"/>
      <c r="N247" s="279"/>
      <c r="O247" s="280"/>
      <c r="P247" s="280"/>
      <c r="Q247" s="280"/>
      <c r="R247" s="280"/>
      <c r="S247" s="281"/>
      <c r="T247" s="281"/>
      <c r="U247" s="281"/>
      <c r="V247" s="280"/>
      <c r="W247" s="280"/>
      <c r="X247" s="279"/>
      <c r="Y247" s="279"/>
      <c r="Z247" s="279"/>
      <c r="AA247" s="280"/>
      <c r="AB247" s="280"/>
      <c r="AC247" s="280"/>
      <c r="AD247" s="280"/>
      <c r="AE247" s="281"/>
      <c r="AF247" s="281"/>
      <c r="AG247" s="281"/>
      <c r="AH247" s="280"/>
      <c r="AI247" s="280"/>
      <c r="AJ247" s="279"/>
      <c r="AK247" s="279"/>
      <c r="AL247" s="279"/>
      <c r="AM247" s="280"/>
      <c r="AN247" s="280"/>
      <c r="AO247" s="280"/>
      <c r="AP247" s="280"/>
      <c r="AQ247" s="281"/>
      <c r="AR247" s="281"/>
      <c r="AS247" s="281"/>
      <c r="AT247" s="280"/>
      <c r="AU247" s="280"/>
      <c r="AV247" s="279"/>
      <c r="AW247" s="279"/>
      <c r="AX247" s="90"/>
      <c r="AY247">
        <v>1</v>
      </c>
    </row>
    <row r="248" spans="1:51" ht="28.35" customHeight="1" x14ac:dyDescent="0.15">
      <c r="A248" s="434" t="s">
        <v>162</v>
      </c>
      <c r="B248" s="435"/>
      <c r="C248" s="435"/>
      <c r="D248" s="435"/>
      <c r="E248" s="435"/>
      <c r="F248" s="436"/>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434"/>
      <c r="B249" s="435"/>
      <c r="C249" s="435"/>
      <c r="D249" s="435"/>
      <c r="E249" s="435"/>
      <c r="F249" s="436"/>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34"/>
      <c r="B250" s="435"/>
      <c r="C250" s="435"/>
      <c r="D250" s="435"/>
      <c r="E250" s="435"/>
      <c r="F250" s="436"/>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34"/>
      <c r="B251" s="435"/>
      <c r="C251" s="435"/>
      <c r="D251" s="435"/>
      <c r="E251" s="435"/>
      <c r="F251" s="436"/>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34"/>
      <c r="B252" s="435"/>
      <c r="C252" s="435"/>
      <c r="D252" s="435"/>
      <c r="E252" s="435"/>
      <c r="F252" s="436"/>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34"/>
      <c r="B253" s="435"/>
      <c r="C253" s="435"/>
      <c r="D253" s="435"/>
      <c r="E253" s="435"/>
      <c r="F253" s="436"/>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34"/>
      <c r="B254" s="435"/>
      <c r="C254" s="435"/>
      <c r="D254" s="435"/>
      <c r="E254" s="435"/>
      <c r="F254" s="436"/>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34"/>
      <c r="B255" s="435"/>
      <c r="C255" s="435"/>
      <c r="D255" s="435"/>
      <c r="E255" s="435"/>
      <c r="F255" s="436"/>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34"/>
      <c r="B256" s="435"/>
      <c r="C256" s="435"/>
      <c r="D256" s="435"/>
      <c r="E256" s="435"/>
      <c r="F256" s="436"/>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34"/>
      <c r="B257" s="435"/>
      <c r="C257" s="435"/>
      <c r="D257" s="435"/>
      <c r="E257" s="435"/>
      <c r="F257" s="436"/>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34"/>
      <c r="B258" s="435"/>
      <c r="C258" s="435"/>
      <c r="D258" s="435"/>
      <c r="E258" s="435"/>
      <c r="F258" s="436"/>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34"/>
      <c r="B259" s="435"/>
      <c r="C259" s="435"/>
      <c r="D259" s="435"/>
      <c r="E259" s="435"/>
      <c r="F259" s="436"/>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34"/>
      <c r="B260" s="435"/>
      <c r="C260" s="435"/>
      <c r="D260" s="435"/>
      <c r="E260" s="435"/>
      <c r="F260" s="436"/>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34"/>
      <c r="B261" s="435"/>
      <c r="C261" s="435"/>
      <c r="D261" s="435"/>
      <c r="E261" s="435"/>
      <c r="F261" s="436"/>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34"/>
      <c r="B262" s="435"/>
      <c r="C262" s="435"/>
      <c r="D262" s="435"/>
      <c r="E262" s="435"/>
      <c r="F262" s="436"/>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34"/>
      <c r="B263" s="435"/>
      <c r="C263" s="435"/>
      <c r="D263" s="435"/>
      <c r="E263" s="435"/>
      <c r="F263" s="436"/>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34"/>
      <c r="B264" s="435"/>
      <c r="C264" s="435"/>
      <c r="D264" s="435"/>
      <c r="E264" s="435"/>
      <c r="F264" s="436"/>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34"/>
      <c r="B265" s="435"/>
      <c r="C265" s="435"/>
      <c r="D265" s="435"/>
      <c r="E265" s="435"/>
      <c r="F265" s="436"/>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34"/>
      <c r="B266" s="435"/>
      <c r="C266" s="435"/>
      <c r="D266" s="435"/>
      <c r="E266" s="435"/>
      <c r="F266" s="436"/>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34"/>
      <c r="B267" s="435"/>
      <c r="C267" s="435"/>
      <c r="D267" s="435"/>
      <c r="E267" s="435"/>
      <c r="F267" s="436"/>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34"/>
      <c r="B268" s="435"/>
      <c r="C268" s="435"/>
      <c r="D268" s="435"/>
      <c r="E268" s="435"/>
      <c r="F268" s="436"/>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34"/>
      <c r="B269" s="435"/>
      <c r="C269" s="435"/>
      <c r="D269" s="435"/>
      <c r="E269" s="435"/>
      <c r="F269" s="436"/>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34"/>
      <c r="B270" s="435"/>
      <c r="C270" s="435"/>
      <c r="D270" s="435"/>
      <c r="E270" s="435"/>
      <c r="F270" s="436"/>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34"/>
      <c r="B271" s="435"/>
      <c r="C271" s="435"/>
      <c r="D271" s="435"/>
      <c r="E271" s="435"/>
      <c r="F271" s="436"/>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34"/>
      <c r="B272" s="435"/>
      <c r="C272" s="435"/>
      <c r="D272" s="435"/>
      <c r="E272" s="435"/>
      <c r="F272" s="436"/>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34"/>
      <c r="B273" s="435"/>
      <c r="C273" s="435"/>
      <c r="D273" s="435"/>
      <c r="E273" s="435"/>
      <c r="F273" s="436"/>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34"/>
      <c r="B274" s="435"/>
      <c r="C274" s="435"/>
      <c r="D274" s="435"/>
      <c r="E274" s="435"/>
      <c r="F274" s="436"/>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434"/>
      <c r="B275" s="435"/>
      <c r="C275" s="435"/>
      <c r="D275" s="435"/>
      <c r="E275" s="435"/>
      <c r="F275" s="436"/>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34"/>
      <c r="B276" s="435"/>
      <c r="C276" s="435"/>
      <c r="D276" s="435"/>
      <c r="E276" s="435"/>
      <c r="F276" s="436"/>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34"/>
      <c r="B277" s="435"/>
      <c r="C277" s="435"/>
      <c r="D277" s="435"/>
      <c r="E277" s="435"/>
      <c r="F277" s="436"/>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34"/>
      <c r="B278" s="435"/>
      <c r="C278" s="435"/>
      <c r="D278" s="435"/>
      <c r="E278" s="435"/>
      <c r="F278" s="436"/>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37"/>
      <c r="B279" s="438"/>
      <c r="C279" s="438"/>
      <c r="D279" s="438"/>
      <c r="E279" s="438"/>
      <c r="F279" s="439"/>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40" t="s">
        <v>164</v>
      </c>
      <c r="B280" s="441"/>
      <c r="C280" s="441"/>
      <c r="D280" s="441"/>
      <c r="E280" s="441"/>
      <c r="F280" s="442"/>
      <c r="G280" s="422" t="s">
        <v>146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147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14</v>
      </c>
    </row>
    <row r="281" spans="1:51" ht="24.75" customHeight="1" x14ac:dyDescent="0.15">
      <c r="A281" s="443"/>
      <c r="B281" s="444"/>
      <c r="C281" s="444"/>
      <c r="D281" s="444"/>
      <c r="E281" s="444"/>
      <c r="F281" s="445"/>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f>IF(AY280=0,0,1)</f>
        <v>1</v>
      </c>
    </row>
    <row r="282" spans="1:51" ht="21.75" customHeight="1" x14ac:dyDescent="0.15">
      <c r="A282" s="443"/>
      <c r="B282" s="444"/>
      <c r="C282" s="444"/>
      <c r="D282" s="444"/>
      <c r="E282" s="444"/>
      <c r="F282" s="445"/>
      <c r="G282" s="412" t="s">
        <v>679</v>
      </c>
      <c r="H282" s="413"/>
      <c r="I282" s="413"/>
      <c r="J282" s="413"/>
      <c r="K282" s="414"/>
      <c r="L282" s="415" t="s">
        <v>680</v>
      </c>
      <c r="M282" s="416"/>
      <c r="N282" s="416"/>
      <c r="O282" s="416"/>
      <c r="P282" s="416"/>
      <c r="Q282" s="416"/>
      <c r="R282" s="416"/>
      <c r="S282" s="416"/>
      <c r="T282" s="416"/>
      <c r="U282" s="416"/>
      <c r="V282" s="416"/>
      <c r="W282" s="416"/>
      <c r="X282" s="417"/>
      <c r="Y282" s="418">
        <v>21</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customHeight="1" x14ac:dyDescent="0.15">
      <c r="A283" s="443"/>
      <c r="B283" s="444"/>
      <c r="C283" s="444"/>
      <c r="D283" s="444"/>
      <c r="E283" s="444"/>
      <c r="F283" s="445"/>
      <c r="G283" s="402" t="s">
        <v>681</v>
      </c>
      <c r="H283" s="403"/>
      <c r="I283" s="403"/>
      <c r="J283" s="403"/>
      <c r="K283" s="404"/>
      <c r="L283" s="405" t="s">
        <v>682</v>
      </c>
      <c r="M283" s="406"/>
      <c r="N283" s="406"/>
      <c r="O283" s="406"/>
      <c r="P283" s="406"/>
      <c r="Q283" s="406"/>
      <c r="R283" s="406"/>
      <c r="S283" s="406"/>
      <c r="T283" s="406"/>
      <c r="U283" s="406"/>
      <c r="V283" s="406"/>
      <c r="W283" s="406"/>
      <c r="X283" s="407"/>
      <c r="Y283" s="408">
        <v>6</v>
      </c>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3</v>
      </c>
    </row>
    <row r="284" spans="1:51" ht="21.75" customHeight="1" x14ac:dyDescent="0.15">
      <c r="A284" s="443"/>
      <c r="B284" s="444"/>
      <c r="C284" s="444"/>
      <c r="D284" s="444"/>
      <c r="E284" s="444"/>
      <c r="F284" s="445"/>
      <c r="G284" s="402" t="s">
        <v>683</v>
      </c>
      <c r="H284" s="403"/>
      <c r="I284" s="403"/>
      <c r="J284" s="403"/>
      <c r="K284" s="404"/>
      <c r="L284" s="405" t="s">
        <v>684</v>
      </c>
      <c r="M284" s="406"/>
      <c r="N284" s="406"/>
      <c r="O284" s="406"/>
      <c r="P284" s="406"/>
      <c r="Q284" s="406"/>
      <c r="R284" s="406"/>
      <c r="S284" s="406"/>
      <c r="T284" s="406"/>
      <c r="U284" s="406"/>
      <c r="V284" s="406"/>
      <c r="W284" s="406"/>
      <c r="X284" s="407"/>
      <c r="Y284" s="408">
        <v>5</v>
      </c>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3</v>
      </c>
    </row>
    <row r="285" spans="1:51" ht="21.75" customHeight="1" x14ac:dyDescent="0.15">
      <c r="A285" s="443"/>
      <c r="B285" s="444"/>
      <c r="C285" s="444"/>
      <c r="D285" s="444"/>
      <c r="E285" s="444"/>
      <c r="F285" s="445"/>
      <c r="G285" s="402" t="s">
        <v>685</v>
      </c>
      <c r="H285" s="403"/>
      <c r="I285" s="403"/>
      <c r="J285" s="403"/>
      <c r="K285" s="404"/>
      <c r="L285" s="405"/>
      <c r="M285" s="406"/>
      <c r="N285" s="406"/>
      <c r="O285" s="406"/>
      <c r="P285" s="406"/>
      <c r="Q285" s="406"/>
      <c r="R285" s="406"/>
      <c r="S285" s="406"/>
      <c r="T285" s="406"/>
      <c r="U285" s="406"/>
      <c r="V285" s="406"/>
      <c r="W285" s="406"/>
      <c r="X285" s="407"/>
      <c r="Y285" s="408">
        <v>3</v>
      </c>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2</v>
      </c>
    </row>
    <row r="286" spans="1:51" ht="21.75" customHeight="1" x14ac:dyDescent="0.15">
      <c r="A286" s="443"/>
      <c r="B286" s="444"/>
      <c r="C286" s="444"/>
      <c r="D286" s="444"/>
      <c r="E286" s="444"/>
      <c r="F286" s="445"/>
      <c r="G286" s="402" t="s">
        <v>686</v>
      </c>
      <c r="H286" s="403"/>
      <c r="I286" s="403"/>
      <c r="J286" s="403"/>
      <c r="K286" s="404"/>
      <c r="L286" s="405" t="s">
        <v>687</v>
      </c>
      <c r="M286" s="406"/>
      <c r="N286" s="406"/>
      <c r="O286" s="406"/>
      <c r="P286" s="406"/>
      <c r="Q286" s="406"/>
      <c r="R286" s="406"/>
      <c r="S286" s="406"/>
      <c r="T286" s="406"/>
      <c r="U286" s="406"/>
      <c r="V286" s="406"/>
      <c r="W286" s="406"/>
      <c r="X286" s="407"/>
      <c r="Y286" s="408">
        <v>2</v>
      </c>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3</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x14ac:dyDescent="0.15">
      <c r="A292" s="443"/>
      <c r="B292" s="444"/>
      <c r="C292" s="444"/>
      <c r="D292" s="444"/>
      <c r="E292" s="444"/>
      <c r="F292" s="445"/>
      <c r="G292" s="393" t="s">
        <v>14</v>
      </c>
      <c r="H292" s="394"/>
      <c r="I292" s="394"/>
      <c r="J292" s="394"/>
      <c r="K292" s="394"/>
      <c r="L292" s="395"/>
      <c r="M292" s="396"/>
      <c r="N292" s="396"/>
      <c r="O292" s="396"/>
      <c r="P292" s="396"/>
      <c r="Q292" s="396"/>
      <c r="R292" s="396"/>
      <c r="S292" s="396"/>
      <c r="T292" s="396"/>
      <c r="U292" s="396"/>
      <c r="V292" s="396"/>
      <c r="W292" s="396"/>
      <c r="X292" s="397"/>
      <c r="Y292" s="398">
        <f>SUM(Y282:AB291)</f>
        <v>37</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x14ac:dyDescent="0.15">
      <c r="A293" s="443"/>
      <c r="B293" s="444"/>
      <c r="C293" s="444"/>
      <c r="D293" s="444"/>
      <c r="E293" s="444"/>
      <c r="F293" s="445"/>
      <c r="G293" s="422" t="s">
        <v>135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134</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x14ac:dyDescent="0.2">
      <c r="A305" s="443"/>
      <c r="B305" s="444"/>
      <c r="C305" s="444"/>
      <c r="D305" s="444"/>
      <c r="E305" s="444"/>
      <c r="F305" s="445"/>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136</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137</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3"/>
      <c r="B318" s="444"/>
      <c r="C318" s="444"/>
      <c r="D318" s="444"/>
      <c r="E318" s="444"/>
      <c r="F318" s="445"/>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119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104</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3"/>
      <c r="B331" s="444"/>
      <c r="C331" s="444"/>
      <c r="D331" s="444"/>
      <c r="E331" s="444"/>
      <c r="F331" s="445"/>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583</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142</v>
      </c>
      <c r="AM332" s="392"/>
      <c r="AN332" s="392"/>
      <c r="AO332" s="58" t="s">
        <v>141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69"/>
      <c r="B337" s="369"/>
      <c r="C337" s="370" t="s">
        <v>17</v>
      </c>
      <c r="D337" s="371"/>
      <c r="E337" s="371"/>
      <c r="F337" s="371"/>
      <c r="G337" s="371"/>
      <c r="H337" s="371"/>
      <c r="I337" s="372"/>
      <c r="J337" s="350" t="s">
        <v>121</v>
      </c>
      <c r="K337" s="373"/>
      <c r="L337" s="373"/>
      <c r="M337" s="373"/>
      <c r="N337" s="373"/>
      <c r="O337" s="373"/>
      <c r="P337" s="374" t="s">
        <v>18</v>
      </c>
      <c r="Q337" s="374"/>
      <c r="R337" s="374"/>
      <c r="S337" s="374"/>
      <c r="T337" s="374"/>
      <c r="U337" s="374"/>
      <c r="V337" s="374"/>
      <c r="W337" s="374"/>
      <c r="X337" s="374"/>
      <c r="Y337" s="375" t="s">
        <v>120</v>
      </c>
      <c r="Z337" s="376"/>
      <c r="AA337" s="376"/>
      <c r="AB337" s="376"/>
      <c r="AC337" s="350" t="s">
        <v>140</v>
      </c>
      <c r="AD337" s="350"/>
      <c r="AE337" s="350"/>
      <c r="AF337" s="350"/>
      <c r="AG337" s="350"/>
      <c r="AH337" s="375" t="s">
        <v>152</v>
      </c>
      <c r="AI337" s="369"/>
      <c r="AJ337" s="369"/>
      <c r="AK337" s="369"/>
      <c r="AL337" s="369" t="s">
        <v>15</v>
      </c>
      <c r="AM337" s="369"/>
      <c r="AN337" s="369"/>
      <c r="AO337" s="377"/>
      <c r="AP337" s="350" t="s">
        <v>122</v>
      </c>
      <c r="AQ337" s="350"/>
      <c r="AR337" s="350"/>
      <c r="AS337" s="350"/>
      <c r="AT337" s="350"/>
      <c r="AU337" s="350"/>
      <c r="AV337" s="350"/>
      <c r="AW337" s="350"/>
      <c r="AX337" s="350"/>
      <c r="AY337">
        <f>IF(AY336=0,0,1)</f>
        <v>1</v>
      </c>
    </row>
    <row r="338" spans="1:51" ht="30" customHeight="1" x14ac:dyDescent="0.15">
      <c r="A338" s="336">
        <v>1</v>
      </c>
      <c r="B338" s="336">
        <v>1</v>
      </c>
      <c r="C338" s="384" t="s">
        <v>705</v>
      </c>
      <c r="D338" s="385"/>
      <c r="E338" s="385"/>
      <c r="F338" s="385"/>
      <c r="G338" s="385"/>
      <c r="H338" s="385"/>
      <c r="I338" s="386"/>
      <c r="J338" s="341">
        <v>3380001016095</v>
      </c>
      <c r="K338" s="342"/>
      <c r="L338" s="342"/>
      <c r="M338" s="342"/>
      <c r="N338" s="342"/>
      <c r="O338" s="342"/>
      <c r="P338" s="343" t="s">
        <v>688</v>
      </c>
      <c r="Q338" s="343"/>
      <c r="R338" s="343"/>
      <c r="S338" s="343"/>
      <c r="T338" s="343"/>
      <c r="U338" s="343"/>
      <c r="V338" s="343"/>
      <c r="W338" s="343"/>
      <c r="X338" s="343"/>
      <c r="Y338" s="344">
        <v>37</v>
      </c>
      <c r="Z338" s="345"/>
      <c r="AA338" s="345"/>
      <c r="AB338" s="346"/>
      <c r="AC338" s="332" t="s">
        <v>689</v>
      </c>
      <c r="AD338" s="333"/>
      <c r="AE338" s="333"/>
      <c r="AF338" s="333"/>
      <c r="AG338" s="333"/>
      <c r="AH338" s="367">
        <v>1</v>
      </c>
      <c r="AI338" s="368"/>
      <c r="AJ338" s="368"/>
      <c r="AK338" s="368"/>
      <c r="AL338" s="328">
        <v>99</v>
      </c>
      <c r="AM338" s="329"/>
      <c r="AN338" s="329"/>
      <c r="AO338" s="330"/>
      <c r="AP338" s="331" t="s">
        <v>610</v>
      </c>
      <c r="AQ338" s="331"/>
      <c r="AR338" s="331"/>
      <c r="AS338" s="331"/>
      <c r="AT338" s="331"/>
      <c r="AU338" s="331"/>
      <c r="AV338" s="331"/>
      <c r="AW338" s="331"/>
      <c r="AX338" s="331"/>
      <c r="AY338">
        <f>COUNTA(C338:AX338)</f>
        <v>8</v>
      </c>
    </row>
    <row r="339" spans="1:51" ht="30" customHeight="1" x14ac:dyDescent="0.15">
      <c r="A339" s="336">
        <v>2</v>
      </c>
      <c r="B339" s="336">
        <v>1</v>
      </c>
      <c r="C339" s="384" t="s">
        <v>706</v>
      </c>
      <c r="D339" s="385"/>
      <c r="E339" s="385"/>
      <c r="F339" s="385"/>
      <c r="G339" s="385"/>
      <c r="H339" s="385"/>
      <c r="I339" s="386"/>
      <c r="J339" s="341">
        <v>4380001015963</v>
      </c>
      <c r="K339" s="342"/>
      <c r="L339" s="342"/>
      <c r="M339" s="342"/>
      <c r="N339" s="342"/>
      <c r="O339" s="342"/>
      <c r="P339" s="387" t="s">
        <v>691</v>
      </c>
      <c r="Q339" s="387"/>
      <c r="R339" s="387"/>
      <c r="S339" s="387"/>
      <c r="T339" s="387"/>
      <c r="U339" s="387"/>
      <c r="V339" s="387"/>
      <c r="W339" s="387"/>
      <c r="X339" s="387"/>
      <c r="Y339" s="344">
        <v>6</v>
      </c>
      <c r="Z339" s="345"/>
      <c r="AA339" s="345"/>
      <c r="AB339" s="346"/>
      <c r="AC339" s="332" t="s">
        <v>690</v>
      </c>
      <c r="AD339" s="333"/>
      <c r="AE339" s="333"/>
      <c r="AF339" s="333"/>
      <c r="AG339" s="333"/>
      <c r="AH339" s="367" t="s">
        <v>610</v>
      </c>
      <c r="AI339" s="368"/>
      <c r="AJ339" s="368"/>
      <c r="AK339" s="368"/>
      <c r="AL339" s="328" t="s">
        <v>610</v>
      </c>
      <c r="AM339" s="329"/>
      <c r="AN339" s="329"/>
      <c r="AO339" s="330"/>
      <c r="AP339" s="331" t="s">
        <v>610</v>
      </c>
      <c r="AQ339" s="331"/>
      <c r="AR339" s="331"/>
      <c r="AS339" s="331"/>
      <c r="AT339" s="331"/>
      <c r="AU339" s="331"/>
      <c r="AV339" s="331"/>
      <c r="AW339" s="331"/>
      <c r="AX339" s="331"/>
      <c r="AY339">
        <f t="shared" ref="AY339:AY368" si="62">COUNTA(C339:AX339)</f>
        <v>8</v>
      </c>
    </row>
    <row r="340" spans="1:51" ht="30" hidden="1" customHeight="1" x14ac:dyDescent="0.15">
      <c r="A340" s="336">
        <v>3</v>
      </c>
      <c r="B340" s="336">
        <v>1</v>
      </c>
      <c r="C340" s="364"/>
      <c r="D340" s="250"/>
      <c r="E340" s="250"/>
      <c r="F340" s="250"/>
      <c r="G340" s="250"/>
      <c r="H340" s="250"/>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2"/>
        <v>0</v>
      </c>
    </row>
    <row r="341" spans="1:51" ht="30" hidden="1" customHeight="1" x14ac:dyDescent="0.15">
      <c r="A341" s="336">
        <v>4</v>
      </c>
      <c r="B341" s="336">
        <v>1</v>
      </c>
      <c r="C341" s="364"/>
      <c r="D341" s="250"/>
      <c r="E341" s="250"/>
      <c r="F341" s="250"/>
      <c r="G341" s="250"/>
      <c r="H341" s="250"/>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2"/>
        <v>0</v>
      </c>
    </row>
    <row r="342" spans="1:51" ht="30" hidden="1" customHeight="1" x14ac:dyDescent="0.15">
      <c r="A342" s="336">
        <v>5</v>
      </c>
      <c r="B342" s="336">
        <v>1</v>
      </c>
      <c r="C342" s="364"/>
      <c r="D342" s="250"/>
      <c r="E342" s="250"/>
      <c r="F342" s="250"/>
      <c r="G342" s="250"/>
      <c r="H342" s="250"/>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50"/>
      <c r="E343" s="250"/>
      <c r="F343" s="250"/>
      <c r="G343" s="250"/>
      <c r="H343" s="250"/>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2"/>
        <v>0</v>
      </c>
    </row>
    <row r="344" spans="1:51" ht="30" hidden="1" customHeight="1" x14ac:dyDescent="0.15">
      <c r="A344" s="336">
        <v>7</v>
      </c>
      <c r="B344" s="336">
        <v>1</v>
      </c>
      <c r="C344" s="364"/>
      <c r="D344" s="250"/>
      <c r="E344" s="250"/>
      <c r="F344" s="250"/>
      <c r="G344" s="250"/>
      <c r="H344" s="250"/>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2"/>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2"/>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2"/>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2"/>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2"/>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2"/>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2"/>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2"/>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2"/>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2"/>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2"/>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2"/>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2"/>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2"/>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2"/>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2"/>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2"/>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2"/>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2"/>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2"/>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2"/>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2"/>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2"/>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15">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369"/>
      <c r="B370" s="369"/>
      <c r="C370" s="370" t="s">
        <v>17</v>
      </c>
      <c r="D370" s="371"/>
      <c r="E370" s="371"/>
      <c r="F370" s="371"/>
      <c r="G370" s="371"/>
      <c r="H370" s="371"/>
      <c r="I370" s="372"/>
      <c r="J370" s="350" t="s">
        <v>121</v>
      </c>
      <c r="K370" s="373"/>
      <c r="L370" s="373"/>
      <c r="M370" s="373"/>
      <c r="N370" s="373"/>
      <c r="O370" s="373"/>
      <c r="P370" s="374" t="s">
        <v>18</v>
      </c>
      <c r="Q370" s="374"/>
      <c r="R370" s="374"/>
      <c r="S370" s="374"/>
      <c r="T370" s="374"/>
      <c r="U370" s="374"/>
      <c r="V370" s="374"/>
      <c r="W370" s="374"/>
      <c r="X370" s="374"/>
      <c r="Y370" s="375" t="s">
        <v>120</v>
      </c>
      <c r="Z370" s="376"/>
      <c r="AA370" s="376"/>
      <c r="AB370" s="376"/>
      <c r="AC370" s="350" t="s">
        <v>140</v>
      </c>
      <c r="AD370" s="350"/>
      <c r="AE370" s="350"/>
      <c r="AF370" s="350"/>
      <c r="AG370" s="350"/>
      <c r="AH370" s="375" t="s">
        <v>152</v>
      </c>
      <c r="AI370" s="369"/>
      <c r="AJ370" s="369"/>
      <c r="AK370" s="369"/>
      <c r="AL370" s="369" t="s">
        <v>15</v>
      </c>
      <c r="AM370" s="369"/>
      <c r="AN370" s="369"/>
      <c r="AO370" s="377"/>
      <c r="AP370" s="350" t="s">
        <v>122</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79"/>
      <c r="K371" s="380"/>
      <c r="L371" s="380"/>
      <c r="M371" s="380"/>
      <c r="N371" s="380"/>
      <c r="O371" s="380"/>
      <c r="P371" s="381"/>
      <c r="Q371" s="381"/>
      <c r="R371" s="381"/>
      <c r="S371" s="381"/>
      <c r="T371" s="381"/>
      <c r="U371" s="381"/>
      <c r="V371" s="381"/>
      <c r="W371" s="381"/>
      <c r="X371" s="381"/>
      <c r="Y371" s="344"/>
      <c r="Z371" s="345"/>
      <c r="AA371" s="345"/>
      <c r="AB371" s="346"/>
      <c r="AC371" s="382"/>
      <c r="AD371" s="383"/>
      <c r="AE371" s="383"/>
      <c r="AF371" s="383"/>
      <c r="AG371" s="383"/>
      <c r="AH371" s="367"/>
      <c r="AI371" s="368"/>
      <c r="AJ371" s="368"/>
      <c r="AK371" s="368"/>
      <c r="AL371" s="328"/>
      <c r="AM371" s="329"/>
      <c r="AN371" s="329"/>
      <c r="AO371" s="330"/>
      <c r="AP371" s="378"/>
      <c r="AQ371" s="378"/>
      <c r="AR371" s="378"/>
      <c r="AS371" s="378"/>
      <c r="AT371" s="378"/>
      <c r="AU371" s="378"/>
      <c r="AV371" s="378"/>
      <c r="AW371" s="378"/>
      <c r="AX371" s="378"/>
      <c r="AY371">
        <f>COUNTA(C371:AX371)</f>
        <v>0</v>
      </c>
    </row>
    <row r="372" spans="1:51" ht="30" hidden="1" customHeight="1" x14ac:dyDescent="0.15">
      <c r="A372" s="336">
        <v>2</v>
      </c>
      <c r="B372" s="336">
        <v>1</v>
      </c>
      <c r="C372" s="364"/>
      <c r="D372" s="250"/>
      <c r="E372" s="250"/>
      <c r="F372" s="250"/>
      <c r="G372" s="250"/>
      <c r="H372" s="250"/>
      <c r="I372" s="365"/>
      <c r="J372" s="379"/>
      <c r="K372" s="380"/>
      <c r="L372" s="380"/>
      <c r="M372" s="380"/>
      <c r="N372" s="380"/>
      <c r="O372" s="380"/>
      <c r="P372" s="381"/>
      <c r="Q372" s="381"/>
      <c r="R372" s="381"/>
      <c r="S372" s="381"/>
      <c r="T372" s="381"/>
      <c r="U372" s="381"/>
      <c r="V372" s="381"/>
      <c r="W372" s="381"/>
      <c r="X372" s="381"/>
      <c r="Y372" s="344"/>
      <c r="Z372" s="345"/>
      <c r="AA372" s="345"/>
      <c r="AB372" s="346"/>
      <c r="AC372" s="382"/>
      <c r="AD372" s="383"/>
      <c r="AE372" s="383"/>
      <c r="AF372" s="383"/>
      <c r="AG372" s="383"/>
      <c r="AH372" s="367"/>
      <c r="AI372" s="368"/>
      <c r="AJ372" s="368"/>
      <c r="AK372" s="368"/>
      <c r="AL372" s="328"/>
      <c r="AM372" s="329"/>
      <c r="AN372" s="329"/>
      <c r="AO372" s="330"/>
      <c r="AP372" s="378"/>
      <c r="AQ372" s="378"/>
      <c r="AR372" s="378"/>
      <c r="AS372" s="378"/>
      <c r="AT372" s="378"/>
      <c r="AU372" s="378"/>
      <c r="AV372" s="378"/>
      <c r="AW372" s="378"/>
      <c r="AX372" s="378"/>
      <c r="AY372">
        <f t="shared" ref="AY372:AY401" si="63">COUNTA(C372:AX372)</f>
        <v>0</v>
      </c>
    </row>
    <row r="373" spans="1:51" ht="30" hidden="1" customHeight="1" x14ac:dyDescent="0.15">
      <c r="A373" s="336">
        <v>3</v>
      </c>
      <c r="B373" s="336">
        <v>1</v>
      </c>
      <c r="C373" s="364"/>
      <c r="D373" s="250"/>
      <c r="E373" s="250"/>
      <c r="F373" s="250"/>
      <c r="G373" s="250"/>
      <c r="H373" s="250"/>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3"/>
        <v>0</v>
      </c>
    </row>
    <row r="374" spans="1:51" ht="30" hidden="1" customHeight="1" x14ac:dyDescent="0.15">
      <c r="A374" s="336">
        <v>4</v>
      </c>
      <c r="B374" s="336">
        <v>1</v>
      </c>
      <c r="C374" s="364"/>
      <c r="D374" s="250"/>
      <c r="E374" s="250"/>
      <c r="F374" s="250"/>
      <c r="G374" s="250"/>
      <c r="H374" s="250"/>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3"/>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3"/>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3"/>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3"/>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3"/>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3"/>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3"/>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3"/>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3"/>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3"/>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3"/>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3"/>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3"/>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3"/>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3"/>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3"/>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3"/>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3"/>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3"/>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3"/>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3"/>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3"/>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3"/>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3"/>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3"/>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369"/>
      <c r="B403" s="369"/>
      <c r="C403" s="370" t="s">
        <v>17</v>
      </c>
      <c r="D403" s="371"/>
      <c r="E403" s="371"/>
      <c r="F403" s="371"/>
      <c r="G403" s="371"/>
      <c r="H403" s="371"/>
      <c r="I403" s="372"/>
      <c r="J403" s="350" t="s">
        <v>121</v>
      </c>
      <c r="K403" s="373"/>
      <c r="L403" s="373"/>
      <c r="M403" s="373"/>
      <c r="N403" s="373"/>
      <c r="O403" s="373"/>
      <c r="P403" s="374" t="s">
        <v>18</v>
      </c>
      <c r="Q403" s="374"/>
      <c r="R403" s="374"/>
      <c r="S403" s="374"/>
      <c r="T403" s="374"/>
      <c r="U403" s="374"/>
      <c r="V403" s="374"/>
      <c r="W403" s="374"/>
      <c r="X403" s="374"/>
      <c r="Y403" s="375" t="s">
        <v>120</v>
      </c>
      <c r="Z403" s="376"/>
      <c r="AA403" s="376"/>
      <c r="AB403" s="376"/>
      <c r="AC403" s="350" t="s">
        <v>140</v>
      </c>
      <c r="AD403" s="350"/>
      <c r="AE403" s="350"/>
      <c r="AF403" s="350"/>
      <c r="AG403" s="350"/>
      <c r="AH403" s="375" t="s">
        <v>152</v>
      </c>
      <c r="AI403" s="369"/>
      <c r="AJ403" s="369"/>
      <c r="AK403" s="369"/>
      <c r="AL403" s="369" t="s">
        <v>15</v>
      </c>
      <c r="AM403" s="369"/>
      <c r="AN403" s="369"/>
      <c r="AO403" s="377"/>
      <c r="AP403" s="350" t="s">
        <v>122</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4">COUNTA(C405:AX405)</f>
        <v>0</v>
      </c>
    </row>
    <row r="406" spans="1:51" ht="30" hidden="1" customHeight="1" x14ac:dyDescent="0.15">
      <c r="A406" s="336">
        <v>3</v>
      </c>
      <c r="B406" s="336">
        <v>1</v>
      </c>
      <c r="C406" s="364"/>
      <c r="D406" s="250"/>
      <c r="E406" s="250"/>
      <c r="F406" s="250"/>
      <c r="G406" s="250"/>
      <c r="H406" s="250"/>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4"/>
        <v>0</v>
      </c>
    </row>
    <row r="407" spans="1:51" ht="30" hidden="1" customHeight="1" x14ac:dyDescent="0.15">
      <c r="A407" s="336">
        <v>4</v>
      </c>
      <c r="B407" s="336">
        <v>1</v>
      </c>
      <c r="C407" s="364"/>
      <c r="D407" s="250"/>
      <c r="E407" s="250"/>
      <c r="F407" s="250"/>
      <c r="G407" s="250"/>
      <c r="H407" s="250"/>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4"/>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4"/>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4"/>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4"/>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4"/>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4"/>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4"/>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4"/>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4"/>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4"/>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4"/>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4"/>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4"/>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4"/>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4"/>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4"/>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4"/>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4"/>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4"/>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4"/>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4"/>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4"/>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4"/>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4"/>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4"/>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69"/>
      <c r="B436" s="369"/>
      <c r="C436" s="370" t="s">
        <v>17</v>
      </c>
      <c r="D436" s="371"/>
      <c r="E436" s="371"/>
      <c r="F436" s="371"/>
      <c r="G436" s="371"/>
      <c r="H436" s="371"/>
      <c r="I436" s="372"/>
      <c r="J436" s="350" t="s">
        <v>121</v>
      </c>
      <c r="K436" s="373"/>
      <c r="L436" s="373"/>
      <c r="M436" s="373"/>
      <c r="N436" s="373"/>
      <c r="O436" s="373"/>
      <c r="P436" s="374" t="s">
        <v>18</v>
      </c>
      <c r="Q436" s="374"/>
      <c r="R436" s="374"/>
      <c r="S436" s="374"/>
      <c r="T436" s="374"/>
      <c r="U436" s="374"/>
      <c r="V436" s="374"/>
      <c r="W436" s="374"/>
      <c r="X436" s="374"/>
      <c r="Y436" s="375" t="s">
        <v>120</v>
      </c>
      <c r="Z436" s="376"/>
      <c r="AA436" s="376"/>
      <c r="AB436" s="376"/>
      <c r="AC436" s="350" t="s">
        <v>140</v>
      </c>
      <c r="AD436" s="350"/>
      <c r="AE436" s="350"/>
      <c r="AF436" s="350"/>
      <c r="AG436" s="350"/>
      <c r="AH436" s="375" t="s">
        <v>152</v>
      </c>
      <c r="AI436" s="369"/>
      <c r="AJ436" s="369"/>
      <c r="AK436" s="369"/>
      <c r="AL436" s="369" t="s">
        <v>15</v>
      </c>
      <c r="AM436" s="369"/>
      <c r="AN436" s="369"/>
      <c r="AO436" s="377"/>
      <c r="AP436" s="350" t="s">
        <v>122</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5">COUNTA(C438:AX438)</f>
        <v>0</v>
      </c>
    </row>
    <row r="439" spans="1:51" ht="30" hidden="1" customHeight="1" x14ac:dyDescent="0.15">
      <c r="A439" s="336">
        <v>3</v>
      </c>
      <c r="B439" s="336">
        <v>1</v>
      </c>
      <c r="C439" s="364"/>
      <c r="D439" s="250"/>
      <c r="E439" s="250"/>
      <c r="F439" s="250"/>
      <c r="G439" s="250"/>
      <c r="H439" s="250"/>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5"/>
        <v>0</v>
      </c>
    </row>
    <row r="440" spans="1:51" ht="30" hidden="1" customHeight="1" x14ac:dyDescent="0.15">
      <c r="A440" s="336">
        <v>4</v>
      </c>
      <c r="B440" s="336">
        <v>1</v>
      </c>
      <c r="C440" s="364"/>
      <c r="D440" s="250"/>
      <c r="E440" s="250"/>
      <c r="F440" s="250"/>
      <c r="G440" s="250"/>
      <c r="H440" s="250"/>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5"/>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5"/>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5"/>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5"/>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5"/>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5"/>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5"/>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5"/>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5"/>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5"/>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5"/>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5"/>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5"/>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5"/>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5"/>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5"/>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5"/>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5"/>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5"/>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5"/>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5"/>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5"/>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5"/>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5"/>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5"/>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69"/>
      <c r="B469" s="369"/>
      <c r="C469" s="370" t="s">
        <v>17</v>
      </c>
      <c r="D469" s="371"/>
      <c r="E469" s="371"/>
      <c r="F469" s="371"/>
      <c r="G469" s="371"/>
      <c r="H469" s="371"/>
      <c r="I469" s="372"/>
      <c r="J469" s="350" t="s">
        <v>121</v>
      </c>
      <c r="K469" s="373"/>
      <c r="L469" s="373"/>
      <c r="M469" s="373"/>
      <c r="N469" s="373"/>
      <c r="O469" s="373"/>
      <c r="P469" s="374" t="s">
        <v>18</v>
      </c>
      <c r="Q469" s="374"/>
      <c r="R469" s="374"/>
      <c r="S469" s="374"/>
      <c r="T469" s="374"/>
      <c r="U469" s="374"/>
      <c r="V469" s="374"/>
      <c r="W469" s="374"/>
      <c r="X469" s="374"/>
      <c r="Y469" s="375" t="s">
        <v>120</v>
      </c>
      <c r="Z469" s="376"/>
      <c r="AA469" s="376"/>
      <c r="AB469" s="376"/>
      <c r="AC469" s="350" t="s">
        <v>140</v>
      </c>
      <c r="AD469" s="350"/>
      <c r="AE469" s="350"/>
      <c r="AF469" s="350"/>
      <c r="AG469" s="350"/>
      <c r="AH469" s="375" t="s">
        <v>152</v>
      </c>
      <c r="AI469" s="369"/>
      <c r="AJ469" s="369"/>
      <c r="AK469" s="369"/>
      <c r="AL469" s="369" t="s">
        <v>15</v>
      </c>
      <c r="AM469" s="369"/>
      <c r="AN469" s="369"/>
      <c r="AO469" s="377"/>
      <c r="AP469" s="350" t="s">
        <v>122</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6">COUNTA(C471:AX471)</f>
        <v>0</v>
      </c>
    </row>
    <row r="472" spans="1:51" ht="30" hidden="1" customHeight="1" x14ac:dyDescent="0.15">
      <c r="A472" s="336">
        <v>3</v>
      </c>
      <c r="B472" s="336">
        <v>1</v>
      </c>
      <c r="C472" s="364"/>
      <c r="D472" s="250"/>
      <c r="E472" s="250"/>
      <c r="F472" s="250"/>
      <c r="G472" s="250"/>
      <c r="H472" s="250"/>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6"/>
        <v>0</v>
      </c>
    </row>
    <row r="473" spans="1:51" ht="30" hidden="1" customHeight="1" x14ac:dyDescent="0.15">
      <c r="A473" s="336">
        <v>4</v>
      </c>
      <c r="B473" s="336">
        <v>1</v>
      </c>
      <c r="C473" s="364"/>
      <c r="D473" s="250"/>
      <c r="E473" s="250"/>
      <c r="F473" s="250"/>
      <c r="G473" s="250"/>
      <c r="H473" s="250"/>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6"/>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6"/>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6"/>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6"/>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6"/>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6"/>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6"/>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6"/>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6"/>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6"/>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6"/>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6"/>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6"/>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6"/>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6"/>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6"/>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6"/>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6"/>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6"/>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6"/>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6"/>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6"/>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6"/>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6"/>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6"/>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69"/>
      <c r="B502" s="369"/>
      <c r="C502" s="370" t="s">
        <v>17</v>
      </c>
      <c r="D502" s="371"/>
      <c r="E502" s="371"/>
      <c r="F502" s="371"/>
      <c r="G502" s="371"/>
      <c r="H502" s="371"/>
      <c r="I502" s="372"/>
      <c r="J502" s="350" t="s">
        <v>121</v>
      </c>
      <c r="K502" s="373"/>
      <c r="L502" s="373"/>
      <c r="M502" s="373"/>
      <c r="N502" s="373"/>
      <c r="O502" s="373"/>
      <c r="P502" s="374" t="s">
        <v>18</v>
      </c>
      <c r="Q502" s="374"/>
      <c r="R502" s="374"/>
      <c r="S502" s="374"/>
      <c r="T502" s="374"/>
      <c r="U502" s="374"/>
      <c r="V502" s="374"/>
      <c r="W502" s="374"/>
      <c r="X502" s="374"/>
      <c r="Y502" s="375" t="s">
        <v>120</v>
      </c>
      <c r="Z502" s="376"/>
      <c r="AA502" s="376"/>
      <c r="AB502" s="376"/>
      <c r="AC502" s="350" t="s">
        <v>140</v>
      </c>
      <c r="AD502" s="350"/>
      <c r="AE502" s="350"/>
      <c r="AF502" s="350"/>
      <c r="AG502" s="350"/>
      <c r="AH502" s="375" t="s">
        <v>152</v>
      </c>
      <c r="AI502" s="369"/>
      <c r="AJ502" s="369"/>
      <c r="AK502" s="369"/>
      <c r="AL502" s="369" t="s">
        <v>15</v>
      </c>
      <c r="AM502" s="369"/>
      <c r="AN502" s="369"/>
      <c r="AO502" s="377"/>
      <c r="AP502" s="350" t="s">
        <v>122</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7">COUNTA(C504:AX504)</f>
        <v>0</v>
      </c>
    </row>
    <row r="505" spans="1:51" ht="30" hidden="1" customHeight="1" x14ac:dyDescent="0.15">
      <c r="A505" s="336">
        <v>3</v>
      </c>
      <c r="B505" s="336">
        <v>1</v>
      </c>
      <c r="C505" s="364"/>
      <c r="D505" s="250"/>
      <c r="E505" s="250"/>
      <c r="F505" s="250"/>
      <c r="G505" s="250"/>
      <c r="H505" s="250"/>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7"/>
        <v>0</v>
      </c>
    </row>
    <row r="506" spans="1:51" ht="30" hidden="1" customHeight="1" x14ac:dyDescent="0.15">
      <c r="A506" s="336">
        <v>4</v>
      </c>
      <c r="B506" s="336">
        <v>1</v>
      </c>
      <c r="C506" s="364"/>
      <c r="D506" s="250"/>
      <c r="E506" s="250"/>
      <c r="F506" s="250"/>
      <c r="G506" s="250"/>
      <c r="H506" s="250"/>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7"/>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7"/>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7"/>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7"/>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7"/>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7"/>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7"/>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7"/>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7"/>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7"/>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7"/>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7"/>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7"/>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7"/>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7"/>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7"/>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7"/>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7"/>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7"/>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7"/>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7"/>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7"/>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7"/>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7"/>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7"/>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69"/>
      <c r="B535" s="369"/>
      <c r="C535" s="370" t="s">
        <v>17</v>
      </c>
      <c r="D535" s="371"/>
      <c r="E535" s="371"/>
      <c r="F535" s="371"/>
      <c r="G535" s="371"/>
      <c r="H535" s="371"/>
      <c r="I535" s="372"/>
      <c r="J535" s="350" t="s">
        <v>121</v>
      </c>
      <c r="K535" s="373"/>
      <c r="L535" s="373"/>
      <c r="M535" s="373"/>
      <c r="N535" s="373"/>
      <c r="O535" s="373"/>
      <c r="P535" s="374" t="s">
        <v>18</v>
      </c>
      <c r="Q535" s="374"/>
      <c r="R535" s="374"/>
      <c r="S535" s="374"/>
      <c r="T535" s="374"/>
      <c r="U535" s="374"/>
      <c r="V535" s="374"/>
      <c r="W535" s="374"/>
      <c r="X535" s="374"/>
      <c r="Y535" s="375" t="s">
        <v>120</v>
      </c>
      <c r="Z535" s="376"/>
      <c r="AA535" s="376"/>
      <c r="AB535" s="376"/>
      <c r="AC535" s="350" t="s">
        <v>140</v>
      </c>
      <c r="AD535" s="350"/>
      <c r="AE535" s="350"/>
      <c r="AF535" s="350"/>
      <c r="AG535" s="350"/>
      <c r="AH535" s="375" t="s">
        <v>152</v>
      </c>
      <c r="AI535" s="369"/>
      <c r="AJ535" s="369"/>
      <c r="AK535" s="369"/>
      <c r="AL535" s="369" t="s">
        <v>15</v>
      </c>
      <c r="AM535" s="369"/>
      <c r="AN535" s="369"/>
      <c r="AO535" s="377"/>
      <c r="AP535" s="350" t="s">
        <v>122</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8">COUNTA(C537:AX537)</f>
        <v>0</v>
      </c>
    </row>
    <row r="538" spans="1:51" ht="30" hidden="1" customHeight="1" x14ac:dyDescent="0.15">
      <c r="A538" s="336">
        <v>3</v>
      </c>
      <c r="B538" s="336">
        <v>1</v>
      </c>
      <c r="C538" s="364"/>
      <c r="D538" s="250"/>
      <c r="E538" s="250"/>
      <c r="F538" s="250"/>
      <c r="G538" s="250"/>
      <c r="H538" s="250"/>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8"/>
        <v>0</v>
      </c>
    </row>
    <row r="539" spans="1:51" ht="30" hidden="1" customHeight="1" x14ac:dyDescent="0.15">
      <c r="A539" s="336">
        <v>4</v>
      </c>
      <c r="B539" s="336">
        <v>1</v>
      </c>
      <c r="C539" s="364"/>
      <c r="D539" s="250"/>
      <c r="E539" s="250"/>
      <c r="F539" s="250"/>
      <c r="G539" s="250"/>
      <c r="H539" s="250"/>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8"/>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8"/>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8"/>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8"/>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8"/>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8"/>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8"/>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8"/>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8"/>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8"/>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8"/>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8"/>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8"/>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8"/>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8"/>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8"/>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8"/>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8"/>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8"/>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8"/>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8"/>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8"/>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8"/>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8"/>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8"/>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69"/>
      <c r="B568" s="369"/>
      <c r="C568" s="370" t="s">
        <v>17</v>
      </c>
      <c r="D568" s="371"/>
      <c r="E568" s="371"/>
      <c r="F568" s="371"/>
      <c r="G568" s="371"/>
      <c r="H568" s="371"/>
      <c r="I568" s="372"/>
      <c r="J568" s="350" t="s">
        <v>121</v>
      </c>
      <c r="K568" s="373"/>
      <c r="L568" s="373"/>
      <c r="M568" s="373"/>
      <c r="N568" s="373"/>
      <c r="O568" s="373"/>
      <c r="P568" s="374" t="s">
        <v>18</v>
      </c>
      <c r="Q568" s="374"/>
      <c r="R568" s="374"/>
      <c r="S568" s="374"/>
      <c r="T568" s="374"/>
      <c r="U568" s="374"/>
      <c r="V568" s="374"/>
      <c r="W568" s="374"/>
      <c r="X568" s="374"/>
      <c r="Y568" s="375" t="s">
        <v>120</v>
      </c>
      <c r="Z568" s="376"/>
      <c r="AA568" s="376"/>
      <c r="AB568" s="376"/>
      <c r="AC568" s="350" t="s">
        <v>140</v>
      </c>
      <c r="AD568" s="350"/>
      <c r="AE568" s="350"/>
      <c r="AF568" s="350"/>
      <c r="AG568" s="350"/>
      <c r="AH568" s="375" t="s">
        <v>152</v>
      </c>
      <c r="AI568" s="369"/>
      <c r="AJ568" s="369"/>
      <c r="AK568" s="369"/>
      <c r="AL568" s="369" t="s">
        <v>15</v>
      </c>
      <c r="AM568" s="369"/>
      <c r="AN568" s="369"/>
      <c r="AO568" s="377"/>
      <c r="AP568" s="350" t="s">
        <v>122</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9">COUNTA(C570:AX570)</f>
        <v>0</v>
      </c>
    </row>
    <row r="571" spans="1:51" ht="30" hidden="1" customHeight="1" x14ac:dyDescent="0.15">
      <c r="A571" s="336">
        <v>3</v>
      </c>
      <c r="B571" s="336">
        <v>1</v>
      </c>
      <c r="C571" s="364"/>
      <c r="D571" s="250"/>
      <c r="E571" s="250"/>
      <c r="F571" s="250"/>
      <c r="G571" s="250"/>
      <c r="H571" s="250"/>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9"/>
        <v>0</v>
      </c>
    </row>
    <row r="572" spans="1:51" ht="30" hidden="1" customHeight="1" x14ac:dyDescent="0.15">
      <c r="A572" s="336">
        <v>4</v>
      </c>
      <c r="B572" s="336">
        <v>1</v>
      </c>
      <c r="C572" s="364"/>
      <c r="D572" s="250"/>
      <c r="E572" s="250"/>
      <c r="F572" s="250"/>
      <c r="G572" s="250"/>
      <c r="H572" s="250"/>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9"/>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9"/>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9"/>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9"/>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9"/>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9"/>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9"/>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9"/>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9"/>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9"/>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9"/>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9"/>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9"/>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9"/>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9"/>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9"/>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9"/>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9"/>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9"/>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9"/>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9"/>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9"/>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9"/>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9"/>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9"/>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9"/>
        <v>0</v>
      </c>
    </row>
    <row r="599" spans="1:51" ht="24.75" customHeight="1" x14ac:dyDescent="0.15">
      <c r="A599" s="353" t="s">
        <v>582</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142</v>
      </c>
      <c r="AM599" s="357"/>
      <c r="AN599" s="357"/>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52"/>
      <c r="B602" s="352"/>
      <c r="C602" s="350" t="s">
        <v>118</v>
      </c>
      <c r="D602" s="351"/>
      <c r="E602" s="358" t="s">
        <v>117</v>
      </c>
      <c r="F602" s="359"/>
      <c r="G602" s="359"/>
      <c r="H602" s="359"/>
      <c r="I602" s="360"/>
      <c r="J602" s="350" t="s">
        <v>121</v>
      </c>
      <c r="K602" s="350"/>
      <c r="L602" s="350"/>
      <c r="M602" s="350"/>
      <c r="N602" s="350"/>
      <c r="O602" s="350"/>
      <c r="P602" s="350" t="s">
        <v>18</v>
      </c>
      <c r="Q602" s="350"/>
      <c r="R602" s="350"/>
      <c r="S602" s="350"/>
      <c r="T602" s="350"/>
      <c r="U602" s="350"/>
      <c r="V602" s="350"/>
      <c r="W602" s="350"/>
      <c r="X602" s="350"/>
      <c r="Y602" s="350" t="s">
        <v>123</v>
      </c>
      <c r="Z602" s="351"/>
      <c r="AA602" s="351"/>
      <c r="AB602" s="351"/>
      <c r="AC602" s="350" t="s">
        <v>111</v>
      </c>
      <c r="AD602" s="350"/>
      <c r="AE602" s="350"/>
      <c r="AF602" s="350"/>
      <c r="AG602" s="350"/>
      <c r="AH602" s="350" t="s">
        <v>113</v>
      </c>
      <c r="AI602" s="351"/>
      <c r="AJ602" s="351"/>
      <c r="AK602" s="351"/>
      <c r="AL602" s="351" t="s">
        <v>15</v>
      </c>
      <c r="AM602" s="351"/>
      <c r="AN602" s="351"/>
      <c r="AO602" s="352"/>
      <c r="AP602" s="350" t="s">
        <v>139</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70">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70"/>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70"/>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70"/>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70"/>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70"/>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70"/>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70"/>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70"/>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70"/>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70"/>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70"/>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70"/>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70"/>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70"/>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70"/>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70"/>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70"/>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70"/>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70"/>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70"/>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70"/>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70"/>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70"/>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70"/>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70"/>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70"/>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70"/>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70"/>
        <v>0</v>
      </c>
    </row>
    <row r="633" spans="1:51" hidden="1" x14ac:dyDescent="0.15">
      <c r="AX633" t="s">
        <v>580</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90" priority="442">
      <formula>$G33="(項)"</formula>
    </cfRule>
  </conditionalFormatting>
  <conditionalFormatting sqref="P44:AC44">
    <cfRule type="expression" dxfId="189" priority="2365">
      <formula>IF(RIGHT(TEXT(P44,"0.#"),1)=".",FALSE,TRUE)</formula>
    </cfRule>
    <cfRule type="expression" dxfId="188" priority="2366">
      <formula>IF(RIGHT(TEXT(P44,"0.#"),1)=".",TRUE,FALSE)</formula>
    </cfRule>
  </conditionalFormatting>
  <conditionalFormatting sqref="P29:AJ29">
    <cfRule type="expression" dxfId="187" priority="2586">
      <formula>IF(RIGHT(TEXT(P29,"0.#"),1)=".",TRUE,FALSE)</formula>
    </cfRule>
    <cfRule type="expression" dxfId="186" priority="2585">
      <formula>IF(RIGHT(TEXT(P29,"0.#"),1)=".",FALSE,TRUE)</formula>
    </cfRule>
  </conditionalFormatting>
  <conditionalFormatting sqref="P19:AQ24">
    <cfRule type="expression" dxfId="185" priority="447">
      <formula>IF(RIGHT(TEXT(P19,"0.#"),1)=".",FALSE,TRUE)</formula>
    </cfRule>
    <cfRule type="expression" dxfId="184" priority="448">
      <formula>IF(RIGHT(TEXT(P19,"0.#"),1)=".",TRUE,FALSE)</formula>
    </cfRule>
  </conditionalFormatting>
  <conditionalFormatting sqref="P18:AX18 P25:AX25 P26:AQ27">
    <cfRule type="expression" dxfId="183" priority="2588">
      <formula>IF(RIGHT(TEXT(P18,"0.#"),1)=".",TRUE,FALSE)</formula>
    </cfRule>
    <cfRule type="expression" dxfId="182" priority="2587">
      <formula>IF(RIGHT(TEXT(P18,"0.#"),1)=".",FALSE,TRUE)</formula>
    </cfRule>
  </conditionalFormatting>
  <conditionalFormatting sqref="P28:AX28">
    <cfRule type="expression" dxfId="181" priority="2593">
      <formula>IF(RIGHT(TEXT(P28,"0.#"),1)=".",FALSE,TRUE)</formula>
    </cfRule>
    <cfRule type="expression" dxfId="180" priority="2594">
      <formula>IF(RIGHT(TEXT(P28,"0.#"),1)=".",TRUE,FALSE)</formula>
    </cfRule>
  </conditionalFormatting>
  <conditionalFormatting sqref="Y282:Y292">
    <cfRule type="expression" dxfId="179" priority="2582">
      <formula>IF(RIGHT(TEXT(Y282,"0.#"),1)=".",TRUE,FALSE)</formula>
    </cfRule>
    <cfRule type="expression" dxfId="178" priority="2581">
      <formula>IF(RIGHT(TEXT(Y282,"0.#"),1)=".",FALSE,TRUE)</formula>
    </cfRule>
  </conditionalFormatting>
  <conditionalFormatting sqref="Y295:Y305 Y308:Y318 Y321:Y331">
    <cfRule type="expression" dxfId="177" priority="2569">
      <formula>IF(RIGHT(TEXT(Y295,"0.#"),1)=".",FALSE,TRUE)</formula>
    </cfRule>
    <cfRule type="expression" dxfId="176" priority="2570">
      <formula>IF(RIGHT(TEXT(Y295,"0.#"),1)=".",TRUE,FALSE)</formula>
    </cfRule>
  </conditionalFormatting>
  <conditionalFormatting sqref="Y338:Y367">
    <cfRule type="expression" dxfId="175" priority="2512">
      <formula>IF(RIGHT(TEXT(Y338,"0.#"),1)=".",TRUE,FALSE)</formula>
    </cfRule>
    <cfRule type="expression" dxfId="174" priority="2511">
      <formula>IF(RIGHT(TEXT(Y338,"0.#"),1)=".",FALSE,TRUE)</formula>
    </cfRule>
  </conditionalFormatting>
  <conditionalFormatting sqref="Y371:Y400">
    <cfRule type="expression" dxfId="173" priority="2444">
      <formula>IF(RIGHT(TEXT(Y371,"0.#"),1)=".",TRUE,FALSE)</formula>
    </cfRule>
    <cfRule type="expression" dxfId="172" priority="2443">
      <formula>IF(RIGHT(TEXT(Y371,"0.#"),1)=".",FALSE,TRUE)</formula>
    </cfRule>
  </conditionalFormatting>
  <conditionalFormatting sqref="Y404:Y433">
    <cfRule type="expression" dxfId="171" priority="2432">
      <formula>IF(RIGHT(TEXT(Y404,"0.#"),1)=".",TRUE,FALSE)</formula>
    </cfRule>
    <cfRule type="expression" dxfId="170" priority="2431">
      <formula>IF(RIGHT(TEXT(Y404,"0.#"),1)=".",FALSE,TRUE)</formula>
    </cfRule>
  </conditionalFormatting>
  <conditionalFormatting sqref="Y437:Y466">
    <cfRule type="expression" dxfId="169" priority="2420">
      <formula>IF(RIGHT(TEXT(Y437,"0.#"),1)=".",TRUE,FALSE)</formula>
    </cfRule>
    <cfRule type="expression" dxfId="168" priority="2419">
      <formula>IF(RIGHT(TEXT(Y437,"0.#"),1)=".",FALSE,TRUE)</formula>
    </cfRule>
  </conditionalFormatting>
  <conditionalFormatting sqref="Y470:Y499">
    <cfRule type="expression" dxfId="167" priority="2407">
      <formula>IF(RIGHT(TEXT(Y470,"0.#"),1)=".",FALSE,TRUE)</formula>
    </cfRule>
    <cfRule type="expression" dxfId="166" priority="2408">
      <formula>IF(RIGHT(TEXT(Y470,"0.#"),1)=".",TRUE,FALSE)</formula>
    </cfRule>
  </conditionalFormatting>
  <conditionalFormatting sqref="Y503:Y532">
    <cfRule type="expression" dxfId="165" priority="2395">
      <formula>IF(RIGHT(TEXT(Y503,"0.#"),1)=".",FALSE,TRUE)</formula>
    </cfRule>
    <cfRule type="expression" dxfId="164" priority="2396">
      <formula>IF(RIGHT(TEXT(Y503,"0.#"),1)=".",TRUE,FALSE)</formula>
    </cfRule>
  </conditionalFormatting>
  <conditionalFormatting sqref="Y536:Y565">
    <cfRule type="expression" dxfId="163" priority="2384">
      <formula>IF(RIGHT(TEXT(Y536,"0.#"),1)=".",TRUE,FALSE)</formula>
    </cfRule>
    <cfRule type="expression" dxfId="162" priority="2383">
      <formula>IF(RIGHT(TEXT(Y536,"0.#"),1)=".",FALSE,TRUE)</formula>
    </cfRule>
  </conditionalFormatting>
  <conditionalFormatting sqref="Y569:Y598">
    <cfRule type="expression" dxfId="161" priority="2372">
      <formula>IF(RIGHT(TEXT(Y569,"0.#"),1)=".",TRUE,FALSE)</formula>
    </cfRule>
    <cfRule type="expression" dxfId="160" priority="2371">
      <formula>IF(RIGHT(TEXT(Y569,"0.#"),1)=".",FALSE,TRUE)</formula>
    </cfRule>
  </conditionalFormatting>
  <conditionalFormatting sqref="Y603:Y632">
    <cfRule type="expression" dxfId="159" priority="2518">
      <formula>IF(RIGHT(TEXT(Y603,"0.#"),1)=".",TRUE,FALSE)</formula>
    </cfRule>
    <cfRule type="expression" dxfId="158" priority="2517">
      <formula>IF(RIGHT(TEXT(Y603,"0.#"),1)=".",FALSE,TRUE)</formula>
    </cfRule>
  </conditionalFormatting>
  <conditionalFormatting sqref="AE48:AE49">
    <cfRule type="expression" dxfId="157" priority="18">
      <formula>IF(RIGHT(TEXT(AE48,"0.#"),1)=".",TRUE,FALSE)</formula>
    </cfRule>
    <cfRule type="expression" dxfId="156" priority="17">
      <formula>IF(RIGHT(TEXT(AE48,"0.#"),1)=".",FALSE,TRUE)</formula>
    </cfRule>
  </conditionalFormatting>
  <conditionalFormatting sqref="AE54:AE56">
    <cfRule type="expression" dxfId="155" priority="14">
      <formula>IF(RIGHT(TEXT(AE54,"0.#"),1)=".",TRUE,FALSE)</formula>
    </cfRule>
    <cfRule type="expression" dxfId="154" priority="13">
      <formula>IF(RIGHT(TEXT(AE54,"0.#"),1)=".",FALSE,TRUE)</formula>
    </cfRule>
  </conditionalFormatting>
  <conditionalFormatting sqref="AE62:AE64 AI62:AI64 AM62:AM64">
    <cfRule type="expression" dxfId="153" priority="102">
      <formula>IF(RIGHT(TEXT(AE62,"0.#"),1)=".",TRUE,FALSE)</formula>
    </cfRule>
    <cfRule type="expression" dxfId="152" priority="101">
      <formula>IF(RIGHT(TEXT(AE62,"0.#"),1)=".",FALSE,TRUE)</formula>
    </cfRule>
  </conditionalFormatting>
  <conditionalFormatting sqref="AE70:AE72">
    <cfRule type="expression" dxfId="151" priority="5">
      <formula>IF(RIGHT(TEXT(AE70,"0.#"),1)=".",FALSE,TRUE)</formula>
    </cfRule>
    <cfRule type="expression" dxfId="150" priority="6">
      <formula>IF(RIGHT(TEXT(AE70,"0.#"),1)=".",TRUE,FALSE)</formula>
    </cfRule>
  </conditionalFormatting>
  <conditionalFormatting sqref="AE81:AE82">
    <cfRule type="expression" dxfId="149" priority="409">
      <formula>IF(RIGHT(TEXT(AE81,"0.#"),1)=".",TRUE,FALSE)</formula>
    </cfRule>
    <cfRule type="expression" dxfId="148" priority="408">
      <formula>IF(RIGHT(TEXT(AE81,"0.#"),1)=".",FALSE,TRUE)</formula>
    </cfRule>
  </conditionalFormatting>
  <conditionalFormatting sqref="AE87:AE89 AI87:AI89 AM87:AM89">
    <cfRule type="expression" dxfId="147" priority="98">
      <formula>IF(RIGHT(TEXT(AE87,"0.#"),1)=".",TRUE,FALSE)</formula>
    </cfRule>
    <cfRule type="expression" dxfId="146" priority="97">
      <formula>IF(RIGHT(TEXT(AE87,"0.#"),1)=".",FALSE,TRUE)</formula>
    </cfRule>
  </conditionalFormatting>
  <conditionalFormatting sqref="AE95:AE97 AI95:AI97 AM95:AM97">
    <cfRule type="expression" dxfId="145" priority="95">
      <formula>IF(RIGHT(TEXT(AE95,"0.#"),1)=".",FALSE,TRUE)</formula>
    </cfRule>
    <cfRule type="expression" dxfId="144" priority="96">
      <formula>IF(RIGHT(TEXT(AE95,"0.#"),1)=".",TRUE,FALSE)</formula>
    </cfRule>
  </conditionalFormatting>
  <conditionalFormatting sqref="AE103:AE105 AI103:AI105 AM103:AM105">
    <cfRule type="expression" dxfId="143" priority="94">
      <formula>IF(RIGHT(TEXT(AE103,"0.#"),1)=".",TRUE,FALSE)</formula>
    </cfRule>
    <cfRule type="expression" dxfId="142" priority="93">
      <formula>IF(RIGHT(TEXT(AE103,"0.#"),1)=".",FALSE,TRUE)</formula>
    </cfRule>
  </conditionalFormatting>
  <conditionalFormatting sqref="AE114:AE115">
    <cfRule type="expression" dxfId="141" priority="330">
      <formula>IF(RIGHT(TEXT(AE114,"0.#"),1)=".",FALSE,TRUE)</formula>
    </cfRule>
    <cfRule type="expression" dxfId="140" priority="331">
      <formula>IF(RIGHT(TEXT(AE114,"0.#"),1)=".",TRUE,FALSE)</formula>
    </cfRule>
  </conditionalFormatting>
  <conditionalFormatting sqref="AE120:AE122 AI120:AI122 AM120:AM122">
    <cfRule type="expression" dxfId="139" priority="92">
      <formula>IF(RIGHT(TEXT(AE120,"0.#"),1)=".",TRUE,FALSE)</formula>
    </cfRule>
    <cfRule type="expression" dxfId="138" priority="91">
      <formula>IF(RIGHT(TEXT(AE120,"0.#"),1)=".",FALSE,TRUE)</formula>
    </cfRule>
  </conditionalFormatting>
  <conditionalFormatting sqref="AE128:AE130 AI128:AI130 AM128:AM130">
    <cfRule type="expression" dxfId="137" priority="90">
      <formula>IF(RIGHT(TEXT(AE128,"0.#"),1)=".",TRUE,FALSE)</formula>
    </cfRule>
    <cfRule type="expression" dxfId="136" priority="89">
      <formula>IF(RIGHT(TEXT(AE128,"0.#"),1)=".",FALSE,TRUE)</formula>
    </cfRule>
  </conditionalFormatting>
  <conditionalFormatting sqref="AE136:AE138 AI136:AI138 AM136:AM138">
    <cfRule type="expression" dxfId="135" priority="87">
      <formula>IF(RIGHT(TEXT(AE136,"0.#"),1)=".",FALSE,TRUE)</formula>
    </cfRule>
    <cfRule type="expression" dxfId="134" priority="88">
      <formula>IF(RIGHT(TEXT(AE136,"0.#"),1)=".",TRUE,FALSE)</formula>
    </cfRule>
  </conditionalFormatting>
  <conditionalFormatting sqref="AE147:AE148">
    <cfRule type="expression" dxfId="133" priority="253">
      <formula>IF(RIGHT(TEXT(AE147,"0.#"),1)=".",TRUE,FALSE)</formula>
    </cfRule>
    <cfRule type="expression" dxfId="132" priority="252">
      <formula>IF(RIGHT(TEXT(AE147,"0.#"),1)=".",FALSE,TRUE)</formula>
    </cfRule>
  </conditionalFormatting>
  <conditionalFormatting sqref="AE153:AE155 AI153:AI155 AM153:AM155">
    <cfRule type="expression" dxfId="131" priority="85">
      <formula>IF(RIGHT(TEXT(AE153,"0.#"),1)=".",FALSE,TRUE)</formula>
    </cfRule>
    <cfRule type="expression" dxfId="130" priority="86">
      <formula>IF(RIGHT(TEXT(AE153,"0.#"),1)=".",TRUE,FALSE)</formula>
    </cfRule>
  </conditionalFormatting>
  <conditionalFormatting sqref="AE161:AE163 AI161:AI163 AM161:AM163">
    <cfRule type="expression" dxfId="129" priority="84">
      <formula>IF(RIGHT(TEXT(AE161,"0.#"),1)=".",TRUE,FALSE)</formula>
    </cfRule>
    <cfRule type="expression" dxfId="128" priority="83">
      <formula>IF(RIGHT(TEXT(AE161,"0.#"),1)=".",FALSE,TRUE)</formula>
    </cfRule>
  </conditionalFormatting>
  <conditionalFormatting sqref="AE169:AE171 AI169:AI171 AM169:AM171">
    <cfRule type="expression" dxfId="127" priority="81">
      <formula>IF(RIGHT(TEXT(AE169,"0.#"),1)=".",FALSE,TRUE)</formula>
    </cfRule>
    <cfRule type="expression" dxfId="126" priority="82">
      <formula>IF(RIGHT(TEXT(AE169,"0.#"),1)=".",TRUE,FALSE)</formula>
    </cfRule>
  </conditionalFormatting>
  <conditionalFormatting sqref="AE180:AE181">
    <cfRule type="expression" dxfId="125" priority="174">
      <formula>IF(RIGHT(TEXT(AE180,"0.#"),1)=".",FALSE,TRUE)</formula>
    </cfRule>
    <cfRule type="expression" dxfId="124" priority="175">
      <formula>IF(RIGHT(TEXT(AE180,"0.#"),1)=".",TRUE,FALSE)</formula>
    </cfRule>
  </conditionalFormatting>
  <conditionalFormatting sqref="AE186:AE188 AI186:AI188 AM186:AM188">
    <cfRule type="expression" dxfId="123" priority="80">
      <formula>IF(RIGHT(TEXT(AE186,"0.#"),1)=".",TRUE,FALSE)</formula>
    </cfRule>
    <cfRule type="expression" dxfId="122" priority="79">
      <formula>IF(RIGHT(TEXT(AE186,"0.#"),1)=".",FALSE,TRUE)</formula>
    </cfRule>
  </conditionalFormatting>
  <conditionalFormatting sqref="AE194:AE196 AI194:AI196 AM194:AM196">
    <cfRule type="expression" dxfId="121" priority="77">
      <formula>IF(RIGHT(TEXT(AE194,"0.#"),1)=".",FALSE,TRUE)</formula>
    </cfRule>
    <cfRule type="expression" dxfId="120" priority="78">
      <formula>IF(RIGHT(TEXT(AE194,"0.#"),1)=".",TRUE,FALSE)</formula>
    </cfRule>
  </conditionalFormatting>
  <conditionalFormatting sqref="AE202:AE204 AI202:AI204 AM202:AM204">
    <cfRule type="expression" dxfId="119" priority="75">
      <formula>IF(RIGHT(TEXT(AE202,"0.#"),1)=".",FALSE,TRUE)</formula>
    </cfRule>
    <cfRule type="expression" dxfId="118" priority="76">
      <formula>IF(RIGHT(TEXT(AE202,"0.#"),1)=".",TRUE,FALSE)</formula>
    </cfRule>
  </conditionalFormatting>
  <conditionalFormatting sqref="AI48:AI49">
    <cfRule type="expression" dxfId="117" priority="15">
      <formula>IF(RIGHT(TEXT(AI48,"0.#"),1)=".",FALSE,TRUE)</formula>
    </cfRule>
    <cfRule type="expression" dxfId="116" priority="16">
      <formula>IF(RIGHT(TEXT(AI48,"0.#"),1)=".",TRUE,FALSE)</formula>
    </cfRule>
  </conditionalFormatting>
  <conditionalFormatting sqref="AI54:AI56">
    <cfRule type="expression" dxfId="115" priority="12">
      <formula>IF(RIGHT(TEXT(AI54,"0.#"),1)=".",TRUE,FALSE)</formula>
    </cfRule>
    <cfRule type="expression" dxfId="114" priority="11">
      <formula>IF(RIGHT(TEXT(AI54,"0.#"),1)=".",FALSE,TRUE)</formula>
    </cfRule>
  </conditionalFormatting>
  <conditionalFormatting sqref="AI70:AI72">
    <cfRule type="expression" dxfId="113" priority="3">
      <formula>IF(RIGHT(TEXT(AI70,"0.#"),1)=".",FALSE,TRUE)</formula>
    </cfRule>
    <cfRule type="expression" dxfId="112" priority="4">
      <formula>IF(RIGHT(TEXT(AI70,"0.#"),1)=".",TRUE,FALSE)</formula>
    </cfRule>
  </conditionalFormatting>
  <conditionalFormatting sqref="AI81:AI82">
    <cfRule type="expression" dxfId="111" priority="407">
      <formula>IF(RIGHT(TEXT(AI81,"0.#"),1)=".",TRUE,FALSE)</formula>
    </cfRule>
    <cfRule type="expression" dxfId="110" priority="406">
      <formula>IF(RIGHT(TEXT(AI81,"0.#"),1)=".",FALSE,TRUE)</formula>
    </cfRule>
  </conditionalFormatting>
  <conditionalFormatting sqref="AI114:AI115">
    <cfRule type="expression" dxfId="109" priority="329">
      <formula>IF(RIGHT(TEXT(AI114,"0.#"),1)=".",TRUE,FALSE)</formula>
    </cfRule>
    <cfRule type="expression" dxfId="108" priority="328">
      <formula>IF(RIGHT(TEXT(AI114,"0.#"),1)=".",FALSE,TRUE)</formula>
    </cfRule>
  </conditionalFormatting>
  <conditionalFormatting sqref="AI147:AI148">
    <cfRule type="expression" dxfId="107" priority="250">
      <formula>IF(RIGHT(TEXT(AI147,"0.#"),1)=".",FALSE,TRUE)</formula>
    </cfRule>
    <cfRule type="expression" dxfId="106" priority="251">
      <formula>IF(RIGHT(TEXT(AI147,"0.#"),1)=".",TRUE,FALSE)</formula>
    </cfRule>
  </conditionalFormatting>
  <conditionalFormatting sqref="AI180:AI181">
    <cfRule type="expression" dxfId="105" priority="172">
      <formula>IF(RIGHT(TEXT(AI180,"0.#"),1)=".",FALSE,TRUE)</formula>
    </cfRule>
    <cfRule type="expression" dxfId="104" priority="173">
      <formula>IF(RIGHT(TEXT(AI180,"0.#"),1)=".",TRUE,FALSE)</formula>
    </cfRule>
  </conditionalFormatting>
  <conditionalFormatting sqref="AL338:AO367">
    <cfRule type="expression" dxfId="103" priority="2513">
      <formula>IF(AND(AL338&gt;=0, RIGHT(TEXT(AL338,"0.#"),1)&lt;&gt;"."),TRUE,FALSE)</formula>
    </cfRule>
    <cfRule type="expression" dxfId="102" priority="2515">
      <formula>IF(AND(AL338&lt;0, RIGHT(TEXT(AL338,"0.#"),1)&lt;&gt;"."),TRUE,FALSE)</formula>
    </cfRule>
    <cfRule type="expression" dxfId="101" priority="2514">
      <formula>IF(AND(AL338&gt;=0, RIGHT(TEXT(AL338,"0.#"),1)="."),TRUE,FALSE)</formula>
    </cfRule>
    <cfRule type="expression" dxfId="100" priority="2516">
      <formula>IF(AND(AL338&lt;0, RIGHT(TEXT(AL338,"0.#"),1)="."),TRUE,FALSE)</formula>
    </cfRule>
  </conditionalFormatting>
  <conditionalFormatting sqref="AL371:AO400">
    <cfRule type="expression" dxfId="99" priority="2448">
      <formula>IF(AND(AL371&lt;0, RIGHT(TEXT(AL371,"0.#"),1)="."),TRUE,FALSE)</formula>
    </cfRule>
    <cfRule type="expression" dxfId="98" priority="2445">
      <formula>IF(AND(AL371&gt;=0, RIGHT(TEXT(AL371,"0.#"),1)&lt;&gt;"."),TRUE,FALSE)</formula>
    </cfRule>
    <cfRule type="expression" dxfId="97" priority="2446">
      <formula>IF(AND(AL371&gt;=0, RIGHT(TEXT(AL371,"0.#"),1)="."),TRUE,FALSE)</formula>
    </cfRule>
    <cfRule type="expression" dxfId="96" priority="2447">
      <formula>IF(AND(AL371&lt;0, RIGHT(TEXT(AL371,"0.#"),1)&lt;&gt;"."),TRUE,FALSE)</formula>
    </cfRule>
  </conditionalFormatting>
  <conditionalFormatting sqref="AL404:AO433">
    <cfRule type="expression" dxfId="95" priority="2433">
      <formula>IF(AND(AL404&gt;=0, RIGHT(TEXT(AL404,"0.#"),1)&lt;&gt;"."),TRUE,FALSE)</formula>
    </cfRule>
    <cfRule type="expression" dxfId="94" priority="2436">
      <formula>IF(AND(AL404&lt;0, RIGHT(TEXT(AL404,"0.#"),1)="."),TRUE,FALSE)</formula>
    </cfRule>
    <cfRule type="expression" dxfId="93" priority="2434">
      <formula>IF(AND(AL404&gt;=0, RIGHT(TEXT(AL404,"0.#"),1)="."),TRUE,FALSE)</formula>
    </cfRule>
    <cfRule type="expression" dxfId="92" priority="2435">
      <formula>IF(AND(AL404&lt;0, RIGHT(TEXT(AL404,"0.#"),1)&lt;&gt;"."),TRUE,FALSE)</formula>
    </cfRule>
  </conditionalFormatting>
  <conditionalFormatting sqref="AL437:AO466">
    <cfRule type="expression" dxfId="91" priority="2421">
      <formula>IF(AND(AL437&gt;=0, RIGHT(TEXT(AL437,"0.#"),1)&lt;&gt;"."),TRUE,FALSE)</formula>
    </cfRule>
    <cfRule type="expression" dxfId="90" priority="2422">
      <formula>IF(AND(AL437&gt;=0, RIGHT(TEXT(AL437,"0.#"),1)="."),TRUE,FALSE)</formula>
    </cfRule>
    <cfRule type="expression" dxfId="89" priority="2424">
      <formula>IF(AND(AL437&lt;0, RIGHT(TEXT(AL437,"0.#"),1)="."),TRUE,FALSE)</formula>
    </cfRule>
    <cfRule type="expression" dxfId="88" priority="2423">
      <formula>IF(AND(AL437&lt;0, RIGHT(TEXT(AL437,"0.#"),1)&lt;&gt;"."),TRUE,FALSE)</formula>
    </cfRule>
  </conditionalFormatting>
  <conditionalFormatting sqref="AL470:AO499">
    <cfRule type="expression" dxfId="87" priority="2409">
      <formula>IF(AND(AL470&gt;=0, RIGHT(TEXT(AL470,"0.#"),1)&lt;&gt;"."),TRUE,FALSE)</formula>
    </cfRule>
    <cfRule type="expression" dxfId="86" priority="2410">
      <formula>IF(AND(AL470&gt;=0, RIGHT(TEXT(AL470,"0.#"),1)="."),TRUE,FALSE)</formula>
    </cfRule>
    <cfRule type="expression" dxfId="85" priority="2411">
      <formula>IF(AND(AL470&lt;0, RIGHT(TEXT(AL470,"0.#"),1)&lt;&gt;"."),TRUE,FALSE)</formula>
    </cfRule>
    <cfRule type="expression" dxfId="84" priority="2412">
      <formula>IF(AND(AL470&lt;0, RIGHT(TEXT(AL470,"0.#"),1)="."),TRUE,FALSE)</formula>
    </cfRule>
  </conditionalFormatting>
  <conditionalFormatting sqref="AL503:AO532">
    <cfRule type="expression" dxfId="83" priority="2399">
      <formula>IF(AND(AL503&lt;0, RIGHT(TEXT(AL503,"0.#"),1)&lt;&gt;"."),TRUE,FALSE)</formula>
    </cfRule>
    <cfRule type="expression" dxfId="82" priority="2400">
      <formula>IF(AND(AL503&lt;0, RIGHT(TEXT(AL503,"0.#"),1)="."),TRUE,FALSE)</formula>
    </cfRule>
    <cfRule type="expression" dxfId="81" priority="2398">
      <formula>IF(AND(AL503&gt;=0, RIGHT(TEXT(AL503,"0.#"),1)="."),TRUE,FALSE)</formula>
    </cfRule>
    <cfRule type="expression" dxfId="80" priority="2397">
      <formula>IF(AND(AL503&gt;=0, RIGHT(TEXT(AL503,"0.#"),1)&lt;&gt;"."),TRUE,FALSE)</formula>
    </cfRule>
  </conditionalFormatting>
  <conditionalFormatting sqref="AL536:AO565">
    <cfRule type="expression" dxfId="79" priority="2385">
      <formula>IF(AND(AL536&gt;=0, RIGHT(TEXT(AL536,"0.#"),1)&lt;&gt;"."),TRUE,FALSE)</formula>
    </cfRule>
    <cfRule type="expression" dxfId="78" priority="2386">
      <formula>IF(AND(AL536&gt;=0, RIGHT(TEXT(AL536,"0.#"),1)="."),TRUE,FALSE)</formula>
    </cfRule>
    <cfRule type="expression" dxfId="77" priority="2387">
      <formula>IF(AND(AL536&lt;0, RIGHT(TEXT(AL536,"0.#"),1)&lt;&gt;"."),TRUE,FALSE)</formula>
    </cfRule>
    <cfRule type="expression" dxfId="76" priority="2388">
      <formula>IF(AND(AL536&lt;0, RIGHT(TEXT(AL536,"0.#"),1)="."),TRUE,FALSE)</formula>
    </cfRule>
  </conditionalFormatting>
  <conditionalFormatting sqref="AL569:AO598">
    <cfRule type="expression" dxfId="75" priority="2376">
      <formula>IF(AND(AL569&lt;0, RIGHT(TEXT(AL569,"0.#"),1)="."),TRUE,FALSE)</formula>
    </cfRule>
    <cfRule type="expression" dxfId="74" priority="2373">
      <formula>IF(AND(AL569&gt;=0, RIGHT(TEXT(AL569,"0.#"),1)&lt;&gt;"."),TRUE,FALSE)</formula>
    </cfRule>
    <cfRule type="expression" dxfId="73" priority="2374">
      <formula>IF(AND(AL569&gt;=0, RIGHT(TEXT(AL569,"0.#"),1)="."),TRUE,FALSE)</formula>
    </cfRule>
    <cfRule type="expression" dxfId="72" priority="2375">
      <formula>IF(AND(AL569&lt;0, RIGHT(TEXT(AL569,"0.#"),1)&lt;&gt;"."),TRUE,FALSE)</formula>
    </cfRule>
  </conditionalFormatting>
  <conditionalFormatting sqref="AL603:AO632">
    <cfRule type="expression" dxfId="71" priority="2520">
      <formula>IF(AND(AL603&gt;=0, RIGHT(TEXT(AL603,"0.#"),1)="."),TRUE,FALSE)</formula>
    </cfRule>
    <cfRule type="expression" dxfId="70" priority="2521">
      <formula>IF(AND(AL603&lt;0, RIGHT(TEXT(AL603,"0.#"),1)&lt;&gt;"."),TRUE,FALSE)</formula>
    </cfRule>
    <cfRule type="expression" dxfId="69" priority="2522">
      <formula>IF(AND(AL603&lt;0, RIGHT(TEXT(AL603,"0.#"),1)="."),TRUE,FALSE)</formula>
    </cfRule>
    <cfRule type="expression" dxfId="68" priority="2519">
      <formula>IF(AND(AL603&gt;=0, RIGHT(TEXT(AL603,"0.#"),1)&lt;&gt;"."),TRUE,FALSE)</formula>
    </cfRule>
  </conditionalFormatting>
  <conditionalFormatting sqref="AM48:AM49">
    <cfRule type="expression" dxfId="67" priority="2553">
      <formula>IF(RIGHT(TEXT(AM48,"0.#"),1)=".",FALSE,TRUE)</formula>
    </cfRule>
    <cfRule type="expression" dxfId="66" priority="2554">
      <formula>IF(RIGHT(TEXT(AM48,"0.#"),1)=".",TRUE,FALSE)</formula>
    </cfRule>
  </conditionalFormatting>
  <conditionalFormatting sqref="AM54:AM56">
    <cfRule type="expression" dxfId="65" priority="9">
      <formula>IF(RIGHT(TEXT(AM54,"0.#"),1)=".",FALSE,TRUE)</formula>
    </cfRule>
    <cfRule type="expression" dxfId="64" priority="10">
      <formula>IF(RIGHT(TEXT(AM54,"0.#"),1)=".",TRUE,FALSE)</formula>
    </cfRule>
  </conditionalFormatting>
  <conditionalFormatting sqref="AM70:AM72">
    <cfRule type="expression" dxfId="63" priority="1">
      <formula>IF(RIGHT(TEXT(AM70,"0.#"),1)=".",FALSE,TRUE)</formula>
    </cfRule>
    <cfRule type="expression" dxfId="62" priority="2">
      <formula>IF(RIGHT(TEXT(AM70,"0.#"),1)=".",TRUE,FALSE)</formula>
    </cfRule>
  </conditionalFormatting>
  <conditionalFormatting sqref="AM81:AM82">
    <cfRule type="expression" dxfId="61" priority="405">
      <formula>IF(RIGHT(TEXT(AM81,"0.#"),1)=".",TRUE,FALSE)</formula>
    </cfRule>
    <cfRule type="expression" dxfId="60" priority="404">
      <formula>IF(RIGHT(TEXT(AM81,"0.#"),1)=".",FALSE,TRUE)</formula>
    </cfRule>
  </conditionalFormatting>
  <conditionalFormatting sqref="AM114:AM115">
    <cfRule type="expression" dxfId="59" priority="326">
      <formula>IF(RIGHT(TEXT(AM114,"0.#"),1)=".",FALSE,TRUE)</formula>
    </cfRule>
    <cfRule type="expression" dxfId="58" priority="327">
      <formula>IF(RIGHT(TEXT(AM114,"0.#"),1)=".",TRUE,FALSE)</formula>
    </cfRule>
  </conditionalFormatting>
  <conditionalFormatting sqref="AM147:AM148">
    <cfRule type="expression" dxfId="57" priority="248">
      <formula>IF(RIGHT(TEXT(AM147,"0.#"),1)=".",FALSE,TRUE)</formula>
    </cfRule>
    <cfRule type="expression" dxfId="56" priority="249">
      <formula>IF(RIGHT(TEXT(AM147,"0.#"),1)=".",TRUE,FALSE)</formula>
    </cfRule>
  </conditionalFormatting>
  <conditionalFormatting sqref="AM180:AM181">
    <cfRule type="expression" dxfId="55" priority="170">
      <formula>IF(RIGHT(TEXT(AM180,"0.#"),1)=".",FALSE,TRUE)</formula>
    </cfRule>
    <cfRule type="expression" dxfId="54" priority="171">
      <formula>IF(RIGHT(TEXT(AM180,"0.#"),1)=".",TRUE,FALSE)</formula>
    </cfRule>
  </conditionalFormatting>
  <conditionalFormatting sqref="AQ48:AQ49">
    <cfRule type="expression" dxfId="53" priority="2552">
      <formula>IF(RIGHT(TEXT(AQ48,"0.#"),1)=".",TRUE,FALSE)</formula>
    </cfRule>
    <cfRule type="expression" dxfId="52" priority="2551">
      <formula>IF(RIGHT(TEXT(AQ48,"0.#"),1)=".",FALSE,TRUE)</formula>
    </cfRule>
  </conditionalFormatting>
  <conditionalFormatting sqref="AQ54:AQ56">
    <cfRule type="expression" dxfId="51" priority="8">
      <formula>IF(RIGHT(TEXT(AQ54,"0.#"),1)=".",TRUE,FALSE)</formula>
    </cfRule>
    <cfRule type="expression" dxfId="50" priority="7">
      <formula>IF(RIGHT(TEXT(AQ54,"0.#"),1)=".",FALSE,TRUE)</formula>
    </cfRule>
  </conditionalFormatting>
  <conditionalFormatting sqref="AQ62:AQ64">
    <cfRule type="expression" dxfId="49" priority="45">
      <formula>IF(RIGHT(TEXT(AQ62,"0.#"),1)=".",FALSE,TRUE)</formula>
    </cfRule>
    <cfRule type="expression" dxfId="48" priority="46">
      <formula>IF(RIGHT(TEXT(AQ62,"0.#"),1)=".",TRUE,FALSE)</formula>
    </cfRule>
  </conditionalFormatting>
  <conditionalFormatting sqref="AQ70:AQ72">
    <cfRule type="expression" dxfId="47" priority="43">
      <formula>IF(RIGHT(TEXT(AQ70,"0.#"),1)=".",FALSE,TRUE)</formula>
    </cfRule>
    <cfRule type="expression" dxfId="46" priority="44">
      <formula>IF(RIGHT(TEXT(AQ70,"0.#"),1)=".",TRUE,FALSE)</formula>
    </cfRule>
  </conditionalFormatting>
  <conditionalFormatting sqref="AQ81:AQ82">
    <cfRule type="expression" dxfId="45" priority="402">
      <formula>IF(RIGHT(TEXT(AQ81,"0.#"),1)=".",FALSE,TRUE)</formula>
    </cfRule>
    <cfRule type="expression" dxfId="44" priority="403">
      <formula>IF(RIGHT(TEXT(AQ81,"0.#"),1)=".",TRUE,FALSE)</formula>
    </cfRule>
  </conditionalFormatting>
  <conditionalFormatting sqref="AQ87:AQ89">
    <cfRule type="expression" dxfId="43" priority="41">
      <formula>IF(RIGHT(TEXT(AQ87,"0.#"),1)=".",FALSE,TRUE)</formula>
    </cfRule>
    <cfRule type="expression" dxfId="42" priority="42">
      <formula>IF(RIGHT(TEXT(AQ87,"0.#"),1)=".",TRUE,FALSE)</formula>
    </cfRule>
  </conditionalFormatting>
  <conditionalFormatting sqref="AQ95:AQ97">
    <cfRule type="expression" dxfId="41" priority="39">
      <formula>IF(RIGHT(TEXT(AQ95,"0.#"),1)=".",FALSE,TRUE)</formula>
    </cfRule>
    <cfRule type="expression" dxfId="40" priority="40">
      <formula>IF(RIGHT(TEXT(AQ95,"0.#"),1)=".",TRUE,FALSE)</formula>
    </cfRule>
  </conditionalFormatting>
  <conditionalFormatting sqref="AQ103:AQ105">
    <cfRule type="expression" dxfId="39" priority="38">
      <formula>IF(RIGHT(TEXT(AQ103,"0.#"),1)=".",TRUE,FALSE)</formula>
    </cfRule>
    <cfRule type="expression" dxfId="38" priority="37">
      <formula>IF(RIGHT(TEXT(AQ103,"0.#"),1)=".",FALSE,TRUE)</formula>
    </cfRule>
  </conditionalFormatting>
  <conditionalFormatting sqref="AQ114:AQ115">
    <cfRule type="expression" dxfId="37" priority="324">
      <formula>IF(RIGHT(TEXT(AQ114,"0.#"),1)=".",FALSE,TRUE)</formula>
    </cfRule>
    <cfRule type="expression" dxfId="36" priority="325">
      <formula>IF(RIGHT(TEXT(AQ114,"0.#"),1)=".",TRUE,FALSE)</formula>
    </cfRule>
  </conditionalFormatting>
  <conditionalFormatting sqref="AQ120:AQ122">
    <cfRule type="expression" dxfId="35" priority="36">
      <formula>IF(RIGHT(TEXT(AQ120,"0.#"),1)=".",TRUE,FALSE)</formula>
    </cfRule>
    <cfRule type="expression" dxfId="34" priority="35">
      <formula>IF(RIGHT(TEXT(AQ120,"0.#"),1)=".",FALSE,TRUE)</formula>
    </cfRule>
  </conditionalFormatting>
  <conditionalFormatting sqref="AQ128:AQ130">
    <cfRule type="expression" dxfId="33" priority="34">
      <formula>IF(RIGHT(TEXT(AQ128,"0.#"),1)=".",TRUE,FALSE)</formula>
    </cfRule>
    <cfRule type="expression" dxfId="32" priority="33">
      <formula>IF(RIGHT(TEXT(AQ128,"0.#"),1)=".",FALSE,TRUE)</formula>
    </cfRule>
  </conditionalFormatting>
  <conditionalFormatting sqref="AQ136:AQ138">
    <cfRule type="expression" dxfId="31" priority="31">
      <formula>IF(RIGHT(TEXT(AQ136,"0.#"),1)=".",FALSE,TRUE)</formula>
    </cfRule>
    <cfRule type="expression" dxfId="30" priority="32">
      <formula>IF(RIGHT(TEXT(AQ136,"0.#"),1)=".",TRUE,FALSE)</formula>
    </cfRule>
  </conditionalFormatting>
  <conditionalFormatting sqref="AQ147:AQ148">
    <cfRule type="expression" dxfId="29" priority="247">
      <formula>IF(RIGHT(TEXT(AQ147,"0.#"),1)=".",TRUE,FALSE)</formula>
    </cfRule>
    <cfRule type="expression" dxfId="28" priority="246">
      <formula>IF(RIGHT(TEXT(AQ147,"0.#"),1)=".",FALSE,TRUE)</formula>
    </cfRule>
  </conditionalFormatting>
  <conditionalFormatting sqref="AQ153:AQ155">
    <cfRule type="expression" dxfId="27" priority="29">
      <formula>IF(RIGHT(TEXT(AQ153,"0.#"),1)=".",FALSE,TRUE)</formula>
    </cfRule>
    <cfRule type="expression" dxfId="26" priority="30">
      <formula>IF(RIGHT(TEXT(AQ153,"0.#"),1)=".",TRUE,FALSE)</formula>
    </cfRule>
  </conditionalFormatting>
  <conditionalFormatting sqref="AQ161:AQ163">
    <cfRule type="expression" dxfId="25" priority="27">
      <formula>IF(RIGHT(TEXT(AQ161,"0.#"),1)=".",FALSE,TRUE)</formula>
    </cfRule>
    <cfRule type="expression" dxfId="24" priority="28">
      <formula>IF(RIGHT(TEXT(AQ161,"0.#"),1)=".",TRUE,FALSE)</formula>
    </cfRule>
  </conditionalFormatting>
  <conditionalFormatting sqref="AQ169:AQ171">
    <cfRule type="expression" dxfId="23" priority="25">
      <formula>IF(RIGHT(TEXT(AQ169,"0.#"),1)=".",FALSE,TRUE)</formula>
    </cfRule>
    <cfRule type="expression" dxfId="22" priority="26">
      <formula>IF(RIGHT(TEXT(AQ169,"0.#"),1)=".",TRUE,FALSE)</formula>
    </cfRule>
  </conditionalFormatting>
  <conditionalFormatting sqref="AQ180:AQ181">
    <cfRule type="expression" dxfId="21" priority="169">
      <formula>IF(RIGHT(TEXT(AQ180,"0.#"),1)=".",TRUE,FALSE)</formula>
    </cfRule>
    <cfRule type="expression" dxfId="20" priority="168">
      <formula>IF(RIGHT(TEXT(AQ180,"0.#"),1)=".",FALSE,TRUE)</formula>
    </cfRule>
  </conditionalFormatting>
  <conditionalFormatting sqref="AQ186:AQ188">
    <cfRule type="expression" dxfId="19" priority="23">
      <formula>IF(RIGHT(TEXT(AQ186,"0.#"),1)=".",FALSE,TRUE)</formula>
    </cfRule>
    <cfRule type="expression" dxfId="18" priority="24">
      <formula>IF(RIGHT(TEXT(AQ186,"0.#"),1)=".",TRUE,FALSE)</formula>
    </cfRule>
  </conditionalFormatting>
  <conditionalFormatting sqref="AQ194:AQ196">
    <cfRule type="expression" dxfId="17" priority="21">
      <formula>IF(RIGHT(TEXT(AQ194,"0.#"),1)=".",FALSE,TRUE)</formula>
    </cfRule>
    <cfRule type="expression" dxfId="16" priority="22">
      <formula>IF(RIGHT(TEXT(AQ194,"0.#"),1)=".",TRUE,FALSE)</formula>
    </cfRule>
  </conditionalFormatting>
  <conditionalFormatting sqref="AQ202:AQ204">
    <cfRule type="expression" dxfId="15" priority="19">
      <formula>IF(RIGHT(TEXT(AQ202,"0.#"),1)=".",FALSE,TRUE)</formula>
    </cfRule>
    <cfRule type="expression" dxfId="14" priority="20">
      <formula>IF(RIGHT(TEXT(AQ202,"0.#"),1)=".",TRUE,FALSE)</formula>
    </cfRule>
  </conditionalFormatting>
  <conditionalFormatting sqref="AU48:AU49">
    <cfRule type="expression" dxfId="13" priority="2368">
      <formula>IF(RIGHT(TEXT(AU48,"0.#"),1)=".",TRUE,FALSE)</formula>
    </cfRule>
    <cfRule type="expression" dxfId="12" priority="2367">
      <formula>IF(RIGHT(TEXT(AU48,"0.#"),1)=".",FALSE,TRUE)</formula>
    </cfRule>
  </conditionalFormatting>
  <conditionalFormatting sqref="AU81:AU82">
    <cfRule type="expression" dxfId="11" priority="399">
      <formula>IF(RIGHT(TEXT(AU81,"0.#"),1)=".",TRUE,FALSE)</formula>
    </cfRule>
    <cfRule type="expression" dxfId="10" priority="398">
      <formula>IF(RIGHT(TEXT(AU81,"0.#"),1)=".",FALSE,TRUE)</formula>
    </cfRule>
  </conditionalFormatting>
  <conditionalFormatting sqref="AU114:AU115">
    <cfRule type="expression" dxfId="9" priority="320">
      <formula>IF(RIGHT(TEXT(AU114,"0.#"),1)=".",FALSE,TRUE)</formula>
    </cfRule>
    <cfRule type="expression" dxfId="8" priority="321">
      <formula>IF(RIGHT(TEXT(AU114,"0.#"),1)=".",TRUE,FALSE)</formula>
    </cfRule>
  </conditionalFormatting>
  <conditionalFormatting sqref="AU147:AU148">
    <cfRule type="expression" dxfId="7" priority="243">
      <formula>IF(RIGHT(TEXT(AU147,"0.#"),1)=".",TRUE,FALSE)</formula>
    </cfRule>
    <cfRule type="expression" dxfId="6" priority="242">
      <formula>IF(RIGHT(TEXT(AU147,"0.#"),1)=".",FALSE,TRUE)</formula>
    </cfRule>
  </conditionalFormatting>
  <conditionalFormatting sqref="AU180:AU181">
    <cfRule type="expression" dxfId="5" priority="165">
      <formula>IF(RIGHT(TEXT(AU180,"0.#"),1)=".",TRUE,FALSE)</formula>
    </cfRule>
    <cfRule type="expression" dxfId="4" priority="164">
      <formula>IF(RIGHT(TEXT(AU180,"0.#"),1)=".",FALSE,TRUE)</formula>
    </cfRule>
  </conditionalFormatting>
  <conditionalFormatting sqref="AU282:AU292">
    <cfRule type="expression" dxfId="3" priority="2575">
      <formula>IF(RIGHT(TEXT(AU282,"0.#"),1)=".",FALSE,TRUE)</formula>
    </cfRule>
    <cfRule type="expression" dxfId="2" priority="2576">
      <formula>IF(RIGHT(TEXT(AU282,"0.#"),1)=".",TRUE,FALSE)</formula>
    </cfRule>
  </conditionalFormatting>
  <conditionalFormatting sqref="AU295:AU305 AU308:AU318 AU321:AU331">
    <cfRule type="expression" dxfId="1" priority="2563">
      <formula>IF(RIGHT(TEXT(AU295,"0.#"),1)=".",FALSE,TRUE)</formula>
    </cfRule>
    <cfRule type="expression" dxfId="0" priority="2564">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6" manualBreakCount="6">
    <brk id="44" max="50" man="1"/>
    <brk id="211" max="50" man="1"/>
    <brk id="247" max="50" man="1"/>
    <brk id="279" max="50" man="1"/>
    <brk id="598"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34" sqref="B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15">
      <c r="A2" s="9" t="s">
        <v>37</v>
      </c>
      <c r="B2" s="14"/>
      <c r="C2" s="10" t="str">
        <f>IF(B2="","",A2)</f>
        <v/>
      </c>
      <c r="D2" s="10" t="str">
        <f>IF(C2="","",IF(D1&lt;&gt;"",CONCATENATE(D1,"、",C2),C2))</f>
        <v/>
      </c>
      <c r="F2" s="11" t="s">
        <v>492</v>
      </c>
      <c r="G2" s="12"/>
      <c r="H2" s="10" t="str">
        <f>IF(G2="","",F2)</f>
        <v/>
      </c>
      <c r="I2" s="10" t="str">
        <f>IF(H2="","",IF(I1&lt;&gt;"",CONCATENATE(I1,"、",H2),H2))</f>
        <v/>
      </c>
      <c r="J2" s="10"/>
      <c r="K2" s="9" t="s">
        <v>39</v>
      </c>
      <c r="L2" s="14"/>
      <c r="M2" s="10" t="str">
        <f>IF(L2="","",K2)</f>
        <v/>
      </c>
      <c r="N2" s="10" t="str">
        <f>IF(M2="","",IF(N1&lt;&gt;"",CONCATENATE(N1,"、",M2),M2))</f>
        <v/>
      </c>
      <c r="O2" s="10"/>
      <c r="P2" s="87" t="s">
        <v>611</v>
      </c>
      <c r="R2" s="26" t="s">
        <v>102</v>
      </c>
      <c r="T2" s="26" t="s">
        <v>33</v>
      </c>
      <c r="U2" s="26" t="s">
        <v>33</v>
      </c>
      <c r="V2" s="55" t="s">
        <v>274</v>
      </c>
      <c r="W2" s="55" t="s">
        <v>398</v>
      </c>
      <c r="X2" s="86" t="s">
        <v>609</v>
      </c>
      <c r="Y2" s="22"/>
      <c r="Z2" s="23" t="s">
        <v>609</v>
      </c>
      <c r="AA2" s="24"/>
      <c r="AB2" s="37" t="s">
        <v>572</v>
      </c>
      <c r="AE2" s="35" t="s">
        <v>115</v>
      </c>
      <c r="AJ2" s="60" t="s">
        <v>153</v>
      </c>
    </row>
    <row r="3" spans="1:36" ht="13.5" customHeight="1" x14ac:dyDescent="0.15">
      <c r="A3" s="15" t="s">
        <v>50</v>
      </c>
      <c r="B3" s="14"/>
      <c r="C3" s="10" t="str">
        <f t="shared" ref="C3:C30" si="0">IF(B3="","",A3)</f>
        <v/>
      </c>
      <c r="D3" s="10" t="str">
        <f>IF(C3="",D2,IF(D2&lt;&gt;"",CONCATENATE(D2,"、",C3),C3))</f>
        <v/>
      </c>
      <c r="F3" s="11" t="s">
        <v>493</v>
      </c>
      <c r="G3" s="12"/>
      <c r="H3" s="10" t="str">
        <f t="shared" ref="H3:H13" si="1">IF(G3="","",F3)</f>
        <v/>
      </c>
      <c r="I3" s="10" t="str">
        <f>IF(H3="",I2,IF(I2&lt;&gt;"",CONCATENATE(I2,"、",H3),H3))</f>
        <v/>
      </c>
      <c r="J3" s="10"/>
      <c r="K3" s="9" t="s">
        <v>40</v>
      </c>
      <c r="L3" s="14" t="s">
        <v>664</v>
      </c>
      <c r="M3" s="10" t="str">
        <f t="shared" ref="M3:M8" si="2">IF(L3="","",K3)</f>
        <v>委託・請負</v>
      </c>
      <c r="N3" s="10" t="str">
        <f t="shared" ref="N3:N8" si="3">IF(M3="",N2,IF(N2&lt;&gt;"",CONCATENATE(N2,"、",M3),M3))</f>
        <v>委託・請負</v>
      </c>
      <c r="O3" s="10"/>
      <c r="P3" s="57">
        <v>22</v>
      </c>
      <c r="R3" s="26" t="s">
        <v>77</v>
      </c>
      <c r="T3" s="26" t="s">
        <v>34</v>
      </c>
      <c r="U3" s="26" t="s">
        <v>305</v>
      </c>
      <c r="V3" s="55" t="s">
        <v>275</v>
      </c>
      <c r="W3" s="55" t="s">
        <v>399</v>
      </c>
      <c r="X3" s="56" t="s">
        <v>73</v>
      </c>
      <c r="Y3" s="22"/>
      <c r="Z3" s="27" t="s">
        <v>98</v>
      </c>
      <c r="AA3" s="24"/>
      <c r="AB3" s="37" t="s">
        <v>573</v>
      </c>
      <c r="AE3" s="35" t="str">
        <f>CHAR(CODE(AE2)+1)</f>
        <v>B</v>
      </c>
      <c r="AJ3" s="60" t="s">
        <v>154</v>
      </c>
    </row>
    <row r="4" spans="1:36" ht="13.5" customHeight="1" x14ac:dyDescent="0.15">
      <c r="A4" s="15" t="s">
        <v>51</v>
      </c>
      <c r="B4" s="14"/>
      <c r="C4" s="10" t="str">
        <f t="shared" si="0"/>
        <v/>
      </c>
      <c r="D4" s="10" t="str">
        <f t="shared" ref="D4:D35" si="4">IF(C4="",D3,IF(D3&lt;&gt;"",CONCATENATE(D3,"、",C4),C4))</f>
        <v/>
      </c>
      <c r="F4" s="11" t="s">
        <v>494</v>
      </c>
      <c r="G4" s="12"/>
      <c r="H4" s="10" t="str">
        <f t="shared" si="1"/>
        <v/>
      </c>
      <c r="I4" s="10" t="str">
        <f t="shared" ref="I4:I29" si="5">IF(H4="",I3,IF(I3&lt;&gt;"",CONCATENATE(I3,"、",H4),H4))</f>
        <v/>
      </c>
      <c r="J4" s="10"/>
      <c r="K4" s="9" t="s">
        <v>41</v>
      </c>
      <c r="L4" s="14"/>
      <c r="M4" s="10" t="str">
        <f t="shared" si="2"/>
        <v/>
      </c>
      <c r="N4" s="10" t="str">
        <f t="shared" si="3"/>
        <v>委託・請負</v>
      </c>
      <c r="O4" s="10"/>
      <c r="P4" s="26" t="s">
        <v>459</v>
      </c>
      <c r="R4" s="26" t="s">
        <v>78</v>
      </c>
      <c r="T4" s="26" t="s">
        <v>181</v>
      </c>
      <c r="U4" s="26" t="s">
        <v>306</v>
      </c>
      <c r="V4" s="55" t="s">
        <v>276</v>
      </c>
      <c r="W4" s="55" t="s">
        <v>400</v>
      </c>
      <c r="X4" s="56" t="s">
        <v>74</v>
      </c>
      <c r="Y4" s="22"/>
      <c r="Z4" s="27" t="s">
        <v>99</v>
      </c>
      <c r="AA4" s="24"/>
      <c r="AB4" s="37" t="s">
        <v>574</v>
      </c>
      <c r="AE4" s="35" t="str">
        <f t="shared" ref="AE4:AE49" si="6">CHAR(CODE(AE3)+1)</f>
        <v>C</v>
      </c>
      <c r="AJ4" s="60" t="s">
        <v>155</v>
      </c>
    </row>
    <row r="5" spans="1:36" ht="13.5" customHeight="1" x14ac:dyDescent="0.15">
      <c r="A5" s="15" t="s">
        <v>52</v>
      </c>
      <c r="B5" s="14"/>
      <c r="C5" s="10" t="str">
        <f t="shared" si="0"/>
        <v/>
      </c>
      <c r="D5" s="10" t="str">
        <f t="shared" si="4"/>
        <v/>
      </c>
      <c r="F5" s="11" t="s">
        <v>495</v>
      </c>
      <c r="G5" s="12"/>
      <c r="H5" s="10" t="str">
        <f t="shared" si="1"/>
        <v/>
      </c>
      <c r="I5" s="10" t="str">
        <f t="shared" si="5"/>
        <v/>
      </c>
      <c r="J5" s="10"/>
      <c r="K5" s="9" t="s">
        <v>42</v>
      </c>
      <c r="L5" s="14"/>
      <c r="M5" s="10" t="str">
        <f t="shared" si="2"/>
        <v/>
      </c>
      <c r="N5" s="10" t="str">
        <f t="shared" si="3"/>
        <v>委託・請負</v>
      </c>
      <c r="O5" s="10"/>
      <c r="P5" s="26" t="s">
        <v>549</v>
      </c>
      <c r="R5" s="26" t="s">
        <v>451</v>
      </c>
      <c r="T5" s="26" t="s">
        <v>182</v>
      </c>
      <c r="U5" s="26" t="s">
        <v>307</v>
      </c>
      <c r="V5" s="55" t="s">
        <v>277</v>
      </c>
      <c r="W5" s="55" t="s">
        <v>401</v>
      </c>
      <c r="X5" s="55" t="s">
        <v>75</v>
      </c>
      <c r="Z5" s="27" t="s">
        <v>100</v>
      </c>
      <c r="AA5" s="24"/>
      <c r="AB5" s="37" t="s">
        <v>575</v>
      </c>
      <c r="AE5" s="35" t="str">
        <f t="shared" si="6"/>
        <v>D</v>
      </c>
      <c r="AJ5" s="60" t="s">
        <v>156</v>
      </c>
    </row>
    <row r="6" spans="1:36" ht="13.5" customHeight="1" x14ac:dyDescent="0.15">
      <c r="A6" s="15" t="s">
        <v>53</v>
      </c>
      <c r="B6" s="14"/>
      <c r="C6" s="10" t="str">
        <f t="shared" si="0"/>
        <v/>
      </c>
      <c r="D6" s="10" t="str">
        <f t="shared" si="4"/>
        <v/>
      </c>
      <c r="F6" s="11" t="s">
        <v>496</v>
      </c>
      <c r="G6" s="12"/>
      <c r="H6" s="10" t="str">
        <f t="shared" si="1"/>
        <v/>
      </c>
      <c r="I6" s="10" t="str">
        <f t="shared" si="5"/>
        <v/>
      </c>
      <c r="J6" s="10"/>
      <c r="K6" s="9" t="s">
        <v>43</v>
      </c>
      <c r="L6" s="14"/>
      <c r="M6" s="10" t="str">
        <f t="shared" si="2"/>
        <v/>
      </c>
      <c r="N6" s="10" t="str">
        <f t="shared" si="3"/>
        <v>委託・請負</v>
      </c>
      <c r="O6" s="10"/>
      <c r="R6" s="26" t="s">
        <v>452</v>
      </c>
      <c r="T6" s="26" t="s">
        <v>183</v>
      </c>
      <c r="U6" s="26" t="s">
        <v>308</v>
      </c>
      <c r="V6" s="55" t="s">
        <v>278</v>
      </c>
      <c r="W6" s="55" t="s">
        <v>402</v>
      </c>
      <c r="X6" s="55" t="s">
        <v>101</v>
      </c>
      <c r="Z6" s="27" t="s">
        <v>163</v>
      </c>
      <c r="AA6" s="24"/>
      <c r="AB6" s="37" t="s">
        <v>576</v>
      </c>
      <c r="AE6" s="35" t="str">
        <f>CHAR(CODE(AE5)+1)</f>
        <v>E</v>
      </c>
      <c r="AJ6" s="60" t="s">
        <v>157</v>
      </c>
    </row>
    <row r="7" spans="1:36" ht="13.5" customHeight="1" x14ac:dyDescent="0.15">
      <c r="A7" s="15" t="s">
        <v>124</v>
      </c>
      <c r="B7" s="14"/>
      <c r="C7" s="10" t="str">
        <f t="shared" si="0"/>
        <v/>
      </c>
      <c r="D7" s="10" t="str">
        <f t="shared" si="4"/>
        <v/>
      </c>
      <c r="F7" s="11" t="s">
        <v>497</v>
      </c>
      <c r="G7" s="12"/>
      <c r="H7" s="10" t="str">
        <f t="shared" si="1"/>
        <v/>
      </c>
      <c r="I7" s="10" t="str">
        <f t="shared" si="5"/>
        <v/>
      </c>
      <c r="J7" s="10"/>
      <c r="K7" s="9" t="s">
        <v>44</v>
      </c>
      <c r="L7" s="14"/>
      <c r="M7" s="10" t="str">
        <f t="shared" si="2"/>
        <v/>
      </c>
      <c r="N7" s="10" t="str">
        <f t="shared" si="3"/>
        <v>委託・請負</v>
      </c>
      <c r="O7" s="10"/>
      <c r="P7" s="69" t="s">
        <v>558</v>
      </c>
      <c r="R7" s="26" t="s">
        <v>79</v>
      </c>
      <c r="T7" s="26" t="s">
        <v>184</v>
      </c>
      <c r="U7" s="26" t="s">
        <v>309</v>
      </c>
      <c r="V7" s="55" t="s">
        <v>279</v>
      </c>
      <c r="W7" s="55" t="s">
        <v>403</v>
      </c>
      <c r="X7" s="55" t="s">
        <v>76</v>
      </c>
      <c r="Z7" s="27" t="s">
        <v>161</v>
      </c>
      <c r="AA7" s="24"/>
      <c r="AB7" s="37" t="s">
        <v>577</v>
      </c>
      <c r="AC7" s="54"/>
      <c r="AE7" s="35" t="str">
        <f>CHAR(CODE(AE6)+1)</f>
        <v>F</v>
      </c>
      <c r="AJ7" s="60" t="s">
        <v>158</v>
      </c>
    </row>
    <row r="8" spans="1:36" ht="13.5" customHeight="1" x14ac:dyDescent="0.15">
      <c r="A8" s="15" t="s">
        <v>54</v>
      </c>
      <c r="B8" s="14"/>
      <c r="C8" s="10" t="str">
        <f t="shared" si="0"/>
        <v/>
      </c>
      <c r="D8" s="10" t="str">
        <f t="shared" si="4"/>
        <v/>
      </c>
      <c r="F8" s="11" t="s">
        <v>498</v>
      </c>
      <c r="G8" s="12"/>
      <c r="H8" s="10" t="str">
        <f t="shared" si="1"/>
        <v/>
      </c>
      <c r="I8" s="10" t="str">
        <f t="shared" si="5"/>
        <v/>
      </c>
      <c r="J8" s="10"/>
      <c r="K8" s="9" t="s">
        <v>45</v>
      </c>
      <c r="L8" s="14"/>
      <c r="M8" s="10" t="str">
        <f t="shared" si="2"/>
        <v/>
      </c>
      <c r="N8" s="10" t="str">
        <f t="shared" si="3"/>
        <v>委託・請負</v>
      </c>
      <c r="O8" s="10"/>
      <c r="P8" s="26"/>
      <c r="R8" s="26" t="s">
        <v>80</v>
      </c>
      <c r="T8" s="26" t="s">
        <v>185</v>
      </c>
      <c r="U8" s="26" t="s">
        <v>310</v>
      </c>
      <c r="V8" s="55" t="s">
        <v>280</v>
      </c>
      <c r="W8" s="55" t="s">
        <v>404</v>
      </c>
      <c r="Z8" s="26" t="s">
        <v>76</v>
      </c>
      <c r="AA8" s="24"/>
      <c r="AB8" s="37" t="s">
        <v>578</v>
      </c>
      <c r="AE8" s="35" t="str">
        <f t="shared" si="6"/>
        <v>G</v>
      </c>
      <c r="AJ8" s="60" t="s">
        <v>159</v>
      </c>
    </row>
    <row r="9" spans="1:36" ht="13.5" customHeight="1" x14ac:dyDescent="0.15">
      <c r="A9" s="15" t="s">
        <v>125</v>
      </c>
      <c r="B9" s="14"/>
      <c r="C9" s="10" t="str">
        <f t="shared" si="0"/>
        <v/>
      </c>
      <c r="D9" s="10" t="str">
        <f t="shared" si="4"/>
        <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571</v>
      </c>
      <c r="AE9" s="35" t="str">
        <f t="shared" si="6"/>
        <v>H</v>
      </c>
      <c r="AJ9" s="60" t="s">
        <v>636</v>
      </c>
    </row>
    <row r="10" spans="1:36" ht="13.5" customHeight="1" x14ac:dyDescent="0.15">
      <c r="A10" s="15" t="s">
        <v>55</v>
      </c>
      <c r="B10" s="14"/>
      <c r="C10" s="10" t="str">
        <f t="shared" si="0"/>
        <v/>
      </c>
      <c r="D10" s="10" t="str">
        <f t="shared" si="4"/>
        <v/>
      </c>
      <c r="F10" s="11" t="s">
        <v>500</v>
      </c>
      <c r="G10" s="12"/>
      <c r="H10" s="10" t="str">
        <f t="shared" si="1"/>
        <v/>
      </c>
      <c r="I10" s="10" t="str">
        <f t="shared" si="5"/>
        <v/>
      </c>
      <c r="J10" s="10"/>
      <c r="K10" s="10" t="str">
        <f>N8</f>
        <v>委託・請負</v>
      </c>
      <c r="L10" s="16"/>
      <c r="O10" s="10"/>
      <c r="P10" s="26" t="s">
        <v>180</v>
      </c>
      <c r="R10" s="26" t="s">
        <v>82</v>
      </c>
      <c r="T10" s="26" t="s">
        <v>187</v>
      </c>
      <c r="U10" s="26" t="s">
        <v>312</v>
      </c>
      <c r="V10" s="55" t="s">
        <v>282</v>
      </c>
      <c r="W10" s="55" t="s">
        <v>406</v>
      </c>
      <c r="AA10" s="24"/>
      <c r="AB10" s="37" t="s">
        <v>579</v>
      </c>
      <c r="AE10" s="35" t="str">
        <f t="shared" si="6"/>
        <v>I</v>
      </c>
      <c r="AJ10" s="60" t="s">
        <v>160</v>
      </c>
    </row>
    <row r="11" spans="1:36" ht="13.5" customHeight="1" x14ac:dyDescent="0.15">
      <c r="A11" s="15" t="s">
        <v>56</v>
      </c>
      <c r="B11" s="14"/>
      <c r="C11" s="10" t="str">
        <f t="shared" si="0"/>
        <v/>
      </c>
      <c r="D11" s="10" t="str">
        <f t="shared" si="4"/>
        <v/>
      </c>
      <c r="F11" s="11" t="s">
        <v>501</v>
      </c>
      <c r="G11" s="12"/>
      <c r="H11" s="10" t="str">
        <f t="shared" si="1"/>
        <v/>
      </c>
      <c r="I11" s="10" t="str">
        <f t="shared" si="5"/>
        <v/>
      </c>
      <c r="J11" s="10"/>
      <c r="K11" s="10"/>
      <c r="L11" s="16"/>
      <c r="O11" s="10"/>
      <c r="R11" s="26" t="s">
        <v>645</v>
      </c>
      <c r="T11" s="26" t="s">
        <v>188</v>
      </c>
      <c r="U11" s="26" t="s">
        <v>313</v>
      </c>
      <c r="V11" s="55" t="s">
        <v>283</v>
      </c>
      <c r="W11" s="55" t="s">
        <v>407</v>
      </c>
      <c r="AA11" s="24"/>
      <c r="AB11" s="37" t="s">
        <v>148</v>
      </c>
      <c r="AE11" s="35" t="str">
        <f t="shared" si="6"/>
        <v>J</v>
      </c>
      <c r="AJ11" s="60" t="s">
        <v>145</v>
      </c>
    </row>
    <row r="12" spans="1:36" ht="13.5" customHeight="1" x14ac:dyDescent="0.15">
      <c r="A12" s="15" t="s">
        <v>57</v>
      </c>
      <c r="B12" s="14"/>
      <c r="C12" s="10" t="str">
        <f t="shared" si="0"/>
        <v/>
      </c>
      <c r="D12" s="10" t="str">
        <f t="shared" si="4"/>
        <v/>
      </c>
      <c r="F12" s="9" t="s">
        <v>502</v>
      </c>
      <c r="G12" s="12"/>
      <c r="H12" s="10" t="str">
        <f t="shared" si="1"/>
        <v/>
      </c>
      <c r="I12" s="10" t="str">
        <f t="shared" si="5"/>
        <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15">
      <c r="A13" s="15" t="s">
        <v>58</v>
      </c>
      <c r="B13" s="14"/>
      <c r="C13" s="10" t="str">
        <f t="shared" si="0"/>
        <v/>
      </c>
      <c r="D13" s="10" t="str">
        <f t="shared" si="4"/>
        <v/>
      </c>
      <c r="F13" s="9" t="s">
        <v>503</v>
      </c>
      <c r="G13" s="12"/>
      <c r="H13" s="10" t="str">
        <f t="shared" si="1"/>
        <v/>
      </c>
      <c r="I13" s="10" t="str">
        <f t="shared" si="5"/>
        <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15">
      <c r="A14" s="15" t="s">
        <v>59</v>
      </c>
      <c r="B14" s="14"/>
      <c r="C14" s="10" t="str">
        <f t="shared" si="0"/>
        <v/>
      </c>
      <c r="D14" s="10" t="str">
        <f t="shared" si="4"/>
        <v/>
      </c>
      <c r="F14" s="9" t="s">
        <v>504</v>
      </c>
      <c r="G14" s="12"/>
      <c r="H14" s="10" t="str">
        <f t="shared" ref="H14:H29" si="7">IF(G14="","",F14)</f>
        <v/>
      </c>
      <c r="I14" s="10" t="str">
        <f t="shared" si="5"/>
        <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15">
      <c r="A15" s="15" t="s">
        <v>60</v>
      </c>
      <c r="B15" s="14"/>
      <c r="C15" s="10" t="str">
        <f t="shared" si="0"/>
        <v/>
      </c>
      <c r="D15" s="10" t="str">
        <f t="shared" si="4"/>
        <v/>
      </c>
      <c r="F15" s="9" t="s">
        <v>505</v>
      </c>
      <c r="G15" s="12"/>
      <c r="H15" s="10" t="str">
        <f t="shared" si="7"/>
        <v/>
      </c>
      <c r="I15" s="10" t="str">
        <f t="shared" si="5"/>
        <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15">
      <c r="A16" s="15" t="s">
        <v>61</v>
      </c>
      <c r="B16" s="14"/>
      <c r="C16" s="10" t="str">
        <f t="shared" si="0"/>
        <v/>
      </c>
      <c r="D16" s="10" t="str">
        <f t="shared" si="4"/>
        <v/>
      </c>
      <c r="F16" s="9" t="s">
        <v>506</v>
      </c>
      <c r="G16" s="12"/>
      <c r="H16" s="10" t="str">
        <f t="shared" si="7"/>
        <v/>
      </c>
      <c r="I16" s="10" t="str">
        <f t="shared" si="5"/>
        <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15">
      <c r="A17" s="15" t="s">
        <v>62</v>
      </c>
      <c r="B17" s="14"/>
      <c r="C17" s="10" t="str">
        <f t="shared" si="0"/>
        <v/>
      </c>
      <c r="D17" s="10" t="str">
        <f t="shared" si="4"/>
        <v/>
      </c>
      <c r="F17" s="9" t="s">
        <v>507</v>
      </c>
      <c r="G17" s="12"/>
      <c r="H17" s="10" t="str">
        <f t="shared" si="7"/>
        <v/>
      </c>
      <c r="I17" s="10" t="str">
        <f t="shared" si="5"/>
        <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15">
      <c r="A18" s="15" t="s">
        <v>63</v>
      </c>
      <c r="B18" s="14"/>
      <c r="C18" s="10" t="str">
        <f t="shared" si="0"/>
        <v/>
      </c>
      <c r="D18" s="10" t="str">
        <f t="shared" si="4"/>
        <v/>
      </c>
      <c r="F18" s="9" t="s">
        <v>508</v>
      </c>
      <c r="G18" s="12"/>
      <c r="H18" s="10" t="str">
        <f t="shared" si="7"/>
        <v/>
      </c>
      <c r="I18" s="10" t="str">
        <f t="shared" si="5"/>
        <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15">
      <c r="A19" s="15" t="s">
        <v>64</v>
      </c>
      <c r="B19" s="14"/>
      <c r="C19" s="10" t="str">
        <f t="shared" si="0"/>
        <v/>
      </c>
      <c r="D19" s="10" t="str">
        <f t="shared" si="4"/>
        <v/>
      </c>
      <c r="F19" s="9" t="s">
        <v>509</v>
      </c>
      <c r="G19" s="12"/>
      <c r="H19" s="10" t="str">
        <f t="shared" si="7"/>
        <v/>
      </c>
      <c r="I19" s="10" t="str">
        <f t="shared" si="5"/>
        <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15">
      <c r="A20" s="15" t="s">
        <v>132</v>
      </c>
      <c r="B20" s="14"/>
      <c r="C20" s="10" t="str">
        <f t="shared" si="0"/>
        <v/>
      </c>
      <c r="D20" s="10" t="str">
        <f t="shared" si="4"/>
        <v/>
      </c>
      <c r="F20" s="9" t="s">
        <v>510</v>
      </c>
      <c r="G20" s="12"/>
      <c r="H20" s="10" t="str">
        <f t="shared" si="7"/>
        <v/>
      </c>
      <c r="I20" s="10" t="str">
        <f t="shared" si="5"/>
        <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15">
      <c r="A21" s="15" t="s">
        <v>65</v>
      </c>
      <c r="B21" s="14"/>
      <c r="C21" s="10" t="str">
        <f t="shared" si="0"/>
        <v/>
      </c>
      <c r="D21" s="10" t="str">
        <f t="shared" si="4"/>
        <v/>
      </c>
      <c r="F21" s="9" t="s">
        <v>511</v>
      </c>
      <c r="G21" s="12"/>
      <c r="H21" s="10" t="str">
        <f t="shared" si="7"/>
        <v/>
      </c>
      <c r="I21" s="10" t="str">
        <f t="shared" si="5"/>
        <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15">
      <c r="A22" s="15" t="s">
        <v>66</v>
      </c>
      <c r="B22" s="14"/>
      <c r="C22" s="10" t="str">
        <f t="shared" si="0"/>
        <v/>
      </c>
      <c r="D22" s="10" t="str">
        <f t="shared" si="4"/>
        <v/>
      </c>
      <c r="F22" s="9" t="s">
        <v>512</v>
      </c>
      <c r="G22" s="12"/>
      <c r="H22" s="10" t="str">
        <f t="shared" si="7"/>
        <v/>
      </c>
      <c r="I22" s="10" t="str">
        <f t="shared" si="5"/>
        <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15">
      <c r="A23" s="15" t="s">
        <v>67</v>
      </c>
      <c r="B23" s="14"/>
      <c r="C23" s="10" t="str">
        <f t="shared" si="0"/>
        <v/>
      </c>
      <c r="D23" s="10" t="str">
        <f t="shared" si="4"/>
        <v/>
      </c>
      <c r="F23" s="9" t="s">
        <v>513</v>
      </c>
      <c r="G23" s="12"/>
      <c r="H23" s="10" t="str">
        <f t="shared" si="7"/>
        <v/>
      </c>
      <c r="I23" s="10" t="str">
        <f t="shared" si="5"/>
        <v/>
      </c>
      <c r="J23" s="10"/>
      <c r="K23" s="10"/>
      <c r="L23" s="16"/>
      <c r="O23" s="10"/>
      <c r="P23" s="26" t="s">
        <v>646</v>
      </c>
      <c r="R23" s="26" t="s">
        <v>93</v>
      </c>
      <c r="T23" s="26" t="s">
        <v>200</v>
      </c>
      <c r="U23" s="26" t="s">
        <v>325</v>
      </c>
      <c r="V23" s="55" t="s">
        <v>295</v>
      </c>
      <c r="W23" s="55" t="s">
        <v>419</v>
      </c>
      <c r="AA23" s="24"/>
      <c r="AE23" s="35" t="str">
        <f t="shared" si="6"/>
        <v>V</v>
      </c>
    </row>
    <row r="24" spans="1:31" ht="13.5" customHeight="1" x14ac:dyDescent="0.15">
      <c r="A24" s="15" t="s">
        <v>177</v>
      </c>
      <c r="B24" s="14"/>
      <c r="C24" s="10" t="str">
        <f t="shared" si="0"/>
        <v/>
      </c>
      <c r="D24" s="10" t="str">
        <f t="shared" si="4"/>
        <v/>
      </c>
      <c r="F24" s="9" t="s">
        <v>514</v>
      </c>
      <c r="G24" s="12"/>
      <c r="H24" s="10" t="str">
        <f t="shared" si="7"/>
        <v/>
      </c>
      <c r="I24" s="10" t="str">
        <f t="shared" si="5"/>
        <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15">
      <c r="A25" s="15" t="s">
        <v>68</v>
      </c>
      <c r="B25" s="14"/>
      <c r="C25" s="10" t="str">
        <f t="shared" si="0"/>
        <v/>
      </c>
      <c r="D25" s="10" t="str">
        <f t="shared" si="4"/>
        <v/>
      </c>
      <c r="F25" s="9" t="s">
        <v>515</v>
      </c>
      <c r="G25" s="12"/>
      <c r="H25" s="10" t="str">
        <f t="shared" si="7"/>
        <v/>
      </c>
      <c r="I25" s="10" t="str">
        <f t="shared" si="5"/>
        <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15">
      <c r="A26" s="15" t="s">
        <v>69</v>
      </c>
      <c r="B26" s="14"/>
      <c r="C26" s="10" t="str">
        <f t="shared" si="0"/>
        <v/>
      </c>
      <c r="D26" s="10" t="str">
        <f t="shared" si="4"/>
        <v/>
      </c>
      <c r="F26" s="9" t="s">
        <v>516</v>
      </c>
      <c r="G26" s="12"/>
      <c r="H26" s="10" t="str">
        <f t="shared" si="7"/>
        <v/>
      </c>
      <c r="I26" s="10" t="str">
        <f t="shared" si="5"/>
        <v/>
      </c>
      <c r="J26" s="10"/>
      <c r="K26" s="10"/>
      <c r="L26" s="16"/>
      <c r="O26" s="10"/>
      <c r="P26" s="26" t="s">
        <v>438</v>
      </c>
      <c r="R26" s="51"/>
      <c r="T26" s="26" t="s">
        <v>203</v>
      </c>
      <c r="U26" s="26" t="s">
        <v>328</v>
      </c>
      <c r="V26" s="55" t="s">
        <v>298</v>
      </c>
      <c r="W26" s="55" t="s">
        <v>422</v>
      </c>
      <c r="AA26" s="24"/>
      <c r="AE26" s="35" t="str">
        <f t="shared" si="6"/>
        <v>Y</v>
      </c>
    </row>
    <row r="27" spans="1:31" ht="13.5" customHeight="1" x14ac:dyDescent="0.15">
      <c r="A27" s="15" t="s">
        <v>70</v>
      </c>
      <c r="B27" s="14"/>
      <c r="C27" s="10" t="str">
        <f t="shared" si="0"/>
        <v/>
      </c>
      <c r="D27" s="10" t="str">
        <f t="shared" si="4"/>
        <v/>
      </c>
      <c r="F27" s="9" t="s">
        <v>517</v>
      </c>
      <c r="G27" s="12"/>
      <c r="H27" s="10" t="str">
        <f t="shared" si="7"/>
        <v/>
      </c>
      <c r="I27" s="10" t="str">
        <f t="shared" si="5"/>
        <v/>
      </c>
      <c r="J27" s="10"/>
      <c r="K27" s="10"/>
      <c r="L27" s="16"/>
      <c r="O27" s="10"/>
      <c r="P27" s="26" t="s">
        <v>439</v>
      </c>
      <c r="T27" s="26" t="s">
        <v>204</v>
      </c>
      <c r="U27" s="26" t="s">
        <v>329</v>
      </c>
      <c r="V27" s="55" t="s">
        <v>299</v>
      </c>
      <c r="W27" s="55" t="s">
        <v>423</v>
      </c>
      <c r="AA27" s="24"/>
      <c r="AE27" s="35" t="str">
        <f>CHAR(CODE(AE26)+1)</f>
        <v>Z</v>
      </c>
    </row>
    <row r="28" spans="1:31" ht="13.5" customHeight="1" x14ac:dyDescent="0.15">
      <c r="A28" s="15" t="s">
        <v>71</v>
      </c>
      <c r="B28" s="14"/>
      <c r="C28" s="10" t="str">
        <f t="shared" si="0"/>
        <v/>
      </c>
      <c r="D28" s="10" t="str">
        <f t="shared" si="4"/>
        <v/>
      </c>
      <c r="F28" s="9" t="s">
        <v>518</v>
      </c>
      <c r="G28" s="12"/>
      <c r="H28" s="10" t="str">
        <f t="shared" si="7"/>
        <v/>
      </c>
      <c r="I28" s="10" t="str">
        <f t="shared" si="5"/>
        <v/>
      </c>
      <c r="J28" s="10"/>
      <c r="K28" s="10"/>
      <c r="L28" s="16"/>
      <c r="O28" s="10"/>
      <c r="P28" s="26" t="s">
        <v>440</v>
      </c>
      <c r="T28" s="26" t="s">
        <v>205</v>
      </c>
      <c r="U28" s="26" t="s">
        <v>330</v>
      </c>
      <c r="V28" s="55" t="s">
        <v>300</v>
      </c>
      <c r="W28" s="55" t="s">
        <v>424</v>
      </c>
      <c r="AA28" s="24"/>
      <c r="AE28" s="35" t="s">
        <v>116</v>
      </c>
    </row>
    <row r="29" spans="1:31" ht="13.5" customHeight="1" x14ac:dyDescent="0.15">
      <c r="A29" s="15" t="s">
        <v>126</v>
      </c>
      <c r="B29" s="14"/>
      <c r="C29" s="10" t="str">
        <f t="shared" si="0"/>
        <v/>
      </c>
      <c r="D29" s="10" t="str">
        <f t="shared" si="4"/>
        <v/>
      </c>
      <c r="F29" s="9" t="s">
        <v>519</v>
      </c>
      <c r="G29" s="12" t="s">
        <v>664</v>
      </c>
      <c r="H29" s="10" t="str">
        <f t="shared" si="7"/>
        <v>その他の事項経費</v>
      </c>
      <c r="I29" s="10" t="str">
        <f t="shared" si="5"/>
        <v>その他の事項経費</v>
      </c>
      <c r="J29" s="10"/>
      <c r="K29" s="10"/>
      <c r="L29" s="16"/>
      <c r="O29" s="10"/>
      <c r="P29" s="26" t="s">
        <v>441</v>
      </c>
      <c r="T29" s="26" t="s">
        <v>206</v>
      </c>
      <c r="U29" s="26" t="s">
        <v>331</v>
      </c>
      <c r="V29" s="55" t="s">
        <v>35</v>
      </c>
      <c r="W29" s="55" t="s">
        <v>425</v>
      </c>
      <c r="AA29" s="24"/>
      <c r="AE29" s="35" t="str">
        <f t="shared" si="6"/>
        <v>b</v>
      </c>
    </row>
    <row r="30" spans="1:31" ht="13.5" customHeight="1" x14ac:dyDescent="0.15">
      <c r="A30" s="15" t="s">
        <v>127</v>
      </c>
      <c r="B30" s="14"/>
      <c r="C30" s="10" t="str">
        <f t="shared" si="0"/>
        <v/>
      </c>
      <c r="D30" s="10" t="str">
        <f t="shared" si="4"/>
        <v/>
      </c>
      <c r="F30" s="10"/>
      <c r="G30" s="10"/>
      <c r="J30" s="10"/>
      <c r="K30" s="10"/>
      <c r="L30" s="16"/>
      <c r="O30" s="10"/>
      <c r="P30" s="26" t="s">
        <v>442</v>
      </c>
      <c r="T30" s="26" t="s">
        <v>207</v>
      </c>
      <c r="U30" s="26" t="s">
        <v>332</v>
      </c>
      <c r="V30" s="51"/>
      <c r="W30" s="55" t="s">
        <v>426</v>
      </c>
      <c r="AA30" s="24"/>
      <c r="AE30" s="35" t="str">
        <f t="shared" si="6"/>
        <v>c</v>
      </c>
    </row>
    <row r="31" spans="1:31" ht="13.5" customHeight="1" x14ac:dyDescent="0.15">
      <c r="A31" s="15" t="s">
        <v>129</v>
      </c>
      <c r="B31" s="14"/>
      <c r="C31" s="10" t="str">
        <f>IF(B31="","",#REF!)</f>
        <v/>
      </c>
      <c r="D31" s="10" t="str">
        <f t="shared" si="4"/>
        <v/>
      </c>
      <c r="F31" s="10" t="str">
        <f>I29</f>
        <v>その他の事項経費</v>
      </c>
      <c r="G31" s="10"/>
      <c r="J31" s="10"/>
      <c r="K31" s="10"/>
      <c r="L31" s="16"/>
      <c r="O31" s="10"/>
      <c r="P31" s="26" t="s">
        <v>443</v>
      </c>
      <c r="T31" s="26" t="s">
        <v>208</v>
      </c>
      <c r="U31" s="26" t="s">
        <v>333</v>
      </c>
      <c r="W31" s="55" t="s">
        <v>427</v>
      </c>
      <c r="AA31" s="24"/>
      <c r="AE31" s="35" t="str">
        <f t="shared" si="6"/>
        <v>d</v>
      </c>
    </row>
    <row r="32" spans="1:31" ht="13.5" customHeight="1" x14ac:dyDescent="0.15">
      <c r="A32" s="15" t="s">
        <v>128</v>
      </c>
      <c r="B32" s="14"/>
      <c r="C32" s="10" t="str">
        <f>IF(B32="","",A31)</f>
        <v/>
      </c>
      <c r="D32" s="10" t="str">
        <f t="shared" si="4"/>
        <v/>
      </c>
      <c r="F32" s="10"/>
      <c r="G32" s="10"/>
      <c r="J32" s="10"/>
      <c r="K32" s="10"/>
      <c r="L32" s="16"/>
      <c r="O32" s="10"/>
      <c r="P32" s="26" t="s">
        <v>444</v>
      </c>
      <c r="T32" s="26" t="s">
        <v>209</v>
      </c>
      <c r="U32" s="26" t="s">
        <v>334</v>
      </c>
      <c r="W32" s="55" t="s">
        <v>35</v>
      </c>
      <c r="AA32" s="24"/>
      <c r="AE32" s="35" t="str">
        <f t="shared" si="6"/>
        <v>e</v>
      </c>
    </row>
    <row r="33" spans="1:31" ht="13.5" customHeight="1" x14ac:dyDescent="0.15">
      <c r="A33" s="15" t="s">
        <v>130</v>
      </c>
      <c r="B33" s="14"/>
      <c r="C33" s="10" t="str">
        <f>IF(B33="","",A32)</f>
        <v/>
      </c>
      <c r="D33" s="10" t="str">
        <f t="shared" si="4"/>
        <v/>
      </c>
      <c r="F33" s="10"/>
      <c r="G33" s="10"/>
      <c r="J33" s="10"/>
      <c r="K33" s="10"/>
      <c r="L33" s="16"/>
      <c r="O33" s="10"/>
      <c r="P33" s="26" t="s">
        <v>445</v>
      </c>
      <c r="T33" s="26" t="s">
        <v>210</v>
      </c>
      <c r="U33" s="26" t="s">
        <v>335</v>
      </c>
      <c r="AA33" s="24"/>
      <c r="AE33" s="35" t="str">
        <f t="shared" si="6"/>
        <v>f</v>
      </c>
    </row>
    <row r="34" spans="1:31" ht="13.5" customHeight="1" x14ac:dyDescent="0.15">
      <c r="A34" s="15" t="s">
        <v>131</v>
      </c>
      <c r="B34" s="14"/>
      <c r="C34" s="10" t="str">
        <f>IF(B34="","",A33)</f>
        <v/>
      </c>
      <c r="D34" s="10" t="str">
        <f t="shared" si="4"/>
        <v/>
      </c>
      <c r="F34" s="10"/>
      <c r="G34" s="10"/>
      <c r="J34" s="10"/>
      <c r="K34" s="10"/>
      <c r="L34" s="16"/>
      <c r="O34" s="10"/>
      <c r="P34" s="26" t="s">
        <v>446</v>
      </c>
      <c r="T34" s="26" t="s">
        <v>211</v>
      </c>
      <c r="U34" s="26" t="s">
        <v>336</v>
      </c>
      <c r="AA34" s="24"/>
      <c r="AE34" s="35" t="str">
        <f t="shared" si="6"/>
        <v>g</v>
      </c>
    </row>
    <row r="35" spans="1:31" ht="13.5" customHeight="1" x14ac:dyDescent="0.15">
      <c r="A35" s="15" t="s">
        <v>128</v>
      </c>
      <c r="B35" s="14" t="s">
        <v>664</v>
      </c>
      <c r="C35" s="10" t="str">
        <f>IF(B35="","",A34)</f>
        <v>東日本大震災復興特別会計</v>
      </c>
      <c r="D35" s="10" t="str">
        <f t="shared" si="4"/>
        <v>東日本大震災復興特別会計</v>
      </c>
      <c r="F35" s="10"/>
      <c r="G35" s="10"/>
      <c r="J35" s="10"/>
      <c r="K35" s="10"/>
      <c r="L35" s="16"/>
      <c r="O35" s="10"/>
      <c r="P35" s="26" t="s">
        <v>447</v>
      </c>
      <c r="T35" s="26" t="s">
        <v>212</v>
      </c>
      <c r="U35" s="26" t="s">
        <v>337</v>
      </c>
      <c r="AA35" s="24"/>
      <c r="AE35" s="35" t="str">
        <f t="shared" si="6"/>
        <v>h</v>
      </c>
    </row>
    <row r="36" spans="1:31" ht="13.5" customHeight="1" x14ac:dyDescent="0.15">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15">
      <c r="A37" s="10" t="str">
        <f>D35</f>
        <v>東日本大震災復興特別会計</v>
      </c>
      <c r="B37" s="16"/>
      <c r="F37" s="10"/>
      <c r="G37" s="10"/>
      <c r="J37" s="10"/>
      <c r="K37" s="10"/>
      <c r="L37" s="16"/>
      <c r="O37" s="10"/>
      <c r="P37" s="26" t="s">
        <v>449</v>
      </c>
      <c r="T37" s="26" t="s">
        <v>214</v>
      </c>
      <c r="U37" s="26" t="s">
        <v>339</v>
      </c>
      <c r="AA37" s="24"/>
      <c r="AE37" s="35" t="str">
        <f t="shared" si="6"/>
        <v>j</v>
      </c>
    </row>
    <row r="38" spans="1:31" x14ac:dyDescent="0.15">
      <c r="A38" s="10"/>
      <c r="B38" s="16"/>
      <c r="F38" s="10"/>
      <c r="G38" s="10"/>
      <c r="J38" s="10"/>
      <c r="K38" s="10"/>
      <c r="L38" s="16"/>
      <c r="O38" s="10"/>
      <c r="T38" s="26" t="s">
        <v>215</v>
      </c>
      <c r="U38" s="26" t="s">
        <v>340</v>
      </c>
      <c r="AA38" s="24"/>
      <c r="AE38" s="35" t="str">
        <f t="shared" si="6"/>
        <v>k</v>
      </c>
    </row>
    <row r="39" spans="1:31" x14ac:dyDescent="0.15">
      <c r="A39" s="10"/>
      <c r="B39" s="16"/>
      <c r="F39" s="10"/>
      <c r="G39" s="10"/>
      <c r="J39" s="10"/>
      <c r="K39" s="10"/>
      <c r="L39" s="16"/>
      <c r="O39" s="10"/>
      <c r="T39" s="26" t="s">
        <v>216</v>
      </c>
      <c r="U39" s="26" t="s">
        <v>341</v>
      </c>
      <c r="AA39" s="24"/>
      <c r="AE39" s="35" t="str">
        <f t="shared" si="6"/>
        <v>l</v>
      </c>
    </row>
    <row r="40" spans="1:31" x14ac:dyDescent="0.15">
      <c r="A40" s="10"/>
      <c r="B40" s="16"/>
      <c r="F40" s="10"/>
      <c r="G40" s="10"/>
      <c r="J40" s="10"/>
      <c r="K40" s="10"/>
      <c r="L40" s="16"/>
      <c r="O40" s="10"/>
      <c r="T40" s="26" t="s">
        <v>217</v>
      </c>
      <c r="U40" s="26" t="s">
        <v>342</v>
      </c>
      <c r="AA40" s="24"/>
      <c r="AE40" s="35" t="str">
        <f t="shared" si="6"/>
        <v>m</v>
      </c>
    </row>
    <row r="41" spans="1:31" x14ac:dyDescent="0.15">
      <c r="A41" s="10"/>
      <c r="B41" s="16"/>
      <c r="F41" s="10"/>
      <c r="G41" s="10"/>
      <c r="J41" s="10"/>
      <c r="K41" s="10"/>
      <c r="L41" s="16"/>
      <c r="O41" s="10"/>
      <c r="P41" s="26" t="s">
        <v>557</v>
      </c>
      <c r="T41" s="26" t="s">
        <v>218</v>
      </c>
      <c r="U41" s="26" t="s">
        <v>343</v>
      </c>
      <c r="AA41" s="24"/>
      <c r="AE41" s="35" t="str">
        <f t="shared" si="6"/>
        <v>n</v>
      </c>
    </row>
    <row r="42" spans="1:31" x14ac:dyDescent="0.15">
      <c r="A42" s="10"/>
      <c r="B42" s="16"/>
      <c r="F42" s="10"/>
      <c r="G42" s="10"/>
      <c r="J42" s="10"/>
      <c r="K42" s="10"/>
      <c r="L42" s="16"/>
      <c r="O42" s="10"/>
      <c r="P42" s="26"/>
      <c r="T42" s="26" t="s">
        <v>219</v>
      </c>
      <c r="U42" s="26" t="s">
        <v>344</v>
      </c>
      <c r="AA42" s="24"/>
      <c r="AE42" s="35" t="str">
        <f t="shared" si="6"/>
        <v>o</v>
      </c>
    </row>
    <row r="43" spans="1:31" x14ac:dyDescent="0.15">
      <c r="A43" s="10"/>
      <c r="B43" s="16"/>
      <c r="F43" s="10"/>
      <c r="G43" s="10"/>
      <c r="J43" s="10"/>
      <c r="K43" s="10"/>
      <c r="L43" s="16"/>
      <c r="O43" s="10"/>
      <c r="P43" s="26" t="s">
        <v>165</v>
      </c>
      <c r="T43" s="26" t="s">
        <v>220</v>
      </c>
      <c r="U43" s="26" t="s">
        <v>345</v>
      </c>
      <c r="AA43" s="24"/>
      <c r="AE43" s="35" t="str">
        <f t="shared" si="6"/>
        <v>p</v>
      </c>
    </row>
    <row r="44" spans="1:31" x14ac:dyDescent="0.15">
      <c r="A44" s="10"/>
      <c r="B44" s="16"/>
      <c r="F44" s="10"/>
      <c r="G44" s="10"/>
      <c r="J44" s="10"/>
      <c r="K44" s="10"/>
      <c r="L44" s="16"/>
      <c r="O44" s="10"/>
      <c r="P44" s="26" t="s">
        <v>175</v>
      </c>
      <c r="T44" s="26" t="s">
        <v>221</v>
      </c>
      <c r="U44" s="26" t="s">
        <v>346</v>
      </c>
      <c r="AA44" s="24"/>
      <c r="AE44" s="35" t="str">
        <f t="shared" si="6"/>
        <v>q</v>
      </c>
    </row>
    <row r="45" spans="1:31" x14ac:dyDescent="0.15">
      <c r="A45" s="10"/>
      <c r="B45" s="16"/>
      <c r="F45" s="10"/>
      <c r="G45" s="10"/>
      <c r="J45" s="10"/>
      <c r="K45" s="10"/>
      <c r="L45" s="16"/>
      <c r="O45" s="10"/>
      <c r="T45" s="26" t="s">
        <v>222</v>
      </c>
      <c r="U45" s="26" t="s">
        <v>347</v>
      </c>
      <c r="AA45" s="24"/>
      <c r="AE45" s="35" t="str">
        <f t="shared" si="6"/>
        <v>r</v>
      </c>
    </row>
    <row r="46" spans="1:31" x14ac:dyDescent="0.15">
      <c r="A46" s="10"/>
      <c r="B46" s="16"/>
      <c r="F46" s="10"/>
      <c r="G46" s="10"/>
      <c r="J46" s="10"/>
      <c r="K46" s="10"/>
      <c r="L46" s="16"/>
      <c r="O46" s="10"/>
      <c r="P46" s="69" t="s">
        <v>558</v>
      </c>
      <c r="T46" s="26" t="s">
        <v>223</v>
      </c>
      <c r="U46" s="26" t="s">
        <v>348</v>
      </c>
      <c r="AA46" s="24"/>
      <c r="AE46" s="35" t="str">
        <f t="shared" si="6"/>
        <v>s</v>
      </c>
    </row>
    <row r="47" spans="1:31" x14ac:dyDescent="0.15">
      <c r="A47" s="10"/>
      <c r="B47" s="16"/>
      <c r="F47" s="10"/>
      <c r="G47" s="10"/>
      <c r="J47" s="10"/>
      <c r="K47" s="10"/>
      <c r="L47" s="16"/>
      <c r="O47" s="10"/>
      <c r="P47" s="26"/>
      <c r="T47" s="26" t="s">
        <v>224</v>
      </c>
      <c r="U47" s="26" t="s">
        <v>349</v>
      </c>
      <c r="AA47" s="24"/>
      <c r="AE47" s="35" t="str">
        <f t="shared" si="6"/>
        <v>t</v>
      </c>
    </row>
    <row r="48" spans="1:31" x14ac:dyDescent="0.15">
      <c r="A48" s="10"/>
      <c r="B48" s="16"/>
      <c r="F48" s="10"/>
      <c r="G48" s="10"/>
      <c r="J48" s="10"/>
      <c r="K48" s="10"/>
      <c r="L48" s="16"/>
      <c r="O48" s="10"/>
      <c r="P48" s="26" t="s">
        <v>179</v>
      </c>
      <c r="T48" s="26" t="s">
        <v>225</v>
      </c>
      <c r="U48" s="26" t="s">
        <v>350</v>
      </c>
      <c r="AA48" s="24"/>
      <c r="AE48" s="35" t="str">
        <f t="shared" si="6"/>
        <v>u</v>
      </c>
    </row>
    <row r="49" spans="1:31" x14ac:dyDescent="0.15">
      <c r="A49" s="10"/>
      <c r="B49" s="16"/>
      <c r="F49" s="10"/>
      <c r="G49" s="10"/>
      <c r="J49" s="10"/>
      <c r="K49" s="10"/>
      <c r="L49" s="16"/>
      <c r="O49" s="10"/>
      <c r="P49" s="26" t="s">
        <v>180</v>
      </c>
      <c r="T49" s="26" t="s">
        <v>226</v>
      </c>
      <c r="U49" s="26" t="s">
        <v>351</v>
      </c>
      <c r="AA49" s="24"/>
      <c r="AE49" s="35" t="str">
        <f t="shared" si="6"/>
        <v>v</v>
      </c>
    </row>
    <row r="50" spans="1:31" x14ac:dyDescent="0.15">
      <c r="A50" s="10"/>
      <c r="B50" s="16"/>
      <c r="F50" s="10"/>
      <c r="G50" s="10"/>
      <c r="J50" s="10"/>
      <c r="K50" s="10"/>
      <c r="L50" s="16"/>
      <c r="O50" s="10"/>
      <c r="T50" s="26" t="s">
        <v>227</v>
      </c>
      <c r="U50" s="26" t="s">
        <v>352</v>
      </c>
      <c r="AA50" s="24"/>
    </row>
    <row r="51" spans="1:31" x14ac:dyDescent="0.15">
      <c r="A51" s="10"/>
      <c r="B51" s="16"/>
      <c r="F51" s="10"/>
      <c r="G51" s="10"/>
      <c r="J51" s="10"/>
      <c r="K51" s="10"/>
      <c r="L51" s="16"/>
      <c r="O51" s="10"/>
      <c r="P51" s="23" t="s">
        <v>97</v>
      </c>
      <c r="T51" s="26" t="s">
        <v>228</v>
      </c>
      <c r="U51" s="26" t="s">
        <v>353</v>
      </c>
      <c r="AA51" s="24"/>
    </row>
    <row r="52" spans="1:31" x14ac:dyDescent="0.15">
      <c r="A52" s="10"/>
      <c r="B52" s="16"/>
      <c r="F52" s="10"/>
      <c r="G52" s="10"/>
      <c r="J52" s="10"/>
      <c r="K52" s="10"/>
      <c r="L52" s="16"/>
      <c r="O52" s="10"/>
      <c r="P52" s="57" t="s">
        <v>550</v>
      </c>
      <c r="T52" s="26" t="s">
        <v>229</v>
      </c>
      <c r="U52" s="26" t="s">
        <v>354</v>
      </c>
      <c r="AA52" s="24"/>
    </row>
    <row r="53" spans="1:31" x14ac:dyDescent="0.15">
      <c r="A53" s="10"/>
      <c r="B53" s="16"/>
      <c r="F53" s="10"/>
      <c r="G53" s="10"/>
      <c r="J53" s="10"/>
      <c r="K53" s="10"/>
      <c r="L53" s="16"/>
      <c r="O53" s="10"/>
      <c r="T53" s="26" t="s">
        <v>230</v>
      </c>
      <c r="U53" s="26" t="s">
        <v>355</v>
      </c>
      <c r="AA53" s="24"/>
    </row>
    <row r="54" spans="1:31" x14ac:dyDescent="0.15">
      <c r="A54" s="10"/>
      <c r="B54" s="16"/>
      <c r="F54" s="10"/>
      <c r="G54" s="10"/>
      <c r="J54" s="10"/>
      <c r="K54" s="10"/>
      <c r="L54" s="16"/>
      <c r="O54" s="10"/>
      <c r="P54" s="57">
        <v>2021</v>
      </c>
      <c r="T54" s="26" t="s">
        <v>231</v>
      </c>
      <c r="U54" s="26" t="s">
        <v>356</v>
      </c>
      <c r="AA54" s="24"/>
    </row>
    <row r="55" spans="1:31" x14ac:dyDescent="0.15">
      <c r="A55" s="10"/>
      <c r="B55" s="16"/>
      <c r="F55" s="10"/>
      <c r="G55" s="10"/>
      <c r="J55" s="10"/>
      <c r="K55" s="10"/>
      <c r="L55" s="16"/>
      <c r="O55" s="10"/>
      <c r="P55" s="57">
        <v>2022</v>
      </c>
      <c r="T55" s="26" t="s">
        <v>232</v>
      </c>
      <c r="U55" s="26" t="s">
        <v>357</v>
      </c>
      <c r="AA55" s="24"/>
    </row>
    <row r="56" spans="1:31" x14ac:dyDescent="0.15">
      <c r="A56" s="10"/>
      <c r="B56" s="16"/>
      <c r="F56" s="10"/>
      <c r="G56" s="10"/>
      <c r="J56" s="10"/>
      <c r="K56" s="10"/>
      <c r="L56" s="16"/>
      <c r="O56" s="10"/>
      <c r="P56" s="57">
        <v>2023</v>
      </c>
      <c r="T56" s="26" t="s">
        <v>233</v>
      </c>
      <c r="U56" s="26" t="s">
        <v>358</v>
      </c>
      <c r="AA56" s="24"/>
    </row>
    <row r="57" spans="1:31" x14ac:dyDescent="0.15">
      <c r="A57" s="10"/>
      <c r="B57" s="16"/>
      <c r="F57" s="10"/>
      <c r="G57" s="10"/>
      <c r="J57" s="10"/>
      <c r="K57" s="10"/>
      <c r="L57" s="16"/>
      <c r="O57" s="10"/>
      <c r="P57" s="57">
        <v>2024</v>
      </c>
      <c r="T57" s="26" t="s">
        <v>234</v>
      </c>
      <c r="U57" s="26" t="s">
        <v>359</v>
      </c>
      <c r="AA57" s="24"/>
    </row>
    <row r="58" spans="1:31" x14ac:dyDescent="0.15">
      <c r="A58" s="10"/>
      <c r="B58" s="16"/>
      <c r="F58" s="10"/>
      <c r="G58" s="10"/>
      <c r="J58" s="10"/>
      <c r="K58" s="10"/>
      <c r="L58" s="16"/>
      <c r="O58" s="10"/>
      <c r="P58" s="57">
        <v>2025</v>
      </c>
      <c r="T58" s="26" t="s">
        <v>235</v>
      </c>
      <c r="U58" s="26" t="s">
        <v>360</v>
      </c>
      <c r="AA58" s="24"/>
    </row>
    <row r="59" spans="1:31" x14ac:dyDescent="0.15">
      <c r="A59" s="10"/>
      <c r="B59" s="16"/>
      <c r="F59" s="10"/>
      <c r="G59" s="10"/>
      <c r="J59" s="10"/>
      <c r="K59" s="10"/>
      <c r="L59" s="16"/>
      <c r="O59" s="10"/>
      <c r="P59" s="57">
        <v>2026</v>
      </c>
      <c r="T59" s="26" t="s">
        <v>236</v>
      </c>
      <c r="U59" s="26" t="s">
        <v>361</v>
      </c>
      <c r="AA59" s="24"/>
    </row>
    <row r="60" spans="1:31" x14ac:dyDescent="0.15">
      <c r="A60" s="10"/>
      <c r="B60" s="16"/>
      <c r="F60" s="10"/>
      <c r="G60" s="10"/>
      <c r="J60" s="10"/>
      <c r="K60" s="10"/>
      <c r="L60" s="16"/>
      <c r="O60" s="10"/>
      <c r="T60" s="26" t="s">
        <v>237</v>
      </c>
      <c r="U60" s="26" t="s">
        <v>362</v>
      </c>
      <c r="AA60" s="24"/>
    </row>
    <row r="61" spans="1:31" x14ac:dyDescent="0.15">
      <c r="A61" s="10"/>
      <c r="B61" s="16"/>
      <c r="F61" s="10"/>
      <c r="G61" s="10"/>
      <c r="J61" s="10"/>
      <c r="K61" s="10"/>
      <c r="L61" s="16"/>
      <c r="O61" s="10"/>
      <c r="P61" s="68" t="s">
        <v>556</v>
      </c>
      <c r="T61" s="26" t="s">
        <v>238</v>
      </c>
      <c r="U61" s="26" t="s">
        <v>363</v>
      </c>
      <c r="AA61" s="24"/>
    </row>
    <row r="62" spans="1:31" x14ac:dyDescent="0.15">
      <c r="A62" s="10"/>
      <c r="B62" s="16"/>
      <c r="F62" s="10"/>
      <c r="G62" s="10"/>
      <c r="J62" s="10"/>
      <c r="K62" s="10"/>
      <c r="L62" s="16"/>
      <c r="O62" s="10"/>
      <c r="P62" s="57">
        <v>20</v>
      </c>
      <c r="T62" s="26" t="s">
        <v>239</v>
      </c>
      <c r="U62" s="26" t="s">
        <v>364</v>
      </c>
      <c r="AA62" s="24"/>
    </row>
    <row r="63" spans="1:31" x14ac:dyDescent="0.15">
      <c r="A63" s="10"/>
      <c r="B63" s="16"/>
      <c r="F63" s="10"/>
      <c r="G63" s="10"/>
      <c r="J63" s="10"/>
      <c r="K63" s="10"/>
      <c r="L63" s="16"/>
      <c r="O63" s="10"/>
      <c r="P63" s="26" t="s">
        <v>428</v>
      </c>
      <c r="T63" s="26" t="s">
        <v>240</v>
      </c>
      <c r="U63" s="26" t="s">
        <v>365</v>
      </c>
      <c r="AA63" s="24"/>
    </row>
    <row r="64" spans="1:31" x14ac:dyDescent="0.15">
      <c r="A64" s="10"/>
      <c r="B64" s="16"/>
      <c r="F64" s="10"/>
      <c r="G64" s="10"/>
      <c r="J64" s="10"/>
      <c r="K64" s="10"/>
      <c r="L64" s="16"/>
      <c r="O64" s="10"/>
      <c r="P64" s="26" t="s">
        <v>429</v>
      </c>
      <c r="T64" s="26" t="s">
        <v>241</v>
      </c>
      <c r="U64" s="26" t="s">
        <v>366</v>
      </c>
      <c r="AA64" s="24"/>
    </row>
    <row r="65" spans="1:27" x14ac:dyDescent="0.15">
      <c r="A65" s="10"/>
      <c r="B65" s="16"/>
      <c r="F65" s="10"/>
      <c r="G65" s="10"/>
      <c r="J65" s="10"/>
      <c r="K65" s="10"/>
      <c r="L65" s="16"/>
      <c r="O65" s="10"/>
      <c r="T65" s="26" t="s">
        <v>242</v>
      </c>
      <c r="U65" s="26" t="s">
        <v>367</v>
      </c>
      <c r="AA65" s="24"/>
    </row>
    <row r="66" spans="1:27" x14ac:dyDescent="0.15">
      <c r="A66" s="10"/>
      <c r="B66" s="16"/>
      <c r="J66" s="10"/>
      <c r="K66" s="10"/>
      <c r="L66" s="16"/>
      <c r="O66" s="10"/>
      <c r="P66" s="68" t="s">
        <v>555</v>
      </c>
      <c r="T66" s="26" t="s">
        <v>36</v>
      </c>
      <c r="U66" s="26" t="s">
        <v>368</v>
      </c>
      <c r="AA66" s="24"/>
    </row>
    <row r="67" spans="1:27" x14ac:dyDescent="0.15">
      <c r="A67" s="10"/>
      <c r="B67" s="16"/>
      <c r="J67" s="10"/>
      <c r="K67" s="10"/>
      <c r="L67" s="16"/>
      <c r="O67" s="10"/>
      <c r="P67" s="57">
        <v>21</v>
      </c>
      <c r="T67" s="26" t="s">
        <v>243</v>
      </c>
      <c r="U67" s="26" t="s">
        <v>369</v>
      </c>
      <c r="AA67" s="24"/>
    </row>
    <row r="68" spans="1:27" x14ac:dyDescent="0.15">
      <c r="B68" s="16"/>
      <c r="J68" s="10"/>
      <c r="K68" s="10"/>
      <c r="L68" s="16"/>
      <c r="O68" s="10"/>
      <c r="P68" s="26" t="s">
        <v>429</v>
      </c>
      <c r="T68" s="26" t="s">
        <v>244</v>
      </c>
      <c r="U68" s="26" t="s">
        <v>370</v>
      </c>
      <c r="AA68" s="24"/>
    </row>
    <row r="69" spans="1:27" x14ac:dyDescent="0.15">
      <c r="J69" s="10"/>
      <c r="K69" s="10"/>
      <c r="L69" s="16"/>
      <c r="O69" s="10"/>
      <c r="P69" s="26" t="s">
        <v>459</v>
      </c>
      <c r="T69" s="26" t="s">
        <v>245</v>
      </c>
      <c r="U69" s="26" t="s">
        <v>371</v>
      </c>
      <c r="AA69" s="24"/>
    </row>
    <row r="70" spans="1:27" x14ac:dyDescent="0.15">
      <c r="T70" s="26" t="s">
        <v>246</v>
      </c>
      <c r="U70" s="26" t="s">
        <v>372</v>
      </c>
    </row>
    <row r="71" spans="1:27" x14ac:dyDescent="0.15">
      <c r="P71" s="60" t="s">
        <v>476</v>
      </c>
      <c r="T71" s="26" t="s">
        <v>247</v>
      </c>
      <c r="U71" s="26" t="s">
        <v>373</v>
      </c>
    </row>
    <row r="72" spans="1:27" x14ac:dyDescent="0.15">
      <c r="P72" s="60" t="s">
        <v>477</v>
      </c>
      <c r="T72" s="26" t="s">
        <v>248</v>
      </c>
      <c r="U72" s="26" t="s">
        <v>374</v>
      </c>
    </row>
    <row r="73" spans="1:27" x14ac:dyDescent="0.15">
      <c r="P73" s="60" t="s">
        <v>478</v>
      </c>
      <c r="T73" s="26" t="s">
        <v>249</v>
      </c>
      <c r="U73" s="26" t="s">
        <v>375</v>
      </c>
    </row>
    <row r="74" spans="1:27" x14ac:dyDescent="0.15">
      <c r="P74" s="60" t="s">
        <v>479</v>
      </c>
      <c r="T74" s="26" t="s">
        <v>250</v>
      </c>
      <c r="U74" s="26" t="s">
        <v>376</v>
      </c>
    </row>
    <row r="75" spans="1:27" x14ac:dyDescent="0.15">
      <c r="P75" s="60" t="s">
        <v>480</v>
      </c>
      <c r="T75" s="26" t="s">
        <v>251</v>
      </c>
      <c r="U75" s="26" t="s">
        <v>377</v>
      </c>
    </row>
    <row r="76" spans="1:27" x14ac:dyDescent="0.15">
      <c r="P76" s="60" t="s">
        <v>481</v>
      </c>
      <c r="T76" s="26" t="s">
        <v>252</v>
      </c>
      <c r="U76" s="26" t="s">
        <v>378</v>
      </c>
    </row>
    <row r="77" spans="1:27" x14ac:dyDescent="0.15">
      <c r="T77" s="26" t="s">
        <v>253</v>
      </c>
      <c r="U77" s="26" t="s">
        <v>379</v>
      </c>
    </row>
    <row r="78" spans="1:27" x14ac:dyDescent="0.15">
      <c r="T78" s="26" t="s">
        <v>254</v>
      </c>
      <c r="U78" s="26" t="s">
        <v>380</v>
      </c>
    </row>
    <row r="79" spans="1:27" x14ac:dyDescent="0.15">
      <c r="T79" s="26" t="s">
        <v>255</v>
      </c>
      <c r="U79" s="26" t="s">
        <v>381</v>
      </c>
    </row>
    <row r="80" spans="1:27" x14ac:dyDescent="0.15">
      <c r="T80" s="26" t="s">
        <v>256</v>
      </c>
      <c r="U80" s="26" t="s">
        <v>382</v>
      </c>
    </row>
    <row r="81" spans="20:21" x14ac:dyDescent="0.15">
      <c r="T81" s="26" t="s">
        <v>257</v>
      </c>
      <c r="U81" s="26" t="s">
        <v>383</v>
      </c>
    </row>
    <row r="82" spans="20:21" x14ac:dyDescent="0.15">
      <c r="T82" s="26" t="s">
        <v>258</v>
      </c>
      <c r="U82" s="26" t="s">
        <v>384</v>
      </c>
    </row>
    <row r="83" spans="20:21" x14ac:dyDescent="0.15">
      <c r="T83" s="26" t="s">
        <v>259</v>
      </c>
      <c r="U83" s="26" t="s">
        <v>385</v>
      </c>
    </row>
    <row r="84" spans="20:21" x14ac:dyDescent="0.15">
      <c r="T84" s="26" t="s">
        <v>260</v>
      </c>
      <c r="U84" s="26" t="s">
        <v>386</v>
      </c>
    </row>
    <row r="85" spans="20:21" x14ac:dyDescent="0.15">
      <c r="T85" s="26" t="s">
        <v>261</v>
      </c>
      <c r="U85" s="26" t="s">
        <v>387</v>
      </c>
    </row>
    <row r="86" spans="20:21" x14ac:dyDescent="0.15">
      <c r="T86" s="26" t="s">
        <v>262</v>
      </c>
      <c r="U86" s="26" t="s">
        <v>388</v>
      </c>
    </row>
    <row r="87" spans="20:21" x14ac:dyDescent="0.15">
      <c r="T87" s="26" t="s">
        <v>263</v>
      </c>
      <c r="U87" s="26" t="s">
        <v>389</v>
      </c>
    </row>
    <row r="88" spans="20:21" x14ac:dyDescent="0.15">
      <c r="T88" s="26" t="s">
        <v>264</v>
      </c>
      <c r="U88" s="26" t="s">
        <v>390</v>
      </c>
    </row>
    <row r="89" spans="20:21" x14ac:dyDescent="0.15">
      <c r="T89" s="26" t="s">
        <v>265</v>
      </c>
      <c r="U89" s="26" t="s">
        <v>391</v>
      </c>
    </row>
    <row r="90" spans="20:21" x14ac:dyDescent="0.15">
      <c r="T90" s="26" t="s">
        <v>266</v>
      </c>
      <c r="U90" s="26" t="s">
        <v>392</v>
      </c>
    </row>
    <row r="91" spans="20:21" x14ac:dyDescent="0.15">
      <c r="T91" s="26" t="s">
        <v>267</v>
      </c>
      <c r="U91" s="26" t="s">
        <v>393</v>
      </c>
    </row>
    <row r="92" spans="20:21" x14ac:dyDescent="0.15">
      <c r="T92" s="26" t="s">
        <v>268</v>
      </c>
      <c r="U92" s="26" t="s">
        <v>394</v>
      </c>
    </row>
    <row r="93" spans="20:21" x14ac:dyDescent="0.15">
      <c r="T93" s="26" t="s">
        <v>269</v>
      </c>
      <c r="U93" s="26" t="s">
        <v>395</v>
      </c>
    </row>
    <row r="94" spans="20:21" x14ac:dyDescent="0.15">
      <c r="T94" s="26" t="s">
        <v>270</v>
      </c>
      <c r="U94" s="26" t="s">
        <v>396</v>
      </c>
    </row>
    <row r="95" spans="20:21" x14ac:dyDescent="0.15">
      <c r="T95" s="26" t="s">
        <v>271</v>
      </c>
      <c r="U95" s="26" t="s">
        <v>397</v>
      </c>
    </row>
    <row r="96" spans="20:21" x14ac:dyDescent="0.15">
      <c r="T96" s="26" t="s">
        <v>178</v>
      </c>
      <c r="U96" s="26" t="s">
        <v>398</v>
      </c>
    </row>
    <row r="97" spans="16:21" x14ac:dyDescent="0.15">
      <c r="T97" s="26" t="s">
        <v>272</v>
      </c>
      <c r="U97" s="26" t="s">
        <v>399</v>
      </c>
    </row>
    <row r="98" spans="16:21" x14ac:dyDescent="0.15">
      <c r="T98" s="26" t="s">
        <v>273</v>
      </c>
      <c r="U98" s="26" t="s">
        <v>400</v>
      </c>
    </row>
    <row r="99" spans="16:21" x14ac:dyDescent="0.15">
      <c r="T99" s="26" t="s">
        <v>301</v>
      </c>
      <c r="U99" s="26" t="s">
        <v>401</v>
      </c>
    </row>
    <row r="100" spans="16:21" x14ac:dyDescent="0.15">
      <c r="T100" s="26" t="s">
        <v>460</v>
      </c>
      <c r="U100" s="26" t="s">
        <v>402</v>
      </c>
    </row>
    <row r="102" spans="16:21" x14ac:dyDescent="0.15">
      <c r="Q102" s="68" t="s">
        <v>538</v>
      </c>
      <c r="R102" s="68" t="str">
        <f>IFERROR("（令和"&amp;SMALL(Q104:S114,COUNTIF(Q104:S114,0)+1)+1&amp;"年度実施)","（令和○年度実施）")</f>
        <v>（令和○年度実施）</v>
      </c>
      <c r="S102" s="68"/>
    </row>
    <row r="103" spans="16:21" x14ac:dyDescent="0.15">
      <c r="P103" s="68" t="s">
        <v>537</v>
      </c>
      <c r="Q103" s="71"/>
      <c r="R103" s="72" t="s">
        <v>559</v>
      </c>
      <c r="S103" s="71" t="s">
        <v>560</v>
      </c>
    </row>
    <row r="104" spans="16:21" x14ac:dyDescent="0.15">
      <c r="P104" s="68" t="s">
        <v>566</v>
      </c>
      <c r="R104" s="22">
        <f>行政事業レビューシート!AU61</f>
        <v>0</v>
      </c>
      <c r="S104" s="22">
        <f>行政事業レビューシート!AU69</f>
        <v>5</v>
      </c>
    </row>
    <row r="105" spans="16:21" x14ac:dyDescent="0.15">
      <c r="P105" s="68" t="s">
        <v>567</v>
      </c>
      <c r="R105" s="22">
        <f>行政事業レビューシート!$AU94</f>
        <v>0</v>
      </c>
      <c r="S105" s="22">
        <f>行政事業レビューシート!$AU102</f>
        <v>0</v>
      </c>
    </row>
    <row r="106" spans="16:21" x14ac:dyDescent="0.15">
      <c r="P106" s="68" t="s">
        <v>568</v>
      </c>
      <c r="R106" s="22">
        <f>行政事業レビューシート!$AU127</f>
        <v>0</v>
      </c>
      <c r="S106" s="22">
        <f>行政事業レビューシート!$AU135</f>
        <v>0</v>
      </c>
    </row>
    <row r="107" spans="16:21" x14ac:dyDescent="0.15">
      <c r="P107" s="68" t="s">
        <v>569</v>
      </c>
      <c r="R107" s="22">
        <f>行政事業レビューシート!$AU160</f>
        <v>0</v>
      </c>
      <c r="S107" s="22">
        <f>行政事業レビューシート!$AU168</f>
        <v>0</v>
      </c>
    </row>
    <row r="108" spans="16:21" x14ac:dyDescent="0.15">
      <c r="P108" s="68" t="s">
        <v>570</v>
      </c>
      <c r="R108" s="22">
        <f>行政事業レビューシート!$AU193</f>
        <v>0</v>
      </c>
      <c r="S108" s="22">
        <f>行政事業レビューシート!$AU201</f>
        <v>0</v>
      </c>
    </row>
    <row r="109" spans="16:21" x14ac:dyDescent="0.15">
      <c r="P109" s="68" t="s">
        <v>561</v>
      </c>
      <c r="R109" s="22" t="e">
        <f>#REF!</f>
        <v>#REF!</v>
      </c>
      <c r="S109" s="22" t="e">
        <f>#REF!</f>
        <v>#REF!</v>
      </c>
    </row>
    <row r="110" spans="16:21" x14ac:dyDescent="0.15">
      <c r="P110" s="68" t="s">
        <v>562</v>
      </c>
      <c r="R110" s="22" t="e">
        <f>#REF!</f>
        <v>#REF!</v>
      </c>
      <c r="S110" s="22" t="e">
        <f>#REF!</f>
        <v>#REF!</v>
      </c>
    </row>
    <row r="111" spans="16:21" x14ac:dyDescent="0.15">
      <c r="P111" s="68" t="s">
        <v>563</v>
      </c>
      <c r="R111" s="22" t="e">
        <f>#REF!</f>
        <v>#REF!</v>
      </c>
      <c r="S111" s="22" t="e">
        <f>#REF!</f>
        <v>#REF!</v>
      </c>
    </row>
    <row r="112" spans="16:21" x14ac:dyDescent="0.15">
      <c r="P112" s="68" t="s">
        <v>564</v>
      </c>
      <c r="R112" s="22" t="e">
        <f>#REF!</f>
        <v>#REF!</v>
      </c>
      <c r="S112" s="22" t="e">
        <f>#REF!</f>
        <v>#REF!</v>
      </c>
    </row>
    <row r="113" spans="16:19" x14ac:dyDescent="0.15">
      <c r="P113" s="68" t="s">
        <v>565</v>
      </c>
      <c r="R113" s="22" t="e">
        <f>#REF!</f>
        <v>#REF!</v>
      </c>
      <c r="S113" s="22" t="e">
        <f>#REF!</f>
        <v>#REF!</v>
      </c>
    </row>
    <row r="114" spans="16:19" x14ac:dyDescent="0.15">
      <c r="P114" s="22" t="s">
        <v>644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2023-09-01T13:52:47Z</cp:lastPrinted>
  <dcterms:created xsi:type="dcterms:W3CDTF">2012-03-13T00:50:25Z</dcterms:created>
  <dcterms:modified xsi:type="dcterms:W3CDTF">2023-09-01T13:52:57Z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