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digitalgojp.sharepoint.com/sites/MAFF_FS00229/Lib0011/000_常用保存フォルダ/05_行政事業レビュー/R6/農水省/240508_レビューシートの作成について/05_HP公表済みレビューシートの更新/復興庁/"/>
    </mc:Choice>
  </mc:AlternateContent>
  <xr:revisionPtr revIDLastSave="39" documentId="8_{FA4599AA-BDC5-4BC5-87EE-715CC8576DD4}" xr6:coauthVersionLast="47" xr6:coauthVersionMax="47" xr10:uidLastSave="{40D9B4CD-F657-438E-BE2C-A25A92F4471D}"/>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5" i="11" l="1"/>
  <c r="P29" i="11"/>
  <c r="Y311" i="11" l="1"/>
  <c r="AM35" i="1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40" i="11" l="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5" i="11" l="1"/>
  <c r="AY201" i="11"/>
  <c r="AY211" i="11"/>
  <c r="AY203" i="11"/>
  <c r="AY207" i="11"/>
  <c r="AY209" i="11"/>
  <c r="AY213" i="11"/>
  <c r="AY100" i="11"/>
  <c r="AY128" i="11"/>
  <c r="AY140" i="11"/>
  <c r="AY144" i="11"/>
  <c r="AY193" i="11"/>
  <c r="AY130" i="11"/>
  <c r="AY163" i="11"/>
  <c r="AY142" i="11"/>
  <c r="AY134" i="11"/>
  <c r="AY176" i="11"/>
  <c r="AY198" i="11"/>
  <c r="AY174" i="11"/>
  <c r="AY178"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<sst xmlns="http://schemas.openxmlformats.org/spreadsheetml/2006/main" count="1314" uniqueCount="680">
  <si>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</si>
  <si>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</si>
  <si>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</si>
  <si>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</si>
  <si>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</si>
  <si>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</si>
  <si>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</si>
  <si>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</si>
  <si>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漁業経営体質強化機器設備導入支援事業</t>
  </si>
  <si>
    <t>担当部局庁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</si>
  <si>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</si>
  <si>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</si>
  <si>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</si>
  <si>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</si>
  <si>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</si>
  <si>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</si>
  <si>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</si>
  <si>
    <t>参事官　原　崇</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</si>
  <si>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</si>
  <si>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</si>
  <si>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</si>
  <si>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</si>
  <si>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水産基本計画（令和4年3月25日閣議決定）、水産復興マスタープラン（平成23年６月23日）、東日本大震災からの復興の基本方針（平成23年７月29日東日本大震災復興対策本部決定）、平成28年度以降の復旧・復興事業について（平成27年６月24日復興推進会議決定）、「復興・創生期間」における東日本大震災からの復興の基本方針（平成28年３月11日閣議決定）、「復興・創生期間」 後における東日本大震災からの復興の基本方針の変更について（令和３年３月９日閣議決定）</t>
    <rPh sb="203" eb="205">
      <t>キホン</t>
    </rPh>
    <rPh sb="205" eb="207">
      <t>ホウシン</t>
    </rPh>
    <rPh sb="208" eb="210">
      <t>ヘンコウ</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</si>
  <si>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</si>
  <si>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</si>
  <si>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</si>
  <si>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東日本大震災の被災地の漁業を単なる現状復旧にとどまらない「省エネに優れた高収益・環境対応型漁業」に転換させるとともに、迅速かつ効率的な漁業の再建を実現する。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</si>
  <si>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</si>
  <si>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東日本大震災の発生により、漁船水没や漁業用機器設備流出の被害を受けた福島県の漁業者グループが、LED集魚灯及び漁船用エンジンについて最新の省エネ機器設備を導入する際の費用を支援する。（補助率：定額（漁業者グループによる導入費用の助成率は１／２以内））</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</si>
  <si>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</si>
  <si>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</si>
  <si>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</si>
  <si>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</si>
  <si>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</si>
  <si>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</si>
  <si>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</si>
  <si>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</si>
  <si>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</si>
  <si>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</si>
  <si>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</si>
  <si>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</si>
  <si>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</si>
  <si>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</si>
  <si>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</si>
  <si>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</si>
  <si>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</si>
  <si>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</si>
  <si>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</si>
  <si>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</si>
  <si>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</si>
  <si>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</si>
  <si>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水産業振興対策事業費
補助金</t>
    <rPh sb="0" eb="3">
      <t>スイサンギョウ</t>
    </rPh>
    <rPh sb="3" eb="5">
      <t>シンコウ</t>
    </rPh>
    <phoneticPr fontId="5"/>
  </si>
  <si>
    <t>活動内容
（アクティビティ）</t>
    <phoneticPr fontId="5"/>
  </si>
  <si>
    <t xml:space="preserve">福島県の漁業者グループに対して、省力・省コスト化に優れた漁業用機器設備を導入に要する費用について2分の1を助成。
</t>
    <rPh sb="11" eb="12">
      <t>タイ</t>
    </rPh>
    <rPh sb="16" eb="18">
      <t>ショウリョク</t>
    </rPh>
    <rPh sb="18" eb="19">
      <t>ショウ</t>
    </rPh>
    <rPh sb="22" eb="23">
      <t>バ</t>
    </rPh>
    <rPh sb="24" eb="25">
      <t>スグ</t>
    </rPh>
    <rPh sb="27" eb="29">
      <t>ギョギョウ</t>
    </rPh>
    <rPh sb="29" eb="30">
      <t>ヨウ</t>
    </rPh>
    <rPh sb="30" eb="32">
      <t>キキ</t>
    </rPh>
    <rPh sb="32" eb="34">
      <t>セツビ</t>
    </rPh>
    <rPh sb="39" eb="40">
      <t>ヨウ</t>
    </rPh>
    <rPh sb="48" eb="49">
      <t>ブン</t>
    </rPh>
    <rPh sb="52" eb="54">
      <t>ジョセイ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</si>
  <si>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</si>
  <si>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</si>
  <si>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</si>
  <si>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</si>
  <si>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</si>
  <si>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</si>
  <si>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</si>
  <si>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高収益・環境対応型漁業として、福島県における迅速かつ効率的な漁業の再建を目指す。</t>
    <rPh sb="0" eb="1">
      <t>コウ</t>
    </rPh>
    <rPh sb="15" eb="18">
      <t>フクシマケン</t>
    </rPh>
    <rPh sb="22" eb="24">
      <t>ジンソク</t>
    </rPh>
    <rPh sb="26" eb="29">
      <t>コウリツテキ</t>
    </rPh>
    <rPh sb="30" eb="32">
      <t>ギョギョウ</t>
    </rPh>
    <rPh sb="33" eb="35">
      <t>サイケン</t>
    </rPh>
    <rPh sb="36" eb="38">
      <t>メザ</t>
    </rPh>
    <phoneticPr fontId="5"/>
  </si>
  <si>
    <t>迅速かつ効率的な漁業の再建のために導入した省力・省コスト化に資する漁業用機器台数</t>
    <rPh sb="30" eb="31">
      <t>シ</t>
    </rPh>
    <rPh sb="33" eb="35">
      <t>ギョギョウ</t>
    </rPh>
    <rPh sb="35" eb="36">
      <t>ヨウ</t>
    </rPh>
    <phoneticPr fontId="5"/>
  </si>
  <si>
    <t>活動実績</t>
    <rPh sb="0" eb="2">
      <t>カツドウ</t>
    </rPh>
    <rPh sb="2" eb="4">
      <t>ジッセキ</t>
    </rPh>
    <phoneticPr fontId="5"/>
  </si>
  <si>
    <t>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</si>
  <si>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</si>
  <si>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</si>
  <si>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</si>
  <si>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</si>
  <si>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（事業実績）／（機器導入実績）　　　　　　　　　　　　　　　　　</t>
    <phoneticPr fontId="5"/>
  </si>
  <si>
    <t>円</t>
  </si>
  <si>
    <t>計算式</t>
    <rPh sb="0" eb="2">
      <t>ケイサン</t>
    </rPh>
    <rPh sb="2" eb="3">
      <t>シキ</t>
    </rPh>
    <phoneticPr fontId="5"/>
  </si>
  <si>
    <t>（事業実績）　/（機器導入実績）</t>
    <phoneticPr fontId="5"/>
  </si>
  <si>
    <t>78,019,000／9</t>
  </si>
  <si>
    <t>56,466,000/6</t>
  </si>
  <si>
    <t>30,191,000/6</t>
    <phoneticPr fontId="5"/>
  </si>
  <si>
    <t>99,121,000/25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</si>
  <si>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</si>
  <si>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</si>
  <si>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</si>
  <si>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</si>
  <si>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</si>
  <si>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</si>
  <si>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</si>
  <si>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原子力災害により復旧が遅れている福島県からの要望に対応しつつ令和７年度末までに2万隻まで回復を目指す。（自力復旧を含む。）</t>
    <phoneticPr fontId="5"/>
  </si>
  <si>
    <t>回復した漁船数（漁船保険等の利用を含む。）</t>
    <phoneticPr fontId="5"/>
  </si>
  <si>
    <t>成果実績</t>
    <rPh sb="0" eb="2">
      <t>セイカ</t>
    </rPh>
    <rPh sb="2" eb="4">
      <t>ジッセキ</t>
    </rPh>
    <phoneticPr fontId="5"/>
  </si>
  <si>
    <t>隻</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</si>
  <si>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</si>
  <si>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</si>
  <si>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</si>
  <si>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</si>
  <si>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アウトカム目標値を20,000隻とした理由＞平成25年度末の成果目標としていた12,000隻を平成24年度末に達成した後、被災した道県から新たな目標を聞き取り調査した。被災した漁業者のうち、被災漁船の復旧希望隻数が約７割程度であったことから、被災隻数（28,612隻）に７割を乗じて算出（平成28年度のレビューシートから目標値としている）。</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</si>
  <si>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</si>
  <si>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</si>
  <si>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</si>
  <si>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</si>
  <si>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</si>
  <si>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</si>
  <si>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</si>
  <si>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</si>
  <si>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</si>
  <si>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</si>
  <si>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</si>
  <si>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</si>
  <si>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</si>
  <si>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</si>
  <si>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</si>
  <si>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</si>
  <si>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</si>
  <si>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</si>
  <si>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</si>
  <si>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</si>
  <si>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</si>
  <si>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</si>
  <si>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</si>
  <si>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</si>
  <si>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</si>
  <si>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</si>
  <si>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</si>
  <si>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６．水産物の安定供給と水産業の健全な発展</t>
    <phoneticPr fontId="5"/>
  </si>
  <si>
    <t>施策</t>
    <phoneticPr fontId="5"/>
  </si>
  <si>
    <t>㉓漁業経営の安定</t>
    <phoneticPr fontId="5"/>
  </si>
  <si>
    <t>政策評価書URL</t>
    <rPh sb="0" eb="2">
      <t>セイサク</t>
    </rPh>
    <rPh sb="2" eb="4">
      <t>ヒョウカ</t>
    </rPh>
    <rPh sb="4" eb="5">
      <t>ショ</t>
    </rPh>
    <phoneticPr fontId="5"/>
  </si>
  <si>
    <t>https://www.maff.go.jp/j/assess/r03/r03jizen/03jizen.html</t>
    <phoneticPr fontId="5"/>
  </si>
  <si>
    <t>該当箇所</t>
    <rPh sb="0" eb="2">
      <t>ガイトウ</t>
    </rPh>
    <rPh sb="2" eb="4">
      <t>カショ</t>
    </rPh>
    <phoneticPr fontId="5"/>
  </si>
  <si>
    <t>23-13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</si>
  <si>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</si>
  <si>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</si>
  <si>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</si>
  <si>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</si>
  <si>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</si>
  <si>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</si>
  <si>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</si>
  <si>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</si>
  <si>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</si>
  <si>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</si>
  <si>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</si>
  <si>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福島県の漁業者から事業継続の要望があるなど、本事業に対する国民のニーズは高い。</t>
    <phoneticPr fontId="5"/>
  </si>
  <si>
    <t>地方自治体、民間等に委ねることができない事業なのか。</t>
    <phoneticPr fontId="5"/>
  </si>
  <si>
    <t>東日本大震災からの復興の基本方針（平成23年７月29日東日本大震災復興対策本部決定）において、「漁船、漁具、養殖施設の復旧等に対する支援などにより、漁業経営再開、地域水産業の復旧のための支援を実施する。」とされているとともに、「「復興・創生期間」後 における東日本大震災からの復興の基本方針 の変更について」（令和3年3月9日閣議決定）においても、「福島県の沿岸漁業及び沖合底びき網漁業については依然と して試験操業が続いていることから、海産物や周辺海域の放射性物質モニタリング検査の結果を踏まえながら、漁獲量の増大 、販路の回復・開拓など本格的な操業再開に向けた支援を行う等 、安定的な水産物生産体制の構築を推進する。」とされており、国が実施していく必要のある事業である。</t>
    <rPh sb="155" eb="157">
      <t>レイワ</t>
    </rPh>
    <rPh sb="158" eb="159">
      <t>ネン</t>
    </rPh>
    <rPh sb="160" eb="161">
      <t>ガツ</t>
    </rPh>
    <phoneticPr fontId="5"/>
  </si>
  <si>
    <t>政策目的の達成手段として必要かつ適切な事業か。政策体系の中で優先度の高い事業か。</t>
    <phoneticPr fontId="5"/>
  </si>
  <si>
    <t xml:space="preserve">
「「復興・創生期間」後 における東日本大震災からの復興の基本方針 の変更について」（令和3年3月9日閣議決定）において、「福島県の沿岸漁業及び沖合底びき網漁業については依然と して試験操業が続いていることから 、 海産物や周辺海域の放射性物質モニタリング検査の結果を踏まえながら 、 漁獲量の増大 、 販路の回復・開拓など本格的な操業再開に向けた支援を行う等 、 安定的な水産物生産体制の構築を推進する 。」とされており、政策体系の中で優先度の高い事業となっている。
</t>
    <phoneticPr fontId="5"/>
  </si>
  <si>
    <t>事業の効率性</t>
    <phoneticPr fontId="5"/>
  </si>
  <si>
    <t>競争性が確保されているなど支出先の選定は妥当か。　</t>
    <phoneticPr fontId="5"/>
  </si>
  <si>
    <t>△</t>
  </si>
  <si>
    <t>事業実施主体は、公募により決定しており、競争性の確保に努めているところ。一方で、公募の実施に当たり、事業を的確に実施出来る能力を有する団体を選定する観点から、事業体制や漁業用機器設備に関する専門的知識の有無等の的確性を審査項目を設けていることを踏まえ、結果として一者からの応募となっ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</si>
  <si>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</si>
  <si>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</si>
  <si>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</si>
  <si>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</si>
  <si>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</si>
  <si>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国が1/2を助成し、漁業者グループは1/2を負担する仕組みとなっており、受益者との負担関係は妥当である。</t>
    <phoneticPr fontId="5"/>
  </si>
  <si>
    <t>単位当たりコスト等の水準は妥当か。</t>
    <rPh sb="8" eb="9">
      <t>トウ</t>
    </rPh>
    <phoneticPr fontId="5"/>
  </si>
  <si>
    <t>助成対象となる機器に関し、原則として３社以上から見積書をとることにより、コスト削減に努めており、妥当である。</t>
    <phoneticPr fontId="5"/>
  </si>
  <si>
    <t>資金の流れの中間段階での支出は合理的なものとなっているか。</t>
    <phoneticPr fontId="5"/>
  </si>
  <si>
    <t>事業実施主体における、事務費用への支出は最低限のものであり、合理的である。</t>
    <phoneticPr fontId="5"/>
  </si>
  <si>
    <t>費目・使途が事業目的に即し真に必要なものに限定されているか。</t>
    <phoneticPr fontId="5"/>
  </si>
  <si>
    <t>当該事業が定める基準に合致した省エネルギー性能を有する機器のみを助成対象としているため、事業目的に即し、真に必要なものに限定されている。</t>
    <phoneticPr fontId="5"/>
  </si>
  <si>
    <t>不用率が大きい場合、その理由は妥当か。（理由を右に記載）</t>
    <phoneticPr fontId="5"/>
  </si>
  <si>
    <t>執行率は90％以上である。</t>
    <rPh sb="0" eb="3">
      <t>シッコウリツ</t>
    </rPh>
    <rPh sb="7" eb="9">
      <t>イジョウ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</si>
  <si>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</si>
  <si>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繰越額はない。</t>
    <phoneticPr fontId="5"/>
  </si>
  <si>
    <t>その他コスト削減や効率化に向けた工夫は行われているか。</t>
    <phoneticPr fontId="5"/>
  </si>
  <si>
    <t>助成対象となる機器に関し、原則として３社以上から見積書をとることにより、コスト削減に努めており、効率化に向けた工夫がなされている。</t>
    <phoneticPr fontId="5"/>
  </si>
  <si>
    <t>事業の有効性</t>
    <rPh sb="0" eb="2">
      <t>ジギョウ</t>
    </rPh>
    <rPh sb="3" eb="6">
      <t>ユウコウセイ</t>
    </rPh>
    <phoneticPr fontId="5"/>
  </si>
  <si>
    <t>成果実績は成果目標に見合ったものとなっているか。</t>
    <phoneticPr fontId="5"/>
  </si>
  <si>
    <t>被災地の要望を踏まえ、平成28年度以降掲げている約2万隻（平成25年8月公表の目標）の復旧目標に対して、令和3年度末では18,720隻を復旧し、94％の達成率となっている。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</si>
  <si>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</si>
  <si>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助成対象となる機器に関し、原則として３社以上から見積書をとることにより、コスト削減に努めており、低コストで実施している。</t>
    <phoneticPr fontId="5"/>
  </si>
  <si>
    <t>活動実績は見込みに見合ったものであるか。</t>
    <phoneticPr fontId="5"/>
  </si>
  <si>
    <t>新型コロナウィルス感染症等の影響により、事業に参画しようとした事業者の辞退があったものの、新たな事業希望者により活動実績は当初の予定通りとなった。</t>
    <rPh sb="12" eb="13">
      <t>トウ</t>
    </rPh>
    <rPh sb="14" eb="16">
      <t>エイキョウ</t>
    </rPh>
    <rPh sb="35" eb="37">
      <t>ジタイ</t>
    </rPh>
    <rPh sb="45" eb="46">
      <t>アラ</t>
    </rPh>
    <rPh sb="48" eb="53">
      <t>ジギョウキボウシャ</t>
    </rPh>
    <rPh sb="61" eb="63">
      <t>トウショ</t>
    </rPh>
    <rPh sb="64" eb="67">
      <t>ヨテイドオ</t>
    </rPh>
    <phoneticPr fontId="5"/>
  </si>
  <si>
    <t>整備された施設や成果物は十分に活用されているか。</t>
    <phoneticPr fontId="5"/>
  </si>
  <si>
    <t>助成された機器については、被災地の漁業現場で活用されており、復興の一助となっている。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</si>
  <si>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</si>
  <si>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</si>
  <si>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</si>
  <si>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</si>
  <si>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</si>
  <si>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平成30年度以降は被災地の漁業の再建を実現するための福島県の漁業者からの要望を踏まえた予算額としており、本事業は国民のニーズに合致した事業となっている。令和３年度においては新型コロナウィルス感染症の収束の目途が立たない中、販売不振・魚価低迷の影響を受けた漁業者等から予期せぬ辞退があったものの、新たに本事業を活用して漁業の再建に意欲的に取組む漁業者から申請があり、執行率は94％となっている。
・本事業は、被災地の漁業の現状復旧に留まらず「省エネに優れた高収益・環境対応型漁業」への転換を図り迅速的かつ効率的な漁業の再建支援するため、被災地の漁業者グループに対し一定の基準を満たす省エネ機器導入に対して助成するものである。また、被災地の漁業再建については、令和3年3月9日付けで閣議決定された、「「復興・創世期間」後における東日本大震災からの復興の基本方針の変更について」において、「被災地の中核産業である漁業の水揚げの回復が課題であり、水揚げの回復の取り組みを引き続き支援する」されており、特に福島県に関しては「本格的な操業再開に向けた支援を行う等、安定的な水産物生産体制の構築を推進する」としている。
以上、本事業は今後の被災地の復興に重要な水産業の再建に不可欠な事業である。</t>
    <rPh sb="122" eb="124">
      <t>エイキョウ</t>
    </rPh>
    <rPh sb="125" eb="126">
      <t>ウ</t>
    </rPh>
    <phoneticPr fontId="5"/>
  </si>
  <si>
    <t>改善の
方向性</t>
    <rPh sb="0" eb="2">
      <t>カイゼン</t>
    </rPh>
    <rPh sb="4" eb="7">
      <t>ホウコウセイ</t>
    </rPh>
    <phoneticPr fontId="5"/>
  </si>
  <si>
    <t>・令和4年度予算については、福島県の要望調査を行う等これまでの執行状況と要望を反映した予算規模とした。更に、福島県の漁業再建を迅速かつ効果的に行うため、省エネ機器に加えて生産性向上に資する漁業機器を助成対象に追加した。今後も、ニーズの把握に努めつつ実施状況を反映した効率的・効果的な事業を実施していく。
・令和3年度の事業実施に際して実施した公募では、一者応札となったが、応募のあった現在の実施主体は漁業の実態や漁業種類ごとに操業に必要な漁業用機器設備を把握しかつ本事業を実施するために必要な漁業用機器設備の省エネ評価に必要な専門知識を有しており、審査の結果応札となったためである。今後も競争性を確保しつつ、適切な事業者を選定していく。</t>
    <rPh sb="99" eb="101">
      <t>ジョセイ</t>
    </rPh>
    <rPh sb="186" eb="188">
      <t>オウボ</t>
    </rPh>
    <rPh sb="192" eb="194">
      <t>ゲンザイ</t>
    </rPh>
    <rPh sb="195" eb="199">
      <t>ジッシシュタイ</t>
    </rPh>
    <rPh sb="274" eb="276">
      <t>シンサ</t>
    </rPh>
    <rPh sb="277" eb="279">
      <t>ケッカ</t>
    </rPh>
    <rPh sb="279" eb="281">
      <t>オウサツ</t>
    </rPh>
    <rPh sb="291" eb="293">
      <t>コンゴ</t>
    </rPh>
    <rPh sb="294" eb="297">
      <t>キョウソウセイ</t>
    </rPh>
    <rPh sb="298" eb="300">
      <t>カクホ</t>
    </rPh>
    <rPh sb="304" eb="306">
      <t>テキセツ</t>
    </rPh>
    <rPh sb="307" eb="310">
      <t>ジギョウシャ</t>
    </rPh>
    <rPh sb="311" eb="313">
      <t>センテイ</t>
    </rPh>
    <phoneticPr fontId="5"/>
  </si>
  <si>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</si>
  <si>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</si>
  <si>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</si>
  <si>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</si>
  <si>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的確なニーズ把握に努め、引き続き効率性に留意しつつ予算の執行を進めること。</t>
    <rPh sb="0" eb="2">
      <t>テキカク</t>
    </rPh>
    <rPh sb="6" eb="8">
      <t>ハアク</t>
    </rPh>
    <rPh sb="9" eb="10">
      <t>ツト</t>
    </rPh>
    <phoneticPr fontId="1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</si>
  <si>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</si>
  <si>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事業の執行状況を勘案し、ニーズを踏まえた適切な予算規模について精査しつつ、引き続き、効率的・効果的な予算の執行に努めていく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</si>
  <si>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</si>
  <si>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</si>
  <si>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</si>
  <si>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</si>
  <si>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89</t>
  </si>
  <si>
    <t>平成25年度</t>
    <rPh sb="0" eb="2">
      <t>ヘイセイ</t>
    </rPh>
    <phoneticPr fontId="5"/>
  </si>
  <si>
    <t>120</t>
  </si>
  <si>
    <t>平成26年度</t>
    <rPh sb="0" eb="2">
      <t>ヘイセイ</t>
    </rPh>
    <phoneticPr fontId="5"/>
  </si>
  <si>
    <t>139</t>
  </si>
  <si>
    <t>平成27年度</t>
    <rPh sb="0" eb="2">
      <t>ヘイセイ</t>
    </rPh>
    <phoneticPr fontId="5"/>
  </si>
  <si>
    <t>0139</t>
  </si>
  <si>
    <t>平成28年度</t>
    <rPh sb="0" eb="2">
      <t>ヘイセイ</t>
    </rPh>
    <phoneticPr fontId="5"/>
  </si>
  <si>
    <t>0151</t>
  </si>
  <si>
    <t>平成29年度</t>
    <rPh sb="0" eb="2">
      <t>ヘイセイ</t>
    </rPh>
    <phoneticPr fontId="5"/>
  </si>
  <si>
    <t>0123</t>
  </si>
  <si>
    <t>平成30年度</t>
    <rPh sb="0" eb="2">
      <t>ヘイセイ</t>
    </rPh>
    <phoneticPr fontId="5"/>
  </si>
  <si>
    <t>0115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</si>
  <si>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</si>
  <si>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</si>
  <si>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</si>
  <si>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</si>
  <si>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A.漁業経営体質強化機器設備導入支援事業
共同実施機関</t>
    <phoneticPr fontId="5"/>
  </si>
  <si>
    <t>B.R3ふくしま省エネ研究グループ</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</si>
  <si>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</si>
  <si>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</si>
  <si>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</si>
  <si>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省エネ機器設備導入支援費</t>
    <phoneticPr fontId="5"/>
  </si>
  <si>
    <t>省エネ機器設備（６台）の導入費用の1/2以内を助成</t>
    <phoneticPr fontId="5"/>
  </si>
  <si>
    <t>助成金</t>
    <rPh sb="0" eb="3">
      <t>ジョセイキン</t>
    </rPh>
    <phoneticPr fontId="5"/>
  </si>
  <si>
    <t>省エネ機器設備（６台）の導入費用（導入費用の1/2以内）</t>
    <phoneticPr fontId="5"/>
  </si>
  <si>
    <t>その他</t>
    <rPh sb="2" eb="3">
      <t>タ</t>
    </rPh>
    <phoneticPr fontId="5"/>
  </si>
  <si>
    <t>事務局運営費等</t>
    <rPh sb="0" eb="3">
      <t>ジムキョク</t>
    </rPh>
    <rPh sb="3" eb="6">
      <t>ウンエイヒ</t>
    </rPh>
    <rPh sb="6" eb="7">
      <t>トウ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</si>
  <si>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</si>
  <si>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</si>
  <si>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</si>
  <si>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</si>
  <si>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</si>
  <si>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</si>
  <si>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</si>
  <si>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</si>
  <si>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</si>
  <si>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</si>
  <si>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</si>
  <si>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</si>
  <si>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</si>
  <si>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</si>
  <si>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</si>
  <si>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</si>
  <si>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</si>
  <si>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漁業経営体質強化機設備導入支援事業共同実施機関　代表機関　一般社団法人漁業経営安定化推進協会</t>
    <phoneticPr fontId="5"/>
  </si>
  <si>
    <t>漁業者グループからの申請等の受付、承認その他事業の運営及び指導監督、漁業者グループによる省エネ機器設備の導入費用に係る助成金交付等（助成率1/2）、漁業者用省エネ機器設備の性能に係る調査・情報収集及び評価分析、助成対象となる省エネ機器設備を選定とする基準作成等</t>
    <phoneticPr fontId="5"/>
  </si>
  <si>
    <t>補助金等交付</t>
  </si>
  <si>
    <t>B</t>
    <phoneticPr fontId="5"/>
  </si>
  <si>
    <t>R3ふくしま省エネ研究グループ</t>
    <rPh sb="6" eb="7">
      <t>ショウ</t>
    </rPh>
    <rPh sb="9" eb="11">
      <t>ケンキュウ</t>
    </rPh>
    <phoneticPr fontId="5"/>
  </si>
  <si>
    <t>省エネ機器設備導入による操業再開及び省エネ化の推進（具体的な契約方式等：1/2助成）</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</si>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</sst>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xf numFmtId="38" fontId="3" fillId="0" borderId="0" applyFont="0" applyFill="0" applyBorder="0" applyAlignment="0" applyProtection="0">
      <alignment vertical="center"/>
    </xf>
    <xf numFmtId="38" fontId="31" fillId="0" borderId="0" applyFont="0" applyFill="0" applyBorder="0" applyAlignment="0" applyProtection="0"/>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10">
    <cellStyle name="桁区切り 2" xfId="8" xr:uid="{00000000-0005-0000-0000-000000000000}"/>
    <cellStyle name="桁区切り 3" xfId="9" xr:uid="{00000000-0005-0000-0000-000001000000}"/>
    <cellStyle name="標準" xfId="0" builtinId="0"/>
    <cellStyle name="標準 2" xfId="4" xr:uid="{00000000-0005-0000-0000-000003000000}"/>
    <cellStyle name="標準 3" xfId="5" xr:uid="{00000000-0005-0000-0000-000004000000}"/>
    <cellStyle name="標準 3 2" xfId="6" xr:uid="{00000000-0005-0000-0000-000005000000}"/>
    <cellStyle name="標準 4"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8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45</xdr:col>
      <xdr:colOff>58331</xdr:colOff>
      <xdr:row>287</xdr:row>
      <xdr:rowOff>325829</xdr:rowOff>
    </xdr:to>
    <xdr:grpSp>
      <xdr:nvGrpSpPr>
        <xdr:cNvPr id="2" name="グループ化 1">
          <a:extLst>
            <a:ext uri="{FF2B5EF4-FFF2-40B4-BE49-F238E27FC236}">
              <a16:creationId xmlns:a16="http://schemas.microsoft.com/office/drawing/2014/main" id="{E7DA5B2E-12CE-4108-9026-9F5043DBD985}"/>
            </a:ext>
          </a:extLst>
        </xdr:cNvPr>
        <xdr:cNvGrpSpPr/>
      </xdr:nvGrpSpPr>
      <xdr:grpSpPr>
        <a:xfrm>
          <a:off x="2800350" y="46863000"/>
          <a:ext cx="6259106" cy="6945704"/>
          <a:chOff x="368660" y="395536"/>
          <a:chExt cx="5616622" cy="6711436"/>
        </a:xfrm>
      </xdr:grpSpPr>
      <xdr:sp macro="" textlink="">
        <xdr:nvSpPr>
          <xdr:cNvPr id="3" name="正方形/長方形 2">
            <a:extLst>
              <a:ext uri="{FF2B5EF4-FFF2-40B4-BE49-F238E27FC236}">
                <a16:creationId xmlns:a16="http://schemas.microsoft.com/office/drawing/2014/main" id="{A1A8A5CC-BE44-41D4-83C8-F92CAD842167}"/>
              </a:ext>
            </a:extLst>
          </xdr:cNvPr>
          <xdr:cNvSpPr/>
        </xdr:nvSpPr>
        <xdr:spPr>
          <a:xfrm>
            <a:off x="2384883" y="1902480"/>
            <a:ext cx="1584175" cy="5092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農林水産省</a:t>
            </a:r>
            <a:endParaRPr lang="en-US" altLang="ja-JP" sz="1400">
              <a:solidFill>
                <a:schemeClr val="tx1"/>
              </a:solidFill>
            </a:endParaRPr>
          </a:p>
          <a:p>
            <a:pPr algn="ctr"/>
            <a:r>
              <a:rPr kumimoji="1" lang="en-US" altLang="ja-JP" sz="1400" baseline="0">
                <a:solidFill>
                  <a:schemeClr val="tx1"/>
                </a:solidFill>
              </a:rPr>
              <a:t>  30</a:t>
            </a:r>
            <a:r>
              <a:rPr kumimoji="1" lang="ja-JP" altLang="en-US" sz="1400">
                <a:solidFill>
                  <a:schemeClr val="tx1"/>
                </a:solidFill>
              </a:rPr>
              <a:t>百万円</a:t>
            </a:r>
            <a:endParaRPr kumimoji="1" lang="en-US" altLang="ja-JP" sz="1400">
              <a:solidFill>
                <a:schemeClr val="tx1"/>
              </a:solidFill>
            </a:endParaRPr>
          </a:p>
        </xdr:txBody>
      </xdr:sp>
      <xdr:sp macro="" textlink="">
        <xdr:nvSpPr>
          <xdr:cNvPr id="4" name="テキスト ボックス 35">
            <a:extLst>
              <a:ext uri="{FF2B5EF4-FFF2-40B4-BE49-F238E27FC236}">
                <a16:creationId xmlns:a16="http://schemas.microsoft.com/office/drawing/2014/main" id="{5343FA4F-5BD6-45C4-8343-9082A5F55A78}"/>
              </a:ext>
            </a:extLst>
          </xdr:cNvPr>
          <xdr:cNvSpPr txBox="1"/>
        </xdr:nvSpPr>
        <xdr:spPr>
          <a:xfrm>
            <a:off x="1952835" y="6193004"/>
            <a:ext cx="2448271" cy="610367"/>
          </a:xfrm>
          <a:prstGeom prst="rect">
            <a:avLst/>
          </a:prstGeom>
          <a:noFill/>
          <a:ln w="2540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66700" indent="-266700" algn="ctr"/>
            <a:r>
              <a:rPr lang="ja-JP" altLang="en-US" sz="1600">
                <a:solidFill>
                  <a:schemeClr val="tx1"/>
                </a:solidFill>
              </a:rPr>
              <a:t>Ｂ．漁業者グループ</a:t>
            </a:r>
            <a:endParaRPr lang="en-US" altLang="ja-JP" sz="1600">
              <a:solidFill>
                <a:schemeClr val="tx1"/>
              </a:solidFill>
            </a:endParaRPr>
          </a:p>
          <a:p>
            <a:pPr marL="266700" indent="-266700" algn="ctr"/>
            <a:r>
              <a:rPr lang="ja-JP" altLang="en-US" sz="1600">
                <a:solidFill>
                  <a:schemeClr val="tx1"/>
                </a:solidFill>
              </a:rPr>
              <a:t>令和</a:t>
            </a:r>
            <a:r>
              <a:rPr lang="ja-JP" altLang="en-US" sz="1600">
                <a:solidFill>
                  <a:sysClr val="windowText" lastClr="000000"/>
                </a:solidFill>
              </a:rPr>
              <a:t>３</a:t>
            </a:r>
            <a:r>
              <a:rPr lang="ja-JP" altLang="en-US" sz="1600">
                <a:solidFill>
                  <a:schemeClr val="tx1"/>
                </a:solidFill>
              </a:rPr>
              <a:t>年度分</a:t>
            </a:r>
            <a:r>
              <a:rPr lang="en-US" altLang="ja-JP" sz="1600" baseline="0">
                <a:solidFill>
                  <a:schemeClr val="tx1"/>
                </a:solidFill>
              </a:rPr>
              <a:t> 26</a:t>
            </a:r>
            <a:r>
              <a:rPr lang="ja-JP" altLang="en-US" sz="1600">
                <a:solidFill>
                  <a:schemeClr val="tx1"/>
                </a:solidFill>
              </a:rPr>
              <a:t>百万円</a:t>
            </a:r>
            <a:endParaRPr lang="en-US" altLang="ja-JP" sz="1600">
              <a:solidFill>
                <a:schemeClr val="tx1"/>
              </a:solidFill>
            </a:endParaRPr>
          </a:p>
        </xdr:txBody>
      </xdr:sp>
      <xdr:sp macro="" textlink="">
        <xdr:nvSpPr>
          <xdr:cNvPr id="5" name="正方形/長方形 4">
            <a:extLst>
              <a:ext uri="{FF2B5EF4-FFF2-40B4-BE49-F238E27FC236}">
                <a16:creationId xmlns:a16="http://schemas.microsoft.com/office/drawing/2014/main" id="{F7372642-601C-4A1C-9AB3-DB56474FBF5A}"/>
              </a:ext>
            </a:extLst>
          </xdr:cNvPr>
          <xdr:cNvSpPr/>
        </xdr:nvSpPr>
        <xdr:spPr>
          <a:xfrm>
            <a:off x="2060848" y="395536"/>
            <a:ext cx="2232247" cy="552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復興庁</a:t>
            </a:r>
            <a:endParaRPr lang="en-US" altLang="ja-JP" sz="1400">
              <a:solidFill>
                <a:schemeClr val="tx1"/>
              </a:solidFill>
            </a:endParaRPr>
          </a:p>
          <a:p>
            <a:pPr algn="ctr"/>
            <a:r>
              <a:rPr lang="ja-JP" altLang="en-US" sz="1400">
                <a:solidFill>
                  <a:schemeClr val="tx1"/>
                </a:solidFill>
              </a:rPr>
              <a:t>令和３年度分：</a:t>
            </a:r>
            <a:r>
              <a:rPr lang="en-US" altLang="ja-JP" sz="1400" baseline="0">
                <a:solidFill>
                  <a:schemeClr val="tx1"/>
                </a:solidFill>
              </a:rPr>
              <a:t> 30</a:t>
            </a:r>
            <a:r>
              <a:rPr kumimoji="1" lang="ja-JP" altLang="en-US" sz="1400">
                <a:solidFill>
                  <a:schemeClr val="tx1"/>
                </a:solidFill>
              </a:rPr>
              <a:t>百万円</a:t>
            </a:r>
            <a:endParaRPr kumimoji="1" lang="en-US" altLang="ja-JP" sz="1400">
              <a:solidFill>
                <a:schemeClr val="tx1"/>
              </a:solidFill>
            </a:endParaRPr>
          </a:p>
        </xdr:txBody>
      </xdr:sp>
      <xdr:sp macro="" textlink="">
        <xdr:nvSpPr>
          <xdr:cNvPr id="6" name="正方形/長方形 5">
            <a:extLst>
              <a:ext uri="{FF2B5EF4-FFF2-40B4-BE49-F238E27FC236}">
                <a16:creationId xmlns:a16="http://schemas.microsoft.com/office/drawing/2014/main" id="{839EE479-1935-422E-9EC8-80CE63739748}"/>
              </a:ext>
            </a:extLst>
          </xdr:cNvPr>
          <xdr:cNvSpPr/>
        </xdr:nvSpPr>
        <xdr:spPr>
          <a:xfrm>
            <a:off x="368660" y="3380696"/>
            <a:ext cx="5616622" cy="8781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600">
                <a:solidFill>
                  <a:schemeClr val="tx1"/>
                </a:solidFill>
              </a:rPr>
              <a:t>Ａ：漁業経営体質強化機器設備導入支援事業共同実施機関</a:t>
            </a:r>
            <a:endParaRPr kumimoji="1" lang="en-US" altLang="ja-JP" sz="1600">
              <a:solidFill>
                <a:schemeClr val="tx1"/>
              </a:solidFill>
            </a:endParaRPr>
          </a:p>
          <a:p>
            <a:r>
              <a:rPr lang="ja-JP" altLang="en-US" sz="1600">
                <a:solidFill>
                  <a:schemeClr val="tx1"/>
                </a:solidFill>
              </a:rPr>
              <a:t>代表機関　一般社団法人漁業経営安定化推進協会</a:t>
            </a:r>
            <a:endParaRPr lang="en-US" altLang="ja-JP" sz="1600">
              <a:solidFill>
                <a:schemeClr val="tx1"/>
              </a:solidFill>
            </a:endParaRPr>
          </a:p>
          <a:p>
            <a:r>
              <a:rPr kumimoji="1" lang="ja-JP" altLang="en-US" sz="1600">
                <a:solidFill>
                  <a:schemeClr val="tx1"/>
                </a:solidFill>
              </a:rPr>
              <a:t>（一般社団法人海洋水産システム協会）　　　　　　</a:t>
            </a:r>
            <a:r>
              <a:rPr kumimoji="1" lang="ja-JP" altLang="en-US" sz="1600" baseline="0">
                <a:solidFill>
                  <a:schemeClr val="tx1"/>
                </a:solidFill>
              </a:rPr>
              <a:t> </a:t>
            </a:r>
            <a:r>
              <a:rPr kumimoji="1" lang="en-US" altLang="ja-JP" sz="1600" baseline="0">
                <a:solidFill>
                  <a:schemeClr val="tx1"/>
                </a:solidFill>
              </a:rPr>
              <a:t>30</a:t>
            </a:r>
            <a:r>
              <a:rPr kumimoji="1" lang="ja-JP" altLang="en-US" sz="1600">
                <a:solidFill>
                  <a:schemeClr val="tx1"/>
                </a:solidFill>
              </a:rPr>
              <a:t>百万円</a:t>
            </a:r>
            <a:endParaRPr kumimoji="1" lang="en-US" altLang="ja-JP" sz="1600">
              <a:solidFill>
                <a:schemeClr val="tx1"/>
              </a:solidFill>
            </a:endParaRPr>
          </a:p>
        </xdr:txBody>
      </xdr:sp>
      <xdr:sp macro="" textlink="">
        <xdr:nvSpPr>
          <xdr:cNvPr id="7" name="大かっこ 6">
            <a:extLst>
              <a:ext uri="{FF2B5EF4-FFF2-40B4-BE49-F238E27FC236}">
                <a16:creationId xmlns:a16="http://schemas.microsoft.com/office/drawing/2014/main" id="{42330F67-E6B0-45AB-980A-E25BCD32DC30}"/>
              </a:ext>
            </a:extLst>
          </xdr:cNvPr>
          <xdr:cNvSpPr/>
        </xdr:nvSpPr>
        <xdr:spPr>
          <a:xfrm>
            <a:off x="1484784" y="6813333"/>
            <a:ext cx="3384375" cy="29363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tx1"/>
                </a:solidFill>
              </a:rPr>
              <a:t>漁業者グループが省エネ機器設備を導入</a:t>
            </a:r>
          </a:p>
        </xdr:txBody>
      </xdr:sp>
      <xdr:sp macro="" textlink="">
        <xdr:nvSpPr>
          <xdr:cNvPr id="8" name="大かっこ 7">
            <a:extLst>
              <a:ext uri="{FF2B5EF4-FFF2-40B4-BE49-F238E27FC236}">
                <a16:creationId xmlns:a16="http://schemas.microsoft.com/office/drawing/2014/main" id="{AF4A462E-B9F8-466C-8F72-C16D05BDD7CC}"/>
              </a:ext>
            </a:extLst>
          </xdr:cNvPr>
          <xdr:cNvSpPr/>
        </xdr:nvSpPr>
        <xdr:spPr>
          <a:xfrm>
            <a:off x="692696" y="4340146"/>
            <a:ext cx="4968550" cy="87676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solidFill>
              </a:rPr>
              <a:t>事務局運営費 </a:t>
            </a:r>
            <a:r>
              <a:rPr kumimoji="1" lang="ja-JP" altLang="en-US" sz="1400" b="1">
                <a:solidFill>
                  <a:schemeClr val="tx1"/>
                </a:solidFill>
              </a:rPr>
              <a:t>４</a:t>
            </a:r>
            <a:r>
              <a:rPr kumimoji="1" lang="en-US" altLang="ja-JP" sz="1400" baseline="0">
                <a:solidFill>
                  <a:schemeClr val="tx1"/>
                </a:solidFill>
              </a:rPr>
              <a:t> </a:t>
            </a:r>
            <a:r>
              <a:rPr kumimoji="1" lang="ja-JP" altLang="en-US" sz="1400">
                <a:solidFill>
                  <a:schemeClr val="tx1"/>
                </a:solidFill>
              </a:rPr>
              <a:t>百万円</a:t>
            </a:r>
            <a:endParaRPr kumimoji="1" lang="en-US" altLang="ja-JP" sz="1400">
              <a:solidFill>
                <a:schemeClr val="tx1"/>
              </a:solidFill>
            </a:endParaRPr>
          </a:p>
          <a:p>
            <a:r>
              <a:rPr lang="ja-JP" altLang="en-US" sz="1400">
                <a:solidFill>
                  <a:schemeClr val="tx1"/>
                </a:solidFill>
              </a:rPr>
              <a:t>①漁業者グループからの取組申請受付及び承認手続き</a:t>
            </a:r>
            <a:endParaRPr lang="en-US" altLang="ja-JP" sz="1400">
              <a:solidFill>
                <a:schemeClr val="tx1"/>
              </a:solidFill>
            </a:endParaRPr>
          </a:p>
          <a:p>
            <a:r>
              <a:rPr kumimoji="1" lang="ja-JP" altLang="en-US" sz="1400">
                <a:solidFill>
                  <a:schemeClr val="tx1"/>
                </a:solidFill>
              </a:rPr>
              <a:t>②省エネ機器設備の性能評価</a:t>
            </a:r>
            <a:endParaRPr kumimoji="1" lang="en-US" altLang="ja-JP" sz="1400">
              <a:solidFill>
                <a:schemeClr val="tx1"/>
              </a:solidFill>
            </a:endParaRPr>
          </a:p>
          <a:p>
            <a:r>
              <a:rPr kumimoji="1" lang="ja-JP" altLang="en-US" sz="1400">
                <a:solidFill>
                  <a:schemeClr val="tx1"/>
                </a:solidFill>
              </a:rPr>
              <a:t>③省エネ機器設備導入に関する漁業者グループへの助成　等</a:t>
            </a:r>
          </a:p>
        </xdr:txBody>
      </xdr:sp>
      <xdr:sp macro="" textlink="">
        <xdr:nvSpPr>
          <xdr:cNvPr id="9" name="下矢印 22">
            <a:extLst>
              <a:ext uri="{FF2B5EF4-FFF2-40B4-BE49-F238E27FC236}">
                <a16:creationId xmlns:a16="http://schemas.microsoft.com/office/drawing/2014/main" id="{7C90B536-240B-48ED-9A6A-E7BCD768BCD8}"/>
              </a:ext>
            </a:extLst>
          </xdr:cNvPr>
          <xdr:cNvSpPr/>
        </xdr:nvSpPr>
        <xdr:spPr>
          <a:xfrm>
            <a:off x="2996952" y="991742"/>
            <a:ext cx="360040" cy="648000"/>
          </a:xfrm>
          <a:prstGeom prst="downArrow">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solidFill>
            </a:endParaRPr>
          </a:p>
        </xdr:txBody>
      </xdr:sp>
      <xdr:sp macro="" textlink="">
        <xdr:nvSpPr>
          <xdr:cNvPr id="10" name="テキスト ボックス 3">
            <a:extLst>
              <a:ext uri="{FF2B5EF4-FFF2-40B4-BE49-F238E27FC236}">
                <a16:creationId xmlns:a16="http://schemas.microsoft.com/office/drawing/2014/main" id="{C3E279A3-9ED5-4F8E-8804-6623B9462C30}"/>
              </a:ext>
            </a:extLst>
          </xdr:cNvPr>
          <xdr:cNvSpPr txBox="1"/>
        </xdr:nvSpPr>
        <xdr:spPr>
          <a:xfrm>
            <a:off x="2546901" y="1609997"/>
            <a:ext cx="1260140" cy="3193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tx1"/>
                </a:solidFill>
              </a:rPr>
              <a:t>移し替え</a:t>
            </a:r>
          </a:p>
        </xdr:txBody>
      </xdr:sp>
      <xdr:sp macro="" textlink="">
        <xdr:nvSpPr>
          <xdr:cNvPr id="11" name="下矢印 24">
            <a:extLst>
              <a:ext uri="{FF2B5EF4-FFF2-40B4-BE49-F238E27FC236}">
                <a16:creationId xmlns:a16="http://schemas.microsoft.com/office/drawing/2014/main" id="{73666485-97D9-4DDB-8D00-DFE4823DD18D}"/>
              </a:ext>
            </a:extLst>
          </xdr:cNvPr>
          <xdr:cNvSpPr/>
        </xdr:nvSpPr>
        <xdr:spPr>
          <a:xfrm>
            <a:off x="2996951" y="2483768"/>
            <a:ext cx="360040" cy="648000"/>
          </a:xfrm>
          <a:prstGeom prst="downArrow">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solidFill>
            </a:endParaRPr>
          </a:p>
        </xdr:txBody>
      </xdr:sp>
      <xdr:sp macro="" textlink="">
        <xdr:nvSpPr>
          <xdr:cNvPr id="12" name="テキスト ボックス 11">
            <a:extLst>
              <a:ext uri="{FF2B5EF4-FFF2-40B4-BE49-F238E27FC236}">
                <a16:creationId xmlns:a16="http://schemas.microsoft.com/office/drawing/2014/main" id="{ACE9B890-C72D-469B-BF79-72E5B4A65301}"/>
              </a:ext>
            </a:extLst>
          </xdr:cNvPr>
          <xdr:cNvSpPr txBox="1"/>
        </xdr:nvSpPr>
        <xdr:spPr>
          <a:xfrm>
            <a:off x="2558204" y="3045134"/>
            <a:ext cx="1260140" cy="3193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rPr>
              <a:t>補助</a:t>
            </a:r>
            <a:endParaRPr kumimoji="1" lang="ja-JP" altLang="en-US" sz="1400">
              <a:solidFill>
                <a:schemeClr val="tx1"/>
              </a:solidFill>
            </a:endParaRPr>
          </a:p>
        </xdr:txBody>
      </xdr:sp>
      <xdr:sp macro="" textlink="">
        <xdr:nvSpPr>
          <xdr:cNvPr id="13" name="下矢印 26">
            <a:extLst>
              <a:ext uri="{FF2B5EF4-FFF2-40B4-BE49-F238E27FC236}">
                <a16:creationId xmlns:a16="http://schemas.microsoft.com/office/drawing/2014/main" id="{0EBC29EE-41B3-4E7B-90DC-F1B361D60583}"/>
              </a:ext>
            </a:extLst>
          </xdr:cNvPr>
          <xdr:cNvSpPr/>
        </xdr:nvSpPr>
        <xdr:spPr>
          <a:xfrm>
            <a:off x="2996952" y="5263533"/>
            <a:ext cx="360040" cy="694161"/>
          </a:xfrm>
          <a:prstGeom prst="downArrow">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solidFill>
            </a:endParaRPr>
          </a:p>
        </xdr:txBody>
      </xdr:sp>
      <xdr:sp macro="" textlink="">
        <xdr:nvSpPr>
          <xdr:cNvPr id="14" name="正方形/長方形 13">
            <a:extLst>
              <a:ext uri="{FF2B5EF4-FFF2-40B4-BE49-F238E27FC236}">
                <a16:creationId xmlns:a16="http://schemas.microsoft.com/office/drawing/2014/main" id="{E8165194-250C-4D73-A4E2-4D2CC82D8200}"/>
              </a:ext>
            </a:extLst>
          </xdr:cNvPr>
          <xdr:cNvSpPr/>
        </xdr:nvSpPr>
        <xdr:spPr>
          <a:xfrm>
            <a:off x="3501008" y="2618653"/>
            <a:ext cx="612068" cy="30057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solidFill>
                  <a:schemeClr val="tx1"/>
                </a:solidFill>
              </a:rPr>
              <a:t>定額</a:t>
            </a:r>
          </a:p>
        </xdr:txBody>
      </xdr:sp>
      <xdr:sp macro="" textlink="">
        <xdr:nvSpPr>
          <xdr:cNvPr id="15" name="正方形/長方形 14">
            <a:extLst>
              <a:ext uri="{FF2B5EF4-FFF2-40B4-BE49-F238E27FC236}">
                <a16:creationId xmlns:a16="http://schemas.microsoft.com/office/drawing/2014/main" id="{A7934A82-2D10-4AFC-B7A5-292D66E3A0C3}"/>
              </a:ext>
            </a:extLst>
          </xdr:cNvPr>
          <xdr:cNvSpPr/>
        </xdr:nvSpPr>
        <xdr:spPr>
          <a:xfrm>
            <a:off x="3573016" y="5312654"/>
            <a:ext cx="1836204" cy="63604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tx1"/>
                </a:solidFill>
              </a:rPr>
              <a:t>省エネ機器設備の</a:t>
            </a:r>
            <a:endParaRPr lang="en-US" altLang="ja-JP" sz="1400">
              <a:solidFill>
                <a:schemeClr val="tx1"/>
              </a:solidFill>
            </a:endParaRPr>
          </a:p>
          <a:p>
            <a:r>
              <a:rPr lang="ja-JP" altLang="en-US" sz="1400">
                <a:solidFill>
                  <a:schemeClr val="tx1"/>
                </a:solidFill>
              </a:rPr>
              <a:t>導入費用の</a:t>
            </a:r>
            <a:r>
              <a:rPr lang="en-US" altLang="ja-JP" sz="1400">
                <a:solidFill>
                  <a:schemeClr val="tx1"/>
                </a:solidFill>
              </a:rPr>
              <a:t>1/2</a:t>
            </a:r>
            <a:r>
              <a:rPr lang="ja-JP" altLang="en-US" sz="1400">
                <a:solidFill>
                  <a:schemeClr val="tx1"/>
                </a:solidFill>
              </a:rPr>
              <a:t>を助成</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55" zoomScaleNormal="75" zoomScaleSheetLayoutView="100" zoomScalePageLayoutView="85" workbookViewId="0">
      <selection activeCell="BF265" sqref="BF2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1</v>
      </c>
      <c r="AJ2" s="174" t="s">
        <v>2</v>
      </c>
      <c r="AK2" s="174"/>
      <c r="AL2" s="174"/>
      <c r="AM2" s="174"/>
      <c r="AN2" s="75" t="s">
        <v>1</v>
      </c>
      <c r="AO2" s="174">
        <v>21</v>
      </c>
      <c r="AP2" s="174"/>
      <c r="AQ2" s="174"/>
      <c r="AR2" s="76" t="s">
        <v>1</v>
      </c>
      <c r="AS2" s="175">
        <v>96</v>
      </c>
      <c r="AT2" s="175"/>
      <c r="AU2" s="175"/>
      <c r="AV2" s="75" t="str">
        <f>IF(AW2="","","-")</f>
        <v/>
      </c>
      <c r="AW2" s="176"/>
      <c r="AX2" s="176"/>
    </row>
    <row r="3" spans="1:50" ht="21" customHeight="1" thickBot="1" x14ac:dyDescent="0.2">
      <c r="A3" s="177" t="s">
        <v>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4</v>
      </c>
      <c r="AJ3" s="179" t="s">
        <v>5</v>
      </c>
      <c r="AK3" s="179"/>
      <c r="AL3" s="179"/>
      <c r="AM3" s="179"/>
      <c r="AN3" s="179"/>
      <c r="AO3" s="179"/>
      <c r="AP3" s="179"/>
      <c r="AQ3" s="179"/>
      <c r="AR3" s="179"/>
      <c r="AS3" s="179"/>
      <c r="AT3" s="179"/>
      <c r="AU3" s="179"/>
      <c r="AV3" s="179"/>
      <c r="AW3" s="179"/>
      <c r="AX3" s="24" t="s">
        <v>6</v>
      </c>
    </row>
    <row r="4" spans="1:50" ht="24.75" customHeight="1" x14ac:dyDescent="0.15">
      <c r="A4" s="149" t="s">
        <v>7</v>
      </c>
      <c r="B4" s="150"/>
      <c r="C4" s="150"/>
      <c r="D4" s="150"/>
      <c r="E4" s="150"/>
      <c r="F4" s="150"/>
      <c r="G4" s="151" t="s">
        <v>8</v>
      </c>
      <c r="H4" s="152"/>
      <c r="I4" s="152"/>
      <c r="J4" s="152"/>
      <c r="K4" s="152"/>
      <c r="L4" s="152"/>
      <c r="M4" s="152"/>
      <c r="N4" s="152"/>
      <c r="O4" s="152"/>
      <c r="P4" s="152"/>
      <c r="Q4" s="152"/>
      <c r="R4" s="152"/>
      <c r="S4" s="152"/>
      <c r="T4" s="152"/>
      <c r="U4" s="152"/>
      <c r="V4" s="152"/>
      <c r="W4" s="152"/>
      <c r="X4" s="152"/>
      <c r="Y4" s="153" t="s">
        <v>9</v>
      </c>
      <c r="Z4" s="154"/>
      <c r="AA4" s="154"/>
      <c r="AB4" s="154"/>
      <c r="AC4" s="154"/>
      <c r="AD4" s="155"/>
      <c r="AE4" s="156" t="s">
        <v>5</v>
      </c>
      <c r="AF4" s="157"/>
      <c r="AG4" s="157"/>
      <c r="AH4" s="157"/>
      <c r="AI4" s="157"/>
      <c r="AJ4" s="157"/>
      <c r="AK4" s="157"/>
      <c r="AL4" s="157"/>
      <c r="AM4" s="157"/>
      <c r="AN4" s="157"/>
      <c r="AO4" s="157"/>
      <c r="AP4" s="158"/>
      <c r="AQ4" s="159" t="s">
        <v>10</v>
      </c>
      <c r="AR4" s="154"/>
      <c r="AS4" s="154"/>
      <c r="AT4" s="154"/>
      <c r="AU4" s="154"/>
      <c r="AV4" s="154"/>
      <c r="AW4" s="154"/>
      <c r="AX4" s="160"/>
    </row>
    <row r="5" spans="1:50" ht="30" customHeight="1" x14ac:dyDescent="0.15">
      <c r="A5" s="161" t="s">
        <v>11</v>
      </c>
      <c r="B5" s="162"/>
      <c r="C5" s="162"/>
      <c r="D5" s="162"/>
      <c r="E5" s="162"/>
      <c r="F5" s="163"/>
      <c r="G5" s="164" t="s">
        <v>12</v>
      </c>
      <c r="H5" s="165"/>
      <c r="I5" s="165"/>
      <c r="J5" s="165"/>
      <c r="K5" s="165"/>
      <c r="L5" s="165"/>
      <c r="M5" s="166" t="s">
        <v>13</v>
      </c>
      <c r="N5" s="167"/>
      <c r="O5" s="167"/>
      <c r="P5" s="167"/>
      <c r="Q5" s="167"/>
      <c r="R5" s="168"/>
      <c r="S5" s="169" t="s">
        <v>14</v>
      </c>
      <c r="T5" s="165"/>
      <c r="U5" s="165"/>
      <c r="V5" s="165"/>
      <c r="W5" s="165"/>
      <c r="X5" s="170"/>
      <c r="Y5" s="171" t="s">
        <v>15</v>
      </c>
      <c r="Z5" s="172"/>
      <c r="AA5" s="172"/>
      <c r="AB5" s="172"/>
      <c r="AC5" s="172"/>
      <c r="AD5" s="173"/>
      <c r="AE5" s="196" t="s">
        <v>16</v>
      </c>
      <c r="AF5" s="196"/>
      <c r="AG5" s="196"/>
      <c r="AH5" s="196"/>
      <c r="AI5" s="196"/>
      <c r="AJ5" s="196"/>
      <c r="AK5" s="196"/>
      <c r="AL5" s="196"/>
      <c r="AM5" s="196"/>
      <c r="AN5" s="196"/>
      <c r="AO5" s="196"/>
      <c r="AP5" s="197"/>
      <c r="AQ5" s="198" t="s">
        <v>17</v>
      </c>
      <c r="AR5" s="199"/>
      <c r="AS5" s="199"/>
      <c r="AT5" s="199"/>
      <c r="AU5" s="199"/>
      <c r="AV5" s="199"/>
      <c r="AW5" s="199"/>
      <c r="AX5" s="200"/>
    </row>
    <row r="6" spans="1:50" ht="39" customHeight="1" x14ac:dyDescent="0.15">
      <c r="A6" s="201" t="s">
        <v>18</v>
      </c>
      <c r="B6" s="202"/>
      <c r="C6" s="202"/>
      <c r="D6" s="202"/>
      <c r="E6" s="202"/>
      <c r="F6" s="202"/>
      <c r="G6" s="203" t="str">
        <f>入力規則等!F39</f>
        <v>東日本大震災復興特別会計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153" customHeight="1" x14ac:dyDescent="0.15">
      <c r="A7" s="180" t="s">
        <v>19</v>
      </c>
      <c r="B7" s="181"/>
      <c r="C7" s="181"/>
      <c r="D7" s="181"/>
      <c r="E7" s="181"/>
      <c r="F7" s="182"/>
      <c r="G7" s="206" t="s">
        <v>20</v>
      </c>
      <c r="H7" s="207"/>
      <c r="I7" s="207"/>
      <c r="J7" s="207"/>
      <c r="K7" s="207"/>
      <c r="L7" s="207"/>
      <c r="M7" s="207"/>
      <c r="N7" s="207"/>
      <c r="O7" s="207"/>
      <c r="P7" s="207"/>
      <c r="Q7" s="207"/>
      <c r="R7" s="207"/>
      <c r="S7" s="207"/>
      <c r="T7" s="207"/>
      <c r="U7" s="207"/>
      <c r="V7" s="207"/>
      <c r="W7" s="207"/>
      <c r="X7" s="208"/>
      <c r="Y7" s="209" t="s">
        <v>21</v>
      </c>
      <c r="Z7" s="210"/>
      <c r="AA7" s="210"/>
      <c r="AB7" s="210"/>
      <c r="AC7" s="210"/>
      <c r="AD7" s="211"/>
      <c r="AE7" s="212" t="s">
        <v>22</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23</v>
      </c>
      <c r="B8" s="181"/>
      <c r="C8" s="181"/>
      <c r="D8" s="181"/>
      <c r="E8" s="181"/>
      <c r="F8" s="182"/>
      <c r="G8" s="183" t="str">
        <f>入力規則等!A27</f>
        <v>海洋政策</v>
      </c>
      <c r="H8" s="184"/>
      <c r="I8" s="184"/>
      <c r="J8" s="184"/>
      <c r="K8" s="184"/>
      <c r="L8" s="184"/>
      <c r="M8" s="184"/>
      <c r="N8" s="184"/>
      <c r="O8" s="184"/>
      <c r="P8" s="184"/>
      <c r="Q8" s="184"/>
      <c r="R8" s="184"/>
      <c r="S8" s="184"/>
      <c r="T8" s="184"/>
      <c r="U8" s="184"/>
      <c r="V8" s="184"/>
      <c r="W8" s="184"/>
      <c r="X8" s="185"/>
      <c r="Y8" s="186" t="s">
        <v>24</v>
      </c>
      <c r="Z8" s="187"/>
      <c r="AA8" s="187"/>
      <c r="AB8" s="187"/>
      <c r="AC8" s="187"/>
      <c r="AD8" s="188"/>
      <c r="AE8" s="189" t="str">
        <f>入力規則等!K13</f>
        <v>食料安定供給関係</v>
      </c>
      <c r="AF8" s="184"/>
      <c r="AG8" s="184"/>
      <c r="AH8" s="184"/>
      <c r="AI8" s="184"/>
      <c r="AJ8" s="184"/>
      <c r="AK8" s="184"/>
      <c r="AL8" s="184"/>
      <c r="AM8" s="184"/>
      <c r="AN8" s="184"/>
      <c r="AO8" s="184"/>
      <c r="AP8" s="184"/>
      <c r="AQ8" s="184"/>
      <c r="AR8" s="184"/>
      <c r="AS8" s="184"/>
      <c r="AT8" s="184"/>
      <c r="AU8" s="184"/>
      <c r="AV8" s="184"/>
      <c r="AW8" s="184"/>
      <c r="AX8" s="190"/>
    </row>
    <row r="9" spans="1:50" ht="75" customHeight="1" x14ac:dyDescent="0.15">
      <c r="A9" s="191" t="s">
        <v>25</v>
      </c>
      <c r="B9" s="192"/>
      <c r="C9" s="192"/>
      <c r="D9" s="192"/>
      <c r="E9" s="192"/>
      <c r="F9" s="192"/>
      <c r="G9" s="193" t="s">
        <v>26</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28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29</v>
      </c>
      <c r="B11" s="237"/>
      <c r="C11" s="237"/>
      <c r="D11" s="237"/>
      <c r="E11" s="237"/>
      <c r="F11" s="241"/>
      <c r="G11" s="242" t="str">
        <f>入力規則等!P10</f>
        <v>補助</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30</v>
      </c>
      <c r="B12" s="246"/>
      <c r="C12" s="246"/>
      <c r="D12" s="246"/>
      <c r="E12" s="246"/>
      <c r="F12" s="247"/>
      <c r="G12" s="252"/>
      <c r="H12" s="253"/>
      <c r="I12" s="253"/>
      <c r="J12" s="253"/>
      <c r="K12" s="253"/>
      <c r="L12" s="253"/>
      <c r="M12" s="253"/>
      <c r="N12" s="253"/>
      <c r="O12" s="253"/>
      <c r="P12" s="224" t="s">
        <v>31</v>
      </c>
      <c r="Q12" s="225"/>
      <c r="R12" s="225"/>
      <c r="S12" s="225"/>
      <c r="T12" s="225"/>
      <c r="U12" s="225"/>
      <c r="V12" s="254"/>
      <c r="W12" s="224" t="s">
        <v>32</v>
      </c>
      <c r="X12" s="225"/>
      <c r="Y12" s="225"/>
      <c r="Z12" s="225"/>
      <c r="AA12" s="225"/>
      <c r="AB12" s="225"/>
      <c r="AC12" s="254"/>
      <c r="AD12" s="224" t="s">
        <v>33</v>
      </c>
      <c r="AE12" s="225"/>
      <c r="AF12" s="225"/>
      <c r="AG12" s="225"/>
      <c r="AH12" s="225"/>
      <c r="AI12" s="225"/>
      <c r="AJ12" s="254"/>
      <c r="AK12" s="224" t="s">
        <v>34</v>
      </c>
      <c r="AL12" s="225"/>
      <c r="AM12" s="225"/>
      <c r="AN12" s="225"/>
      <c r="AO12" s="225"/>
      <c r="AP12" s="225"/>
      <c r="AQ12" s="254"/>
      <c r="AR12" s="224" t="s">
        <v>35</v>
      </c>
      <c r="AS12" s="225"/>
      <c r="AT12" s="225"/>
      <c r="AU12" s="225"/>
      <c r="AV12" s="225"/>
      <c r="AW12" s="225"/>
      <c r="AX12" s="226"/>
    </row>
    <row r="13" spans="1:50" ht="21" customHeight="1" x14ac:dyDescent="0.15">
      <c r="A13" s="248"/>
      <c r="B13" s="249"/>
      <c r="C13" s="249"/>
      <c r="D13" s="249"/>
      <c r="E13" s="249"/>
      <c r="F13" s="250"/>
      <c r="G13" s="268" t="s">
        <v>36</v>
      </c>
      <c r="H13" s="269"/>
      <c r="I13" s="227" t="s">
        <v>37</v>
      </c>
      <c r="J13" s="228"/>
      <c r="K13" s="228"/>
      <c r="L13" s="228"/>
      <c r="M13" s="228"/>
      <c r="N13" s="228"/>
      <c r="O13" s="229"/>
      <c r="P13" s="218">
        <v>105</v>
      </c>
      <c r="Q13" s="219"/>
      <c r="R13" s="219"/>
      <c r="S13" s="219"/>
      <c r="T13" s="219"/>
      <c r="U13" s="219"/>
      <c r="V13" s="220"/>
      <c r="W13" s="218">
        <v>68</v>
      </c>
      <c r="X13" s="219"/>
      <c r="Y13" s="219"/>
      <c r="Z13" s="219"/>
      <c r="AA13" s="219"/>
      <c r="AB13" s="219"/>
      <c r="AC13" s="220"/>
      <c r="AD13" s="218">
        <v>39</v>
      </c>
      <c r="AE13" s="219"/>
      <c r="AF13" s="219"/>
      <c r="AG13" s="219"/>
      <c r="AH13" s="219"/>
      <c r="AI13" s="219"/>
      <c r="AJ13" s="220"/>
      <c r="AK13" s="218">
        <v>99</v>
      </c>
      <c r="AL13" s="219"/>
      <c r="AM13" s="219"/>
      <c r="AN13" s="219"/>
      <c r="AO13" s="219"/>
      <c r="AP13" s="219"/>
      <c r="AQ13" s="220"/>
      <c r="AR13" s="230">
        <v>99</v>
      </c>
      <c r="AS13" s="231"/>
      <c r="AT13" s="231"/>
      <c r="AU13" s="231"/>
      <c r="AV13" s="231"/>
      <c r="AW13" s="231"/>
      <c r="AX13" s="232"/>
    </row>
    <row r="14" spans="1:50" ht="21" customHeight="1" x14ac:dyDescent="0.15">
      <c r="A14" s="248"/>
      <c r="B14" s="249"/>
      <c r="C14" s="249"/>
      <c r="D14" s="249"/>
      <c r="E14" s="249"/>
      <c r="F14" s="250"/>
      <c r="G14" s="270"/>
      <c r="H14" s="271"/>
      <c r="I14" s="215" t="s">
        <v>38</v>
      </c>
      <c r="J14" s="233"/>
      <c r="K14" s="233"/>
      <c r="L14" s="233"/>
      <c r="M14" s="233"/>
      <c r="N14" s="233"/>
      <c r="O14" s="234"/>
      <c r="P14" s="218">
        <v>-23</v>
      </c>
      <c r="Q14" s="219"/>
      <c r="R14" s="219"/>
      <c r="S14" s="219"/>
      <c r="T14" s="219"/>
      <c r="U14" s="219"/>
      <c r="V14" s="220"/>
      <c r="W14" s="218" t="s">
        <v>20</v>
      </c>
      <c r="X14" s="219"/>
      <c r="Y14" s="219"/>
      <c r="Z14" s="219"/>
      <c r="AA14" s="219"/>
      <c r="AB14" s="219"/>
      <c r="AC14" s="220"/>
      <c r="AD14" s="218">
        <v>-7</v>
      </c>
      <c r="AE14" s="219"/>
      <c r="AF14" s="219"/>
      <c r="AG14" s="219"/>
      <c r="AH14" s="219"/>
      <c r="AI14" s="219"/>
      <c r="AJ14" s="220"/>
      <c r="AK14" s="218"/>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39</v>
      </c>
      <c r="J15" s="216"/>
      <c r="K15" s="216"/>
      <c r="L15" s="216"/>
      <c r="M15" s="216"/>
      <c r="N15" s="216"/>
      <c r="O15" s="217"/>
      <c r="P15" s="218" t="s">
        <v>20</v>
      </c>
      <c r="Q15" s="219"/>
      <c r="R15" s="219"/>
      <c r="S15" s="219"/>
      <c r="T15" s="219"/>
      <c r="U15" s="219"/>
      <c r="V15" s="220"/>
      <c r="W15" s="218" t="s">
        <v>20</v>
      </c>
      <c r="X15" s="219"/>
      <c r="Y15" s="219"/>
      <c r="Z15" s="219"/>
      <c r="AA15" s="219"/>
      <c r="AB15" s="219"/>
      <c r="AC15" s="220"/>
      <c r="AD15" s="218" t="s">
        <v>20</v>
      </c>
      <c r="AE15" s="219"/>
      <c r="AF15" s="219"/>
      <c r="AG15" s="219"/>
      <c r="AH15" s="219"/>
      <c r="AI15" s="219"/>
      <c r="AJ15" s="220"/>
      <c r="AK15" s="218"/>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40</v>
      </c>
      <c r="J16" s="216"/>
      <c r="K16" s="216"/>
      <c r="L16" s="216"/>
      <c r="M16" s="216"/>
      <c r="N16" s="216"/>
      <c r="O16" s="217"/>
      <c r="P16" s="218" t="s">
        <v>20</v>
      </c>
      <c r="Q16" s="219"/>
      <c r="R16" s="219"/>
      <c r="S16" s="219"/>
      <c r="T16" s="219"/>
      <c r="U16" s="219"/>
      <c r="V16" s="220"/>
      <c r="W16" s="218" t="s">
        <v>20</v>
      </c>
      <c r="X16" s="219"/>
      <c r="Y16" s="219"/>
      <c r="Z16" s="219"/>
      <c r="AA16" s="219"/>
      <c r="AB16" s="219"/>
      <c r="AC16" s="220"/>
      <c r="AD16" s="218" t="s">
        <v>1</v>
      </c>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41</v>
      </c>
      <c r="J17" s="233"/>
      <c r="K17" s="233"/>
      <c r="L17" s="233"/>
      <c r="M17" s="233"/>
      <c r="N17" s="233"/>
      <c r="O17" s="234"/>
      <c r="P17" s="218" t="s">
        <v>20</v>
      </c>
      <c r="Q17" s="219"/>
      <c r="R17" s="219"/>
      <c r="S17" s="219"/>
      <c r="T17" s="219"/>
      <c r="U17" s="219"/>
      <c r="V17" s="220"/>
      <c r="W17" s="218" t="s">
        <v>20</v>
      </c>
      <c r="X17" s="219"/>
      <c r="Y17" s="219"/>
      <c r="Z17" s="219"/>
      <c r="AA17" s="219"/>
      <c r="AB17" s="219"/>
      <c r="AC17" s="220"/>
      <c r="AD17" s="218" t="s">
        <v>1</v>
      </c>
      <c r="AE17" s="219"/>
      <c r="AF17" s="219"/>
      <c r="AG17" s="219"/>
      <c r="AH17" s="219"/>
      <c r="AI17" s="219"/>
      <c r="AJ17" s="220"/>
      <c r="AK17" s="218"/>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42</v>
      </c>
      <c r="J18" s="260"/>
      <c r="K18" s="260"/>
      <c r="L18" s="260"/>
      <c r="M18" s="260"/>
      <c r="N18" s="260"/>
      <c r="O18" s="261"/>
      <c r="P18" s="262">
        <f>SUM(P13:V17)</f>
        <v>82</v>
      </c>
      <c r="Q18" s="263"/>
      <c r="R18" s="263"/>
      <c r="S18" s="263"/>
      <c r="T18" s="263"/>
      <c r="U18" s="263"/>
      <c r="V18" s="264"/>
      <c r="W18" s="262">
        <f>SUM(W13:AC17)</f>
        <v>68</v>
      </c>
      <c r="X18" s="263"/>
      <c r="Y18" s="263"/>
      <c r="Z18" s="263"/>
      <c r="AA18" s="263"/>
      <c r="AB18" s="263"/>
      <c r="AC18" s="264"/>
      <c r="AD18" s="262">
        <f>SUM(AD13:AJ17)</f>
        <v>32</v>
      </c>
      <c r="AE18" s="263"/>
      <c r="AF18" s="263"/>
      <c r="AG18" s="263"/>
      <c r="AH18" s="263"/>
      <c r="AI18" s="263"/>
      <c r="AJ18" s="264"/>
      <c r="AK18" s="262">
        <f>SUM(AK13:AQ17)</f>
        <v>99</v>
      </c>
      <c r="AL18" s="263"/>
      <c r="AM18" s="263"/>
      <c r="AN18" s="263"/>
      <c r="AO18" s="263"/>
      <c r="AP18" s="263"/>
      <c r="AQ18" s="264"/>
      <c r="AR18" s="262">
        <f>SUM(AR13:AX17)</f>
        <v>99</v>
      </c>
      <c r="AS18" s="263"/>
      <c r="AT18" s="263"/>
      <c r="AU18" s="263"/>
      <c r="AV18" s="263"/>
      <c r="AW18" s="263"/>
      <c r="AX18" s="265"/>
    </row>
    <row r="19" spans="1:50" ht="24.75" customHeight="1" x14ac:dyDescent="0.15">
      <c r="A19" s="248"/>
      <c r="B19" s="249"/>
      <c r="C19" s="249"/>
      <c r="D19" s="249"/>
      <c r="E19" s="249"/>
      <c r="F19" s="250"/>
      <c r="G19" s="255" t="s">
        <v>43</v>
      </c>
      <c r="H19" s="256"/>
      <c r="I19" s="256"/>
      <c r="J19" s="256"/>
      <c r="K19" s="256"/>
      <c r="L19" s="256"/>
      <c r="M19" s="256"/>
      <c r="N19" s="256"/>
      <c r="O19" s="256"/>
      <c r="P19" s="218">
        <v>82</v>
      </c>
      <c r="Q19" s="219"/>
      <c r="R19" s="219"/>
      <c r="S19" s="219"/>
      <c r="T19" s="219"/>
      <c r="U19" s="219"/>
      <c r="V19" s="220"/>
      <c r="W19" s="218">
        <v>56</v>
      </c>
      <c r="X19" s="219"/>
      <c r="Y19" s="219"/>
      <c r="Z19" s="219"/>
      <c r="AA19" s="219"/>
      <c r="AB19" s="219"/>
      <c r="AC19" s="220"/>
      <c r="AD19" s="218">
        <v>30</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44</v>
      </c>
      <c r="H20" s="256"/>
      <c r="I20" s="256"/>
      <c r="J20" s="256"/>
      <c r="K20" s="256"/>
      <c r="L20" s="256"/>
      <c r="M20" s="256"/>
      <c r="N20" s="256"/>
      <c r="O20" s="256"/>
      <c r="P20" s="294">
        <f>IF(P18=0, "-", SUM(P19)/P18)</f>
        <v>1</v>
      </c>
      <c r="Q20" s="294"/>
      <c r="R20" s="294"/>
      <c r="S20" s="294"/>
      <c r="T20" s="294"/>
      <c r="U20" s="294"/>
      <c r="V20" s="294"/>
      <c r="W20" s="294">
        <f>IF(W18=0, "-", SUM(W19)/W18)</f>
        <v>0.82352941176470584</v>
      </c>
      <c r="X20" s="294"/>
      <c r="Y20" s="294"/>
      <c r="Z20" s="294"/>
      <c r="AA20" s="294"/>
      <c r="AB20" s="294"/>
      <c r="AC20" s="294"/>
      <c r="AD20" s="294">
        <f>IF(AD18=0, "-", SUM(AD19)/AD18)</f>
        <v>0.9375</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45</v>
      </c>
      <c r="H21" s="293"/>
      <c r="I21" s="293"/>
      <c r="J21" s="293"/>
      <c r="K21" s="293"/>
      <c r="L21" s="293"/>
      <c r="M21" s="293"/>
      <c r="N21" s="293"/>
      <c r="O21" s="293"/>
      <c r="P21" s="294">
        <f>IF(P19=0, "-", SUM(P19)/SUM(P13,P14))</f>
        <v>1</v>
      </c>
      <c r="Q21" s="294"/>
      <c r="R21" s="294"/>
      <c r="S21" s="294"/>
      <c r="T21" s="294"/>
      <c r="U21" s="294"/>
      <c r="V21" s="294"/>
      <c r="W21" s="294">
        <f>IF(W19=0, "-", SUM(W19)/SUM(W13,W14))</f>
        <v>0.82352941176470584</v>
      </c>
      <c r="X21" s="294"/>
      <c r="Y21" s="294"/>
      <c r="Z21" s="294"/>
      <c r="AA21" s="294"/>
      <c r="AB21" s="294"/>
      <c r="AC21" s="294"/>
      <c r="AD21" s="294">
        <f>IF(AD19=0, "-", SUM(AD19)/SUM(AD13,AD14))</f>
        <v>0.9375</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46</v>
      </c>
      <c r="B22" s="303"/>
      <c r="C22" s="303"/>
      <c r="D22" s="303"/>
      <c r="E22" s="303"/>
      <c r="F22" s="304"/>
      <c r="G22" s="308" t="s">
        <v>47</v>
      </c>
      <c r="H22" s="277"/>
      <c r="I22" s="277"/>
      <c r="J22" s="277"/>
      <c r="K22" s="277"/>
      <c r="L22" s="277"/>
      <c r="M22" s="277"/>
      <c r="N22" s="277"/>
      <c r="O22" s="309"/>
      <c r="P22" s="276" t="s">
        <v>48</v>
      </c>
      <c r="Q22" s="277"/>
      <c r="R22" s="277"/>
      <c r="S22" s="277"/>
      <c r="T22" s="277"/>
      <c r="U22" s="277"/>
      <c r="V22" s="309"/>
      <c r="W22" s="276" t="s">
        <v>49</v>
      </c>
      <c r="X22" s="277"/>
      <c r="Y22" s="277"/>
      <c r="Z22" s="277"/>
      <c r="AA22" s="277"/>
      <c r="AB22" s="277"/>
      <c r="AC22" s="309"/>
      <c r="AD22" s="276" t="s">
        <v>50</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35.25" customHeight="1" x14ac:dyDescent="0.15">
      <c r="A23" s="305"/>
      <c r="B23" s="306"/>
      <c r="C23" s="306"/>
      <c r="D23" s="306"/>
      <c r="E23" s="306"/>
      <c r="F23" s="307"/>
      <c r="G23" s="279" t="s">
        <v>51</v>
      </c>
      <c r="H23" s="280"/>
      <c r="I23" s="280"/>
      <c r="J23" s="280"/>
      <c r="K23" s="280"/>
      <c r="L23" s="280"/>
      <c r="M23" s="280"/>
      <c r="N23" s="280"/>
      <c r="O23" s="281"/>
      <c r="P23" s="230">
        <v>99</v>
      </c>
      <c r="Q23" s="231"/>
      <c r="R23" s="231"/>
      <c r="S23" s="231"/>
      <c r="T23" s="231"/>
      <c r="U23" s="231"/>
      <c r="V23" s="282"/>
      <c r="W23" s="230">
        <v>99</v>
      </c>
      <c r="X23" s="231"/>
      <c r="Y23" s="231"/>
      <c r="Z23" s="231"/>
      <c r="AA23" s="231"/>
      <c r="AB23" s="231"/>
      <c r="AC23" s="282"/>
      <c r="AD23" s="283" t="s">
        <v>1</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18"/>
      <c r="Q24" s="219"/>
      <c r="R24" s="219"/>
      <c r="S24" s="219"/>
      <c r="T24" s="219"/>
      <c r="U24" s="219"/>
      <c r="V24" s="220"/>
      <c r="W24" s="218"/>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10.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8" t="s">
        <v>42</v>
      </c>
      <c r="H29" s="129"/>
      <c r="I29" s="129"/>
      <c r="J29" s="129"/>
      <c r="K29" s="129"/>
      <c r="L29" s="129"/>
      <c r="M29" s="129"/>
      <c r="N29" s="129"/>
      <c r="O29" s="130"/>
      <c r="P29" s="332">
        <f>AK13</f>
        <v>99</v>
      </c>
      <c r="Q29" s="333"/>
      <c r="R29" s="333"/>
      <c r="S29" s="333"/>
      <c r="T29" s="333"/>
      <c r="U29" s="333"/>
      <c r="V29" s="334"/>
      <c r="W29" s="335">
        <f>AR13</f>
        <v>99</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65.25" customHeight="1" x14ac:dyDescent="0.15">
      <c r="A30" s="338" t="s">
        <v>52</v>
      </c>
      <c r="B30" s="339"/>
      <c r="C30" s="339"/>
      <c r="D30" s="339"/>
      <c r="E30" s="339"/>
      <c r="F30" s="340"/>
      <c r="G30" s="341" t="s">
        <v>53</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54</v>
      </c>
      <c r="B31" s="319"/>
      <c r="C31" s="319"/>
      <c r="D31" s="319"/>
      <c r="E31" s="319"/>
      <c r="F31" s="320"/>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3" t="s">
        <v>57</v>
      </c>
      <c r="AC31" s="403"/>
      <c r="AD31" s="403"/>
      <c r="AE31" s="404" t="s">
        <v>31</v>
      </c>
      <c r="AF31" s="405"/>
      <c r="AG31" s="405"/>
      <c r="AH31" s="406"/>
      <c r="AI31" s="404" t="s">
        <v>32</v>
      </c>
      <c r="AJ31" s="405"/>
      <c r="AK31" s="405"/>
      <c r="AL31" s="406"/>
      <c r="AM31" s="404" t="s">
        <v>58</v>
      </c>
      <c r="AN31" s="405"/>
      <c r="AO31" s="405"/>
      <c r="AP31" s="406"/>
      <c r="AQ31" s="412" t="s">
        <v>59</v>
      </c>
      <c r="AR31" s="413"/>
      <c r="AS31" s="413"/>
      <c r="AT31" s="414"/>
      <c r="AU31" s="412" t="s">
        <v>60</v>
      </c>
      <c r="AV31" s="413"/>
      <c r="AW31" s="413"/>
      <c r="AX31" s="415"/>
    </row>
    <row r="32" spans="1:50" ht="33.75" customHeight="1" x14ac:dyDescent="0.15">
      <c r="A32" s="350"/>
      <c r="B32" s="319"/>
      <c r="C32" s="319"/>
      <c r="D32" s="319"/>
      <c r="E32" s="319"/>
      <c r="F32" s="320"/>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v>9</v>
      </c>
      <c r="AF32" s="373"/>
      <c r="AG32" s="373"/>
      <c r="AH32" s="373"/>
      <c r="AI32" s="373">
        <v>6</v>
      </c>
      <c r="AJ32" s="373"/>
      <c r="AK32" s="373"/>
      <c r="AL32" s="373"/>
      <c r="AM32" s="373">
        <v>6</v>
      </c>
      <c r="AN32" s="373"/>
      <c r="AO32" s="373"/>
      <c r="AP32" s="373"/>
      <c r="AQ32" s="400" t="s">
        <v>1</v>
      </c>
      <c r="AR32" s="373"/>
      <c r="AS32" s="373"/>
      <c r="AT32" s="373"/>
      <c r="AU32" s="391" t="s">
        <v>1</v>
      </c>
      <c r="AV32" s="407"/>
      <c r="AW32" s="407"/>
      <c r="AX32" s="408"/>
    </row>
    <row r="33" spans="1:51" ht="38.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65</v>
      </c>
      <c r="Z33" s="410"/>
      <c r="AA33" s="411"/>
      <c r="AB33" s="372" t="s">
        <v>64</v>
      </c>
      <c r="AC33" s="372"/>
      <c r="AD33" s="372"/>
      <c r="AE33" s="373">
        <v>24</v>
      </c>
      <c r="AF33" s="373"/>
      <c r="AG33" s="373"/>
      <c r="AH33" s="373"/>
      <c r="AI33" s="373">
        <v>10</v>
      </c>
      <c r="AJ33" s="373"/>
      <c r="AK33" s="373"/>
      <c r="AL33" s="373"/>
      <c r="AM33" s="373">
        <v>6</v>
      </c>
      <c r="AN33" s="373"/>
      <c r="AO33" s="373"/>
      <c r="AP33" s="373"/>
      <c r="AQ33" s="373">
        <v>25</v>
      </c>
      <c r="AR33" s="373"/>
      <c r="AS33" s="373"/>
      <c r="AT33" s="373"/>
      <c r="AU33" s="391" t="s">
        <v>1</v>
      </c>
      <c r="AV33" s="407"/>
      <c r="AW33" s="407"/>
      <c r="AX33" s="408"/>
    </row>
    <row r="34" spans="1:51" ht="23.25" customHeight="1" x14ac:dyDescent="0.15">
      <c r="A34" s="439" t="s">
        <v>66</v>
      </c>
      <c r="B34" s="440"/>
      <c r="C34" s="440"/>
      <c r="D34" s="440"/>
      <c r="E34" s="440"/>
      <c r="F34" s="441"/>
      <c r="G34" s="225" t="s">
        <v>67</v>
      </c>
      <c r="H34" s="225"/>
      <c r="I34" s="225"/>
      <c r="J34" s="225"/>
      <c r="K34" s="225"/>
      <c r="L34" s="225"/>
      <c r="M34" s="225"/>
      <c r="N34" s="225"/>
      <c r="O34" s="225"/>
      <c r="P34" s="225"/>
      <c r="Q34" s="225"/>
      <c r="R34" s="225"/>
      <c r="S34" s="225"/>
      <c r="T34" s="225"/>
      <c r="U34" s="225"/>
      <c r="V34" s="225"/>
      <c r="W34" s="225"/>
      <c r="X34" s="254"/>
      <c r="Y34" s="447"/>
      <c r="Z34" s="448"/>
      <c r="AA34" s="449"/>
      <c r="AB34" s="224" t="s">
        <v>57</v>
      </c>
      <c r="AC34" s="225"/>
      <c r="AD34" s="254"/>
      <c r="AE34" s="224" t="s">
        <v>31</v>
      </c>
      <c r="AF34" s="225"/>
      <c r="AG34" s="225"/>
      <c r="AH34" s="254"/>
      <c r="AI34" s="224" t="s">
        <v>32</v>
      </c>
      <c r="AJ34" s="225"/>
      <c r="AK34" s="225"/>
      <c r="AL34" s="254"/>
      <c r="AM34" s="224" t="s">
        <v>58</v>
      </c>
      <c r="AN34" s="225"/>
      <c r="AO34" s="225"/>
      <c r="AP34" s="254"/>
      <c r="AQ34" s="418" t="s">
        <v>68</v>
      </c>
      <c r="AR34" s="419"/>
      <c r="AS34" s="419"/>
      <c r="AT34" s="419"/>
      <c r="AU34" s="419"/>
      <c r="AV34" s="419"/>
      <c r="AW34" s="419"/>
      <c r="AX34" s="420"/>
    </row>
    <row r="35" spans="1:51" ht="26.25" customHeight="1" x14ac:dyDescent="0.15">
      <c r="A35" s="442"/>
      <c r="B35" s="443"/>
      <c r="C35" s="443"/>
      <c r="D35" s="443"/>
      <c r="E35" s="443"/>
      <c r="F35" s="444"/>
      <c r="G35" s="396" t="s">
        <v>69</v>
      </c>
      <c r="H35" s="397"/>
      <c r="I35" s="397"/>
      <c r="J35" s="397"/>
      <c r="K35" s="397"/>
      <c r="L35" s="397"/>
      <c r="M35" s="397"/>
      <c r="N35" s="397"/>
      <c r="O35" s="397"/>
      <c r="P35" s="397"/>
      <c r="Q35" s="397"/>
      <c r="R35" s="397"/>
      <c r="S35" s="397"/>
      <c r="T35" s="397"/>
      <c r="U35" s="397"/>
      <c r="V35" s="397"/>
      <c r="W35" s="397"/>
      <c r="X35" s="397"/>
      <c r="Y35" s="421" t="s">
        <v>66</v>
      </c>
      <c r="Z35" s="422"/>
      <c r="AA35" s="423"/>
      <c r="AB35" s="424" t="s">
        <v>70</v>
      </c>
      <c r="AC35" s="425"/>
      <c r="AD35" s="426"/>
      <c r="AE35" s="400">
        <v>8668778</v>
      </c>
      <c r="AF35" s="400"/>
      <c r="AG35" s="400"/>
      <c r="AH35" s="400"/>
      <c r="AI35" s="400">
        <v>9411000</v>
      </c>
      <c r="AJ35" s="400"/>
      <c r="AK35" s="400"/>
      <c r="AL35" s="400"/>
      <c r="AM35" s="400">
        <f>30191000/6</f>
        <v>5031833.333333333</v>
      </c>
      <c r="AN35" s="400"/>
      <c r="AO35" s="400"/>
      <c r="AP35" s="400"/>
      <c r="AQ35" s="391">
        <f>99121000/AQ33</f>
        <v>3964840</v>
      </c>
      <c r="AR35" s="374"/>
      <c r="AS35" s="374"/>
      <c r="AT35" s="374"/>
      <c r="AU35" s="374"/>
      <c r="AV35" s="374"/>
      <c r="AW35" s="374"/>
      <c r="AX35" s="375"/>
    </row>
    <row r="36" spans="1:51" ht="46.5" customHeight="1" x14ac:dyDescent="0.15">
      <c r="A36" s="445"/>
      <c r="B36" s="210"/>
      <c r="C36" s="210"/>
      <c r="D36" s="210"/>
      <c r="E36" s="210"/>
      <c r="F36" s="446"/>
      <c r="G36" s="398"/>
      <c r="H36" s="399"/>
      <c r="I36" s="399"/>
      <c r="J36" s="399"/>
      <c r="K36" s="399"/>
      <c r="L36" s="399"/>
      <c r="M36" s="399"/>
      <c r="N36" s="399"/>
      <c r="O36" s="399"/>
      <c r="P36" s="399"/>
      <c r="Q36" s="399"/>
      <c r="R36" s="399"/>
      <c r="S36" s="399"/>
      <c r="T36" s="399"/>
      <c r="U36" s="399"/>
      <c r="V36" s="399"/>
      <c r="W36" s="399"/>
      <c r="X36" s="399"/>
      <c r="Y36" s="387" t="s">
        <v>71</v>
      </c>
      <c r="Z36" s="401"/>
      <c r="AA36" s="402"/>
      <c r="AB36" s="427" t="s">
        <v>72</v>
      </c>
      <c r="AC36" s="428"/>
      <c r="AD36" s="429"/>
      <c r="AE36" s="430" t="s">
        <v>73</v>
      </c>
      <c r="AF36" s="430"/>
      <c r="AG36" s="430"/>
      <c r="AH36" s="430"/>
      <c r="AI36" s="430" t="s">
        <v>74</v>
      </c>
      <c r="AJ36" s="430"/>
      <c r="AK36" s="430"/>
      <c r="AL36" s="430"/>
      <c r="AM36" s="430" t="s">
        <v>75</v>
      </c>
      <c r="AN36" s="430"/>
      <c r="AO36" s="430"/>
      <c r="AP36" s="430"/>
      <c r="AQ36" s="430" t="s">
        <v>76</v>
      </c>
      <c r="AR36" s="430"/>
      <c r="AS36" s="430"/>
      <c r="AT36" s="430"/>
      <c r="AU36" s="430"/>
      <c r="AV36" s="430"/>
      <c r="AW36" s="430"/>
      <c r="AX36" s="433"/>
    </row>
    <row r="37" spans="1:51" ht="18.75" customHeight="1" x14ac:dyDescent="0.15">
      <c r="A37" s="469" t="s">
        <v>77</v>
      </c>
      <c r="B37" s="470"/>
      <c r="C37" s="470"/>
      <c r="D37" s="470"/>
      <c r="E37" s="470"/>
      <c r="F37" s="471"/>
      <c r="G37" s="479" t="s">
        <v>78</v>
      </c>
      <c r="H37" s="324"/>
      <c r="I37" s="324"/>
      <c r="J37" s="324"/>
      <c r="K37" s="324"/>
      <c r="L37" s="324"/>
      <c r="M37" s="324"/>
      <c r="N37" s="324"/>
      <c r="O37" s="325"/>
      <c r="P37" s="328" t="s">
        <v>79</v>
      </c>
      <c r="Q37" s="324"/>
      <c r="R37" s="324"/>
      <c r="S37" s="324"/>
      <c r="T37" s="324"/>
      <c r="U37" s="324"/>
      <c r="V37" s="324"/>
      <c r="W37" s="324"/>
      <c r="X37" s="325"/>
      <c r="Y37" s="480"/>
      <c r="Z37" s="481"/>
      <c r="AA37" s="482"/>
      <c r="AB37" s="486" t="s">
        <v>57</v>
      </c>
      <c r="AC37" s="487"/>
      <c r="AD37" s="488"/>
      <c r="AE37" s="486" t="s">
        <v>31</v>
      </c>
      <c r="AF37" s="487"/>
      <c r="AG37" s="487"/>
      <c r="AH37" s="488"/>
      <c r="AI37" s="491" t="s">
        <v>32</v>
      </c>
      <c r="AJ37" s="491"/>
      <c r="AK37" s="491"/>
      <c r="AL37" s="486"/>
      <c r="AM37" s="491" t="s">
        <v>58</v>
      </c>
      <c r="AN37" s="491"/>
      <c r="AO37" s="491"/>
      <c r="AP37" s="486"/>
      <c r="AQ37" s="460" t="s">
        <v>80</v>
      </c>
      <c r="AR37" s="461"/>
      <c r="AS37" s="461"/>
      <c r="AT37" s="462"/>
      <c r="AU37" s="324" t="s">
        <v>81</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t="s">
        <v>20</v>
      </c>
      <c r="AR38" s="435"/>
      <c r="AS38" s="436" t="s">
        <v>82</v>
      </c>
      <c r="AT38" s="437"/>
      <c r="AU38" s="438">
        <v>7</v>
      </c>
      <c r="AV38" s="438"/>
      <c r="AW38" s="326" t="s">
        <v>83</v>
      </c>
      <c r="AX38" s="331"/>
    </row>
    <row r="39" spans="1:51" ht="23.25" customHeight="1" x14ac:dyDescent="0.15">
      <c r="A39" s="475"/>
      <c r="B39" s="473"/>
      <c r="C39" s="473"/>
      <c r="D39" s="473"/>
      <c r="E39" s="473"/>
      <c r="F39" s="474"/>
      <c r="G39" s="376" t="s">
        <v>84</v>
      </c>
      <c r="H39" s="377"/>
      <c r="I39" s="377"/>
      <c r="J39" s="377"/>
      <c r="K39" s="377"/>
      <c r="L39" s="377"/>
      <c r="M39" s="377"/>
      <c r="N39" s="377"/>
      <c r="O39" s="378"/>
      <c r="P39" s="141" t="s">
        <v>85</v>
      </c>
      <c r="Q39" s="141"/>
      <c r="R39" s="141"/>
      <c r="S39" s="141"/>
      <c r="T39" s="141"/>
      <c r="U39" s="141"/>
      <c r="V39" s="141"/>
      <c r="W39" s="141"/>
      <c r="X39" s="142"/>
      <c r="Y39" s="387" t="s">
        <v>86</v>
      </c>
      <c r="Z39" s="388"/>
      <c r="AA39" s="389"/>
      <c r="AB39" s="390" t="s">
        <v>87</v>
      </c>
      <c r="AC39" s="390"/>
      <c r="AD39" s="390"/>
      <c r="AE39" s="391">
        <v>18694</v>
      </c>
      <c r="AF39" s="374"/>
      <c r="AG39" s="374"/>
      <c r="AH39" s="374"/>
      <c r="AI39" s="391">
        <v>18709</v>
      </c>
      <c r="AJ39" s="374"/>
      <c r="AK39" s="374"/>
      <c r="AL39" s="374"/>
      <c r="AM39" s="391">
        <v>18720</v>
      </c>
      <c r="AN39" s="374"/>
      <c r="AO39" s="374"/>
      <c r="AP39" s="374"/>
      <c r="AQ39" s="393" t="s">
        <v>20</v>
      </c>
      <c r="AR39" s="394"/>
      <c r="AS39" s="394"/>
      <c r="AT39" s="395"/>
      <c r="AU39" s="374" t="s">
        <v>20</v>
      </c>
      <c r="AV39" s="374"/>
      <c r="AW39" s="374"/>
      <c r="AX39" s="375"/>
    </row>
    <row r="40" spans="1:51" ht="23.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88</v>
      </c>
      <c r="Z40" s="225"/>
      <c r="AA40" s="254"/>
      <c r="AB40" s="450" t="s">
        <v>87</v>
      </c>
      <c r="AC40" s="450"/>
      <c r="AD40" s="450"/>
      <c r="AE40" s="391">
        <v>20000</v>
      </c>
      <c r="AF40" s="374"/>
      <c r="AG40" s="374"/>
      <c r="AH40" s="374"/>
      <c r="AI40" s="391">
        <v>20000</v>
      </c>
      <c r="AJ40" s="374"/>
      <c r="AK40" s="374"/>
      <c r="AL40" s="374"/>
      <c r="AM40" s="391">
        <v>20000</v>
      </c>
      <c r="AN40" s="374"/>
      <c r="AO40" s="374"/>
      <c r="AP40" s="374"/>
      <c r="AQ40" s="393" t="s">
        <v>20</v>
      </c>
      <c r="AR40" s="394"/>
      <c r="AS40" s="394"/>
      <c r="AT40" s="395"/>
      <c r="AU40" s="374">
        <v>20000</v>
      </c>
      <c r="AV40" s="374"/>
      <c r="AW40" s="374"/>
      <c r="AX40" s="375"/>
    </row>
    <row r="41" spans="1:51" ht="51" customHeight="1" x14ac:dyDescent="0.15">
      <c r="A41" s="475"/>
      <c r="B41" s="473"/>
      <c r="C41" s="473"/>
      <c r="D41" s="473"/>
      <c r="E41" s="473"/>
      <c r="F41" s="474"/>
      <c r="G41" s="382"/>
      <c r="H41" s="383"/>
      <c r="I41" s="383"/>
      <c r="J41" s="383"/>
      <c r="K41" s="383"/>
      <c r="L41" s="383"/>
      <c r="M41" s="383"/>
      <c r="N41" s="383"/>
      <c r="O41" s="384"/>
      <c r="P41" s="144"/>
      <c r="Q41" s="144"/>
      <c r="R41" s="144"/>
      <c r="S41" s="144"/>
      <c r="T41" s="144"/>
      <c r="U41" s="144"/>
      <c r="V41" s="144"/>
      <c r="W41" s="144"/>
      <c r="X41" s="145"/>
      <c r="Y41" s="224" t="s">
        <v>89</v>
      </c>
      <c r="Z41" s="225"/>
      <c r="AA41" s="254"/>
      <c r="AB41" s="392" t="s">
        <v>90</v>
      </c>
      <c r="AC41" s="392"/>
      <c r="AD41" s="392"/>
      <c r="AE41" s="391">
        <v>93.47</v>
      </c>
      <c r="AF41" s="374"/>
      <c r="AG41" s="374"/>
      <c r="AH41" s="374"/>
      <c r="AI41" s="391">
        <v>93.545000000000002</v>
      </c>
      <c r="AJ41" s="374"/>
      <c r="AK41" s="374"/>
      <c r="AL41" s="374"/>
      <c r="AM41" s="391">
        <v>93.6</v>
      </c>
      <c r="AN41" s="374"/>
      <c r="AO41" s="374"/>
      <c r="AP41" s="374"/>
      <c r="AQ41" s="393" t="s">
        <v>20</v>
      </c>
      <c r="AR41" s="394"/>
      <c r="AS41" s="394"/>
      <c r="AT41" s="395"/>
      <c r="AU41" s="374" t="s">
        <v>20</v>
      </c>
      <c r="AV41" s="374"/>
      <c r="AW41" s="374"/>
      <c r="AX41" s="375"/>
    </row>
    <row r="42" spans="1:51" ht="23.25" customHeight="1" x14ac:dyDescent="0.15">
      <c r="A42" s="463" t="s">
        <v>91</v>
      </c>
      <c r="B42" s="458"/>
      <c r="C42" s="458"/>
      <c r="D42" s="458"/>
      <c r="E42" s="458"/>
      <c r="F42" s="459"/>
      <c r="G42" s="499" t="s">
        <v>92</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55.5" customHeight="1" thickBot="1" x14ac:dyDescent="0.2">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25" t="s">
        <v>93</v>
      </c>
      <c r="B44" s="318" t="s">
        <v>94</v>
      </c>
      <c r="C44" s="319"/>
      <c r="D44" s="319"/>
      <c r="E44" s="319"/>
      <c r="F44" s="320"/>
      <c r="G44" s="324" t="s">
        <v>95</v>
      </c>
      <c r="H44" s="324"/>
      <c r="I44" s="324"/>
      <c r="J44" s="324"/>
      <c r="K44" s="324"/>
      <c r="L44" s="324"/>
      <c r="M44" s="324"/>
      <c r="N44" s="324"/>
      <c r="O44" s="324"/>
      <c r="P44" s="324"/>
      <c r="Q44" s="324"/>
      <c r="R44" s="324"/>
      <c r="S44" s="324"/>
      <c r="T44" s="324"/>
      <c r="U44" s="324"/>
      <c r="V44" s="324"/>
      <c r="W44" s="324"/>
      <c r="X44" s="324"/>
      <c r="Y44" s="324"/>
      <c r="Z44" s="324"/>
      <c r="AA44" s="325"/>
      <c r="AB44" s="328" t="s">
        <v>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7" t="s">
        <v>97</v>
      </c>
      <c r="C49" s="458"/>
      <c r="D49" s="458"/>
      <c r="E49" s="458"/>
      <c r="F49" s="459"/>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922" t="s">
        <v>57</v>
      </c>
      <c r="AC49" s="923"/>
      <c r="AD49" s="924"/>
      <c r="AE49" s="417" t="s">
        <v>31</v>
      </c>
      <c r="AF49" s="417"/>
      <c r="AG49" s="417"/>
      <c r="AH49" s="417"/>
      <c r="AI49" s="417" t="s">
        <v>32</v>
      </c>
      <c r="AJ49" s="417"/>
      <c r="AK49" s="417"/>
      <c r="AL49" s="417"/>
      <c r="AM49" s="417" t="s">
        <v>58</v>
      </c>
      <c r="AN49" s="417"/>
      <c r="AO49" s="417"/>
      <c r="AP49" s="417"/>
      <c r="AQ49" s="493" t="s">
        <v>80</v>
      </c>
      <c r="AR49" s="494"/>
      <c r="AS49" s="494"/>
      <c r="AT49" s="495"/>
      <c r="AU49" s="496" t="s">
        <v>81</v>
      </c>
      <c r="AV49" s="496"/>
      <c r="AW49" s="496"/>
      <c r="AX49" s="497"/>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82</v>
      </c>
      <c r="AT50" s="437"/>
      <c r="AU50" s="438"/>
      <c r="AV50" s="438"/>
      <c r="AW50" s="326" t="s">
        <v>83</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1"/>
      <c r="R51" s="451"/>
      <c r="S51" s="451"/>
      <c r="T51" s="451"/>
      <c r="U51" s="451"/>
      <c r="V51" s="451"/>
      <c r="W51" s="451"/>
      <c r="X51" s="452"/>
      <c r="Y51" s="926" t="s">
        <v>100</v>
      </c>
      <c r="Z51" s="927"/>
      <c r="AA51" s="928"/>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6"/>
      <c r="B52" s="318"/>
      <c r="C52" s="319"/>
      <c r="D52" s="319"/>
      <c r="E52" s="319"/>
      <c r="F52" s="320"/>
      <c r="G52" s="929"/>
      <c r="H52" s="385"/>
      <c r="I52" s="385"/>
      <c r="J52" s="385"/>
      <c r="K52" s="385"/>
      <c r="L52" s="385"/>
      <c r="M52" s="385"/>
      <c r="N52" s="385"/>
      <c r="O52" s="386"/>
      <c r="P52" s="453"/>
      <c r="Q52" s="453"/>
      <c r="R52" s="453"/>
      <c r="S52" s="453"/>
      <c r="T52" s="453"/>
      <c r="U52" s="453"/>
      <c r="V52" s="453"/>
      <c r="W52" s="453"/>
      <c r="X52" s="454"/>
      <c r="Y52" s="930" t="s">
        <v>88</v>
      </c>
      <c r="Z52" s="800"/>
      <c r="AA52" s="801"/>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5"/>
      <c r="Q53" s="455"/>
      <c r="R53" s="455"/>
      <c r="S53" s="455"/>
      <c r="T53" s="455"/>
      <c r="U53" s="455"/>
      <c r="V53" s="455"/>
      <c r="W53" s="455"/>
      <c r="X53" s="456"/>
      <c r="Y53" s="930" t="s">
        <v>89</v>
      </c>
      <c r="Z53" s="800"/>
      <c r="AA53" s="801"/>
      <c r="AB53" s="931" t="s">
        <v>90</v>
      </c>
      <c r="AC53" s="931"/>
      <c r="AD53" s="931"/>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6"/>
      <c r="B54" s="457" t="s">
        <v>97</v>
      </c>
      <c r="C54" s="458"/>
      <c r="D54" s="458"/>
      <c r="E54" s="458"/>
      <c r="F54" s="459"/>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922" t="s">
        <v>57</v>
      </c>
      <c r="AC54" s="923"/>
      <c r="AD54" s="924"/>
      <c r="AE54" s="417" t="s">
        <v>31</v>
      </c>
      <c r="AF54" s="417"/>
      <c r="AG54" s="417"/>
      <c r="AH54" s="417"/>
      <c r="AI54" s="417" t="s">
        <v>32</v>
      </c>
      <c r="AJ54" s="417"/>
      <c r="AK54" s="417"/>
      <c r="AL54" s="417"/>
      <c r="AM54" s="417" t="s">
        <v>58</v>
      </c>
      <c r="AN54" s="417"/>
      <c r="AO54" s="417"/>
      <c r="AP54" s="417"/>
      <c r="AQ54" s="493" t="s">
        <v>80</v>
      </c>
      <c r="AR54" s="494"/>
      <c r="AS54" s="494"/>
      <c r="AT54" s="495"/>
      <c r="AU54" s="496" t="s">
        <v>81</v>
      </c>
      <c r="AV54" s="496"/>
      <c r="AW54" s="496"/>
      <c r="AX54" s="497"/>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82</v>
      </c>
      <c r="AT55" s="437"/>
      <c r="AU55" s="438"/>
      <c r="AV55" s="438"/>
      <c r="AW55" s="326" t="s">
        <v>83</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1"/>
      <c r="R56" s="451"/>
      <c r="S56" s="451"/>
      <c r="T56" s="451"/>
      <c r="U56" s="451"/>
      <c r="V56" s="451"/>
      <c r="W56" s="451"/>
      <c r="X56" s="452"/>
      <c r="Y56" s="926" t="s">
        <v>100</v>
      </c>
      <c r="Z56" s="927"/>
      <c r="AA56" s="928"/>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6"/>
      <c r="B57" s="318"/>
      <c r="C57" s="319"/>
      <c r="D57" s="319"/>
      <c r="E57" s="319"/>
      <c r="F57" s="320"/>
      <c r="G57" s="929"/>
      <c r="H57" s="385"/>
      <c r="I57" s="385"/>
      <c r="J57" s="385"/>
      <c r="K57" s="385"/>
      <c r="L57" s="385"/>
      <c r="M57" s="385"/>
      <c r="N57" s="385"/>
      <c r="O57" s="386"/>
      <c r="P57" s="453"/>
      <c r="Q57" s="453"/>
      <c r="R57" s="453"/>
      <c r="S57" s="453"/>
      <c r="T57" s="453"/>
      <c r="U57" s="453"/>
      <c r="V57" s="453"/>
      <c r="W57" s="453"/>
      <c r="X57" s="454"/>
      <c r="Y57" s="930" t="s">
        <v>88</v>
      </c>
      <c r="Z57" s="800"/>
      <c r="AA57" s="801"/>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5"/>
      <c r="Q58" s="455"/>
      <c r="R58" s="455"/>
      <c r="S58" s="455"/>
      <c r="T58" s="455"/>
      <c r="U58" s="455"/>
      <c r="V58" s="455"/>
      <c r="W58" s="455"/>
      <c r="X58" s="456"/>
      <c r="Y58" s="930" t="s">
        <v>89</v>
      </c>
      <c r="Z58" s="800"/>
      <c r="AA58" s="801"/>
      <c r="AB58" s="931" t="s">
        <v>90</v>
      </c>
      <c r="AC58" s="931"/>
      <c r="AD58" s="931"/>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6"/>
      <c r="B59" s="457" t="s">
        <v>97</v>
      </c>
      <c r="C59" s="458"/>
      <c r="D59" s="458"/>
      <c r="E59" s="458"/>
      <c r="F59" s="459"/>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922" t="s">
        <v>57</v>
      </c>
      <c r="AC59" s="923"/>
      <c r="AD59" s="924"/>
      <c r="AE59" s="417" t="s">
        <v>31</v>
      </c>
      <c r="AF59" s="417"/>
      <c r="AG59" s="417"/>
      <c r="AH59" s="417"/>
      <c r="AI59" s="417" t="s">
        <v>32</v>
      </c>
      <c r="AJ59" s="417"/>
      <c r="AK59" s="417"/>
      <c r="AL59" s="417"/>
      <c r="AM59" s="417" t="s">
        <v>58</v>
      </c>
      <c r="AN59" s="417"/>
      <c r="AO59" s="417"/>
      <c r="AP59" s="417"/>
      <c r="AQ59" s="493" t="s">
        <v>80</v>
      </c>
      <c r="AR59" s="494"/>
      <c r="AS59" s="494"/>
      <c r="AT59" s="495"/>
      <c r="AU59" s="496" t="s">
        <v>81</v>
      </c>
      <c r="AV59" s="496"/>
      <c r="AW59" s="496"/>
      <c r="AX59" s="497"/>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82</v>
      </c>
      <c r="AT60" s="437"/>
      <c r="AU60" s="438"/>
      <c r="AV60" s="438"/>
      <c r="AW60" s="326" t="s">
        <v>83</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1"/>
      <c r="R61" s="451"/>
      <c r="S61" s="451"/>
      <c r="T61" s="451"/>
      <c r="U61" s="451"/>
      <c r="V61" s="451"/>
      <c r="W61" s="451"/>
      <c r="X61" s="452"/>
      <c r="Y61" s="926" t="s">
        <v>100</v>
      </c>
      <c r="Z61" s="927"/>
      <c r="AA61" s="928"/>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6"/>
      <c r="B62" s="318"/>
      <c r="C62" s="319"/>
      <c r="D62" s="319"/>
      <c r="E62" s="319"/>
      <c r="F62" s="320"/>
      <c r="G62" s="929"/>
      <c r="H62" s="385"/>
      <c r="I62" s="385"/>
      <c r="J62" s="385"/>
      <c r="K62" s="385"/>
      <c r="L62" s="385"/>
      <c r="M62" s="385"/>
      <c r="N62" s="385"/>
      <c r="O62" s="386"/>
      <c r="P62" s="453"/>
      <c r="Q62" s="453"/>
      <c r="R62" s="453"/>
      <c r="S62" s="453"/>
      <c r="T62" s="453"/>
      <c r="U62" s="453"/>
      <c r="V62" s="453"/>
      <c r="W62" s="453"/>
      <c r="X62" s="454"/>
      <c r="Y62" s="930" t="s">
        <v>88</v>
      </c>
      <c r="Z62" s="800"/>
      <c r="AA62" s="801"/>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7"/>
      <c r="B63" s="919"/>
      <c r="C63" s="920"/>
      <c r="D63" s="920"/>
      <c r="E63" s="920"/>
      <c r="F63" s="921"/>
      <c r="G63" s="143"/>
      <c r="H63" s="144"/>
      <c r="I63" s="144"/>
      <c r="J63" s="144"/>
      <c r="K63" s="144"/>
      <c r="L63" s="144"/>
      <c r="M63" s="144"/>
      <c r="N63" s="144"/>
      <c r="O63" s="145"/>
      <c r="P63" s="455"/>
      <c r="Q63" s="455"/>
      <c r="R63" s="455"/>
      <c r="S63" s="455"/>
      <c r="T63" s="455"/>
      <c r="U63" s="455"/>
      <c r="V63" s="455"/>
      <c r="W63" s="455"/>
      <c r="X63" s="456"/>
      <c r="Y63" s="930" t="s">
        <v>89</v>
      </c>
      <c r="Z63" s="800"/>
      <c r="AA63" s="801"/>
      <c r="AB63" s="931" t="s">
        <v>90</v>
      </c>
      <c r="AC63" s="931"/>
      <c r="AD63" s="931"/>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8" t="s">
        <v>52</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54</v>
      </c>
      <c r="B65" s="319"/>
      <c r="C65" s="319"/>
      <c r="D65" s="319"/>
      <c r="E65" s="319"/>
      <c r="F65" s="320"/>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3" t="s">
        <v>57</v>
      </c>
      <c r="AC65" s="403"/>
      <c r="AD65" s="403"/>
      <c r="AE65" s="404" t="s">
        <v>31</v>
      </c>
      <c r="AF65" s="405"/>
      <c r="AG65" s="405"/>
      <c r="AH65" s="406"/>
      <c r="AI65" s="404" t="s">
        <v>32</v>
      </c>
      <c r="AJ65" s="405"/>
      <c r="AK65" s="405"/>
      <c r="AL65" s="406"/>
      <c r="AM65" s="404" t="s">
        <v>58</v>
      </c>
      <c r="AN65" s="405"/>
      <c r="AO65" s="405"/>
      <c r="AP65" s="406"/>
      <c r="AQ65" s="412" t="s">
        <v>59</v>
      </c>
      <c r="AR65" s="413"/>
      <c r="AS65" s="413"/>
      <c r="AT65" s="414"/>
      <c r="AU65" s="412" t="s">
        <v>60</v>
      </c>
      <c r="AV65" s="413"/>
      <c r="AW65" s="413"/>
      <c r="AX65" s="415"/>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63</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6"/>
      <c r="AV66" s="407"/>
      <c r="AW66" s="407"/>
      <c r="AX66" s="408"/>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65</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16"/>
      <c r="AV67" s="407"/>
      <c r="AW67" s="407"/>
      <c r="AX67" s="408"/>
      <c r="AY67">
        <f>$AY$65</f>
        <v>0</v>
      </c>
    </row>
    <row r="68" spans="1:51" ht="23.25" hidden="1" customHeight="1" x14ac:dyDescent="0.15">
      <c r="A68" s="439" t="s">
        <v>66</v>
      </c>
      <c r="B68" s="440"/>
      <c r="C68" s="440"/>
      <c r="D68" s="440"/>
      <c r="E68" s="440"/>
      <c r="F68" s="441"/>
      <c r="G68" s="225" t="s">
        <v>67</v>
      </c>
      <c r="H68" s="225"/>
      <c r="I68" s="225"/>
      <c r="J68" s="225"/>
      <c r="K68" s="225"/>
      <c r="L68" s="225"/>
      <c r="M68" s="225"/>
      <c r="N68" s="225"/>
      <c r="O68" s="225"/>
      <c r="P68" s="225"/>
      <c r="Q68" s="225"/>
      <c r="R68" s="225"/>
      <c r="S68" s="225"/>
      <c r="T68" s="225"/>
      <c r="U68" s="225"/>
      <c r="V68" s="225"/>
      <c r="W68" s="225"/>
      <c r="X68" s="254"/>
      <c r="Y68" s="447"/>
      <c r="Z68" s="448"/>
      <c r="AA68" s="449"/>
      <c r="AB68" s="224" t="s">
        <v>57</v>
      </c>
      <c r="AC68" s="225"/>
      <c r="AD68" s="254"/>
      <c r="AE68" s="417" t="s">
        <v>31</v>
      </c>
      <c r="AF68" s="417"/>
      <c r="AG68" s="417"/>
      <c r="AH68" s="417"/>
      <c r="AI68" s="417" t="s">
        <v>32</v>
      </c>
      <c r="AJ68" s="417"/>
      <c r="AK68" s="417"/>
      <c r="AL68" s="417"/>
      <c r="AM68" s="417" t="s">
        <v>58</v>
      </c>
      <c r="AN68" s="417"/>
      <c r="AO68" s="417"/>
      <c r="AP68" s="417"/>
      <c r="AQ68" s="418" t="s">
        <v>68</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101</v>
      </c>
      <c r="H69" s="397"/>
      <c r="I69" s="397"/>
      <c r="J69" s="397"/>
      <c r="K69" s="397"/>
      <c r="L69" s="397"/>
      <c r="M69" s="397"/>
      <c r="N69" s="397"/>
      <c r="O69" s="397"/>
      <c r="P69" s="397"/>
      <c r="Q69" s="397"/>
      <c r="R69" s="397"/>
      <c r="S69" s="397"/>
      <c r="T69" s="397"/>
      <c r="U69" s="397"/>
      <c r="V69" s="397"/>
      <c r="W69" s="397"/>
      <c r="X69" s="397"/>
      <c r="Y69" s="421" t="s">
        <v>66</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5"/>
      <c r="B70" s="210"/>
      <c r="C70" s="210"/>
      <c r="D70" s="210"/>
      <c r="E70" s="210"/>
      <c r="F70" s="446"/>
      <c r="G70" s="398"/>
      <c r="H70" s="399"/>
      <c r="I70" s="399"/>
      <c r="J70" s="399"/>
      <c r="K70" s="399"/>
      <c r="L70" s="399"/>
      <c r="M70" s="399"/>
      <c r="N70" s="399"/>
      <c r="O70" s="399"/>
      <c r="P70" s="399"/>
      <c r="Q70" s="399"/>
      <c r="R70" s="399"/>
      <c r="S70" s="399"/>
      <c r="T70" s="399"/>
      <c r="U70" s="399"/>
      <c r="V70" s="399"/>
      <c r="W70" s="399"/>
      <c r="X70" s="399"/>
      <c r="Y70" s="387" t="s">
        <v>71</v>
      </c>
      <c r="Z70" s="401"/>
      <c r="AA70" s="402"/>
      <c r="AB70" s="427" t="s">
        <v>102</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77</v>
      </c>
      <c r="B71" s="506"/>
      <c r="C71" s="506"/>
      <c r="D71" s="506"/>
      <c r="E71" s="506"/>
      <c r="F71" s="507"/>
      <c r="G71" s="479" t="s">
        <v>78</v>
      </c>
      <c r="H71" s="324"/>
      <c r="I71" s="324"/>
      <c r="J71" s="324"/>
      <c r="K71" s="324"/>
      <c r="L71" s="324"/>
      <c r="M71" s="324"/>
      <c r="N71" s="324"/>
      <c r="O71" s="325"/>
      <c r="P71" s="328" t="s">
        <v>79</v>
      </c>
      <c r="Q71" s="324"/>
      <c r="R71" s="324"/>
      <c r="S71" s="324"/>
      <c r="T71" s="324"/>
      <c r="U71" s="324"/>
      <c r="V71" s="324"/>
      <c r="W71" s="324"/>
      <c r="X71" s="325"/>
      <c r="Y71" s="480"/>
      <c r="Z71" s="481"/>
      <c r="AA71" s="482"/>
      <c r="AB71" s="486" t="s">
        <v>57</v>
      </c>
      <c r="AC71" s="487"/>
      <c r="AD71" s="488"/>
      <c r="AE71" s="417" t="s">
        <v>31</v>
      </c>
      <c r="AF71" s="417"/>
      <c r="AG71" s="417"/>
      <c r="AH71" s="417"/>
      <c r="AI71" s="417" t="s">
        <v>32</v>
      </c>
      <c r="AJ71" s="417"/>
      <c r="AK71" s="417"/>
      <c r="AL71" s="417"/>
      <c r="AM71" s="417" t="s">
        <v>58</v>
      </c>
      <c r="AN71" s="417"/>
      <c r="AO71" s="417"/>
      <c r="AP71" s="417"/>
      <c r="AQ71" s="460" t="s">
        <v>80</v>
      </c>
      <c r="AR71" s="461"/>
      <c r="AS71" s="461"/>
      <c r="AT71" s="462"/>
      <c r="AU71" s="324" t="s">
        <v>81</v>
      </c>
      <c r="AV71" s="324"/>
      <c r="AW71" s="324"/>
      <c r="AX71" s="329"/>
      <c r="AY71">
        <f>COUNTA($G$73)</f>
        <v>0</v>
      </c>
    </row>
    <row r="72" spans="1:51" ht="18.75" hidden="1"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c r="AR72" s="435"/>
      <c r="AS72" s="436" t="s">
        <v>82</v>
      </c>
      <c r="AT72" s="437"/>
      <c r="AU72" s="438"/>
      <c r="AV72" s="438"/>
      <c r="AW72" s="326" t="s">
        <v>83</v>
      </c>
      <c r="AX72" s="331"/>
      <c r="AY72">
        <f t="shared" ref="AY72:AY77" si="1">$AY$71</f>
        <v>0</v>
      </c>
    </row>
    <row r="73" spans="1:51" ht="23.25" hidden="1" customHeight="1" x14ac:dyDescent="0.15">
      <c r="A73" s="511"/>
      <c r="B73" s="509"/>
      <c r="C73" s="509"/>
      <c r="D73" s="509"/>
      <c r="E73" s="509"/>
      <c r="F73" s="510"/>
      <c r="G73" s="376"/>
      <c r="H73" s="377"/>
      <c r="I73" s="377"/>
      <c r="J73" s="377"/>
      <c r="K73" s="377"/>
      <c r="L73" s="377"/>
      <c r="M73" s="377"/>
      <c r="N73" s="377"/>
      <c r="O73" s="378"/>
      <c r="P73" s="141"/>
      <c r="Q73" s="141"/>
      <c r="R73" s="141"/>
      <c r="S73" s="141"/>
      <c r="T73" s="141"/>
      <c r="U73" s="141"/>
      <c r="V73" s="141"/>
      <c r="W73" s="141"/>
      <c r="X73" s="142"/>
      <c r="Y73" s="387" t="s">
        <v>86</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88</v>
      </c>
      <c r="Z74" s="225"/>
      <c r="AA74" s="254"/>
      <c r="AB74" s="450"/>
      <c r="AC74" s="450"/>
      <c r="AD74" s="450"/>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15">
      <c r="A75" s="511"/>
      <c r="B75" s="509"/>
      <c r="C75" s="509"/>
      <c r="D75" s="509"/>
      <c r="E75" s="509"/>
      <c r="F75" s="510"/>
      <c r="G75" s="382"/>
      <c r="H75" s="383"/>
      <c r="I75" s="383"/>
      <c r="J75" s="383"/>
      <c r="K75" s="383"/>
      <c r="L75" s="383"/>
      <c r="M75" s="383"/>
      <c r="N75" s="383"/>
      <c r="O75" s="384"/>
      <c r="P75" s="144"/>
      <c r="Q75" s="144"/>
      <c r="R75" s="144"/>
      <c r="S75" s="144"/>
      <c r="T75" s="144"/>
      <c r="U75" s="144"/>
      <c r="V75" s="144"/>
      <c r="W75" s="144"/>
      <c r="X75" s="145"/>
      <c r="Y75" s="224" t="s">
        <v>89</v>
      </c>
      <c r="Z75" s="225"/>
      <c r="AA75" s="254"/>
      <c r="AB75" s="392" t="s">
        <v>90</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15">
      <c r="A76" s="463" t="s">
        <v>91</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6" t="s">
        <v>93</v>
      </c>
      <c r="B78" s="318" t="s">
        <v>94</v>
      </c>
      <c r="C78" s="319"/>
      <c r="D78" s="319"/>
      <c r="E78" s="319"/>
      <c r="F78" s="320"/>
      <c r="G78" s="324" t="s">
        <v>95</v>
      </c>
      <c r="H78" s="324"/>
      <c r="I78" s="324"/>
      <c r="J78" s="324"/>
      <c r="K78" s="324"/>
      <c r="L78" s="324"/>
      <c r="M78" s="324"/>
      <c r="N78" s="324"/>
      <c r="O78" s="324"/>
      <c r="P78" s="324"/>
      <c r="Q78" s="324"/>
      <c r="R78" s="324"/>
      <c r="S78" s="324"/>
      <c r="T78" s="324"/>
      <c r="U78" s="324"/>
      <c r="V78" s="324"/>
      <c r="W78" s="324"/>
      <c r="X78" s="324"/>
      <c r="Y78" s="324"/>
      <c r="Z78" s="324"/>
      <c r="AA78" s="325"/>
      <c r="AB78" s="328" t="s">
        <v>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97</v>
      </c>
      <c r="C83" s="458"/>
      <c r="D83" s="458"/>
      <c r="E83" s="458"/>
      <c r="F83" s="459"/>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922" t="s">
        <v>57</v>
      </c>
      <c r="AC83" s="923"/>
      <c r="AD83" s="924"/>
      <c r="AE83" s="417" t="s">
        <v>31</v>
      </c>
      <c r="AF83" s="417"/>
      <c r="AG83" s="417"/>
      <c r="AH83" s="417"/>
      <c r="AI83" s="417" t="s">
        <v>32</v>
      </c>
      <c r="AJ83" s="417"/>
      <c r="AK83" s="417"/>
      <c r="AL83" s="417"/>
      <c r="AM83" s="417" t="s">
        <v>58</v>
      </c>
      <c r="AN83" s="417"/>
      <c r="AO83" s="417"/>
      <c r="AP83" s="417"/>
      <c r="AQ83" s="493" t="s">
        <v>80</v>
      </c>
      <c r="AR83" s="494"/>
      <c r="AS83" s="494"/>
      <c r="AT83" s="495"/>
      <c r="AU83" s="496" t="s">
        <v>81</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82</v>
      </c>
      <c r="AT84" s="437"/>
      <c r="AU84" s="438"/>
      <c r="AV84" s="438"/>
      <c r="AW84" s="326" t="s">
        <v>83</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1"/>
      <c r="R85" s="451"/>
      <c r="S85" s="451"/>
      <c r="T85" s="451"/>
      <c r="U85" s="451"/>
      <c r="V85" s="451"/>
      <c r="W85" s="451"/>
      <c r="X85" s="452"/>
      <c r="Y85" s="926" t="s">
        <v>100</v>
      </c>
      <c r="Z85" s="927"/>
      <c r="AA85" s="928"/>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929"/>
      <c r="H86" s="385"/>
      <c r="I86" s="385"/>
      <c r="J86" s="385"/>
      <c r="K86" s="385"/>
      <c r="L86" s="385"/>
      <c r="M86" s="385"/>
      <c r="N86" s="385"/>
      <c r="O86" s="386"/>
      <c r="P86" s="453"/>
      <c r="Q86" s="453"/>
      <c r="R86" s="453"/>
      <c r="S86" s="453"/>
      <c r="T86" s="453"/>
      <c r="U86" s="453"/>
      <c r="V86" s="453"/>
      <c r="W86" s="453"/>
      <c r="X86" s="454"/>
      <c r="Y86" s="930" t="s">
        <v>88</v>
      </c>
      <c r="Z86" s="800"/>
      <c r="AA86" s="801"/>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5"/>
      <c r="Q87" s="455"/>
      <c r="R87" s="455"/>
      <c r="S87" s="455"/>
      <c r="T87" s="455"/>
      <c r="U87" s="455"/>
      <c r="V87" s="455"/>
      <c r="W87" s="455"/>
      <c r="X87" s="456"/>
      <c r="Y87" s="930" t="s">
        <v>89</v>
      </c>
      <c r="Z87" s="800"/>
      <c r="AA87" s="801"/>
      <c r="AB87" s="931" t="s">
        <v>90</v>
      </c>
      <c r="AC87" s="931"/>
      <c r="AD87" s="931"/>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7" t="s">
        <v>97</v>
      </c>
      <c r="C88" s="458"/>
      <c r="D88" s="458"/>
      <c r="E88" s="458"/>
      <c r="F88" s="459"/>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922" t="s">
        <v>57</v>
      </c>
      <c r="AC88" s="923"/>
      <c r="AD88" s="924"/>
      <c r="AE88" s="417" t="s">
        <v>31</v>
      </c>
      <c r="AF88" s="417"/>
      <c r="AG88" s="417"/>
      <c r="AH88" s="417"/>
      <c r="AI88" s="417" t="s">
        <v>32</v>
      </c>
      <c r="AJ88" s="417"/>
      <c r="AK88" s="417"/>
      <c r="AL88" s="417"/>
      <c r="AM88" s="417" t="s">
        <v>58</v>
      </c>
      <c r="AN88" s="417"/>
      <c r="AO88" s="417"/>
      <c r="AP88" s="417"/>
      <c r="AQ88" s="493" t="s">
        <v>80</v>
      </c>
      <c r="AR88" s="494"/>
      <c r="AS88" s="494"/>
      <c r="AT88" s="495"/>
      <c r="AU88" s="496" t="s">
        <v>81</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82</v>
      </c>
      <c r="AT89" s="437"/>
      <c r="AU89" s="438"/>
      <c r="AV89" s="438"/>
      <c r="AW89" s="326" t="s">
        <v>83</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1"/>
      <c r="R90" s="451"/>
      <c r="S90" s="451"/>
      <c r="T90" s="451"/>
      <c r="U90" s="451"/>
      <c r="V90" s="451"/>
      <c r="W90" s="451"/>
      <c r="X90" s="452"/>
      <c r="Y90" s="926" t="s">
        <v>100</v>
      </c>
      <c r="Z90" s="927"/>
      <c r="AA90" s="928"/>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929"/>
      <c r="H91" s="385"/>
      <c r="I91" s="385"/>
      <c r="J91" s="385"/>
      <c r="K91" s="385"/>
      <c r="L91" s="385"/>
      <c r="M91" s="385"/>
      <c r="N91" s="385"/>
      <c r="O91" s="386"/>
      <c r="P91" s="453"/>
      <c r="Q91" s="453"/>
      <c r="R91" s="453"/>
      <c r="S91" s="453"/>
      <c r="T91" s="453"/>
      <c r="U91" s="453"/>
      <c r="V91" s="453"/>
      <c r="W91" s="453"/>
      <c r="X91" s="454"/>
      <c r="Y91" s="930" t="s">
        <v>88</v>
      </c>
      <c r="Z91" s="800"/>
      <c r="AA91" s="801"/>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5"/>
      <c r="Q92" s="455"/>
      <c r="R92" s="455"/>
      <c r="S92" s="455"/>
      <c r="T92" s="455"/>
      <c r="U92" s="455"/>
      <c r="V92" s="455"/>
      <c r="W92" s="455"/>
      <c r="X92" s="456"/>
      <c r="Y92" s="930" t="s">
        <v>89</v>
      </c>
      <c r="Z92" s="800"/>
      <c r="AA92" s="801"/>
      <c r="AB92" s="931" t="s">
        <v>90</v>
      </c>
      <c r="AC92" s="931"/>
      <c r="AD92" s="931"/>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97</v>
      </c>
      <c r="C93" s="319"/>
      <c r="D93" s="319"/>
      <c r="E93" s="319"/>
      <c r="F93" s="320"/>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922" t="s">
        <v>57</v>
      </c>
      <c r="AC93" s="923"/>
      <c r="AD93" s="924"/>
      <c r="AE93" s="417" t="s">
        <v>31</v>
      </c>
      <c r="AF93" s="417"/>
      <c r="AG93" s="417"/>
      <c r="AH93" s="417"/>
      <c r="AI93" s="417" t="s">
        <v>32</v>
      </c>
      <c r="AJ93" s="417"/>
      <c r="AK93" s="417"/>
      <c r="AL93" s="417"/>
      <c r="AM93" s="417" t="s">
        <v>58</v>
      </c>
      <c r="AN93" s="417"/>
      <c r="AO93" s="417"/>
      <c r="AP93" s="417"/>
      <c r="AQ93" s="493" t="s">
        <v>80</v>
      </c>
      <c r="AR93" s="494"/>
      <c r="AS93" s="494"/>
      <c r="AT93" s="495"/>
      <c r="AU93" s="496" t="s">
        <v>81</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82</v>
      </c>
      <c r="AT94" s="437"/>
      <c r="AU94" s="438"/>
      <c r="AV94" s="438"/>
      <c r="AW94" s="326" t="s">
        <v>83</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1"/>
      <c r="R95" s="451"/>
      <c r="S95" s="451"/>
      <c r="T95" s="451"/>
      <c r="U95" s="451"/>
      <c r="V95" s="451"/>
      <c r="W95" s="451"/>
      <c r="X95" s="452"/>
      <c r="Y95" s="926" t="s">
        <v>100</v>
      </c>
      <c r="Z95" s="927"/>
      <c r="AA95" s="928"/>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929"/>
      <c r="H96" s="385"/>
      <c r="I96" s="385"/>
      <c r="J96" s="385"/>
      <c r="K96" s="385"/>
      <c r="L96" s="385"/>
      <c r="M96" s="385"/>
      <c r="N96" s="385"/>
      <c r="O96" s="386"/>
      <c r="P96" s="453"/>
      <c r="Q96" s="453"/>
      <c r="R96" s="453"/>
      <c r="S96" s="453"/>
      <c r="T96" s="453"/>
      <c r="U96" s="453"/>
      <c r="V96" s="453"/>
      <c r="W96" s="453"/>
      <c r="X96" s="454"/>
      <c r="Y96" s="930" t="s">
        <v>88</v>
      </c>
      <c r="Z96" s="800"/>
      <c r="AA96" s="801"/>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919"/>
      <c r="C97" s="920"/>
      <c r="D97" s="920"/>
      <c r="E97" s="920"/>
      <c r="F97" s="921"/>
      <c r="G97" s="143"/>
      <c r="H97" s="144"/>
      <c r="I97" s="144"/>
      <c r="J97" s="144"/>
      <c r="K97" s="144"/>
      <c r="L97" s="144"/>
      <c r="M97" s="144"/>
      <c r="N97" s="144"/>
      <c r="O97" s="145"/>
      <c r="P97" s="455"/>
      <c r="Q97" s="455"/>
      <c r="R97" s="455"/>
      <c r="S97" s="455"/>
      <c r="T97" s="455"/>
      <c r="U97" s="455"/>
      <c r="V97" s="455"/>
      <c r="W97" s="455"/>
      <c r="X97" s="456"/>
      <c r="Y97" s="930" t="s">
        <v>89</v>
      </c>
      <c r="Z97" s="800"/>
      <c r="AA97" s="801"/>
      <c r="AB97" s="931" t="s">
        <v>90</v>
      </c>
      <c r="AC97" s="931"/>
      <c r="AD97" s="931"/>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52</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54</v>
      </c>
      <c r="B99" s="319"/>
      <c r="C99" s="319"/>
      <c r="D99" s="319"/>
      <c r="E99" s="319"/>
      <c r="F99" s="320"/>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3" t="s">
        <v>57</v>
      </c>
      <c r="AC99" s="403"/>
      <c r="AD99" s="403"/>
      <c r="AE99" s="417" t="s">
        <v>31</v>
      </c>
      <c r="AF99" s="417"/>
      <c r="AG99" s="417"/>
      <c r="AH99" s="417"/>
      <c r="AI99" s="417" t="s">
        <v>32</v>
      </c>
      <c r="AJ99" s="417"/>
      <c r="AK99" s="417"/>
      <c r="AL99" s="417"/>
      <c r="AM99" s="417" t="s">
        <v>58</v>
      </c>
      <c r="AN99" s="417"/>
      <c r="AO99" s="417"/>
      <c r="AP99" s="417"/>
      <c r="AQ99" s="412" t="s">
        <v>59</v>
      </c>
      <c r="AR99" s="413"/>
      <c r="AS99" s="413"/>
      <c r="AT99" s="414"/>
      <c r="AU99" s="412" t="s">
        <v>60</v>
      </c>
      <c r="AV99" s="413"/>
      <c r="AW99" s="413"/>
      <c r="AX99" s="415"/>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63</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65</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15">
      <c r="A102" s="463" t="s">
        <v>66</v>
      </c>
      <c r="B102" s="343"/>
      <c r="C102" s="343"/>
      <c r="D102" s="343"/>
      <c r="E102" s="343"/>
      <c r="F102" s="464"/>
      <c r="G102" s="225" t="s">
        <v>67</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57</v>
      </c>
      <c r="AC102" s="225"/>
      <c r="AD102" s="254"/>
      <c r="AE102" s="417" t="s">
        <v>31</v>
      </c>
      <c r="AF102" s="417"/>
      <c r="AG102" s="417"/>
      <c r="AH102" s="417"/>
      <c r="AI102" s="417" t="s">
        <v>32</v>
      </c>
      <c r="AJ102" s="417"/>
      <c r="AK102" s="417"/>
      <c r="AL102" s="417"/>
      <c r="AM102" s="417" t="s">
        <v>58</v>
      </c>
      <c r="AN102" s="417"/>
      <c r="AO102" s="417"/>
      <c r="AP102" s="417"/>
      <c r="AQ102" s="418" t="s">
        <v>68</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6" t="s">
        <v>103</v>
      </c>
      <c r="H103" s="397"/>
      <c r="I103" s="397"/>
      <c r="J103" s="397"/>
      <c r="K103" s="397"/>
      <c r="L103" s="397"/>
      <c r="M103" s="397"/>
      <c r="N103" s="397"/>
      <c r="O103" s="397"/>
      <c r="P103" s="397"/>
      <c r="Q103" s="397"/>
      <c r="R103" s="397"/>
      <c r="S103" s="397"/>
      <c r="T103" s="397"/>
      <c r="U103" s="397"/>
      <c r="V103" s="397"/>
      <c r="W103" s="397"/>
      <c r="X103" s="397"/>
      <c r="Y103" s="421" t="s">
        <v>66</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71</v>
      </c>
      <c r="Z104" s="401"/>
      <c r="AA104" s="402"/>
      <c r="AB104" s="427" t="s">
        <v>102</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77</v>
      </c>
      <c r="B105" s="506"/>
      <c r="C105" s="506"/>
      <c r="D105" s="506"/>
      <c r="E105" s="506"/>
      <c r="F105" s="507"/>
      <c r="G105" s="479" t="s">
        <v>78</v>
      </c>
      <c r="H105" s="324"/>
      <c r="I105" s="324"/>
      <c r="J105" s="324"/>
      <c r="K105" s="324"/>
      <c r="L105" s="324"/>
      <c r="M105" s="324"/>
      <c r="N105" s="324"/>
      <c r="O105" s="325"/>
      <c r="P105" s="328" t="s">
        <v>79</v>
      </c>
      <c r="Q105" s="324"/>
      <c r="R105" s="324"/>
      <c r="S105" s="324"/>
      <c r="T105" s="324"/>
      <c r="U105" s="324"/>
      <c r="V105" s="324"/>
      <c r="W105" s="324"/>
      <c r="X105" s="325"/>
      <c r="Y105" s="480"/>
      <c r="Z105" s="481"/>
      <c r="AA105" s="482"/>
      <c r="AB105" s="486" t="s">
        <v>57</v>
      </c>
      <c r="AC105" s="487"/>
      <c r="AD105" s="488"/>
      <c r="AE105" s="417" t="s">
        <v>31</v>
      </c>
      <c r="AF105" s="417"/>
      <c r="AG105" s="417"/>
      <c r="AH105" s="417"/>
      <c r="AI105" s="417" t="s">
        <v>32</v>
      </c>
      <c r="AJ105" s="417"/>
      <c r="AK105" s="417"/>
      <c r="AL105" s="417"/>
      <c r="AM105" s="417" t="s">
        <v>58</v>
      </c>
      <c r="AN105" s="417"/>
      <c r="AO105" s="417"/>
      <c r="AP105" s="417"/>
      <c r="AQ105" s="460" t="s">
        <v>80</v>
      </c>
      <c r="AR105" s="461"/>
      <c r="AS105" s="461"/>
      <c r="AT105" s="462"/>
      <c r="AU105" s="324" t="s">
        <v>81</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82</v>
      </c>
      <c r="AT106" s="437"/>
      <c r="AU106" s="438"/>
      <c r="AV106" s="438"/>
      <c r="AW106" s="326" t="s">
        <v>83</v>
      </c>
      <c r="AX106" s="331"/>
      <c r="AY106">
        <f t="shared" ref="AY106:AY111" si="3">$AY$105</f>
        <v>0</v>
      </c>
    </row>
    <row r="107" spans="1:60" ht="23.25" hidden="1" customHeight="1" x14ac:dyDescent="0.15">
      <c r="A107" s="511"/>
      <c r="B107" s="509"/>
      <c r="C107" s="509"/>
      <c r="D107" s="509"/>
      <c r="E107" s="509"/>
      <c r="F107" s="510"/>
      <c r="G107" s="376"/>
      <c r="H107" s="377"/>
      <c r="I107" s="377"/>
      <c r="J107" s="377"/>
      <c r="K107" s="377"/>
      <c r="L107" s="377"/>
      <c r="M107" s="377"/>
      <c r="N107" s="377"/>
      <c r="O107" s="378"/>
      <c r="P107" s="141"/>
      <c r="Q107" s="141"/>
      <c r="R107" s="141"/>
      <c r="S107" s="141"/>
      <c r="T107" s="141"/>
      <c r="U107" s="141"/>
      <c r="V107" s="141"/>
      <c r="W107" s="141"/>
      <c r="X107" s="142"/>
      <c r="Y107" s="387" t="s">
        <v>86</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88</v>
      </c>
      <c r="Z108" s="225"/>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1"/>
      <c r="B109" s="509"/>
      <c r="C109" s="509"/>
      <c r="D109" s="509"/>
      <c r="E109" s="509"/>
      <c r="F109" s="510"/>
      <c r="G109" s="382"/>
      <c r="H109" s="383"/>
      <c r="I109" s="383"/>
      <c r="J109" s="383"/>
      <c r="K109" s="383"/>
      <c r="L109" s="383"/>
      <c r="M109" s="383"/>
      <c r="N109" s="383"/>
      <c r="O109" s="384"/>
      <c r="P109" s="144"/>
      <c r="Q109" s="144"/>
      <c r="R109" s="144"/>
      <c r="S109" s="144"/>
      <c r="T109" s="144"/>
      <c r="U109" s="144"/>
      <c r="V109" s="144"/>
      <c r="W109" s="144"/>
      <c r="X109" s="145"/>
      <c r="Y109" s="224" t="s">
        <v>89</v>
      </c>
      <c r="Z109" s="225"/>
      <c r="AA109" s="254"/>
      <c r="AB109" s="392" t="s">
        <v>90</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3" t="s">
        <v>91</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93</v>
      </c>
      <c r="B112" s="318" t="s">
        <v>94</v>
      </c>
      <c r="C112" s="319"/>
      <c r="D112" s="319"/>
      <c r="E112" s="319"/>
      <c r="F112" s="320"/>
      <c r="G112" s="324" t="s">
        <v>95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97</v>
      </c>
      <c r="C117" s="458"/>
      <c r="D117" s="458"/>
      <c r="E117" s="458"/>
      <c r="F117" s="459"/>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922" t="s">
        <v>57</v>
      </c>
      <c r="AC117" s="923"/>
      <c r="AD117" s="924"/>
      <c r="AE117" s="417" t="s">
        <v>31</v>
      </c>
      <c r="AF117" s="417"/>
      <c r="AG117" s="417"/>
      <c r="AH117" s="417"/>
      <c r="AI117" s="417" t="s">
        <v>32</v>
      </c>
      <c r="AJ117" s="417"/>
      <c r="AK117" s="417"/>
      <c r="AL117" s="417"/>
      <c r="AM117" s="417" t="s">
        <v>58</v>
      </c>
      <c r="AN117" s="417"/>
      <c r="AO117" s="417"/>
      <c r="AP117" s="417"/>
      <c r="AQ117" s="493" t="s">
        <v>80</v>
      </c>
      <c r="AR117" s="494"/>
      <c r="AS117" s="494"/>
      <c r="AT117" s="495"/>
      <c r="AU117" s="496" t="s">
        <v>81</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82</v>
      </c>
      <c r="AT118" s="437"/>
      <c r="AU118" s="438"/>
      <c r="AV118" s="438"/>
      <c r="AW118" s="326" t="s">
        <v>83</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1"/>
      <c r="R119" s="451"/>
      <c r="S119" s="451"/>
      <c r="T119" s="451"/>
      <c r="U119" s="451"/>
      <c r="V119" s="451"/>
      <c r="W119" s="451"/>
      <c r="X119" s="452"/>
      <c r="Y119" s="926" t="s">
        <v>100</v>
      </c>
      <c r="Z119" s="927"/>
      <c r="AA119" s="928"/>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929"/>
      <c r="H120" s="385"/>
      <c r="I120" s="385"/>
      <c r="J120" s="385"/>
      <c r="K120" s="385"/>
      <c r="L120" s="385"/>
      <c r="M120" s="385"/>
      <c r="N120" s="385"/>
      <c r="O120" s="386"/>
      <c r="P120" s="453"/>
      <c r="Q120" s="453"/>
      <c r="R120" s="453"/>
      <c r="S120" s="453"/>
      <c r="T120" s="453"/>
      <c r="U120" s="453"/>
      <c r="V120" s="453"/>
      <c r="W120" s="453"/>
      <c r="X120" s="454"/>
      <c r="Y120" s="930" t="s">
        <v>88</v>
      </c>
      <c r="Z120" s="800"/>
      <c r="AA120" s="801"/>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5"/>
      <c r="Q121" s="455"/>
      <c r="R121" s="455"/>
      <c r="S121" s="455"/>
      <c r="T121" s="455"/>
      <c r="U121" s="455"/>
      <c r="V121" s="455"/>
      <c r="W121" s="455"/>
      <c r="X121" s="456"/>
      <c r="Y121" s="930" t="s">
        <v>89</v>
      </c>
      <c r="Z121" s="800"/>
      <c r="AA121" s="801"/>
      <c r="AB121" s="931" t="s">
        <v>90</v>
      </c>
      <c r="AC121" s="931"/>
      <c r="AD121" s="931"/>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7" t="s">
        <v>97</v>
      </c>
      <c r="C122" s="458"/>
      <c r="D122" s="458"/>
      <c r="E122" s="458"/>
      <c r="F122" s="459"/>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922" t="s">
        <v>57</v>
      </c>
      <c r="AC122" s="923"/>
      <c r="AD122" s="924"/>
      <c r="AE122" s="417" t="s">
        <v>31</v>
      </c>
      <c r="AF122" s="417"/>
      <c r="AG122" s="417"/>
      <c r="AH122" s="417"/>
      <c r="AI122" s="417" t="s">
        <v>32</v>
      </c>
      <c r="AJ122" s="417"/>
      <c r="AK122" s="417"/>
      <c r="AL122" s="417"/>
      <c r="AM122" s="417" t="s">
        <v>58</v>
      </c>
      <c r="AN122" s="417"/>
      <c r="AO122" s="417"/>
      <c r="AP122" s="417"/>
      <c r="AQ122" s="493" t="s">
        <v>80</v>
      </c>
      <c r="AR122" s="494"/>
      <c r="AS122" s="494"/>
      <c r="AT122" s="495"/>
      <c r="AU122" s="496" t="s">
        <v>81</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82</v>
      </c>
      <c r="AT123" s="437"/>
      <c r="AU123" s="438"/>
      <c r="AV123" s="438"/>
      <c r="AW123" s="326" t="s">
        <v>83</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1"/>
      <c r="R124" s="451"/>
      <c r="S124" s="451"/>
      <c r="T124" s="451"/>
      <c r="U124" s="451"/>
      <c r="V124" s="451"/>
      <c r="W124" s="451"/>
      <c r="X124" s="452"/>
      <c r="Y124" s="926" t="s">
        <v>100</v>
      </c>
      <c r="Z124" s="927"/>
      <c r="AA124" s="928"/>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929"/>
      <c r="H125" s="385"/>
      <c r="I125" s="385"/>
      <c r="J125" s="385"/>
      <c r="K125" s="385"/>
      <c r="L125" s="385"/>
      <c r="M125" s="385"/>
      <c r="N125" s="385"/>
      <c r="O125" s="386"/>
      <c r="P125" s="453"/>
      <c r="Q125" s="453"/>
      <c r="R125" s="453"/>
      <c r="S125" s="453"/>
      <c r="T125" s="453"/>
      <c r="U125" s="453"/>
      <c r="V125" s="453"/>
      <c r="W125" s="453"/>
      <c r="X125" s="454"/>
      <c r="Y125" s="930" t="s">
        <v>88</v>
      </c>
      <c r="Z125" s="800"/>
      <c r="AA125" s="801"/>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5"/>
      <c r="Q126" s="455"/>
      <c r="R126" s="455"/>
      <c r="S126" s="455"/>
      <c r="T126" s="455"/>
      <c r="U126" s="455"/>
      <c r="V126" s="455"/>
      <c r="W126" s="455"/>
      <c r="X126" s="456"/>
      <c r="Y126" s="930" t="s">
        <v>89</v>
      </c>
      <c r="Z126" s="800"/>
      <c r="AA126" s="801"/>
      <c r="AB126" s="931" t="s">
        <v>90</v>
      </c>
      <c r="AC126" s="931"/>
      <c r="AD126" s="931"/>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7" t="s">
        <v>97</v>
      </c>
      <c r="C127" s="458"/>
      <c r="D127" s="458"/>
      <c r="E127" s="458"/>
      <c r="F127" s="459"/>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922" t="s">
        <v>57</v>
      </c>
      <c r="AC127" s="923"/>
      <c r="AD127" s="924"/>
      <c r="AE127" s="417" t="s">
        <v>31</v>
      </c>
      <c r="AF127" s="417"/>
      <c r="AG127" s="417"/>
      <c r="AH127" s="417"/>
      <c r="AI127" s="417" t="s">
        <v>32</v>
      </c>
      <c r="AJ127" s="417"/>
      <c r="AK127" s="417"/>
      <c r="AL127" s="417"/>
      <c r="AM127" s="417" t="s">
        <v>58</v>
      </c>
      <c r="AN127" s="417"/>
      <c r="AO127" s="417"/>
      <c r="AP127" s="417"/>
      <c r="AQ127" s="493" t="s">
        <v>80</v>
      </c>
      <c r="AR127" s="494"/>
      <c r="AS127" s="494"/>
      <c r="AT127" s="495"/>
      <c r="AU127" s="496" t="s">
        <v>81</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82</v>
      </c>
      <c r="AT128" s="437"/>
      <c r="AU128" s="438"/>
      <c r="AV128" s="438"/>
      <c r="AW128" s="326" t="s">
        <v>83</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1"/>
      <c r="R129" s="451"/>
      <c r="S129" s="451"/>
      <c r="T129" s="451"/>
      <c r="U129" s="451"/>
      <c r="V129" s="451"/>
      <c r="W129" s="451"/>
      <c r="X129" s="452"/>
      <c r="Y129" s="926" t="s">
        <v>100</v>
      </c>
      <c r="Z129" s="927"/>
      <c r="AA129" s="928"/>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929"/>
      <c r="H130" s="385"/>
      <c r="I130" s="385"/>
      <c r="J130" s="385"/>
      <c r="K130" s="385"/>
      <c r="L130" s="385"/>
      <c r="M130" s="385"/>
      <c r="N130" s="385"/>
      <c r="O130" s="386"/>
      <c r="P130" s="453"/>
      <c r="Q130" s="453"/>
      <c r="R130" s="453"/>
      <c r="S130" s="453"/>
      <c r="T130" s="453"/>
      <c r="U130" s="453"/>
      <c r="V130" s="453"/>
      <c r="W130" s="453"/>
      <c r="X130" s="454"/>
      <c r="Y130" s="930" t="s">
        <v>88</v>
      </c>
      <c r="Z130" s="800"/>
      <c r="AA130" s="801"/>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919"/>
      <c r="C131" s="920"/>
      <c r="D131" s="920"/>
      <c r="E131" s="920"/>
      <c r="F131" s="921"/>
      <c r="G131" s="143"/>
      <c r="H131" s="144"/>
      <c r="I131" s="144"/>
      <c r="J131" s="144"/>
      <c r="K131" s="144"/>
      <c r="L131" s="144"/>
      <c r="M131" s="144"/>
      <c r="N131" s="144"/>
      <c r="O131" s="145"/>
      <c r="P131" s="455"/>
      <c r="Q131" s="455"/>
      <c r="R131" s="455"/>
      <c r="S131" s="455"/>
      <c r="T131" s="455"/>
      <c r="U131" s="455"/>
      <c r="V131" s="455"/>
      <c r="W131" s="455"/>
      <c r="X131" s="456"/>
      <c r="Y131" s="930" t="s">
        <v>89</v>
      </c>
      <c r="Z131" s="800"/>
      <c r="AA131" s="801"/>
      <c r="AB131" s="931" t="s">
        <v>90</v>
      </c>
      <c r="AC131" s="931"/>
      <c r="AD131" s="931"/>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52</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54</v>
      </c>
      <c r="B133" s="319"/>
      <c r="C133" s="319"/>
      <c r="D133" s="319"/>
      <c r="E133" s="319"/>
      <c r="F133" s="320"/>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3" t="s">
        <v>57</v>
      </c>
      <c r="AC133" s="403"/>
      <c r="AD133" s="403"/>
      <c r="AE133" s="417" t="s">
        <v>31</v>
      </c>
      <c r="AF133" s="417"/>
      <c r="AG133" s="417"/>
      <c r="AH133" s="417"/>
      <c r="AI133" s="417" t="s">
        <v>32</v>
      </c>
      <c r="AJ133" s="417"/>
      <c r="AK133" s="417"/>
      <c r="AL133" s="417"/>
      <c r="AM133" s="417" t="s">
        <v>58</v>
      </c>
      <c r="AN133" s="417"/>
      <c r="AO133" s="417"/>
      <c r="AP133" s="417"/>
      <c r="AQ133" s="412" t="s">
        <v>59</v>
      </c>
      <c r="AR133" s="413"/>
      <c r="AS133" s="413"/>
      <c r="AT133" s="414"/>
      <c r="AU133" s="412" t="s">
        <v>60</v>
      </c>
      <c r="AV133" s="413"/>
      <c r="AW133" s="413"/>
      <c r="AX133" s="415"/>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63</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65</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15">
      <c r="A136" s="463" t="s">
        <v>66</v>
      </c>
      <c r="B136" s="343"/>
      <c r="C136" s="343"/>
      <c r="D136" s="343"/>
      <c r="E136" s="343"/>
      <c r="F136" s="464"/>
      <c r="G136" s="225" t="s">
        <v>67</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57</v>
      </c>
      <c r="AC136" s="225"/>
      <c r="AD136" s="254"/>
      <c r="AE136" s="417" t="s">
        <v>31</v>
      </c>
      <c r="AF136" s="417"/>
      <c r="AG136" s="417"/>
      <c r="AH136" s="417"/>
      <c r="AI136" s="417" t="s">
        <v>32</v>
      </c>
      <c r="AJ136" s="417"/>
      <c r="AK136" s="417"/>
      <c r="AL136" s="417"/>
      <c r="AM136" s="417" t="s">
        <v>58</v>
      </c>
      <c r="AN136" s="417"/>
      <c r="AO136" s="417"/>
      <c r="AP136" s="417"/>
      <c r="AQ136" s="418" t="s">
        <v>68</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6" t="s">
        <v>103</v>
      </c>
      <c r="H137" s="397"/>
      <c r="I137" s="397"/>
      <c r="J137" s="397"/>
      <c r="K137" s="397"/>
      <c r="L137" s="397"/>
      <c r="M137" s="397"/>
      <c r="N137" s="397"/>
      <c r="O137" s="397"/>
      <c r="P137" s="397"/>
      <c r="Q137" s="397"/>
      <c r="R137" s="397"/>
      <c r="S137" s="397"/>
      <c r="T137" s="397"/>
      <c r="U137" s="397"/>
      <c r="V137" s="397"/>
      <c r="W137" s="397"/>
      <c r="X137" s="397"/>
      <c r="Y137" s="421" t="s">
        <v>66</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71</v>
      </c>
      <c r="Z138" s="401"/>
      <c r="AA138" s="402"/>
      <c r="AB138" s="427" t="s">
        <v>102</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77</v>
      </c>
      <c r="B139" s="506"/>
      <c r="C139" s="506"/>
      <c r="D139" s="506"/>
      <c r="E139" s="506"/>
      <c r="F139" s="507"/>
      <c r="G139" s="479" t="s">
        <v>78</v>
      </c>
      <c r="H139" s="324"/>
      <c r="I139" s="324"/>
      <c r="J139" s="324"/>
      <c r="K139" s="324"/>
      <c r="L139" s="324"/>
      <c r="M139" s="324"/>
      <c r="N139" s="324"/>
      <c r="O139" s="325"/>
      <c r="P139" s="328" t="s">
        <v>79</v>
      </c>
      <c r="Q139" s="324"/>
      <c r="R139" s="324"/>
      <c r="S139" s="324"/>
      <c r="T139" s="324"/>
      <c r="U139" s="324"/>
      <c r="V139" s="324"/>
      <c r="W139" s="324"/>
      <c r="X139" s="325"/>
      <c r="Y139" s="480"/>
      <c r="Z139" s="481"/>
      <c r="AA139" s="482"/>
      <c r="AB139" s="486" t="s">
        <v>57</v>
      </c>
      <c r="AC139" s="487"/>
      <c r="AD139" s="488"/>
      <c r="AE139" s="417" t="s">
        <v>31</v>
      </c>
      <c r="AF139" s="417"/>
      <c r="AG139" s="417"/>
      <c r="AH139" s="417"/>
      <c r="AI139" s="417" t="s">
        <v>32</v>
      </c>
      <c r="AJ139" s="417"/>
      <c r="AK139" s="417"/>
      <c r="AL139" s="417"/>
      <c r="AM139" s="417" t="s">
        <v>58</v>
      </c>
      <c r="AN139" s="417"/>
      <c r="AO139" s="417"/>
      <c r="AP139" s="417"/>
      <c r="AQ139" s="460" t="s">
        <v>80</v>
      </c>
      <c r="AR139" s="461"/>
      <c r="AS139" s="461"/>
      <c r="AT139" s="462"/>
      <c r="AU139" s="324" t="s">
        <v>81</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82</v>
      </c>
      <c r="AT140" s="437"/>
      <c r="AU140" s="438"/>
      <c r="AV140" s="438"/>
      <c r="AW140" s="326" t="s">
        <v>83</v>
      </c>
      <c r="AX140" s="331"/>
      <c r="AY140">
        <f t="shared" ref="AY140:AY145" si="5">$AY$139</f>
        <v>0</v>
      </c>
    </row>
    <row r="141" spans="1:60" ht="23.25" hidden="1" customHeight="1" x14ac:dyDescent="0.15">
      <c r="A141" s="511"/>
      <c r="B141" s="509"/>
      <c r="C141" s="509"/>
      <c r="D141" s="509"/>
      <c r="E141" s="509"/>
      <c r="F141" s="510"/>
      <c r="G141" s="376"/>
      <c r="H141" s="377"/>
      <c r="I141" s="377"/>
      <c r="J141" s="377"/>
      <c r="K141" s="377"/>
      <c r="L141" s="377"/>
      <c r="M141" s="377"/>
      <c r="N141" s="377"/>
      <c r="O141" s="378"/>
      <c r="P141" s="141"/>
      <c r="Q141" s="141"/>
      <c r="R141" s="141"/>
      <c r="S141" s="141"/>
      <c r="T141" s="141"/>
      <c r="U141" s="141"/>
      <c r="V141" s="141"/>
      <c r="W141" s="141"/>
      <c r="X141" s="142"/>
      <c r="Y141" s="387" t="s">
        <v>86</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88</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1"/>
      <c r="B143" s="509"/>
      <c r="C143" s="509"/>
      <c r="D143" s="509"/>
      <c r="E143" s="509"/>
      <c r="F143" s="510"/>
      <c r="G143" s="382"/>
      <c r="H143" s="383"/>
      <c r="I143" s="383"/>
      <c r="J143" s="383"/>
      <c r="K143" s="383"/>
      <c r="L143" s="383"/>
      <c r="M143" s="383"/>
      <c r="N143" s="383"/>
      <c r="O143" s="384"/>
      <c r="P143" s="144"/>
      <c r="Q143" s="144"/>
      <c r="R143" s="144"/>
      <c r="S143" s="144"/>
      <c r="T143" s="144"/>
      <c r="U143" s="144"/>
      <c r="V143" s="144"/>
      <c r="W143" s="144"/>
      <c r="X143" s="145"/>
      <c r="Y143" s="224" t="s">
        <v>89</v>
      </c>
      <c r="Z143" s="225"/>
      <c r="AA143" s="254"/>
      <c r="AB143" s="392" t="s">
        <v>90</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3" t="s">
        <v>91</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93</v>
      </c>
      <c r="B146" s="318" t="s">
        <v>94</v>
      </c>
      <c r="C146" s="319"/>
      <c r="D146" s="319"/>
      <c r="E146" s="319"/>
      <c r="F146" s="320"/>
      <c r="G146" s="324" t="s">
        <v>95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97</v>
      </c>
      <c r="C151" s="458"/>
      <c r="D151" s="458"/>
      <c r="E151" s="458"/>
      <c r="F151" s="459"/>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922" t="s">
        <v>57</v>
      </c>
      <c r="AC151" s="923"/>
      <c r="AD151" s="924"/>
      <c r="AE151" s="417" t="s">
        <v>31</v>
      </c>
      <c r="AF151" s="417"/>
      <c r="AG151" s="417"/>
      <c r="AH151" s="417"/>
      <c r="AI151" s="417" t="s">
        <v>32</v>
      </c>
      <c r="AJ151" s="417"/>
      <c r="AK151" s="417"/>
      <c r="AL151" s="417"/>
      <c r="AM151" s="417" t="s">
        <v>58</v>
      </c>
      <c r="AN151" s="417"/>
      <c r="AO151" s="417"/>
      <c r="AP151" s="417"/>
      <c r="AQ151" s="493" t="s">
        <v>80</v>
      </c>
      <c r="AR151" s="494"/>
      <c r="AS151" s="494"/>
      <c r="AT151" s="495"/>
      <c r="AU151" s="496" t="s">
        <v>81</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82</v>
      </c>
      <c r="AT152" s="437"/>
      <c r="AU152" s="438"/>
      <c r="AV152" s="438"/>
      <c r="AW152" s="326" t="s">
        <v>83</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1"/>
      <c r="R153" s="451"/>
      <c r="S153" s="451"/>
      <c r="T153" s="451"/>
      <c r="U153" s="451"/>
      <c r="V153" s="451"/>
      <c r="W153" s="451"/>
      <c r="X153" s="452"/>
      <c r="Y153" s="926" t="s">
        <v>100</v>
      </c>
      <c r="Z153" s="927"/>
      <c r="AA153" s="928"/>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929"/>
      <c r="H154" s="385"/>
      <c r="I154" s="385"/>
      <c r="J154" s="385"/>
      <c r="K154" s="385"/>
      <c r="L154" s="385"/>
      <c r="M154" s="385"/>
      <c r="N154" s="385"/>
      <c r="O154" s="386"/>
      <c r="P154" s="453"/>
      <c r="Q154" s="453"/>
      <c r="R154" s="453"/>
      <c r="S154" s="453"/>
      <c r="T154" s="453"/>
      <c r="U154" s="453"/>
      <c r="V154" s="453"/>
      <c r="W154" s="453"/>
      <c r="X154" s="454"/>
      <c r="Y154" s="930" t="s">
        <v>88</v>
      </c>
      <c r="Z154" s="800"/>
      <c r="AA154" s="801"/>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5"/>
      <c r="Q155" s="455"/>
      <c r="R155" s="455"/>
      <c r="S155" s="455"/>
      <c r="T155" s="455"/>
      <c r="U155" s="455"/>
      <c r="V155" s="455"/>
      <c r="W155" s="455"/>
      <c r="X155" s="456"/>
      <c r="Y155" s="930" t="s">
        <v>89</v>
      </c>
      <c r="Z155" s="800"/>
      <c r="AA155" s="801"/>
      <c r="AB155" s="931" t="s">
        <v>90</v>
      </c>
      <c r="AC155" s="931"/>
      <c r="AD155" s="931"/>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7" t="s">
        <v>97</v>
      </c>
      <c r="C156" s="458"/>
      <c r="D156" s="458"/>
      <c r="E156" s="458"/>
      <c r="F156" s="459"/>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922" t="s">
        <v>57</v>
      </c>
      <c r="AC156" s="923"/>
      <c r="AD156" s="924"/>
      <c r="AE156" s="417" t="s">
        <v>31</v>
      </c>
      <c r="AF156" s="417"/>
      <c r="AG156" s="417"/>
      <c r="AH156" s="417"/>
      <c r="AI156" s="417" t="s">
        <v>32</v>
      </c>
      <c r="AJ156" s="417"/>
      <c r="AK156" s="417"/>
      <c r="AL156" s="417"/>
      <c r="AM156" s="417" t="s">
        <v>58</v>
      </c>
      <c r="AN156" s="417"/>
      <c r="AO156" s="417"/>
      <c r="AP156" s="417"/>
      <c r="AQ156" s="493" t="s">
        <v>80</v>
      </c>
      <c r="AR156" s="494"/>
      <c r="AS156" s="494"/>
      <c r="AT156" s="495"/>
      <c r="AU156" s="496" t="s">
        <v>81</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82</v>
      </c>
      <c r="AT157" s="437"/>
      <c r="AU157" s="438"/>
      <c r="AV157" s="438"/>
      <c r="AW157" s="326" t="s">
        <v>83</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1"/>
      <c r="R158" s="451"/>
      <c r="S158" s="451"/>
      <c r="T158" s="451"/>
      <c r="U158" s="451"/>
      <c r="V158" s="451"/>
      <c r="W158" s="451"/>
      <c r="X158" s="452"/>
      <c r="Y158" s="926" t="s">
        <v>100</v>
      </c>
      <c r="Z158" s="927"/>
      <c r="AA158" s="928"/>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929"/>
      <c r="H159" s="385"/>
      <c r="I159" s="385"/>
      <c r="J159" s="385"/>
      <c r="K159" s="385"/>
      <c r="L159" s="385"/>
      <c r="M159" s="385"/>
      <c r="N159" s="385"/>
      <c r="O159" s="386"/>
      <c r="P159" s="453"/>
      <c r="Q159" s="453"/>
      <c r="R159" s="453"/>
      <c r="S159" s="453"/>
      <c r="T159" s="453"/>
      <c r="U159" s="453"/>
      <c r="V159" s="453"/>
      <c r="W159" s="453"/>
      <c r="X159" s="454"/>
      <c r="Y159" s="930" t="s">
        <v>88</v>
      </c>
      <c r="Z159" s="800"/>
      <c r="AA159" s="801"/>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5"/>
      <c r="Q160" s="455"/>
      <c r="R160" s="455"/>
      <c r="S160" s="455"/>
      <c r="T160" s="455"/>
      <c r="U160" s="455"/>
      <c r="V160" s="455"/>
      <c r="W160" s="455"/>
      <c r="X160" s="456"/>
      <c r="Y160" s="930" t="s">
        <v>89</v>
      </c>
      <c r="Z160" s="800"/>
      <c r="AA160" s="801"/>
      <c r="AB160" s="931" t="s">
        <v>90</v>
      </c>
      <c r="AC160" s="931"/>
      <c r="AD160" s="931"/>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7" t="s">
        <v>97</v>
      </c>
      <c r="C161" s="458"/>
      <c r="D161" s="458"/>
      <c r="E161" s="458"/>
      <c r="F161" s="459"/>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922" t="s">
        <v>57</v>
      </c>
      <c r="AC161" s="923"/>
      <c r="AD161" s="924"/>
      <c r="AE161" s="417" t="s">
        <v>31</v>
      </c>
      <c r="AF161" s="417"/>
      <c r="AG161" s="417"/>
      <c r="AH161" s="417"/>
      <c r="AI161" s="417" t="s">
        <v>32</v>
      </c>
      <c r="AJ161" s="417"/>
      <c r="AK161" s="417"/>
      <c r="AL161" s="417"/>
      <c r="AM161" s="417" t="s">
        <v>58</v>
      </c>
      <c r="AN161" s="417"/>
      <c r="AO161" s="417"/>
      <c r="AP161" s="417"/>
      <c r="AQ161" s="493" t="s">
        <v>80</v>
      </c>
      <c r="AR161" s="494"/>
      <c r="AS161" s="494"/>
      <c r="AT161" s="495"/>
      <c r="AU161" s="496" t="s">
        <v>81</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82</v>
      </c>
      <c r="AT162" s="437"/>
      <c r="AU162" s="438"/>
      <c r="AV162" s="438"/>
      <c r="AW162" s="326" t="s">
        <v>83</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1"/>
      <c r="R163" s="451"/>
      <c r="S163" s="451"/>
      <c r="T163" s="451"/>
      <c r="U163" s="451"/>
      <c r="V163" s="451"/>
      <c r="W163" s="451"/>
      <c r="X163" s="452"/>
      <c r="Y163" s="926" t="s">
        <v>100</v>
      </c>
      <c r="Z163" s="927"/>
      <c r="AA163" s="928"/>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929"/>
      <c r="H164" s="385"/>
      <c r="I164" s="385"/>
      <c r="J164" s="385"/>
      <c r="K164" s="385"/>
      <c r="L164" s="385"/>
      <c r="M164" s="385"/>
      <c r="N164" s="385"/>
      <c r="O164" s="386"/>
      <c r="P164" s="453"/>
      <c r="Q164" s="453"/>
      <c r="R164" s="453"/>
      <c r="S164" s="453"/>
      <c r="T164" s="453"/>
      <c r="U164" s="453"/>
      <c r="V164" s="453"/>
      <c r="W164" s="453"/>
      <c r="X164" s="454"/>
      <c r="Y164" s="930" t="s">
        <v>88</v>
      </c>
      <c r="Z164" s="800"/>
      <c r="AA164" s="801"/>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919"/>
      <c r="C165" s="920"/>
      <c r="D165" s="920"/>
      <c r="E165" s="920"/>
      <c r="F165" s="921"/>
      <c r="G165" s="932"/>
      <c r="H165" s="933"/>
      <c r="I165" s="933"/>
      <c r="J165" s="933"/>
      <c r="K165" s="933"/>
      <c r="L165" s="933"/>
      <c r="M165" s="933"/>
      <c r="N165" s="933"/>
      <c r="O165" s="934"/>
      <c r="P165" s="935"/>
      <c r="Q165" s="935"/>
      <c r="R165" s="935"/>
      <c r="S165" s="935"/>
      <c r="T165" s="935"/>
      <c r="U165" s="935"/>
      <c r="V165" s="935"/>
      <c r="W165" s="935"/>
      <c r="X165" s="936"/>
      <c r="Y165" s="937" t="s">
        <v>89</v>
      </c>
      <c r="Z165" s="938"/>
      <c r="AA165" s="939"/>
      <c r="AB165" s="940" t="s">
        <v>90</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15">
      <c r="A166" s="310" t="s">
        <v>52</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54</v>
      </c>
      <c r="B167" s="319"/>
      <c r="C167" s="319"/>
      <c r="D167" s="319"/>
      <c r="E167" s="319"/>
      <c r="F167" s="320"/>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3" t="s">
        <v>57</v>
      </c>
      <c r="AC167" s="403"/>
      <c r="AD167" s="403"/>
      <c r="AE167" s="417" t="s">
        <v>31</v>
      </c>
      <c r="AF167" s="417"/>
      <c r="AG167" s="417"/>
      <c r="AH167" s="417"/>
      <c r="AI167" s="417" t="s">
        <v>32</v>
      </c>
      <c r="AJ167" s="417"/>
      <c r="AK167" s="417"/>
      <c r="AL167" s="417"/>
      <c r="AM167" s="417" t="s">
        <v>58</v>
      </c>
      <c r="AN167" s="417"/>
      <c r="AO167" s="417"/>
      <c r="AP167" s="417"/>
      <c r="AQ167" s="412" t="s">
        <v>59</v>
      </c>
      <c r="AR167" s="413"/>
      <c r="AS167" s="413"/>
      <c r="AT167" s="414"/>
      <c r="AU167" s="412" t="s">
        <v>60</v>
      </c>
      <c r="AV167" s="413"/>
      <c r="AW167" s="413"/>
      <c r="AX167" s="415"/>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63</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65</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15">
      <c r="A170" s="463" t="s">
        <v>66</v>
      </c>
      <c r="B170" s="343"/>
      <c r="C170" s="343"/>
      <c r="D170" s="343"/>
      <c r="E170" s="343"/>
      <c r="F170" s="464"/>
      <c r="G170" s="225" t="s">
        <v>67</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57</v>
      </c>
      <c r="AC170" s="225"/>
      <c r="AD170" s="254"/>
      <c r="AE170" s="417" t="s">
        <v>31</v>
      </c>
      <c r="AF170" s="417"/>
      <c r="AG170" s="417"/>
      <c r="AH170" s="417"/>
      <c r="AI170" s="417" t="s">
        <v>32</v>
      </c>
      <c r="AJ170" s="417"/>
      <c r="AK170" s="417"/>
      <c r="AL170" s="417"/>
      <c r="AM170" s="417" t="s">
        <v>58</v>
      </c>
      <c r="AN170" s="417"/>
      <c r="AO170" s="417"/>
      <c r="AP170" s="417"/>
      <c r="AQ170" s="418" t="s">
        <v>68</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6" t="s">
        <v>103</v>
      </c>
      <c r="H171" s="397"/>
      <c r="I171" s="397"/>
      <c r="J171" s="397"/>
      <c r="K171" s="397"/>
      <c r="L171" s="397"/>
      <c r="M171" s="397"/>
      <c r="N171" s="397"/>
      <c r="O171" s="397"/>
      <c r="P171" s="397"/>
      <c r="Q171" s="397"/>
      <c r="R171" s="397"/>
      <c r="S171" s="397"/>
      <c r="T171" s="397"/>
      <c r="U171" s="397"/>
      <c r="V171" s="397"/>
      <c r="W171" s="397"/>
      <c r="X171" s="397"/>
      <c r="Y171" s="421" t="s">
        <v>66</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71</v>
      </c>
      <c r="Z172" s="401"/>
      <c r="AA172" s="402"/>
      <c r="AB172" s="427" t="s">
        <v>102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77</v>
      </c>
      <c r="B173" s="506"/>
      <c r="C173" s="506"/>
      <c r="D173" s="506"/>
      <c r="E173" s="506"/>
      <c r="F173" s="507"/>
      <c r="G173" s="479" t="s">
        <v>78</v>
      </c>
      <c r="H173" s="324"/>
      <c r="I173" s="324"/>
      <c r="J173" s="324"/>
      <c r="K173" s="324"/>
      <c r="L173" s="324"/>
      <c r="M173" s="324"/>
      <c r="N173" s="324"/>
      <c r="O173" s="325"/>
      <c r="P173" s="328" t="s">
        <v>79</v>
      </c>
      <c r="Q173" s="324"/>
      <c r="R173" s="324"/>
      <c r="S173" s="324"/>
      <c r="T173" s="324"/>
      <c r="U173" s="324"/>
      <c r="V173" s="324"/>
      <c r="W173" s="324"/>
      <c r="X173" s="325"/>
      <c r="Y173" s="480"/>
      <c r="Z173" s="481"/>
      <c r="AA173" s="482"/>
      <c r="AB173" s="486" t="s">
        <v>57</v>
      </c>
      <c r="AC173" s="487"/>
      <c r="AD173" s="488"/>
      <c r="AE173" s="417" t="s">
        <v>31</v>
      </c>
      <c r="AF173" s="417"/>
      <c r="AG173" s="417"/>
      <c r="AH173" s="417"/>
      <c r="AI173" s="417" t="s">
        <v>32</v>
      </c>
      <c r="AJ173" s="417"/>
      <c r="AK173" s="417"/>
      <c r="AL173" s="417"/>
      <c r="AM173" s="417" t="s">
        <v>58</v>
      </c>
      <c r="AN173" s="417"/>
      <c r="AO173" s="417"/>
      <c r="AP173" s="417"/>
      <c r="AQ173" s="460" t="s">
        <v>80</v>
      </c>
      <c r="AR173" s="461"/>
      <c r="AS173" s="461"/>
      <c r="AT173" s="462"/>
      <c r="AU173" s="324" t="s">
        <v>81</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82</v>
      </c>
      <c r="AT174" s="437"/>
      <c r="AU174" s="438"/>
      <c r="AV174" s="438"/>
      <c r="AW174" s="326" t="s">
        <v>83</v>
      </c>
      <c r="AX174" s="331"/>
      <c r="AY174">
        <f t="shared" ref="AY174:AY179" si="7">$AY$173</f>
        <v>0</v>
      </c>
    </row>
    <row r="175" spans="1:60" ht="23.25" hidden="1" customHeight="1" x14ac:dyDescent="0.15">
      <c r="A175" s="511"/>
      <c r="B175" s="509"/>
      <c r="C175" s="509"/>
      <c r="D175" s="509"/>
      <c r="E175" s="509"/>
      <c r="F175" s="510"/>
      <c r="G175" s="376"/>
      <c r="H175" s="377"/>
      <c r="I175" s="377"/>
      <c r="J175" s="377"/>
      <c r="K175" s="377"/>
      <c r="L175" s="377"/>
      <c r="M175" s="377"/>
      <c r="N175" s="377"/>
      <c r="O175" s="378"/>
      <c r="P175" s="141"/>
      <c r="Q175" s="141"/>
      <c r="R175" s="141"/>
      <c r="S175" s="141"/>
      <c r="T175" s="141"/>
      <c r="U175" s="141"/>
      <c r="V175" s="141"/>
      <c r="W175" s="141"/>
      <c r="X175" s="142"/>
      <c r="Y175" s="387" t="s">
        <v>86</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88</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1"/>
      <c r="B177" s="509"/>
      <c r="C177" s="509"/>
      <c r="D177" s="509"/>
      <c r="E177" s="509"/>
      <c r="F177" s="510"/>
      <c r="G177" s="382"/>
      <c r="H177" s="383"/>
      <c r="I177" s="383"/>
      <c r="J177" s="383"/>
      <c r="K177" s="383"/>
      <c r="L177" s="383"/>
      <c r="M177" s="383"/>
      <c r="N177" s="383"/>
      <c r="O177" s="384"/>
      <c r="P177" s="144"/>
      <c r="Q177" s="144"/>
      <c r="R177" s="144"/>
      <c r="S177" s="144"/>
      <c r="T177" s="144"/>
      <c r="U177" s="144"/>
      <c r="V177" s="144"/>
      <c r="W177" s="144"/>
      <c r="X177" s="145"/>
      <c r="Y177" s="224" t="s">
        <v>89</v>
      </c>
      <c r="Z177" s="225"/>
      <c r="AA177" s="254"/>
      <c r="AB177" s="392" t="s">
        <v>90</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3" t="s">
        <v>91</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93</v>
      </c>
      <c r="B180" s="318" t="s">
        <v>94</v>
      </c>
      <c r="C180" s="319"/>
      <c r="D180" s="319"/>
      <c r="E180" s="319"/>
      <c r="F180" s="320"/>
      <c r="G180" s="324" t="s">
        <v>95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97</v>
      </c>
      <c r="C185" s="458"/>
      <c r="D185" s="458"/>
      <c r="E185" s="458"/>
      <c r="F185" s="459"/>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922" t="s">
        <v>57</v>
      </c>
      <c r="AC185" s="923"/>
      <c r="AD185" s="924"/>
      <c r="AE185" s="417" t="s">
        <v>31</v>
      </c>
      <c r="AF185" s="417"/>
      <c r="AG185" s="417"/>
      <c r="AH185" s="417"/>
      <c r="AI185" s="417" t="s">
        <v>32</v>
      </c>
      <c r="AJ185" s="417"/>
      <c r="AK185" s="417"/>
      <c r="AL185" s="417"/>
      <c r="AM185" s="417" t="s">
        <v>58</v>
      </c>
      <c r="AN185" s="417"/>
      <c r="AO185" s="417"/>
      <c r="AP185" s="417"/>
      <c r="AQ185" s="493" t="s">
        <v>80</v>
      </c>
      <c r="AR185" s="494"/>
      <c r="AS185" s="494"/>
      <c r="AT185" s="495"/>
      <c r="AU185" s="496" t="s">
        <v>81</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82</v>
      </c>
      <c r="AT186" s="437"/>
      <c r="AU186" s="438"/>
      <c r="AV186" s="438"/>
      <c r="AW186" s="326" t="s">
        <v>83</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1"/>
      <c r="R187" s="451"/>
      <c r="S187" s="451"/>
      <c r="T187" s="451"/>
      <c r="U187" s="451"/>
      <c r="V187" s="451"/>
      <c r="W187" s="451"/>
      <c r="X187" s="452"/>
      <c r="Y187" s="926" t="s">
        <v>100</v>
      </c>
      <c r="Z187" s="927"/>
      <c r="AA187" s="928"/>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929"/>
      <c r="H188" s="385"/>
      <c r="I188" s="385"/>
      <c r="J188" s="385"/>
      <c r="K188" s="385"/>
      <c r="L188" s="385"/>
      <c r="M188" s="385"/>
      <c r="N188" s="385"/>
      <c r="O188" s="386"/>
      <c r="P188" s="453"/>
      <c r="Q188" s="453"/>
      <c r="R188" s="453"/>
      <c r="S188" s="453"/>
      <c r="T188" s="453"/>
      <c r="U188" s="453"/>
      <c r="V188" s="453"/>
      <c r="W188" s="453"/>
      <c r="X188" s="454"/>
      <c r="Y188" s="930" t="s">
        <v>88</v>
      </c>
      <c r="Z188" s="800"/>
      <c r="AA188" s="801"/>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5"/>
      <c r="Q189" s="455"/>
      <c r="R189" s="455"/>
      <c r="S189" s="455"/>
      <c r="T189" s="455"/>
      <c r="U189" s="455"/>
      <c r="V189" s="455"/>
      <c r="W189" s="455"/>
      <c r="X189" s="456"/>
      <c r="Y189" s="930" t="s">
        <v>89</v>
      </c>
      <c r="Z189" s="800"/>
      <c r="AA189" s="801"/>
      <c r="AB189" s="931" t="s">
        <v>90</v>
      </c>
      <c r="AC189" s="931"/>
      <c r="AD189" s="931"/>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7" t="s">
        <v>97</v>
      </c>
      <c r="C190" s="458"/>
      <c r="D190" s="458"/>
      <c r="E190" s="458"/>
      <c r="F190" s="459"/>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922" t="s">
        <v>57</v>
      </c>
      <c r="AC190" s="923"/>
      <c r="AD190" s="924"/>
      <c r="AE190" s="417" t="s">
        <v>31</v>
      </c>
      <c r="AF190" s="417"/>
      <c r="AG190" s="417"/>
      <c r="AH190" s="417"/>
      <c r="AI190" s="417" t="s">
        <v>32</v>
      </c>
      <c r="AJ190" s="417"/>
      <c r="AK190" s="417"/>
      <c r="AL190" s="417"/>
      <c r="AM190" s="417" t="s">
        <v>58</v>
      </c>
      <c r="AN190" s="417"/>
      <c r="AO190" s="417"/>
      <c r="AP190" s="417"/>
      <c r="AQ190" s="493" t="s">
        <v>80</v>
      </c>
      <c r="AR190" s="494"/>
      <c r="AS190" s="494"/>
      <c r="AT190" s="495"/>
      <c r="AU190" s="496" t="s">
        <v>81</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82</v>
      </c>
      <c r="AT191" s="437"/>
      <c r="AU191" s="438"/>
      <c r="AV191" s="438"/>
      <c r="AW191" s="326" t="s">
        <v>83</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1"/>
      <c r="R192" s="451"/>
      <c r="S192" s="451"/>
      <c r="T192" s="451"/>
      <c r="U192" s="451"/>
      <c r="V192" s="451"/>
      <c r="W192" s="451"/>
      <c r="X192" s="452"/>
      <c r="Y192" s="926" t="s">
        <v>100</v>
      </c>
      <c r="Z192" s="927"/>
      <c r="AA192" s="928"/>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929"/>
      <c r="H193" s="385"/>
      <c r="I193" s="385"/>
      <c r="J193" s="385"/>
      <c r="K193" s="385"/>
      <c r="L193" s="385"/>
      <c r="M193" s="385"/>
      <c r="N193" s="385"/>
      <c r="O193" s="386"/>
      <c r="P193" s="453"/>
      <c r="Q193" s="453"/>
      <c r="R193" s="453"/>
      <c r="S193" s="453"/>
      <c r="T193" s="453"/>
      <c r="U193" s="453"/>
      <c r="V193" s="453"/>
      <c r="W193" s="453"/>
      <c r="X193" s="454"/>
      <c r="Y193" s="930" t="s">
        <v>88</v>
      </c>
      <c r="Z193" s="800"/>
      <c r="AA193" s="801"/>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5"/>
      <c r="Q194" s="455"/>
      <c r="R194" s="455"/>
      <c r="S194" s="455"/>
      <c r="T194" s="455"/>
      <c r="U194" s="455"/>
      <c r="V194" s="455"/>
      <c r="W194" s="455"/>
      <c r="X194" s="456"/>
      <c r="Y194" s="930" t="s">
        <v>89</v>
      </c>
      <c r="Z194" s="800"/>
      <c r="AA194" s="801"/>
      <c r="AB194" s="931" t="s">
        <v>90</v>
      </c>
      <c r="AC194" s="931"/>
      <c r="AD194" s="931"/>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7" t="s">
        <v>97</v>
      </c>
      <c r="C195" s="458"/>
      <c r="D195" s="458"/>
      <c r="E195" s="458"/>
      <c r="F195" s="459"/>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922" t="s">
        <v>57</v>
      </c>
      <c r="AC195" s="923"/>
      <c r="AD195" s="924"/>
      <c r="AE195" s="417" t="s">
        <v>31</v>
      </c>
      <c r="AF195" s="417"/>
      <c r="AG195" s="417"/>
      <c r="AH195" s="417"/>
      <c r="AI195" s="417" t="s">
        <v>32</v>
      </c>
      <c r="AJ195" s="417"/>
      <c r="AK195" s="417"/>
      <c r="AL195" s="417"/>
      <c r="AM195" s="417" t="s">
        <v>58</v>
      </c>
      <c r="AN195" s="417"/>
      <c r="AO195" s="417"/>
      <c r="AP195" s="417"/>
      <c r="AQ195" s="493" t="s">
        <v>80</v>
      </c>
      <c r="AR195" s="494"/>
      <c r="AS195" s="494"/>
      <c r="AT195" s="495"/>
      <c r="AU195" s="496" t="s">
        <v>81</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82</v>
      </c>
      <c r="AT196" s="437"/>
      <c r="AU196" s="438"/>
      <c r="AV196" s="438"/>
      <c r="AW196" s="326" t="s">
        <v>83</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1"/>
      <c r="R197" s="451"/>
      <c r="S197" s="451"/>
      <c r="T197" s="451"/>
      <c r="U197" s="451"/>
      <c r="V197" s="451"/>
      <c r="W197" s="451"/>
      <c r="X197" s="452"/>
      <c r="Y197" s="926" t="s">
        <v>100</v>
      </c>
      <c r="Z197" s="927"/>
      <c r="AA197" s="928"/>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929"/>
      <c r="H198" s="385"/>
      <c r="I198" s="385"/>
      <c r="J198" s="385"/>
      <c r="K198" s="385"/>
      <c r="L198" s="385"/>
      <c r="M198" s="385"/>
      <c r="N198" s="385"/>
      <c r="O198" s="386"/>
      <c r="P198" s="453"/>
      <c r="Q198" s="453"/>
      <c r="R198" s="453"/>
      <c r="S198" s="453"/>
      <c r="T198" s="453"/>
      <c r="U198" s="453"/>
      <c r="V198" s="453"/>
      <c r="W198" s="453"/>
      <c r="X198" s="454"/>
      <c r="Y198" s="930" t="s">
        <v>88</v>
      </c>
      <c r="Z198" s="800"/>
      <c r="AA198" s="801"/>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919"/>
      <c r="C199" s="920"/>
      <c r="D199" s="920"/>
      <c r="E199" s="920"/>
      <c r="F199" s="921"/>
      <c r="G199" s="932"/>
      <c r="H199" s="933"/>
      <c r="I199" s="933"/>
      <c r="J199" s="933"/>
      <c r="K199" s="933"/>
      <c r="L199" s="933"/>
      <c r="M199" s="933"/>
      <c r="N199" s="933"/>
      <c r="O199" s="934"/>
      <c r="P199" s="935"/>
      <c r="Q199" s="935"/>
      <c r="R199" s="935"/>
      <c r="S199" s="935"/>
      <c r="T199" s="935"/>
      <c r="U199" s="935"/>
      <c r="V199" s="935"/>
      <c r="W199" s="935"/>
      <c r="X199" s="936"/>
      <c r="Y199" s="937" t="s">
        <v>89</v>
      </c>
      <c r="Z199" s="938"/>
      <c r="AA199" s="939"/>
      <c r="AB199" s="940" t="s">
        <v>90</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15">
      <c r="A200" s="583" t="s">
        <v>104</v>
      </c>
      <c r="B200" s="584"/>
      <c r="C200" s="584"/>
      <c r="D200" s="584"/>
      <c r="E200" s="584"/>
      <c r="F200" s="585"/>
      <c r="G200" s="549"/>
      <c r="H200" s="551" t="s">
        <v>78</v>
      </c>
      <c r="I200" s="551"/>
      <c r="J200" s="551"/>
      <c r="K200" s="551"/>
      <c r="L200" s="551"/>
      <c r="M200" s="551"/>
      <c r="N200" s="551"/>
      <c r="O200" s="552"/>
      <c r="P200" s="554" t="s">
        <v>79</v>
      </c>
      <c r="Q200" s="551"/>
      <c r="R200" s="551"/>
      <c r="S200" s="551"/>
      <c r="T200" s="551"/>
      <c r="U200" s="551"/>
      <c r="V200" s="552"/>
      <c r="W200" s="556" t="s">
        <v>105</v>
      </c>
      <c r="X200" s="557"/>
      <c r="Y200" s="560"/>
      <c r="Z200" s="560"/>
      <c r="AA200" s="561"/>
      <c r="AB200" s="554" t="s">
        <v>57</v>
      </c>
      <c r="AC200" s="551"/>
      <c r="AD200" s="552"/>
      <c r="AE200" s="417" t="s">
        <v>31</v>
      </c>
      <c r="AF200" s="417"/>
      <c r="AG200" s="417"/>
      <c r="AH200" s="417"/>
      <c r="AI200" s="417" t="s">
        <v>32</v>
      </c>
      <c r="AJ200" s="417"/>
      <c r="AK200" s="417"/>
      <c r="AL200" s="417"/>
      <c r="AM200" s="417" t="s">
        <v>58</v>
      </c>
      <c r="AN200" s="417"/>
      <c r="AO200" s="417"/>
      <c r="AP200" s="417"/>
      <c r="AQ200" s="493" t="s">
        <v>80</v>
      </c>
      <c r="AR200" s="494"/>
      <c r="AS200" s="494"/>
      <c r="AT200" s="495"/>
      <c r="AU200" s="545" t="s">
        <v>81</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82</v>
      </c>
      <c r="AT201" s="437"/>
      <c r="AU201" s="438"/>
      <c r="AV201" s="438"/>
      <c r="AW201" s="547" t="s">
        <v>83</v>
      </c>
      <c r="AX201" s="548"/>
      <c r="AY201">
        <f t="shared" ref="AY201:AY207" si="10">$AY$200</f>
        <v>0</v>
      </c>
    </row>
    <row r="202" spans="1:60" ht="23.25" hidden="1" customHeight="1" x14ac:dyDescent="0.15">
      <c r="A202" s="568"/>
      <c r="B202" s="569"/>
      <c r="C202" s="569"/>
      <c r="D202" s="569"/>
      <c r="E202" s="569"/>
      <c r="F202" s="570"/>
      <c r="G202" s="527" t="s">
        <v>106</v>
      </c>
      <c r="H202" s="530"/>
      <c r="I202" s="531"/>
      <c r="J202" s="531"/>
      <c r="K202" s="531"/>
      <c r="L202" s="531"/>
      <c r="M202" s="531"/>
      <c r="N202" s="531"/>
      <c r="O202" s="532"/>
      <c r="P202" s="530"/>
      <c r="Q202" s="531"/>
      <c r="R202" s="531"/>
      <c r="S202" s="531"/>
      <c r="T202" s="531"/>
      <c r="U202" s="531"/>
      <c r="V202" s="532"/>
      <c r="W202" s="536"/>
      <c r="X202" s="537"/>
      <c r="Y202" s="542" t="s">
        <v>86</v>
      </c>
      <c r="Z202" s="542"/>
      <c r="AA202" s="543"/>
      <c r="AB202" s="544" t="s">
        <v>107</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88</v>
      </c>
      <c r="Z203" s="277"/>
      <c r="AA203" s="309"/>
      <c r="AB203" s="587" t="s">
        <v>107</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89</v>
      </c>
      <c r="Z204" s="277"/>
      <c r="AA204" s="309"/>
      <c r="AB204" s="565" t="s">
        <v>108</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15">
      <c r="A205" s="568" t="s">
        <v>109</v>
      </c>
      <c r="B205" s="569"/>
      <c r="C205" s="569"/>
      <c r="D205" s="569"/>
      <c r="E205" s="569"/>
      <c r="F205" s="570"/>
      <c r="G205" s="528" t="s">
        <v>110</v>
      </c>
      <c r="H205" s="574"/>
      <c r="I205" s="574"/>
      <c r="J205" s="574"/>
      <c r="K205" s="574"/>
      <c r="L205" s="574"/>
      <c r="M205" s="574"/>
      <c r="N205" s="574"/>
      <c r="O205" s="574"/>
      <c r="P205" s="574"/>
      <c r="Q205" s="574"/>
      <c r="R205" s="574"/>
      <c r="S205" s="574"/>
      <c r="T205" s="574"/>
      <c r="U205" s="574"/>
      <c r="V205" s="574"/>
      <c r="W205" s="577" t="s">
        <v>111</v>
      </c>
      <c r="X205" s="578"/>
      <c r="Y205" s="542" t="s">
        <v>86</v>
      </c>
      <c r="Z205" s="542"/>
      <c r="AA205" s="543"/>
      <c r="AB205" s="544" t="s">
        <v>107</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88</v>
      </c>
      <c r="Z206" s="277"/>
      <c r="AA206" s="309"/>
      <c r="AB206" s="587" t="s">
        <v>107</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89</v>
      </c>
      <c r="Z207" s="277"/>
      <c r="AA207" s="309"/>
      <c r="AB207" s="565" t="s">
        <v>108</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15">
      <c r="A208" s="592" t="s">
        <v>104</v>
      </c>
      <c r="B208" s="593"/>
      <c r="C208" s="593"/>
      <c r="D208" s="593"/>
      <c r="E208" s="593"/>
      <c r="F208" s="594"/>
      <c r="G208" s="595"/>
      <c r="H208" s="494" t="s">
        <v>78</v>
      </c>
      <c r="I208" s="494"/>
      <c r="J208" s="494"/>
      <c r="K208" s="494"/>
      <c r="L208" s="494"/>
      <c r="M208" s="494"/>
      <c r="N208" s="494"/>
      <c r="O208" s="495"/>
      <c r="P208" s="493" t="s">
        <v>79</v>
      </c>
      <c r="Q208" s="494"/>
      <c r="R208" s="494"/>
      <c r="S208" s="494"/>
      <c r="T208" s="494"/>
      <c r="U208" s="494"/>
      <c r="V208" s="494"/>
      <c r="W208" s="494"/>
      <c r="X208" s="495"/>
      <c r="Y208" s="598"/>
      <c r="Z208" s="599"/>
      <c r="AA208" s="600"/>
      <c r="AB208" s="346" t="s">
        <v>57</v>
      </c>
      <c r="AC208" s="343"/>
      <c r="AD208" s="344"/>
      <c r="AE208" s="138" t="s">
        <v>31</v>
      </c>
      <c r="AF208" s="138"/>
      <c r="AG208" s="138"/>
      <c r="AH208" s="138"/>
      <c r="AI208" s="417" t="s">
        <v>32</v>
      </c>
      <c r="AJ208" s="417"/>
      <c r="AK208" s="417"/>
      <c r="AL208" s="417"/>
      <c r="AM208" s="417" t="s">
        <v>58</v>
      </c>
      <c r="AN208" s="417"/>
      <c r="AO208" s="417"/>
      <c r="AP208" s="417"/>
      <c r="AQ208" s="493" t="s">
        <v>80</v>
      </c>
      <c r="AR208" s="494"/>
      <c r="AS208" s="494"/>
      <c r="AT208" s="495"/>
      <c r="AU208" s="588" t="s">
        <v>81</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38"/>
      <c r="AF209" s="138"/>
      <c r="AG209" s="138"/>
      <c r="AH209" s="138"/>
      <c r="AI209" s="417"/>
      <c r="AJ209" s="417"/>
      <c r="AK209" s="417"/>
      <c r="AL209" s="417"/>
      <c r="AM209" s="417"/>
      <c r="AN209" s="417"/>
      <c r="AO209" s="417"/>
      <c r="AP209" s="417"/>
      <c r="AQ209" s="434"/>
      <c r="AR209" s="435"/>
      <c r="AS209" s="436" t="s">
        <v>82</v>
      </c>
      <c r="AT209" s="437"/>
      <c r="AU209" s="434"/>
      <c r="AV209" s="435"/>
      <c r="AW209" s="436" t="s">
        <v>83</v>
      </c>
      <c r="AX209" s="591"/>
      <c r="AY209">
        <f>$AY$208</f>
        <v>0</v>
      </c>
    </row>
    <row r="210" spans="1:51" ht="23.25" hidden="1" customHeight="1" x14ac:dyDescent="0.15">
      <c r="A210" s="568"/>
      <c r="B210" s="569"/>
      <c r="C210" s="569"/>
      <c r="D210" s="569"/>
      <c r="E210" s="569"/>
      <c r="F210" s="570"/>
      <c r="G210" s="604" t="s">
        <v>106</v>
      </c>
      <c r="H210" s="141"/>
      <c r="I210" s="141"/>
      <c r="J210" s="141"/>
      <c r="K210" s="141"/>
      <c r="L210" s="141"/>
      <c r="M210" s="141"/>
      <c r="N210" s="141"/>
      <c r="O210" s="142"/>
      <c r="P210" s="141"/>
      <c r="Q210" s="141"/>
      <c r="R210" s="141"/>
      <c r="S210" s="141"/>
      <c r="T210" s="141"/>
      <c r="U210" s="141"/>
      <c r="V210" s="141"/>
      <c r="W210" s="141"/>
      <c r="X210" s="142"/>
      <c r="Y210" s="607" t="s">
        <v>86</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88</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8"/>
      <c r="B212" s="569"/>
      <c r="C212" s="569"/>
      <c r="D212" s="569"/>
      <c r="E212" s="569"/>
      <c r="F212" s="570"/>
      <c r="G212" s="606"/>
      <c r="H212" s="144"/>
      <c r="I212" s="144"/>
      <c r="J212" s="144"/>
      <c r="K212" s="144"/>
      <c r="L212" s="144"/>
      <c r="M212" s="144"/>
      <c r="N212" s="144"/>
      <c r="O212" s="145"/>
      <c r="P212" s="385"/>
      <c r="Q212" s="385"/>
      <c r="R212" s="385"/>
      <c r="S212" s="385"/>
      <c r="T212" s="385"/>
      <c r="U212" s="385"/>
      <c r="V212" s="385"/>
      <c r="W212" s="385"/>
      <c r="X212" s="386"/>
      <c r="Y212" s="493" t="s">
        <v>89</v>
      </c>
      <c r="Z212" s="494"/>
      <c r="AA212" s="495"/>
      <c r="AB212" s="610" t="s">
        <v>90</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15">
      <c r="A213" s="650" t="s">
        <v>112</v>
      </c>
      <c r="B213" s="651"/>
      <c r="C213" s="651"/>
      <c r="D213" s="651"/>
      <c r="E213" s="572" t="s">
        <v>113</v>
      </c>
      <c r="F213" s="573"/>
      <c r="G213" s="82" t="s">
        <v>110</v>
      </c>
      <c r="H213" s="618"/>
      <c r="I213" s="619"/>
      <c r="J213" s="619"/>
      <c r="K213" s="619"/>
      <c r="L213" s="619"/>
      <c r="M213" s="619"/>
      <c r="N213" s="619"/>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hidden="1" customHeight="1" thickBot="1" x14ac:dyDescent="0.2">
      <c r="A214" s="505" t="s">
        <v>114</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115</v>
      </c>
      <c r="AP214" s="667"/>
      <c r="AQ214" s="667"/>
      <c r="AR214" s="81" t="s">
        <v>116</v>
      </c>
      <c r="AS214" s="666"/>
      <c r="AT214" s="667"/>
      <c r="AU214" s="667"/>
      <c r="AV214" s="667"/>
      <c r="AW214" s="667"/>
      <c r="AX214" s="668"/>
      <c r="AY214">
        <f>COUNTIF($AR$214,"☑")</f>
        <v>0</v>
      </c>
    </row>
    <row r="215" spans="1:51" ht="45" customHeight="1" x14ac:dyDescent="0.15">
      <c r="A215" s="656" t="s">
        <v>117</v>
      </c>
      <c r="B215" s="657"/>
      <c r="C215" s="659" t="s">
        <v>118</v>
      </c>
      <c r="D215" s="657"/>
      <c r="E215" s="660" t="s">
        <v>119</v>
      </c>
      <c r="F215" s="661"/>
      <c r="G215" s="662" t="s">
        <v>120</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x14ac:dyDescent="0.15">
      <c r="A216" s="658"/>
      <c r="B216" s="646"/>
      <c r="C216" s="645"/>
      <c r="D216" s="646"/>
      <c r="E216" s="457" t="s">
        <v>121</v>
      </c>
      <c r="F216" s="459"/>
      <c r="G216" s="140" t="s">
        <v>122</v>
      </c>
      <c r="H216" s="141"/>
      <c r="I216" s="141"/>
      <c r="J216" s="141"/>
      <c r="K216" s="141"/>
      <c r="L216" s="141"/>
      <c r="M216" s="141"/>
      <c r="N216" s="141"/>
      <c r="O216" s="141"/>
      <c r="P216" s="141"/>
      <c r="Q216" s="141"/>
      <c r="R216" s="141"/>
      <c r="S216" s="141"/>
      <c r="T216" s="141"/>
      <c r="U216" s="141"/>
      <c r="V216" s="142"/>
      <c r="W216" s="631" t="s">
        <v>123</v>
      </c>
      <c r="X216" s="632"/>
      <c r="Y216" s="632"/>
      <c r="Z216" s="632"/>
      <c r="AA216" s="633"/>
      <c r="AB216" s="634" t="s">
        <v>124</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8"/>
      <c r="B217" s="646"/>
      <c r="C217" s="645"/>
      <c r="D217" s="646"/>
      <c r="E217" s="321"/>
      <c r="F217" s="323"/>
      <c r="G217" s="143"/>
      <c r="H217" s="144"/>
      <c r="I217" s="144"/>
      <c r="J217" s="144"/>
      <c r="K217" s="144"/>
      <c r="L217" s="144"/>
      <c r="M217" s="144"/>
      <c r="N217" s="144"/>
      <c r="O217" s="144"/>
      <c r="P217" s="144"/>
      <c r="Q217" s="144"/>
      <c r="R217" s="144"/>
      <c r="S217" s="144"/>
      <c r="T217" s="144"/>
      <c r="U217" s="144"/>
      <c r="V217" s="145"/>
      <c r="W217" s="637" t="s">
        <v>125</v>
      </c>
      <c r="X217" s="638"/>
      <c r="Y217" s="638"/>
      <c r="Z217" s="638"/>
      <c r="AA217" s="639"/>
      <c r="AB217" s="640" t="s">
        <v>126</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x14ac:dyDescent="0.15">
      <c r="A218" s="658"/>
      <c r="B218" s="646"/>
      <c r="C218" s="643" t="s">
        <v>127</v>
      </c>
      <c r="D218" s="644"/>
      <c r="E218" s="457" t="s">
        <v>128</v>
      </c>
      <c r="F218" s="459"/>
      <c r="G218" s="621" t="s">
        <v>129</v>
      </c>
      <c r="H218" s="622"/>
      <c r="I218" s="622"/>
      <c r="J218" s="647" t="s">
        <v>20</v>
      </c>
      <c r="K218" s="648"/>
      <c r="L218" s="648"/>
      <c r="M218" s="648"/>
      <c r="N218" s="648"/>
      <c r="O218" s="648"/>
      <c r="P218" s="648"/>
      <c r="Q218" s="648"/>
      <c r="R218" s="648"/>
      <c r="S218" s="648"/>
      <c r="T218" s="649"/>
      <c r="U218" s="619" t="s">
        <v>1</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8"/>
      <c r="B219" s="646"/>
      <c r="C219" s="645"/>
      <c r="D219" s="646"/>
      <c r="E219" s="318"/>
      <c r="F219" s="320"/>
      <c r="G219" s="621" t="s">
        <v>130</v>
      </c>
      <c r="H219" s="622"/>
      <c r="I219" s="622"/>
      <c r="J219" s="622"/>
      <c r="K219" s="622"/>
      <c r="L219" s="622"/>
      <c r="M219" s="622"/>
      <c r="N219" s="622"/>
      <c r="O219" s="622"/>
      <c r="P219" s="622"/>
      <c r="Q219" s="622"/>
      <c r="R219" s="622"/>
      <c r="S219" s="622"/>
      <c r="T219" s="622"/>
      <c r="U219" s="618" t="s">
        <v>1</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8"/>
      <c r="B220" s="646"/>
      <c r="C220" s="645"/>
      <c r="D220" s="646"/>
      <c r="E220" s="321"/>
      <c r="F220" s="323"/>
      <c r="G220" s="621" t="s">
        <v>125</v>
      </c>
      <c r="H220" s="622"/>
      <c r="I220" s="622"/>
      <c r="J220" s="622"/>
      <c r="K220" s="622"/>
      <c r="L220" s="622"/>
      <c r="M220" s="622"/>
      <c r="N220" s="622"/>
      <c r="O220" s="622"/>
      <c r="P220" s="622"/>
      <c r="Q220" s="622"/>
      <c r="R220" s="622"/>
      <c r="S220" s="622"/>
      <c r="T220" s="622"/>
      <c r="U220" s="146" t="s">
        <v>1</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3" t="s">
        <v>131</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132</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133</v>
      </c>
      <c r="AE222" s="627"/>
      <c r="AF222" s="627"/>
      <c r="AG222" s="629" t="s">
        <v>134</v>
      </c>
      <c r="AH222" s="627"/>
      <c r="AI222" s="627"/>
      <c r="AJ222" s="627"/>
      <c r="AK222" s="627"/>
      <c r="AL222" s="627"/>
      <c r="AM222" s="627"/>
      <c r="AN222" s="627"/>
      <c r="AO222" s="627"/>
      <c r="AP222" s="627"/>
      <c r="AQ222" s="627"/>
      <c r="AR222" s="627"/>
      <c r="AS222" s="627"/>
      <c r="AT222" s="627"/>
      <c r="AU222" s="627"/>
      <c r="AV222" s="627"/>
      <c r="AW222" s="627"/>
      <c r="AX222" s="630"/>
    </row>
    <row r="223" spans="1:51" ht="42.75" customHeight="1" x14ac:dyDescent="0.15">
      <c r="A223" s="704" t="s">
        <v>135</v>
      </c>
      <c r="B223" s="705"/>
      <c r="C223" s="710" t="s">
        <v>136</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137</v>
      </c>
      <c r="AE223" s="714"/>
      <c r="AF223" s="714"/>
      <c r="AG223" s="715" t="s">
        <v>138</v>
      </c>
      <c r="AH223" s="716"/>
      <c r="AI223" s="716"/>
      <c r="AJ223" s="716"/>
      <c r="AK223" s="716"/>
      <c r="AL223" s="716"/>
      <c r="AM223" s="716"/>
      <c r="AN223" s="716"/>
      <c r="AO223" s="716"/>
      <c r="AP223" s="716"/>
      <c r="AQ223" s="716"/>
      <c r="AR223" s="716"/>
      <c r="AS223" s="716"/>
      <c r="AT223" s="716"/>
      <c r="AU223" s="716"/>
      <c r="AV223" s="716"/>
      <c r="AW223" s="716"/>
      <c r="AX223" s="717"/>
    </row>
    <row r="224" spans="1:51" ht="201.75" customHeight="1" x14ac:dyDescent="0.15">
      <c r="A224" s="706"/>
      <c r="B224" s="707"/>
      <c r="C224" s="718" t="s">
        <v>139</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13" t="s">
        <v>137</v>
      </c>
      <c r="AE224" s="714"/>
      <c r="AF224" s="714"/>
      <c r="AG224" s="721" t="s">
        <v>140</v>
      </c>
      <c r="AH224" s="722"/>
      <c r="AI224" s="722"/>
      <c r="AJ224" s="722"/>
      <c r="AK224" s="722"/>
      <c r="AL224" s="722"/>
      <c r="AM224" s="722"/>
      <c r="AN224" s="722"/>
      <c r="AO224" s="722"/>
      <c r="AP224" s="722"/>
      <c r="AQ224" s="722"/>
      <c r="AR224" s="722"/>
      <c r="AS224" s="722"/>
      <c r="AT224" s="722"/>
      <c r="AU224" s="722"/>
      <c r="AV224" s="722"/>
      <c r="AW224" s="722"/>
      <c r="AX224" s="723"/>
    </row>
    <row r="225" spans="1:50" ht="149.25" customHeight="1" x14ac:dyDescent="0.15">
      <c r="A225" s="708"/>
      <c r="B225" s="709"/>
      <c r="C225" s="724" t="s">
        <v>141</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13" t="s">
        <v>137</v>
      </c>
      <c r="AE225" s="714"/>
      <c r="AF225" s="714"/>
      <c r="AG225" s="684" t="s">
        <v>142</v>
      </c>
      <c r="AH225" s="685"/>
      <c r="AI225" s="685"/>
      <c r="AJ225" s="685"/>
      <c r="AK225" s="685"/>
      <c r="AL225" s="685"/>
      <c r="AM225" s="685"/>
      <c r="AN225" s="685"/>
      <c r="AO225" s="685"/>
      <c r="AP225" s="685"/>
      <c r="AQ225" s="685"/>
      <c r="AR225" s="685"/>
      <c r="AS225" s="685"/>
      <c r="AT225" s="685"/>
      <c r="AU225" s="685"/>
      <c r="AV225" s="685"/>
      <c r="AW225" s="685"/>
      <c r="AX225" s="686"/>
    </row>
    <row r="226" spans="1:50" ht="27" customHeight="1" x14ac:dyDescent="0.15">
      <c r="A226" s="124" t="s">
        <v>143</v>
      </c>
      <c r="B226" s="669"/>
      <c r="C226" s="675" t="s">
        <v>144</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145</v>
      </c>
      <c r="AE226" s="680"/>
      <c r="AF226" s="680"/>
      <c r="AG226" s="681" t="s">
        <v>146</v>
      </c>
      <c r="AH226" s="682"/>
      <c r="AI226" s="682"/>
      <c r="AJ226" s="682"/>
      <c r="AK226" s="682"/>
      <c r="AL226" s="682"/>
      <c r="AM226" s="682"/>
      <c r="AN226" s="682"/>
      <c r="AO226" s="682"/>
      <c r="AP226" s="682"/>
      <c r="AQ226" s="682"/>
      <c r="AR226" s="682"/>
      <c r="AS226" s="682"/>
      <c r="AT226" s="682"/>
      <c r="AU226" s="682"/>
      <c r="AV226" s="682"/>
      <c r="AW226" s="682"/>
      <c r="AX226" s="683"/>
    </row>
    <row r="227" spans="1:50" ht="35.25" customHeight="1" x14ac:dyDescent="0.15">
      <c r="A227" s="670"/>
      <c r="B227" s="671"/>
      <c r="C227" s="687"/>
      <c r="D227" s="688"/>
      <c r="E227" s="691" t="s">
        <v>147</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148</v>
      </c>
      <c r="AE227" s="695"/>
      <c r="AF227" s="696"/>
      <c r="AG227" s="684"/>
      <c r="AH227" s="685"/>
      <c r="AI227" s="685"/>
      <c r="AJ227" s="685"/>
      <c r="AK227" s="685"/>
      <c r="AL227" s="685"/>
      <c r="AM227" s="685"/>
      <c r="AN227" s="685"/>
      <c r="AO227" s="685"/>
      <c r="AP227" s="685"/>
      <c r="AQ227" s="685"/>
      <c r="AR227" s="685"/>
      <c r="AS227" s="685"/>
      <c r="AT227" s="685"/>
      <c r="AU227" s="685"/>
      <c r="AV227" s="685"/>
      <c r="AW227" s="685"/>
      <c r="AX227" s="686"/>
    </row>
    <row r="228" spans="1:50" ht="44.25" customHeight="1" x14ac:dyDescent="0.15">
      <c r="A228" s="670"/>
      <c r="B228" s="671"/>
      <c r="C228" s="689"/>
      <c r="D228" s="690"/>
      <c r="E228" s="697" t="s">
        <v>149</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150</v>
      </c>
      <c r="AE228" s="701"/>
      <c r="AF228" s="701"/>
      <c r="AG228" s="684"/>
      <c r="AH228" s="685"/>
      <c r="AI228" s="685"/>
      <c r="AJ228" s="685"/>
      <c r="AK228" s="685"/>
      <c r="AL228" s="685"/>
      <c r="AM228" s="685"/>
      <c r="AN228" s="685"/>
      <c r="AO228" s="685"/>
      <c r="AP228" s="685"/>
      <c r="AQ228" s="685"/>
      <c r="AR228" s="685"/>
      <c r="AS228" s="685"/>
      <c r="AT228" s="685"/>
      <c r="AU228" s="685"/>
      <c r="AV228" s="685"/>
      <c r="AW228" s="685"/>
      <c r="AX228" s="686"/>
    </row>
    <row r="229" spans="1:50" ht="83.25" customHeight="1" x14ac:dyDescent="0.15">
      <c r="A229" s="670"/>
      <c r="B229" s="672"/>
      <c r="C229" s="702" t="s">
        <v>151</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137</v>
      </c>
      <c r="AE229" s="747"/>
      <c r="AF229" s="747"/>
      <c r="AG229" s="748" t="s">
        <v>152</v>
      </c>
      <c r="AH229" s="749"/>
      <c r="AI229" s="749"/>
      <c r="AJ229" s="749"/>
      <c r="AK229" s="749"/>
      <c r="AL229" s="749"/>
      <c r="AM229" s="749"/>
      <c r="AN229" s="749"/>
      <c r="AO229" s="749"/>
      <c r="AP229" s="749"/>
      <c r="AQ229" s="749"/>
      <c r="AR229" s="749"/>
      <c r="AS229" s="749"/>
      <c r="AT229" s="749"/>
      <c r="AU229" s="749"/>
      <c r="AV229" s="749"/>
      <c r="AW229" s="749"/>
      <c r="AX229" s="750"/>
    </row>
    <row r="230" spans="1:50" ht="45" customHeight="1" x14ac:dyDescent="0.15">
      <c r="A230" s="670"/>
      <c r="B230" s="672"/>
      <c r="C230" s="739" t="s">
        <v>153</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137</v>
      </c>
      <c r="AE230" s="695"/>
      <c r="AF230" s="695"/>
      <c r="AG230" s="721" t="s">
        <v>154</v>
      </c>
      <c r="AH230" s="722"/>
      <c r="AI230" s="722"/>
      <c r="AJ230" s="722"/>
      <c r="AK230" s="722"/>
      <c r="AL230" s="722"/>
      <c r="AM230" s="722"/>
      <c r="AN230" s="722"/>
      <c r="AO230" s="722"/>
      <c r="AP230" s="722"/>
      <c r="AQ230" s="722"/>
      <c r="AR230" s="722"/>
      <c r="AS230" s="722"/>
      <c r="AT230" s="722"/>
      <c r="AU230" s="722"/>
      <c r="AV230" s="722"/>
      <c r="AW230" s="722"/>
      <c r="AX230" s="723"/>
    </row>
    <row r="231" spans="1:50" ht="45" customHeight="1" x14ac:dyDescent="0.15">
      <c r="A231" s="670"/>
      <c r="B231" s="672"/>
      <c r="C231" s="739" t="s">
        <v>155</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137</v>
      </c>
      <c r="AE231" s="695"/>
      <c r="AF231" s="695"/>
      <c r="AG231" s="721" t="s">
        <v>156</v>
      </c>
      <c r="AH231" s="722"/>
      <c r="AI231" s="722"/>
      <c r="AJ231" s="722"/>
      <c r="AK231" s="722"/>
      <c r="AL231" s="722"/>
      <c r="AM231" s="722"/>
      <c r="AN231" s="722"/>
      <c r="AO231" s="722"/>
      <c r="AP231" s="722"/>
      <c r="AQ231" s="722"/>
      <c r="AR231" s="722"/>
      <c r="AS231" s="722"/>
      <c r="AT231" s="722"/>
      <c r="AU231" s="722"/>
      <c r="AV231" s="722"/>
      <c r="AW231" s="722"/>
      <c r="AX231" s="723"/>
    </row>
    <row r="232" spans="1:50" ht="57.75" customHeight="1" x14ac:dyDescent="0.15">
      <c r="A232" s="670"/>
      <c r="B232" s="672"/>
      <c r="C232" s="739" t="s">
        <v>157</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0"/>
      <c r="AD232" s="694" t="s">
        <v>137</v>
      </c>
      <c r="AE232" s="695"/>
      <c r="AF232" s="695"/>
      <c r="AG232" s="721" t="s">
        <v>158</v>
      </c>
      <c r="AH232" s="722"/>
      <c r="AI232" s="722"/>
      <c r="AJ232" s="722"/>
      <c r="AK232" s="722"/>
      <c r="AL232" s="722"/>
      <c r="AM232" s="722"/>
      <c r="AN232" s="722"/>
      <c r="AO232" s="722"/>
      <c r="AP232" s="722"/>
      <c r="AQ232" s="722"/>
      <c r="AR232" s="722"/>
      <c r="AS232" s="722"/>
      <c r="AT232" s="722"/>
      <c r="AU232" s="722"/>
      <c r="AV232" s="722"/>
      <c r="AW232" s="722"/>
      <c r="AX232" s="723"/>
    </row>
    <row r="233" spans="1:50" ht="34.5" customHeight="1" x14ac:dyDescent="0.15">
      <c r="A233" s="670"/>
      <c r="B233" s="672"/>
      <c r="C233" s="739" t="s">
        <v>159</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0"/>
      <c r="AD233" s="741" t="s">
        <v>137</v>
      </c>
      <c r="AE233" s="742"/>
      <c r="AF233" s="742"/>
      <c r="AG233" s="743" t="s">
        <v>160</v>
      </c>
      <c r="AH233" s="744"/>
      <c r="AI233" s="744"/>
      <c r="AJ233" s="744"/>
      <c r="AK233" s="744"/>
      <c r="AL233" s="744"/>
      <c r="AM233" s="744"/>
      <c r="AN233" s="744"/>
      <c r="AO233" s="744"/>
      <c r="AP233" s="744"/>
      <c r="AQ233" s="744"/>
      <c r="AR233" s="744"/>
      <c r="AS233" s="744"/>
      <c r="AT233" s="744"/>
      <c r="AU233" s="744"/>
      <c r="AV233" s="744"/>
      <c r="AW233" s="744"/>
      <c r="AX233" s="745"/>
    </row>
    <row r="234" spans="1:50" ht="36" customHeight="1" x14ac:dyDescent="0.15">
      <c r="A234" s="670"/>
      <c r="B234" s="672"/>
      <c r="C234" s="727" t="s">
        <v>161</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4" t="s">
        <v>137</v>
      </c>
      <c r="AE234" s="695"/>
      <c r="AF234" s="696"/>
      <c r="AG234" s="721" t="s">
        <v>162</v>
      </c>
      <c r="AH234" s="722"/>
      <c r="AI234" s="722"/>
      <c r="AJ234" s="722"/>
      <c r="AK234" s="722"/>
      <c r="AL234" s="722"/>
      <c r="AM234" s="722"/>
      <c r="AN234" s="722"/>
      <c r="AO234" s="722"/>
      <c r="AP234" s="722"/>
      <c r="AQ234" s="722"/>
      <c r="AR234" s="722"/>
      <c r="AS234" s="722"/>
      <c r="AT234" s="722"/>
      <c r="AU234" s="722"/>
      <c r="AV234" s="722"/>
      <c r="AW234" s="722"/>
      <c r="AX234" s="723"/>
    </row>
    <row r="235" spans="1:50" ht="69" customHeight="1" x14ac:dyDescent="0.15">
      <c r="A235" s="673"/>
      <c r="B235" s="674"/>
      <c r="C235" s="730" t="s">
        <v>163</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137</v>
      </c>
      <c r="AE235" s="734"/>
      <c r="AF235" s="735"/>
      <c r="AG235" s="736" t="s">
        <v>164</v>
      </c>
      <c r="AH235" s="737"/>
      <c r="AI235" s="737"/>
      <c r="AJ235" s="737"/>
      <c r="AK235" s="737"/>
      <c r="AL235" s="737"/>
      <c r="AM235" s="737"/>
      <c r="AN235" s="737"/>
      <c r="AO235" s="737"/>
      <c r="AP235" s="737"/>
      <c r="AQ235" s="737"/>
      <c r="AR235" s="737"/>
      <c r="AS235" s="737"/>
      <c r="AT235" s="737"/>
      <c r="AU235" s="737"/>
      <c r="AV235" s="737"/>
      <c r="AW235" s="737"/>
      <c r="AX235" s="738"/>
    </row>
    <row r="236" spans="1:50" ht="70.5" customHeight="1" x14ac:dyDescent="0.15">
      <c r="A236" s="124" t="s">
        <v>165</v>
      </c>
      <c r="B236" s="754"/>
      <c r="C236" s="755" t="s">
        <v>166</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6" t="s">
        <v>137</v>
      </c>
      <c r="AE236" s="747"/>
      <c r="AF236" s="758"/>
      <c r="AG236" s="748" t="s">
        <v>167</v>
      </c>
      <c r="AH236" s="749"/>
      <c r="AI236" s="749"/>
      <c r="AJ236" s="749"/>
      <c r="AK236" s="749"/>
      <c r="AL236" s="749"/>
      <c r="AM236" s="749"/>
      <c r="AN236" s="749"/>
      <c r="AO236" s="749"/>
      <c r="AP236" s="749"/>
      <c r="AQ236" s="749"/>
      <c r="AR236" s="749"/>
      <c r="AS236" s="749"/>
      <c r="AT236" s="749"/>
      <c r="AU236" s="749"/>
      <c r="AV236" s="749"/>
      <c r="AW236" s="749"/>
      <c r="AX236" s="750"/>
    </row>
    <row r="237" spans="1:50" ht="53.25" customHeight="1" x14ac:dyDescent="0.15">
      <c r="A237" s="670"/>
      <c r="B237" s="672"/>
      <c r="C237" s="759" t="s">
        <v>168</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137</v>
      </c>
      <c r="AE237" s="763"/>
      <c r="AF237" s="763"/>
      <c r="AG237" s="721" t="s">
        <v>169</v>
      </c>
      <c r="AH237" s="722"/>
      <c r="AI237" s="722"/>
      <c r="AJ237" s="722"/>
      <c r="AK237" s="722"/>
      <c r="AL237" s="722"/>
      <c r="AM237" s="722"/>
      <c r="AN237" s="722"/>
      <c r="AO237" s="722"/>
      <c r="AP237" s="722"/>
      <c r="AQ237" s="722"/>
      <c r="AR237" s="722"/>
      <c r="AS237" s="722"/>
      <c r="AT237" s="722"/>
      <c r="AU237" s="722"/>
      <c r="AV237" s="722"/>
      <c r="AW237" s="722"/>
      <c r="AX237" s="723"/>
    </row>
    <row r="238" spans="1:50" ht="72.75" customHeight="1" x14ac:dyDescent="0.15">
      <c r="A238" s="670"/>
      <c r="B238" s="672"/>
      <c r="C238" s="739" t="s">
        <v>170</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137</v>
      </c>
      <c r="AE238" s="695"/>
      <c r="AF238" s="695"/>
      <c r="AG238" s="721" t="s">
        <v>171</v>
      </c>
      <c r="AH238" s="722"/>
      <c r="AI238" s="722"/>
      <c r="AJ238" s="722"/>
      <c r="AK238" s="722"/>
      <c r="AL238" s="722"/>
      <c r="AM238" s="722"/>
      <c r="AN238" s="722"/>
      <c r="AO238" s="722"/>
      <c r="AP238" s="722"/>
      <c r="AQ238" s="722"/>
      <c r="AR238" s="722"/>
      <c r="AS238" s="722"/>
      <c r="AT238" s="722"/>
      <c r="AU238" s="722"/>
      <c r="AV238" s="722"/>
      <c r="AW238" s="722"/>
      <c r="AX238" s="723"/>
    </row>
    <row r="239" spans="1:50" ht="48.75" customHeight="1" x14ac:dyDescent="0.15">
      <c r="A239" s="673"/>
      <c r="B239" s="674"/>
      <c r="C239" s="739" t="s">
        <v>172</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137</v>
      </c>
      <c r="AE239" s="695"/>
      <c r="AF239" s="695"/>
      <c r="AG239" s="751" t="s">
        <v>173</v>
      </c>
      <c r="AH239" s="752"/>
      <c r="AI239" s="752"/>
      <c r="AJ239" s="752"/>
      <c r="AK239" s="752"/>
      <c r="AL239" s="752"/>
      <c r="AM239" s="752"/>
      <c r="AN239" s="752"/>
      <c r="AO239" s="752"/>
      <c r="AP239" s="752"/>
      <c r="AQ239" s="752"/>
      <c r="AR239" s="752"/>
      <c r="AS239" s="752"/>
      <c r="AT239" s="752"/>
      <c r="AU239" s="752"/>
      <c r="AV239" s="752"/>
      <c r="AW239" s="752"/>
      <c r="AX239" s="753"/>
    </row>
    <row r="240" spans="1:50" ht="41.25" hidden="1" customHeight="1" x14ac:dyDescent="0.15">
      <c r="A240" s="767" t="s">
        <v>174</v>
      </c>
      <c r="B240" s="768"/>
      <c r="C240" s="773" t="s">
        <v>175</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76"/>
      <c r="AD240" s="775" t="s">
        <v>176</v>
      </c>
      <c r="AE240" s="776"/>
      <c r="AF240" s="777"/>
      <c r="AG240" s="363" t="s">
        <v>1</v>
      </c>
      <c r="AH240" s="141"/>
      <c r="AI240" s="141"/>
      <c r="AJ240" s="141"/>
      <c r="AK240" s="141"/>
      <c r="AL240" s="141"/>
      <c r="AM240" s="141"/>
      <c r="AN240" s="141"/>
      <c r="AO240" s="141"/>
      <c r="AP240" s="141"/>
      <c r="AQ240" s="141"/>
      <c r="AR240" s="141"/>
      <c r="AS240" s="141"/>
      <c r="AT240" s="141"/>
      <c r="AU240" s="141"/>
      <c r="AV240" s="141"/>
      <c r="AW240" s="141"/>
      <c r="AX240" s="778"/>
    </row>
    <row r="241" spans="1:50" ht="19.7" hidden="1" customHeight="1" x14ac:dyDescent="0.15">
      <c r="A241" s="769"/>
      <c r="B241" s="770"/>
      <c r="C241" s="104" t="s">
        <v>0</v>
      </c>
      <c r="D241" s="105"/>
      <c r="E241" s="105"/>
      <c r="F241" s="105"/>
      <c r="G241" s="105"/>
      <c r="H241" s="105"/>
      <c r="I241" s="105"/>
      <c r="J241" s="105"/>
      <c r="K241" s="105"/>
      <c r="L241" s="105"/>
      <c r="M241" s="105"/>
      <c r="N241" s="105"/>
      <c r="O241" s="101" t="s">
        <v>7</v>
      </c>
      <c r="P241" s="102"/>
      <c r="Q241" s="102"/>
      <c r="R241" s="102"/>
      <c r="S241" s="102"/>
      <c r="T241" s="102"/>
      <c r="U241" s="102"/>
      <c r="V241" s="102"/>
      <c r="W241" s="102"/>
      <c r="X241" s="102"/>
      <c r="Y241" s="102"/>
      <c r="Z241" s="102"/>
      <c r="AA241" s="102"/>
      <c r="AB241" s="102"/>
      <c r="AC241" s="102"/>
      <c r="AD241" s="102"/>
      <c r="AE241" s="102"/>
      <c r="AF241" s="103"/>
      <c r="AG241" s="779"/>
      <c r="AH241" s="385"/>
      <c r="AI241" s="385"/>
      <c r="AJ241" s="385"/>
      <c r="AK241" s="385"/>
      <c r="AL241" s="385"/>
      <c r="AM241" s="385"/>
      <c r="AN241" s="385"/>
      <c r="AO241" s="385"/>
      <c r="AP241" s="385"/>
      <c r="AQ241" s="385"/>
      <c r="AR241" s="385"/>
      <c r="AS241" s="385"/>
      <c r="AT241" s="385"/>
      <c r="AU241" s="385"/>
      <c r="AV241" s="385"/>
      <c r="AW241" s="385"/>
      <c r="AX241" s="780"/>
    </row>
    <row r="242" spans="1:50" ht="24.75" hidden="1" customHeight="1" x14ac:dyDescent="0.15">
      <c r="A242" s="769"/>
      <c r="B242" s="77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79"/>
      <c r="AH242" s="385"/>
      <c r="AI242" s="385"/>
      <c r="AJ242" s="385"/>
      <c r="AK242" s="385"/>
      <c r="AL242" s="385"/>
      <c r="AM242" s="385"/>
      <c r="AN242" s="385"/>
      <c r="AO242" s="385"/>
      <c r="AP242" s="385"/>
      <c r="AQ242" s="385"/>
      <c r="AR242" s="385"/>
      <c r="AS242" s="385"/>
      <c r="AT242" s="385"/>
      <c r="AU242" s="385"/>
      <c r="AV242" s="385"/>
      <c r="AW242" s="385"/>
      <c r="AX242" s="780"/>
    </row>
    <row r="243" spans="1:50" ht="24.75" hidden="1" customHeight="1" x14ac:dyDescent="0.15">
      <c r="A243" s="769"/>
      <c r="B243" s="770"/>
      <c r="C243" s="107"/>
      <c r="D243" s="108"/>
      <c r="E243" s="88"/>
      <c r="F243" s="88"/>
      <c r="G243" s="88"/>
      <c r="H243" s="89"/>
      <c r="I243" s="89"/>
      <c r="J243" s="764"/>
      <c r="K243" s="764"/>
      <c r="L243" s="764"/>
      <c r="M243" s="765"/>
      <c r="N243" s="766"/>
      <c r="O243" s="95"/>
      <c r="P243" s="96"/>
      <c r="Q243" s="96"/>
      <c r="R243" s="96"/>
      <c r="S243" s="96"/>
      <c r="T243" s="96"/>
      <c r="U243" s="96"/>
      <c r="V243" s="96"/>
      <c r="W243" s="96"/>
      <c r="X243" s="96"/>
      <c r="Y243" s="96"/>
      <c r="Z243" s="96"/>
      <c r="AA243" s="96"/>
      <c r="AB243" s="96"/>
      <c r="AC243" s="96"/>
      <c r="AD243" s="96"/>
      <c r="AE243" s="96"/>
      <c r="AF243" s="97"/>
      <c r="AG243" s="779"/>
      <c r="AH243" s="385"/>
      <c r="AI243" s="385"/>
      <c r="AJ243" s="385"/>
      <c r="AK243" s="385"/>
      <c r="AL243" s="385"/>
      <c r="AM243" s="385"/>
      <c r="AN243" s="385"/>
      <c r="AO243" s="385"/>
      <c r="AP243" s="385"/>
      <c r="AQ243" s="385"/>
      <c r="AR243" s="385"/>
      <c r="AS243" s="385"/>
      <c r="AT243" s="385"/>
      <c r="AU243" s="385"/>
      <c r="AV243" s="385"/>
      <c r="AW243" s="385"/>
      <c r="AX243" s="780"/>
    </row>
    <row r="244" spans="1:50" ht="24.75" hidden="1" customHeight="1" x14ac:dyDescent="0.15">
      <c r="A244" s="769"/>
      <c r="B244" s="770"/>
      <c r="C244" s="107"/>
      <c r="D244" s="108"/>
      <c r="E244" s="88"/>
      <c r="F244" s="88"/>
      <c r="G244" s="88"/>
      <c r="H244" s="89"/>
      <c r="I244" s="89"/>
      <c r="J244" s="764"/>
      <c r="K244" s="764"/>
      <c r="L244" s="764"/>
      <c r="M244" s="765"/>
      <c r="N244" s="766"/>
      <c r="O244" s="95"/>
      <c r="P244" s="96"/>
      <c r="Q244" s="96"/>
      <c r="R244" s="96"/>
      <c r="S244" s="96"/>
      <c r="T244" s="96"/>
      <c r="U244" s="96"/>
      <c r="V244" s="96"/>
      <c r="W244" s="96"/>
      <c r="X244" s="96"/>
      <c r="Y244" s="96"/>
      <c r="Z244" s="96"/>
      <c r="AA244" s="96"/>
      <c r="AB244" s="96"/>
      <c r="AC244" s="96"/>
      <c r="AD244" s="96"/>
      <c r="AE244" s="96"/>
      <c r="AF244" s="97"/>
      <c r="AG244" s="779"/>
      <c r="AH244" s="385"/>
      <c r="AI244" s="385"/>
      <c r="AJ244" s="385"/>
      <c r="AK244" s="385"/>
      <c r="AL244" s="385"/>
      <c r="AM244" s="385"/>
      <c r="AN244" s="385"/>
      <c r="AO244" s="385"/>
      <c r="AP244" s="385"/>
      <c r="AQ244" s="385"/>
      <c r="AR244" s="385"/>
      <c r="AS244" s="385"/>
      <c r="AT244" s="385"/>
      <c r="AU244" s="385"/>
      <c r="AV244" s="385"/>
      <c r="AW244" s="385"/>
      <c r="AX244" s="780"/>
    </row>
    <row r="245" spans="1:50" ht="24.75" hidden="1" customHeight="1" x14ac:dyDescent="0.15">
      <c r="A245" s="769"/>
      <c r="B245" s="770"/>
      <c r="C245" s="107"/>
      <c r="D245" s="108"/>
      <c r="E245" s="88"/>
      <c r="F245" s="88"/>
      <c r="G245" s="88"/>
      <c r="H245" s="89"/>
      <c r="I245" s="89"/>
      <c r="J245" s="764"/>
      <c r="K245" s="764"/>
      <c r="L245" s="764"/>
      <c r="M245" s="765"/>
      <c r="N245" s="766"/>
      <c r="O245" s="95"/>
      <c r="P245" s="96"/>
      <c r="Q245" s="96"/>
      <c r="R245" s="96"/>
      <c r="S245" s="96"/>
      <c r="T245" s="96"/>
      <c r="U245" s="96"/>
      <c r="V245" s="96"/>
      <c r="W245" s="96"/>
      <c r="X245" s="96"/>
      <c r="Y245" s="96"/>
      <c r="Z245" s="96"/>
      <c r="AA245" s="96"/>
      <c r="AB245" s="96"/>
      <c r="AC245" s="96"/>
      <c r="AD245" s="96"/>
      <c r="AE245" s="96"/>
      <c r="AF245" s="97"/>
      <c r="AG245" s="779"/>
      <c r="AH245" s="385"/>
      <c r="AI245" s="385"/>
      <c r="AJ245" s="385"/>
      <c r="AK245" s="385"/>
      <c r="AL245" s="385"/>
      <c r="AM245" s="385"/>
      <c r="AN245" s="385"/>
      <c r="AO245" s="385"/>
      <c r="AP245" s="385"/>
      <c r="AQ245" s="385"/>
      <c r="AR245" s="385"/>
      <c r="AS245" s="385"/>
      <c r="AT245" s="385"/>
      <c r="AU245" s="385"/>
      <c r="AV245" s="385"/>
      <c r="AW245" s="385"/>
      <c r="AX245" s="780"/>
    </row>
    <row r="246" spans="1:50" ht="24.75" hidden="1" customHeight="1" x14ac:dyDescent="0.15">
      <c r="A246" s="771"/>
      <c r="B246" s="772"/>
      <c r="C246" s="783"/>
      <c r="D246" s="784"/>
      <c r="E246" s="88"/>
      <c r="F246" s="88"/>
      <c r="G246" s="88"/>
      <c r="H246" s="89"/>
      <c r="I246" s="89"/>
      <c r="J246" s="785"/>
      <c r="K246" s="785"/>
      <c r="L246" s="785"/>
      <c r="M246" s="84"/>
      <c r="N246" s="85"/>
      <c r="O246" s="98"/>
      <c r="P246" s="99"/>
      <c r="Q246" s="99"/>
      <c r="R246" s="99"/>
      <c r="S246" s="99"/>
      <c r="T246" s="99"/>
      <c r="U246" s="99"/>
      <c r="V246" s="99"/>
      <c r="W246" s="99"/>
      <c r="X246" s="99"/>
      <c r="Y246" s="99"/>
      <c r="Z246" s="99"/>
      <c r="AA246" s="99"/>
      <c r="AB246" s="99"/>
      <c r="AC246" s="99"/>
      <c r="AD246" s="99"/>
      <c r="AE246" s="99"/>
      <c r="AF246" s="100"/>
      <c r="AG246" s="781"/>
      <c r="AH246" s="144"/>
      <c r="AI246" s="144"/>
      <c r="AJ246" s="144"/>
      <c r="AK246" s="144"/>
      <c r="AL246" s="144"/>
      <c r="AM246" s="144"/>
      <c r="AN246" s="144"/>
      <c r="AO246" s="144"/>
      <c r="AP246" s="144"/>
      <c r="AQ246" s="144"/>
      <c r="AR246" s="144"/>
      <c r="AS246" s="144"/>
      <c r="AT246" s="144"/>
      <c r="AU246" s="144"/>
      <c r="AV246" s="144"/>
      <c r="AW246" s="144"/>
      <c r="AX246" s="782"/>
    </row>
    <row r="247" spans="1:50" ht="184.5" customHeight="1" x14ac:dyDescent="0.15">
      <c r="A247" s="124" t="s">
        <v>177</v>
      </c>
      <c r="B247" s="125"/>
      <c r="C247" s="128" t="s">
        <v>178</v>
      </c>
      <c r="D247" s="129"/>
      <c r="E247" s="129"/>
      <c r="F247" s="130"/>
      <c r="G247" s="131" t="s">
        <v>179</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137.25" customHeight="1" thickBot="1" x14ac:dyDescent="0.2">
      <c r="A248" s="126"/>
      <c r="B248" s="127"/>
      <c r="C248" s="133" t="s">
        <v>180</v>
      </c>
      <c r="D248" s="134"/>
      <c r="E248" s="134"/>
      <c r="F248" s="135"/>
      <c r="G248" s="136" t="s">
        <v>181</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09" t="s">
        <v>182</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3.5" customHeight="1" thickBot="1" x14ac:dyDescent="0.2">
      <c r="A250" s="112" t="s">
        <v>183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184</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185</v>
      </c>
      <c r="B252" s="119"/>
      <c r="C252" s="119"/>
      <c r="D252" s="119"/>
      <c r="E252" s="120"/>
      <c r="F252" s="121" t="s">
        <v>186</v>
      </c>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3"/>
    </row>
    <row r="253" spans="1:50" ht="24.75" customHeight="1" x14ac:dyDescent="0.15">
      <c r="A253" s="115" t="s">
        <v>187</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8" customHeight="1" thickBot="1" x14ac:dyDescent="0.2">
      <c r="A254" s="118" t="s">
        <v>185</v>
      </c>
      <c r="B254" s="119"/>
      <c r="C254" s="119"/>
      <c r="D254" s="119"/>
      <c r="E254" s="120"/>
      <c r="F254" s="121" t="s">
        <v>188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7" customHeight="1" x14ac:dyDescent="0.15">
      <c r="A255" s="792" t="s">
        <v>189</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3.75" customHeight="1" thickBot="1" x14ac:dyDescent="0.2">
      <c r="A256" s="795" t="s">
        <v>1</v>
      </c>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96" t="s">
        <v>190</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191</v>
      </c>
      <c r="B258" s="800"/>
      <c r="C258" s="800"/>
      <c r="D258" s="801"/>
      <c r="E258" s="786" t="s">
        <v>20</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74"/>
    </row>
    <row r="259" spans="1:52" ht="24.75" customHeight="1" x14ac:dyDescent="0.15">
      <c r="A259" s="138" t="s">
        <v>192</v>
      </c>
      <c r="B259" s="138"/>
      <c r="C259" s="138"/>
      <c r="D259" s="138"/>
      <c r="E259" s="786" t="s">
        <v>193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38" t="s">
        <v>194</v>
      </c>
      <c r="B260" s="138"/>
      <c r="C260" s="138"/>
      <c r="D260" s="138"/>
      <c r="E260" s="786" t="s">
        <v>195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38" t="s">
        <v>196</v>
      </c>
      <c r="B261" s="138"/>
      <c r="C261" s="138"/>
      <c r="D261" s="138"/>
      <c r="E261" s="786" t="s">
        <v>197</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38" t="s">
        <v>198</v>
      </c>
      <c r="B262" s="138"/>
      <c r="C262" s="138"/>
      <c r="D262" s="138"/>
      <c r="E262" s="786" t="s">
        <v>199</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38" t="s">
        <v>200</v>
      </c>
      <c r="B263" s="138"/>
      <c r="C263" s="138"/>
      <c r="D263" s="138"/>
      <c r="E263" s="786" t="s">
        <v>201</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38" t="s">
        <v>202</v>
      </c>
      <c r="B264" s="138"/>
      <c r="C264" s="138"/>
      <c r="D264" s="138"/>
      <c r="E264" s="786" t="s">
        <v>203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38" t="s">
        <v>204</v>
      </c>
      <c r="B265" s="138"/>
      <c r="C265" s="138"/>
      <c r="D265" s="138"/>
      <c r="E265" s="786" t="s">
        <v>205</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38" t="s">
        <v>31</v>
      </c>
      <c r="B266" s="138"/>
      <c r="C266" s="138"/>
      <c r="D266" s="138"/>
      <c r="E266" s="804" t="s">
        <v>5</v>
      </c>
      <c r="F266" s="805"/>
      <c r="G266" s="805"/>
      <c r="H266" s="77" t="str">
        <f>IF(E266="","","-")</f>
        <v>-</v>
      </c>
      <c r="I266" s="805"/>
      <c r="J266" s="805"/>
      <c r="K266" s="77" t="str">
        <f>IF(I266="","","-")</f>
        <v/>
      </c>
      <c r="L266" s="106">
        <v>116</v>
      </c>
      <c r="M266" s="106"/>
      <c r="N266" s="77" t="str">
        <f>IF(O266="","","-")</f>
        <v/>
      </c>
      <c r="O266" s="802"/>
      <c r="P266" s="803"/>
      <c r="Q266" s="804"/>
      <c r="R266" s="805"/>
      <c r="S266" s="805"/>
      <c r="T266" s="77" t="str">
        <f>IF(Q266="","","-")</f>
        <v/>
      </c>
      <c r="U266" s="805"/>
      <c r="V266" s="805"/>
      <c r="W266" s="77" t="str">
        <f>IF(U266="","","-")</f>
        <v/>
      </c>
      <c r="X266" s="106"/>
      <c r="Y266" s="106"/>
      <c r="Z266" s="77" t="str">
        <f>IF(AA266="","","-")</f>
        <v/>
      </c>
      <c r="AA266" s="802"/>
      <c r="AB266" s="803"/>
      <c r="AC266" s="804"/>
      <c r="AD266" s="805"/>
      <c r="AE266" s="805"/>
      <c r="AF266" s="77" t="str">
        <f>IF(AC266="","","-")</f>
        <v/>
      </c>
      <c r="AG266" s="805"/>
      <c r="AH266" s="805"/>
      <c r="AI266" s="77" t="str">
        <f>IF(AG266="","","-")</f>
        <v/>
      </c>
      <c r="AJ266" s="106"/>
      <c r="AK266" s="106"/>
      <c r="AL266" s="77" t="str">
        <f>IF(AM266="","","-")</f>
        <v/>
      </c>
      <c r="AM266" s="802"/>
      <c r="AN266" s="803"/>
      <c r="AO266" s="804"/>
      <c r="AP266" s="805"/>
      <c r="AQ266" s="77" t="str">
        <f>IF(AO266="","","-")</f>
        <v/>
      </c>
      <c r="AR266" s="805"/>
      <c r="AS266" s="805"/>
      <c r="AT266" s="77" t="str">
        <f>IF(AR266="","","-")</f>
        <v/>
      </c>
      <c r="AU266" s="106"/>
      <c r="AV266" s="106"/>
      <c r="AW266" s="77" t="str">
        <f>IF(AX266="","","-")</f>
        <v/>
      </c>
      <c r="AX266" s="80"/>
    </row>
    <row r="267" spans="1:52" ht="24.75" customHeight="1" x14ac:dyDescent="0.15">
      <c r="A267" s="138" t="s">
        <v>206</v>
      </c>
      <c r="B267" s="138"/>
      <c r="C267" s="138"/>
      <c r="D267" s="138"/>
      <c r="E267" s="804" t="s">
        <v>5</v>
      </c>
      <c r="F267" s="805"/>
      <c r="G267" s="805"/>
      <c r="H267" s="77"/>
      <c r="I267" s="805"/>
      <c r="J267" s="805"/>
      <c r="K267" s="77"/>
      <c r="L267" s="106">
        <v>112</v>
      </c>
      <c r="M267" s="106"/>
      <c r="N267" s="77" t="str">
        <f>IF(O267="","","-")</f>
        <v/>
      </c>
      <c r="O267" s="802"/>
      <c r="P267" s="803"/>
      <c r="Q267" s="804"/>
      <c r="R267" s="805"/>
      <c r="S267" s="805"/>
      <c r="T267" s="77" t="str">
        <f>IF(Q267="","","-")</f>
        <v/>
      </c>
      <c r="U267" s="805"/>
      <c r="V267" s="805"/>
      <c r="W267" s="77" t="str">
        <f>IF(U267="","","-")</f>
        <v/>
      </c>
      <c r="X267" s="106"/>
      <c r="Y267" s="106"/>
      <c r="Z267" s="77" t="str">
        <f>IF(AA267="","","-")</f>
        <v/>
      </c>
      <c r="AA267" s="802"/>
      <c r="AB267" s="803"/>
      <c r="AC267" s="804"/>
      <c r="AD267" s="805"/>
      <c r="AE267" s="805"/>
      <c r="AF267" s="77" t="str">
        <f>IF(AC267="","","-")</f>
        <v/>
      </c>
      <c r="AG267" s="805"/>
      <c r="AH267" s="805"/>
      <c r="AI267" s="77" t="str">
        <f>IF(AG267="","","-")</f>
        <v/>
      </c>
      <c r="AJ267" s="106"/>
      <c r="AK267" s="106"/>
      <c r="AL267" s="77" t="str">
        <f>IF(AM267="","","-")</f>
        <v/>
      </c>
      <c r="AM267" s="802"/>
      <c r="AN267" s="803"/>
      <c r="AO267" s="804"/>
      <c r="AP267" s="805"/>
      <c r="AQ267" s="77" t="str">
        <f>IF(AO267="","","-")</f>
        <v/>
      </c>
      <c r="AR267" s="805"/>
      <c r="AS267" s="805"/>
      <c r="AT267" s="77" t="str">
        <f>IF(AR267="","","-")</f>
        <v/>
      </c>
      <c r="AU267" s="106"/>
      <c r="AV267" s="106"/>
      <c r="AW267" s="77" t="str">
        <f>IF(AX267="","","-")</f>
        <v/>
      </c>
      <c r="AX267" s="80"/>
    </row>
    <row r="268" spans="1:52" ht="24.75" customHeight="1" x14ac:dyDescent="0.15">
      <c r="A268" s="138" t="s">
        <v>58</v>
      </c>
      <c r="B268" s="138"/>
      <c r="C268" s="138"/>
      <c r="D268" s="138"/>
      <c r="E268" s="807">
        <v>2021</v>
      </c>
      <c r="F268" s="139"/>
      <c r="G268" s="805" t="s">
        <v>2</v>
      </c>
      <c r="H268" s="805"/>
      <c r="I268" s="805"/>
      <c r="J268" s="139">
        <v>20</v>
      </c>
      <c r="K268" s="139"/>
      <c r="L268" s="106">
        <v>110</v>
      </c>
      <c r="M268" s="106"/>
      <c r="N268" s="106"/>
      <c r="O268" s="139"/>
      <c r="P268" s="139"/>
      <c r="Q268" s="807"/>
      <c r="R268" s="139"/>
      <c r="S268" s="805"/>
      <c r="T268" s="805"/>
      <c r="U268" s="805"/>
      <c r="V268" s="139"/>
      <c r="W268" s="139"/>
      <c r="X268" s="106"/>
      <c r="Y268" s="106"/>
      <c r="Z268" s="106"/>
      <c r="AA268" s="139"/>
      <c r="AB268" s="806"/>
      <c r="AC268" s="807"/>
      <c r="AD268" s="139"/>
      <c r="AE268" s="805"/>
      <c r="AF268" s="805"/>
      <c r="AG268" s="805"/>
      <c r="AH268" s="139"/>
      <c r="AI268" s="139"/>
      <c r="AJ268" s="106"/>
      <c r="AK268" s="106"/>
      <c r="AL268" s="106"/>
      <c r="AM268" s="139"/>
      <c r="AN268" s="806"/>
      <c r="AO268" s="807"/>
      <c r="AP268" s="139"/>
      <c r="AQ268" s="805"/>
      <c r="AR268" s="805"/>
      <c r="AS268" s="805"/>
      <c r="AT268" s="139"/>
      <c r="AU268" s="139"/>
      <c r="AV268" s="106"/>
      <c r="AW268" s="106"/>
      <c r="AX268" s="80"/>
    </row>
    <row r="269" spans="1:52" ht="28.35" customHeight="1" x14ac:dyDescent="0.15">
      <c r="A269" s="248" t="s">
        <v>207</v>
      </c>
      <c r="B269" s="249"/>
      <c r="C269" s="249"/>
      <c r="D269" s="249"/>
      <c r="E269" s="249"/>
      <c r="F269" s="250"/>
      <c r="G269" s="64" t="s">
        <v>208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35.25" customHeight="1" thickBot="1" x14ac:dyDescent="0.2">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8"/>
      <c r="B307" s="809"/>
      <c r="C307" s="809"/>
      <c r="D307" s="809"/>
      <c r="E307" s="809"/>
      <c r="F307" s="8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4.25" customHeight="1" x14ac:dyDescent="0.15">
      <c r="A308" s="811" t="s">
        <v>209</v>
      </c>
      <c r="B308" s="812"/>
      <c r="C308" s="812"/>
      <c r="D308" s="812"/>
      <c r="E308" s="812"/>
      <c r="F308" s="813"/>
      <c r="G308" s="817" t="s">
        <v>210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211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28" t="s">
        <v>212</v>
      </c>
      <c r="H309" s="821"/>
      <c r="I309" s="821"/>
      <c r="J309" s="821"/>
      <c r="K309" s="821"/>
      <c r="L309" s="822" t="s">
        <v>213</v>
      </c>
      <c r="M309" s="821"/>
      <c r="N309" s="821"/>
      <c r="O309" s="821"/>
      <c r="P309" s="821"/>
      <c r="Q309" s="821"/>
      <c r="R309" s="821"/>
      <c r="S309" s="821"/>
      <c r="T309" s="821"/>
      <c r="U309" s="821"/>
      <c r="V309" s="821"/>
      <c r="W309" s="821"/>
      <c r="X309" s="823"/>
      <c r="Y309" s="838" t="s">
        <v>214</v>
      </c>
      <c r="Z309" s="839"/>
      <c r="AA309" s="839"/>
      <c r="AB309" s="840"/>
      <c r="AC309" s="128" t="s">
        <v>212</v>
      </c>
      <c r="AD309" s="821"/>
      <c r="AE309" s="821"/>
      <c r="AF309" s="821"/>
      <c r="AG309" s="821"/>
      <c r="AH309" s="822" t="s">
        <v>213</v>
      </c>
      <c r="AI309" s="821"/>
      <c r="AJ309" s="821"/>
      <c r="AK309" s="821"/>
      <c r="AL309" s="821"/>
      <c r="AM309" s="821"/>
      <c r="AN309" s="821"/>
      <c r="AO309" s="821"/>
      <c r="AP309" s="821"/>
      <c r="AQ309" s="821"/>
      <c r="AR309" s="821"/>
      <c r="AS309" s="821"/>
      <c r="AT309" s="823"/>
      <c r="AU309" s="838" t="s">
        <v>214</v>
      </c>
      <c r="AV309" s="839"/>
      <c r="AW309" s="839"/>
      <c r="AX309" s="841"/>
    </row>
    <row r="310" spans="1:50" ht="39.75" customHeight="1" x14ac:dyDescent="0.15">
      <c r="A310" s="814"/>
      <c r="B310" s="815"/>
      <c r="C310" s="815"/>
      <c r="D310" s="815"/>
      <c r="E310" s="815"/>
      <c r="F310" s="816"/>
      <c r="G310" s="842" t="s">
        <v>215</v>
      </c>
      <c r="H310" s="843"/>
      <c r="I310" s="843"/>
      <c r="J310" s="843"/>
      <c r="K310" s="844"/>
      <c r="L310" s="845" t="s">
        <v>216</v>
      </c>
      <c r="M310" s="846"/>
      <c r="N310" s="846"/>
      <c r="O310" s="846"/>
      <c r="P310" s="846"/>
      <c r="Q310" s="846"/>
      <c r="R310" s="846"/>
      <c r="S310" s="846"/>
      <c r="T310" s="846"/>
      <c r="U310" s="846"/>
      <c r="V310" s="846"/>
      <c r="W310" s="846"/>
      <c r="X310" s="847"/>
      <c r="Y310" s="848">
        <v>26</v>
      </c>
      <c r="Z310" s="849"/>
      <c r="AA310" s="849"/>
      <c r="AB310" s="850"/>
      <c r="AC310" s="851" t="s">
        <v>217</v>
      </c>
      <c r="AD310" s="843"/>
      <c r="AE310" s="843"/>
      <c r="AF310" s="843"/>
      <c r="AG310" s="844"/>
      <c r="AH310" s="845" t="s">
        <v>218</v>
      </c>
      <c r="AI310" s="846"/>
      <c r="AJ310" s="846"/>
      <c r="AK310" s="846"/>
      <c r="AL310" s="846"/>
      <c r="AM310" s="846"/>
      <c r="AN310" s="846"/>
      <c r="AO310" s="846"/>
      <c r="AP310" s="846"/>
      <c r="AQ310" s="846"/>
      <c r="AR310" s="846"/>
      <c r="AS310" s="846"/>
      <c r="AT310" s="847"/>
      <c r="AU310" s="852">
        <v>26</v>
      </c>
      <c r="AV310" s="853"/>
      <c r="AW310" s="853"/>
      <c r="AX310" s="854"/>
    </row>
    <row r="311" spans="1:50" ht="24.75" customHeight="1" x14ac:dyDescent="0.15">
      <c r="A311" s="814"/>
      <c r="B311" s="815"/>
      <c r="C311" s="815"/>
      <c r="D311" s="815"/>
      <c r="E311" s="815"/>
      <c r="F311" s="816"/>
      <c r="G311" s="834" t="s">
        <v>219</v>
      </c>
      <c r="H311" s="825"/>
      <c r="I311" s="825"/>
      <c r="J311" s="825"/>
      <c r="K311" s="826"/>
      <c r="L311" s="827" t="s">
        <v>220</v>
      </c>
      <c r="M311" s="828"/>
      <c r="N311" s="828"/>
      <c r="O311" s="828"/>
      <c r="P311" s="828"/>
      <c r="Q311" s="828"/>
      <c r="R311" s="828"/>
      <c r="S311" s="828"/>
      <c r="T311" s="828"/>
      <c r="U311" s="828"/>
      <c r="V311" s="828"/>
      <c r="W311" s="828"/>
      <c r="X311" s="829"/>
      <c r="Y311" s="835">
        <f>ROUND(3.676,0)</f>
        <v>4</v>
      </c>
      <c r="Z311" s="836"/>
      <c r="AA311" s="836"/>
      <c r="AB311" s="837"/>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55" t="s">
        <v>42</v>
      </c>
      <c r="H320" s="856"/>
      <c r="I320" s="856"/>
      <c r="J320" s="856"/>
      <c r="K320" s="856"/>
      <c r="L320" s="857"/>
      <c r="M320" s="858"/>
      <c r="N320" s="858"/>
      <c r="O320" s="858"/>
      <c r="P320" s="858"/>
      <c r="Q320" s="858"/>
      <c r="R320" s="858"/>
      <c r="S320" s="858"/>
      <c r="T320" s="858"/>
      <c r="U320" s="858"/>
      <c r="V320" s="858"/>
      <c r="W320" s="858"/>
      <c r="X320" s="859"/>
      <c r="Y320" s="860">
        <f>SUM(Y310:AB319)</f>
        <v>30</v>
      </c>
      <c r="Z320" s="861"/>
      <c r="AA320" s="861"/>
      <c r="AB320" s="862"/>
      <c r="AC320" s="855" t="s">
        <v>42</v>
      </c>
      <c r="AD320" s="856"/>
      <c r="AE320" s="856"/>
      <c r="AF320" s="856"/>
      <c r="AG320" s="856"/>
      <c r="AH320" s="857"/>
      <c r="AI320" s="858"/>
      <c r="AJ320" s="858"/>
      <c r="AK320" s="858"/>
      <c r="AL320" s="858"/>
      <c r="AM320" s="858"/>
      <c r="AN320" s="858"/>
      <c r="AO320" s="858"/>
      <c r="AP320" s="858"/>
      <c r="AQ320" s="858"/>
      <c r="AR320" s="858"/>
      <c r="AS320" s="858"/>
      <c r="AT320" s="859"/>
      <c r="AU320" s="860">
        <f>SUM(AU310:AX319)</f>
        <v>26</v>
      </c>
      <c r="AV320" s="861"/>
      <c r="AW320" s="861"/>
      <c r="AX320" s="863"/>
    </row>
    <row r="321" spans="1:51" ht="24.75" hidden="1" customHeight="1" x14ac:dyDescent="0.15">
      <c r="A321" s="814"/>
      <c r="B321" s="815"/>
      <c r="C321" s="815"/>
      <c r="D321" s="815"/>
      <c r="E321" s="815"/>
      <c r="F321" s="816"/>
      <c r="G321" s="817" t="s">
        <v>221</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222</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28" t="s">
        <v>212</v>
      </c>
      <c r="H322" s="821"/>
      <c r="I322" s="821"/>
      <c r="J322" s="821"/>
      <c r="K322" s="821"/>
      <c r="L322" s="822" t="s">
        <v>213</v>
      </c>
      <c r="M322" s="821"/>
      <c r="N322" s="821"/>
      <c r="O322" s="821"/>
      <c r="P322" s="821"/>
      <c r="Q322" s="821"/>
      <c r="R322" s="821"/>
      <c r="S322" s="821"/>
      <c r="T322" s="821"/>
      <c r="U322" s="821"/>
      <c r="V322" s="821"/>
      <c r="W322" s="821"/>
      <c r="X322" s="823"/>
      <c r="Y322" s="838" t="s">
        <v>214</v>
      </c>
      <c r="Z322" s="839"/>
      <c r="AA322" s="839"/>
      <c r="AB322" s="840"/>
      <c r="AC322" s="128" t="s">
        <v>212</v>
      </c>
      <c r="AD322" s="821"/>
      <c r="AE322" s="821"/>
      <c r="AF322" s="821"/>
      <c r="AG322" s="821"/>
      <c r="AH322" s="822" t="s">
        <v>213</v>
      </c>
      <c r="AI322" s="821"/>
      <c r="AJ322" s="821"/>
      <c r="AK322" s="821"/>
      <c r="AL322" s="821"/>
      <c r="AM322" s="821"/>
      <c r="AN322" s="821"/>
      <c r="AO322" s="821"/>
      <c r="AP322" s="821"/>
      <c r="AQ322" s="821"/>
      <c r="AR322" s="821"/>
      <c r="AS322" s="821"/>
      <c r="AT322" s="823"/>
      <c r="AU322" s="838" t="s">
        <v>214</v>
      </c>
      <c r="AV322" s="839"/>
      <c r="AW322" s="839"/>
      <c r="AX322" s="841"/>
      <c r="AY322">
        <f t="shared" ref="AY322:AY333" si="11">$AY$321</f>
        <v>0</v>
      </c>
    </row>
    <row r="323" spans="1:51" ht="24.75" hidden="1" customHeight="1" x14ac:dyDescent="0.15">
      <c r="A323" s="814"/>
      <c r="B323" s="815"/>
      <c r="C323" s="815"/>
      <c r="D323" s="815"/>
      <c r="E323" s="815"/>
      <c r="F323" s="816"/>
      <c r="G323" s="851"/>
      <c r="H323" s="843"/>
      <c r="I323" s="843"/>
      <c r="J323" s="843"/>
      <c r="K323" s="844"/>
      <c r="L323" s="845"/>
      <c r="M323" s="846"/>
      <c r="N323" s="846"/>
      <c r="O323" s="846"/>
      <c r="P323" s="846"/>
      <c r="Q323" s="846"/>
      <c r="R323" s="846"/>
      <c r="S323" s="846"/>
      <c r="T323" s="846"/>
      <c r="U323" s="846"/>
      <c r="V323" s="846"/>
      <c r="W323" s="846"/>
      <c r="X323" s="847"/>
      <c r="Y323" s="852"/>
      <c r="Z323" s="853"/>
      <c r="AA323" s="853"/>
      <c r="AB323" s="864"/>
      <c r="AC323" s="851"/>
      <c r="AD323" s="843"/>
      <c r="AE323" s="843"/>
      <c r="AF323" s="843"/>
      <c r="AG323" s="844"/>
      <c r="AH323" s="845"/>
      <c r="AI323" s="846"/>
      <c r="AJ323" s="846"/>
      <c r="AK323" s="846"/>
      <c r="AL323" s="846"/>
      <c r="AM323" s="846"/>
      <c r="AN323" s="846"/>
      <c r="AO323" s="846"/>
      <c r="AP323" s="846"/>
      <c r="AQ323" s="846"/>
      <c r="AR323" s="846"/>
      <c r="AS323" s="846"/>
      <c r="AT323" s="847"/>
      <c r="AU323" s="852"/>
      <c r="AV323" s="853"/>
      <c r="AW323" s="853"/>
      <c r="AX323" s="854"/>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55" t="s">
        <v>42</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42</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x14ac:dyDescent="0.15">
      <c r="A334" s="814"/>
      <c r="B334" s="815"/>
      <c r="C334" s="815"/>
      <c r="D334" s="815"/>
      <c r="E334" s="815"/>
      <c r="F334" s="816"/>
      <c r="G334" s="817" t="s">
        <v>223</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224</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28" t="s">
        <v>212</v>
      </c>
      <c r="H335" s="821"/>
      <c r="I335" s="821"/>
      <c r="J335" s="821"/>
      <c r="K335" s="821"/>
      <c r="L335" s="822" t="s">
        <v>213</v>
      </c>
      <c r="M335" s="821"/>
      <c r="N335" s="821"/>
      <c r="O335" s="821"/>
      <c r="P335" s="821"/>
      <c r="Q335" s="821"/>
      <c r="R335" s="821"/>
      <c r="S335" s="821"/>
      <c r="T335" s="821"/>
      <c r="U335" s="821"/>
      <c r="V335" s="821"/>
      <c r="W335" s="821"/>
      <c r="X335" s="823"/>
      <c r="Y335" s="838" t="s">
        <v>214</v>
      </c>
      <c r="Z335" s="839"/>
      <c r="AA335" s="839"/>
      <c r="AB335" s="840"/>
      <c r="AC335" s="128" t="s">
        <v>212</v>
      </c>
      <c r="AD335" s="821"/>
      <c r="AE335" s="821"/>
      <c r="AF335" s="821"/>
      <c r="AG335" s="821"/>
      <c r="AH335" s="822" t="s">
        <v>213</v>
      </c>
      <c r="AI335" s="821"/>
      <c r="AJ335" s="821"/>
      <c r="AK335" s="821"/>
      <c r="AL335" s="821"/>
      <c r="AM335" s="821"/>
      <c r="AN335" s="821"/>
      <c r="AO335" s="821"/>
      <c r="AP335" s="821"/>
      <c r="AQ335" s="821"/>
      <c r="AR335" s="821"/>
      <c r="AS335" s="821"/>
      <c r="AT335" s="823"/>
      <c r="AU335" s="838" t="s">
        <v>214</v>
      </c>
      <c r="AV335" s="839"/>
      <c r="AW335" s="839"/>
      <c r="AX335" s="841"/>
      <c r="AY335">
        <f t="shared" ref="AY335:AY341" si="12">$AY$334</f>
        <v>0</v>
      </c>
    </row>
    <row r="336" spans="1:51" ht="24.75" hidden="1" customHeight="1" x14ac:dyDescent="0.15">
      <c r="A336" s="814"/>
      <c r="B336" s="815"/>
      <c r="C336" s="815"/>
      <c r="D336" s="815"/>
      <c r="E336" s="815"/>
      <c r="F336" s="816"/>
      <c r="G336" s="851"/>
      <c r="H336" s="843"/>
      <c r="I336" s="843"/>
      <c r="J336" s="843"/>
      <c r="K336" s="844"/>
      <c r="L336" s="845"/>
      <c r="M336" s="846"/>
      <c r="N336" s="846"/>
      <c r="O336" s="846"/>
      <c r="P336" s="846"/>
      <c r="Q336" s="846"/>
      <c r="R336" s="846"/>
      <c r="S336" s="846"/>
      <c r="T336" s="846"/>
      <c r="U336" s="846"/>
      <c r="V336" s="846"/>
      <c r="W336" s="846"/>
      <c r="X336" s="847"/>
      <c r="Y336" s="852"/>
      <c r="Z336" s="853"/>
      <c r="AA336" s="853"/>
      <c r="AB336" s="864"/>
      <c r="AC336" s="851"/>
      <c r="AD336" s="843"/>
      <c r="AE336" s="843"/>
      <c r="AF336" s="843"/>
      <c r="AG336" s="844"/>
      <c r="AH336" s="845"/>
      <c r="AI336" s="846"/>
      <c r="AJ336" s="846"/>
      <c r="AK336" s="846"/>
      <c r="AL336" s="846"/>
      <c r="AM336" s="846"/>
      <c r="AN336" s="846"/>
      <c r="AO336" s="846"/>
      <c r="AP336" s="846"/>
      <c r="AQ336" s="846"/>
      <c r="AR336" s="846"/>
      <c r="AS336" s="846"/>
      <c r="AT336" s="847"/>
      <c r="AU336" s="852"/>
      <c r="AV336" s="853"/>
      <c r="AW336" s="853"/>
      <c r="AX336" s="854"/>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55" t="s">
        <v>42</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42</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15">
      <c r="A347" s="814"/>
      <c r="B347" s="815"/>
      <c r="C347" s="815"/>
      <c r="D347" s="815"/>
      <c r="E347" s="815"/>
      <c r="F347" s="816"/>
      <c r="G347" s="817" t="s">
        <v>225</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226</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28" t="s">
        <v>212</v>
      </c>
      <c r="H348" s="821"/>
      <c r="I348" s="821"/>
      <c r="J348" s="821"/>
      <c r="K348" s="821"/>
      <c r="L348" s="822" t="s">
        <v>213</v>
      </c>
      <c r="M348" s="821"/>
      <c r="N348" s="821"/>
      <c r="O348" s="821"/>
      <c r="P348" s="821"/>
      <c r="Q348" s="821"/>
      <c r="R348" s="821"/>
      <c r="S348" s="821"/>
      <c r="T348" s="821"/>
      <c r="U348" s="821"/>
      <c r="V348" s="821"/>
      <c r="W348" s="821"/>
      <c r="X348" s="823"/>
      <c r="Y348" s="838" t="s">
        <v>214</v>
      </c>
      <c r="Z348" s="839"/>
      <c r="AA348" s="839"/>
      <c r="AB348" s="840"/>
      <c r="AC348" s="128" t="s">
        <v>212</v>
      </c>
      <c r="AD348" s="821"/>
      <c r="AE348" s="821"/>
      <c r="AF348" s="821"/>
      <c r="AG348" s="821"/>
      <c r="AH348" s="822" t="s">
        <v>213</v>
      </c>
      <c r="AI348" s="821"/>
      <c r="AJ348" s="821"/>
      <c r="AK348" s="821"/>
      <c r="AL348" s="821"/>
      <c r="AM348" s="821"/>
      <c r="AN348" s="821"/>
      <c r="AO348" s="821"/>
      <c r="AP348" s="821"/>
      <c r="AQ348" s="821"/>
      <c r="AR348" s="821"/>
      <c r="AS348" s="821"/>
      <c r="AT348" s="823"/>
      <c r="AU348" s="838" t="s">
        <v>214</v>
      </c>
      <c r="AV348" s="839"/>
      <c r="AW348" s="839"/>
      <c r="AX348" s="841"/>
      <c r="AY348">
        <f>$AY$347</f>
        <v>0</v>
      </c>
    </row>
    <row r="349" spans="1:51" s="16" customFormat="1" ht="24.75" hidden="1" customHeight="1" x14ac:dyDescent="0.15">
      <c r="A349" s="814"/>
      <c r="B349" s="815"/>
      <c r="C349" s="815"/>
      <c r="D349" s="815"/>
      <c r="E349" s="815"/>
      <c r="F349" s="816"/>
      <c r="G349" s="851"/>
      <c r="H349" s="843"/>
      <c r="I349" s="843"/>
      <c r="J349" s="843"/>
      <c r="K349" s="844"/>
      <c r="L349" s="845"/>
      <c r="M349" s="846"/>
      <c r="N349" s="846"/>
      <c r="O349" s="846"/>
      <c r="P349" s="846"/>
      <c r="Q349" s="846"/>
      <c r="R349" s="846"/>
      <c r="S349" s="846"/>
      <c r="T349" s="846"/>
      <c r="U349" s="846"/>
      <c r="V349" s="846"/>
      <c r="W349" s="846"/>
      <c r="X349" s="847"/>
      <c r="Y349" s="852"/>
      <c r="Z349" s="853"/>
      <c r="AA349" s="853"/>
      <c r="AB349" s="864"/>
      <c r="AC349" s="851"/>
      <c r="AD349" s="843"/>
      <c r="AE349" s="843"/>
      <c r="AF349" s="843"/>
      <c r="AG349" s="844"/>
      <c r="AH349" s="845"/>
      <c r="AI349" s="846"/>
      <c r="AJ349" s="846"/>
      <c r="AK349" s="846"/>
      <c r="AL349" s="846"/>
      <c r="AM349" s="846"/>
      <c r="AN349" s="846"/>
      <c r="AO349" s="846"/>
      <c r="AP349" s="846"/>
      <c r="AQ349" s="846"/>
      <c r="AR349" s="846"/>
      <c r="AS349" s="846"/>
      <c r="AT349" s="847"/>
      <c r="AU349" s="852"/>
      <c r="AV349" s="853"/>
      <c r="AW349" s="853"/>
      <c r="AX349" s="854"/>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55" t="s">
        <v>42</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42</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hidden="1" customHeight="1" thickBot="1" x14ac:dyDescent="0.2">
      <c r="A360" s="865" t="s">
        <v>227</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115</v>
      </c>
      <c r="AM360" s="869"/>
      <c r="AN360" s="869"/>
      <c r="AO360" s="79" t="s">
        <v>116</v>
      </c>
      <c r="AP360" s="21"/>
      <c r="AQ360" s="21"/>
      <c r="AR360" s="21"/>
      <c r="AS360" s="21"/>
      <c r="AT360" s="21"/>
      <c r="AU360" s="21"/>
      <c r="AV360" s="21"/>
      <c r="AW360" s="21"/>
      <c r="AX360" s="22"/>
      <c r="AY360">
        <f>COUNTIF($AO$360,"☑")</f>
        <v>0</v>
      </c>
    </row>
    <row r="361" spans="1:51" ht="9.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2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230</v>
      </c>
      <c r="D365" s="870"/>
      <c r="E365" s="870"/>
      <c r="F365" s="870"/>
      <c r="G365" s="870"/>
      <c r="H365" s="870"/>
      <c r="I365" s="870"/>
      <c r="J365" s="871" t="s">
        <v>231</v>
      </c>
      <c r="K365" s="138"/>
      <c r="L365" s="138"/>
      <c r="M365" s="138"/>
      <c r="N365" s="138"/>
      <c r="O365" s="138"/>
      <c r="P365" s="417" t="s">
        <v>232</v>
      </c>
      <c r="Q365" s="417"/>
      <c r="R365" s="417"/>
      <c r="S365" s="417"/>
      <c r="T365" s="417"/>
      <c r="U365" s="417"/>
      <c r="V365" s="417"/>
      <c r="W365" s="417"/>
      <c r="X365" s="417"/>
      <c r="Y365" s="872" t="s">
        <v>233</v>
      </c>
      <c r="Z365" s="873"/>
      <c r="AA365" s="873"/>
      <c r="AB365" s="873"/>
      <c r="AC365" s="871" t="s">
        <v>234</v>
      </c>
      <c r="AD365" s="871"/>
      <c r="AE365" s="871"/>
      <c r="AF365" s="871"/>
      <c r="AG365" s="871"/>
      <c r="AH365" s="872" t="s">
        <v>235</v>
      </c>
      <c r="AI365" s="870"/>
      <c r="AJ365" s="870"/>
      <c r="AK365" s="870"/>
      <c r="AL365" s="870" t="s">
        <v>236</v>
      </c>
      <c r="AM365" s="870"/>
      <c r="AN365" s="870"/>
      <c r="AO365" s="874"/>
      <c r="AP365" s="895" t="s">
        <v>237</v>
      </c>
      <c r="AQ365" s="895"/>
      <c r="AR365" s="895"/>
      <c r="AS365" s="895"/>
      <c r="AT365" s="895"/>
      <c r="AU365" s="895"/>
      <c r="AV365" s="895"/>
      <c r="AW365" s="895"/>
      <c r="AX365" s="895"/>
    </row>
    <row r="366" spans="1:51" ht="208.5" customHeight="1" x14ac:dyDescent="0.15">
      <c r="A366" s="881">
        <v>1</v>
      </c>
      <c r="B366" s="881">
        <v>1</v>
      </c>
      <c r="C366" s="882" t="s">
        <v>238</v>
      </c>
      <c r="D366" s="883"/>
      <c r="E366" s="883"/>
      <c r="F366" s="883"/>
      <c r="G366" s="883"/>
      <c r="H366" s="883"/>
      <c r="I366" s="883"/>
      <c r="J366" s="884">
        <v>2010005014810</v>
      </c>
      <c r="K366" s="885"/>
      <c r="L366" s="885"/>
      <c r="M366" s="885"/>
      <c r="N366" s="885"/>
      <c r="O366" s="885"/>
      <c r="P366" s="886" t="s">
        <v>239</v>
      </c>
      <c r="Q366" s="887"/>
      <c r="R366" s="887"/>
      <c r="S366" s="887"/>
      <c r="T366" s="887"/>
      <c r="U366" s="887"/>
      <c r="V366" s="887"/>
      <c r="W366" s="887"/>
      <c r="X366" s="887"/>
      <c r="Y366" s="896">
        <v>30</v>
      </c>
      <c r="Z366" s="897"/>
      <c r="AA366" s="897"/>
      <c r="AB366" s="898"/>
      <c r="AC366" s="899" t="s">
        <v>240</v>
      </c>
      <c r="AD366" s="900"/>
      <c r="AE366" s="900"/>
      <c r="AF366" s="900"/>
      <c r="AG366" s="900"/>
      <c r="AH366" s="901">
        <v>1</v>
      </c>
      <c r="AI366" s="902"/>
      <c r="AJ366" s="902"/>
      <c r="AK366" s="902"/>
      <c r="AL366" s="903" t="s">
        <v>1</v>
      </c>
      <c r="AM366" s="904"/>
      <c r="AN366" s="904"/>
      <c r="AO366" s="905"/>
      <c r="AP366" s="880" t="s">
        <v>1</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241</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70"/>
      <c r="B398" s="870"/>
      <c r="C398" s="870" t="s">
        <v>230</v>
      </c>
      <c r="D398" s="870"/>
      <c r="E398" s="870"/>
      <c r="F398" s="870"/>
      <c r="G398" s="870"/>
      <c r="H398" s="870"/>
      <c r="I398" s="870"/>
      <c r="J398" s="871" t="s">
        <v>231</v>
      </c>
      <c r="K398" s="138"/>
      <c r="L398" s="138"/>
      <c r="M398" s="138"/>
      <c r="N398" s="138"/>
      <c r="O398" s="138"/>
      <c r="P398" s="417" t="s">
        <v>232</v>
      </c>
      <c r="Q398" s="417"/>
      <c r="R398" s="417"/>
      <c r="S398" s="417"/>
      <c r="T398" s="417"/>
      <c r="U398" s="417"/>
      <c r="V398" s="417"/>
      <c r="W398" s="417"/>
      <c r="X398" s="417"/>
      <c r="Y398" s="872" t="s">
        <v>233</v>
      </c>
      <c r="Z398" s="873"/>
      <c r="AA398" s="873"/>
      <c r="AB398" s="873"/>
      <c r="AC398" s="871" t="s">
        <v>234</v>
      </c>
      <c r="AD398" s="871"/>
      <c r="AE398" s="871"/>
      <c r="AF398" s="871"/>
      <c r="AG398" s="871"/>
      <c r="AH398" s="872" t="s">
        <v>235</v>
      </c>
      <c r="AI398" s="870"/>
      <c r="AJ398" s="870"/>
      <c r="AK398" s="870"/>
      <c r="AL398" s="870" t="s">
        <v>236</v>
      </c>
      <c r="AM398" s="870"/>
      <c r="AN398" s="870"/>
      <c r="AO398" s="874"/>
      <c r="AP398" s="895" t="s">
        <v>237</v>
      </c>
      <c r="AQ398" s="895"/>
      <c r="AR398" s="895"/>
      <c r="AS398" s="895"/>
      <c r="AT398" s="895"/>
      <c r="AU398" s="895"/>
      <c r="AV398" s="895"/>
      <c r="AW398" s="895"/>
      <c r="AX398" s="895"/>
      <c r="AY398">
        <f>$AY$396</f>
        <v>1</v>
      </c>
    </row>
    <row r="399" spans="1:51" ht="58.5" customHeight="1" x14ac:dyDescent="0.15">
      <c r="A399" s="881">
        <v>1</v>
      </c>
      <c r="B399" s="881">
        <v>1</v>
      </c>
      <c r="C399" s="906" t="s">
        <v>242</v>
      </c>
      <c r="D399" s="883"/>
      <c r="E399" s="883"/>
      <c r="F399" s="883"/>
      <c r="G399" s="883"/>
      <c r="H399" s="883"/>
      <c r="I399" s="883"/>
      <c r="J399" s="907" t="s">
        <v>1</v>
      </c>
      <c r="K399" s="885"/>
      <c r="L399" s="885"/>
      <c r="M399" s="885"/>
      <c r="N399" s="885"/>
      <c r="O399" s="885"/>
      <c r="P399" s="908" t="s">
        <v>243</v>
      </c>
      <c r="Q399" s="909"/>
      <c r="R399" s="909"/>
      <c r="S399" s="909"/>
      <c r="T399" s="909"/>
      <c r="U399" s="909"/>
      <c r="V399" s="909"/>
      <c r="W399" s="909"/>
      <c r="X399" s="909"/>
      <c r="Y399" s="896">
        <v>26</v>
      </c>
      <c r="Z399" s="897"/>
      <c r="AA399" s="897"/>
      <c r="AB399" s="898"/>
      <c r="AC399" s="899" t="s">
        <v>219</v>
      </c>
      <c r="AD399" s="900"/>
      <c r="AE399" s="900"/>
      <c r="AF399" s="900"/>
      <c r="AG399" s="900"/>
      <c r="AH399" s="901" t="s">
        <v>1</v>
      </c>
      <c r="AI399" s="902"/>
      <c r="AJ399" s="902"/>
      <c r="AK399" s="902"/>
      <c r="AL399" s="903" t="s">
        <v>1</v>
      </c>
      <c r="AM399" s="904"/>
      <c r="AN399" s="904"/>
      <c r="AO399" s="905"/>
      <c r="AP399" s="880" t="s">
        <v>1</v>
      </c>
      <c r="AQ399" s="880"/>
      <c r="AR399" s="880"/>
      <c r="AS399" s="880"/>
      <c r="AT399" s="880"/>
      <c r="AU399" s="880"/>
      <c r="AV399" s="880"/>
      <c r="AW399" s="880"/>
      <c r="AX399" s="880"/>
      <c r="AY399">
        <f>$AY$396</f>
        <v>1</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244</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70"/>
      <c r="B431" s="870"/>
      <c r="C431" s="870" t="s">
        <v>230</v>
      </c>
      <c r="D431" s="870"/>
      <c r="E431" s="870"/>
      <c r="F431" s="870"/>
      <c r="G431" s="870"/>
      <c r="H431" s="870"/>
      <c r="I431" s="870"/>
      <c r="J431" s="871" t="s">
        <v>231</v>
      </c>
      <c r="K431" s="138"/>
      <c r="L431" s="138"/>
      <c r="M431" s="138"/>
      <c r="N431" s="138"/>
      <c r="O431" s="138"/>
      <c r="P431" s="417" t="s">
        <v>232</v>
      </c>
      <c r="Q431" s="417"/>
      <c r="R431" s="417"/>
      <c r="S431" s="417"/>
      <c r="T431" s="417"/>
      <c r="U431" s="417"/>
      <c r="V431" s="417"/>
      <c r="W431" s="417"/>
      <c r="X431" s="417"/>
      <c r="Y431" s="872" t="s">
        <v>233</v>
      </c>
      <c r="Z431" s="873"/>
      <c r="AA431" s="873"/>
      <c r="AB431" s="873"/>
      <c r="AC431" s="871" t="s">
        <v>234</v>
      </c>
      <c r="AD431" s="871"/>
      <c r="AE431" s="871"/>
      <c r="AF431" s="871"/>
      <c r="AG431" s="871"/>
      <c r="AH431" s="872" t="s">
        <v>235</v>
      </c>
      <c r="AI431" s="870"/>
      <c r="AJ431" s="870"/>
      <c r="AK431" s="870"/>
      <c r="AL431" s="870" t="s">
        <v>236</v>
      </c>
      <c r="AM431" s="870"/>
      <c r="AN431" s="870"/>
      <c r="AO431" s="874"/>
      <c r="AP431" s="895" t="s">
        <v>237</v>
      </c>
      <c r="AQ431" s="895"/>
      <c r="AR431" s="895"/>
      <c r="AS431" s="895"/>
      <c r="AT431" s="895"/>
      <c r="AU431" s="895"/>
      <c r="AV431" s="895"/>
      <c r="AW431" s="895"/>
      <c r="AX431" s="895"/>
      <c r="AY431">
        <f>$AY$429</f>
        <v>0</v>
      </c>
    </row>
    <row r="432" spans="1:51" ht="30" hidden="1" customHeight="1" x14ac:dyDescent="0.15">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245</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0"/>
      <c r="B464" s="870"/>
      <c r="C464" s="870" t="s">
        <v>230</v>
      </c>
      <c r="D464" s="870"/>
      <c r="E464" s="870"/>
      <c r="F464" s="870"/>
      <c r="G464" s="870"/>
      <c r="H464" s="870"/>
      <c r="I464" s="870"/>
      <c r="J464" s="871" t="s">
        <v>231</v>
      </c>
      <c r="K464" s="138"/>
      <c r="L464" s="138"/>
      <c r="M464" s="138"/>
      <c r="N464" s="138"/>
      <c r="O464" s="138"/>
      <c r="P464" s="417" t="s">
        <v>232</v>
      </c>
      <c r="Q464" s="417"/>
      <c r="R464" s="417"/>
      <c r="S464" s="417"/>
      <c r="T464" s="417"/>
      <c r="U464" s="417"/>
      <c r="V464" s="417"/>
      <c r="W464" s="417"/>
      <c r="X464" s="417"/>
      <c r="Y464" s="872" t="s">
        <v>233</v>
      </c>
      <c r="Z464" s="873"/>
      <c r="AA464" s="873"/>
      <c r="AB464" s="873"/>
      <c r="AC464" s="871" t="s">
        <v>234</v>
      </c>
      <c r="AD464" s="871"/>
      <c r="AE464" s="871"/>
      <c r="AF464" s="871"/>
      <c r="AG464" s="871"/>
      <c r="AH464" s="872" t="s">
        <v>235</v>
      </c>
      <c r="AI464" s="870"/>
      <c r="AJ464" s="870"/>
      <c r="AK464" s="870"/>
      <c r="AL464" s="870" t="s">
        <v>236</v>
      </c>
      <c r="AM464" s="870"/>
      <c r="AN464" s="870"/>
      <c r="AO464" s="874"/>
      <c r="AP464" s="895" t="s">
        <v>237</v>
      </c>
      <c r="AQ464" s="895"/>
      <c r="AR464" s="895"/>
      <c r="AS464" s="895"/>
      <c r="AT464" s="895"/>
      <c r="AU464" s="895"/>
      <c r="AV464" s="895"/>
      <c r="AW464" s="895"/>
      <c r="AX464" s="895"/>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246</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0"/>
      <c r="B497" s="870"/>
      <c r="C497" s="870" t="s">
        <v>230</v>
      </c>
      <c r="D497" s="870"/>
      <c r="E497" s="870"/>
      <c r="F497" s="870"/>
      <c r="G497" s="870"/>
      <c r="H497" s="870"/>
      <c r="I497" s="870"/>
      <c r="J497" s="871" t="s">
        <v>231</v>
      </c>
      <c r="K497" s="138"/>
      <c r="L497" s="138"/>
      <c r="M497" s="138"/>
      <c r="N497" s="138"/>
      <c r="O497" s="138"/>
      <c r="P497" s="417" t="s">
        <v>232</v>
      </c>
      <c r="Q497" s="417"/>
      <c r="R497" s="417"/>
      <c r="S497" s="417"/>
      <c r="T497" s="417"/>
      <c r="U497" s="417"/>
      <c r="V497" s="417"/>
      <c r="W497" s="417"/>
      <c r="X497" s="417"/>
      <c r="Y497" s="872" t="s">
        <v>233</v>
      </c>
      <c r="Z497" s="873"/>
      <c r="AA497" s="873"/>
      <c r="AB497" s="873"/>
      <c r="AC497" s="871" t="s">
        <v>234</v>
      </c>
      <c r="AD497" s="871"/>
      <c r="AE497" s="871"/>
      <c r="AF497" s="871"/>
      <c r="AG497" s="871"/>
      <c r="AH497" s="872" t="s">
        <v>235</v>
      </c>
      <c r="AI497" s="870"/>
      <c r="AJ497" s="870"/>
      <c r="AK497" s="870"/>
      <c r="AL497" s="870" t="s">
        <v>236</v>
      </c>
      <c r="AM497" s="870"/>
      <c r="AN497" s="870"/>
      <c r="AO497" s="874"/>
      <c r="AP497" s="895" t="s">
        <v>237</v>
      </c>
      <c r="AQ497" s="895"/>
      <c r="AR497" s="895"/>
      <c r="AS497" s="895"/>
      <c r="AT497" s="895"/>
      <c r="AU497" s="895"/>
      <c r="AV497" s="895"/>
      <c r="AW497" s="895"/>
      <c r="AX497" s="895"/>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247</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0"/>
      <c r="B530" s="870"/>
      <c r="C530" s="870" t="s">
        <v>230</v>
      </c>
      <c r="D530" s="870"/>
      <c r="E530" s="870"/>
      <c r="F530" s="870"/>
      <c r="G530" s="870"/>
      <c r="H530" s="870"/>
      <c r="I530" s="870"/>
      <c r="J530" s="871" t="s">
        <v>231</v>
      </c>
      <c r="K530" s="138"/>
      <c r="L530" s="138"/>
      <c r="M530" s="138"/>
      <c r="N530" s="138"/>
      <c r="O530" s="138"/>
      <c r="P530" s="417" t="s">
        <v>232</v>
      </c>
      <c r="Q530" s="417"/>
      <c r="R530" s="417"/>
      <c r="S530" s="417"/>
      <c r="T530" s="417"/>
      <c r="U530" s="417"/>
      <c r="V530" s="417"/>
      <c r="W530" s="417"/>
      <c r="X530" s="417"/>
      <c r="Y530" s="872" t="s">
        <v>233</v>
      </c>
      <c r="Z530" s="873"/>
      <c r="AA530" s="873"/>
      <c r="AB530" s="873"/>
      <c r="AC530" s="871" t="s">
        <v>234</v>
      </c>
      <c r="AD530" s="871"/>
      <c r="AE530" s="871"/>
      <c r="AF530" s="871"/>
      <c r="AG530" s="871"/>
      <c r="AH530" s="872" t="s">
        <v>235</v>
      </c>
      <c r="AI530" s="870"/>
      <c r="AJ530" s="870"/>
      <c r="AK530" s="870"/>
      <c r="AL530" s="870" t="s">
        <v>236</v>
      </c>
      <c r="AM530" s="870"/>
      <c r="AN530" s="870"/>
      <c r="AO530" s="874"/>
      <c r="AP530" s="895" t="s">
        <v>237</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248</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0"/>
      <c r="B563" s="870"/>
      <c r="C563" s="870" t="s">
        <v>230</v>
      </c>
      <c r="D563" s="870"/>
      <c r="E563" s="870"/>
      <c r="F563" s="870"/>
      <c r="G563" s="870"/>
      <c r="H563" s="870"/>
      <c r="I563" s="870"/>
      <c r="J563" s="871" t="s">
        <v>231</v>
      </c>
      <c r="K563" s="138"/>
      <c r="L563" s="138"/>
      <c r="M563" s="138"/>
      <c r="N563" s="138"/>
      <c r="O563" s="138"/>
      <c r="P563" s="417" t="s">
        <v>232</v>
      </c>
      <c r="Q563" s="417"/>
      <c r="R563" s="417"/>
      <c r="S563" s="417"/>
      <c r="T563" s="417"/>
      <c r="U563" s="417"/>
      <c r="V563" s="417"/>
      <c r="W563" s="417"/>
      <c r="X563" s="417"/>
      <c r="Y563" s="872" t="s">
        <v>233</v>
      </c>
      <c r="Z563" s="873"/>
      <c r="AA563" s="873"/>
      <c r="AB563" s="873"/>
      <c r="AC563" s="871" t="s">
        <v>234</v>
      </c>
      <c r="AD563" s="871"/>
      <c r="AE563" s="871"/>
      <c r="AF563" s="871"/>
      <c r="AG563" s="871"/>
      <c r="AH563" s="872" t="s">
        <v>235</v>
      </c>
      <c r="AI563" s="870"/>
      <c r="AJ563" s="870"/>
      <c r="AK563" s="870"/>
      <c r="AL563" s="870" t="s">
        <v>236</v>
      </c>
      <c r="AM563" s="870"/>
      <c r="AN563" s="870"/>
      <c r="AO563" s="874"/>
      <c r="AP563" s="895" t="s">
        <v>237</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249</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0"/>
      <c r="B596" s="870"/>
      <c r="C596" s="870" t="s">
        <v>230</v>
      </c>
      <c r="D596" s="870"/>
      <c r="E596" s="870"/>
      <c r="F596" s="870"/>
      <c r="G596" s="870"/>
      <c r="H596" s="870"/>
      <c r="I596" s="870"/>
      <c r="J596" s="871" t="s">
        <v>231</v>
      </c>
      <c r="K596" s="138"/>
      <c r="L596" s="138"/>
      <c r="M596" s="138"/>
      <c r="N596" s="138"/>
      <c r="O596" s="138"/>
      <c r="P596" s="417" t="s">
        <v>232</v>
      </c>
      <c r="Q596" s="417"/>
      <c r="R596" s="417"/>
      <c r="S596" s="417"/>
      <c r="T596" s="417"/>
      <c r="U596" s="417"/>
      <c r="V596" s="417"/>
      <c r="W596" s="417"/>
      <c r="X596" s="417"/>
      <c r="Y596" s="872" t="s">
        <v>233</v>
      </c>
      <c r="Z596" s="873"/>
      <c r="AA596" s="873"/>
      <c r="AB596" s="873"/>
      <c r="AC596" s="871" t="s">
        <v>234</v>
      </c>
      <c r="AD596" s="871"/>
      <c r="AE596" s="871"/>
      <c r="AF596" s="871"/>
      <c r="AG596" s="871"/>
      <c r="AH596" s="872" t="s">
        <v>235</v>
      </c>
      <c r="AI596" s="870"/>
      <c r="AJ596" s="870"/>
      <c r="AK596" s="870"/>
      <c r="AL596" s="870" t="s">
        <v>236</v>
      </c>
      <c r="AM596" s="870"/>
      <c r="AN596" s="870"/>
      <c r="AO596" s="874"/>
      <c r="AP596" s="895" t="s">
        <v>237</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910" t="s">
        <v>250</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115</v>
      </c>
      <c r="AM627" s="914"/>
      <c r="AN627" s="91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251</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15"/>
      <c r="B630" s="915"/>
      <c r="C630" s="871" t="s">
        <v>252</v>
      </c>
      <c r="D630" s="916"/>
      <c r="E630" s="871" t="s">
        <v>253</v>
      </c>
      <c r="F630" s="916"/>
      <c r="G630" s="916"/>
      <c r="H630" s="916"/>
      <c r="I630" s="916"/>
      <c r="J630" s="871" t="s">
        <v>231</v>
      </c>
      <c r="K630" s="871"/>
      <c r="L630" s="871"/>
      <c r="M630" s="871"/>
      <c r="N630" s="871"/>
      <c r="O630" s="871"/>
      <c r="P630" s="871" t="s">
        <v>232</v>
      </c>
      <c r="Q630" s="871"/>
      <c r="R630" s="871"/>
      <c r="S630" s="871"/>
      <c r="T630" s="871"/>
      <c r="U630" s="871"/>
      <c r="V630" s="871"/>
      <c r="W630" s="871"/>
      <c r="X630" s="871"/>
      <c r="Y630" s="871" t="s">
        <v>254</v>
      </c>
      <c r="Z630" s="916"/>
      <c r="AA630" s="916"/>
      <c r="AB630" s="916"/>
      <c r="AC630" s="871" t="s">
        <v>255</v>
      </c>
      <c r="AD630" s="871"/>
      <c r="AE630" s="871"/>
      <c r="AF630" s="871"/>
      <c r="AG630" s="871"/>
      <c r="AH630" s="871" t="s">
        <v>256</v>
      </c>
      <c r="AI630" s="916"/>
      <c r="AJ630" s="916"/>
      <c r="AK630" s="916"/>
      <c r="AL630" s="916" t="s">
        <v>236</v>
      </c>
      <c r="AM630" s="916"/>
      <c r="AN630" s="916"/>
      <c r="AO630" s="915"/>
      <c r="AP630" s="895" t="s">
        <v>257</v>
      </c>
      <c r="AQ630" s="895"/>
      <c r="AR630" s="895"/>
      <c r="AS630" s="895"/>
      <c r="AT630" s="895"/>
      <c r="AU630" s="895"/>
      <c r="AV630" s="895"/>
      <c r="AW630" s="895"/>
      <c r="AX630" s="895"/>
    </row>
    <row r="631" spans="1:51" ht="30" customHeight="1" x14ac:dyDescent="0.15">
      <c r="A631" s="881">
        <v>1</v>
      </c>
      <c r="B631" s="881">
        <v>1</v>
      </c>
      <c r="C631" s="917"/>
      <c r="D631" s="917"/>
      <c r="E631" s="653" t="s">
        <v>1</v>
      </c>
      <c r="F631" s="918"/>
      <c r="G631" s="918"/>
      <c r="H631" s="918"/>
      <c r="I631" s="918"/>
      <c r="J631" s="884" t="s">
        <v>1</v>
      </c>
      <c r="K631" s="885"/>
      <c r="L631" s="885"/>
      <c r="M631" s="885"/>
      <c r="N631" s="885"/>
      <c r="O631" s="885"/>
      <c r="P631" s="886" t="s">
        <v>1</v>
      </c>
      <c r="Q631" s="887"/>
      <c r="R631" s="887"/>
      <c r="S631" s="887"/>
      <c r="T631" s="887"/>
      <c r="U631" s="887"/>
      <c r="V631" s="887"/>
      <c r="W631" s="887"/>
      <c r="X631" s="887"/>
      <c r="Y631" s="888" t="s">
        <v>1</v>
      </c>
      <c r="Z631" s="889"/>
      <c r="AA631" s="889"/>
      <c r="AB631" s="890"/>
      <c r="AC631" s="891"/>
      <c r="AD631" s="892"/>
      <c r="AE631" s="892"/>
      <c r="AF631" s="892"/>
      <c r="AG631" s="892"/>
      <c r="AH631" s="893" t="s">
        <v>1</v>
      </c>
      <c r="AI631" s="894"/>
      <c r="AJ631" s="894"/>
      <c r="AK631" s="894"/>
      <c r="AL631" s="877" t="s">
        <v>1</v>
      </c>
      <c r="AM631" s="878"/>
      <c r="AN631" s="878"/>
      <c r="AO631" s="879"/>
      <c r="AP631" s="880" t="s">
        <v>1</v>
      </c>
      <c r="AQ631" s="880"/>
      <c r="AR631" s="880"/>
      <c r="AS631" s="880"/>
      <c r="AT631" s="880"/>
      <c r="AU631" s="880"/>
      <c r="AV631" s="880"/>
      <c r="AW631" s="880"/>
      <c r="AX631" s="880"/>
    </row>
    <row r="632" spans="1:51" ht="30" hidden="1" customHeight="1" x14ac:dyDescent="0.15">
      <c r="A632" s="881">
        <v>2</v>
      </c>
      <c r="B632" s="881">
        <v>1</v>
      </c>
      <c r="C632" s="917"/>
      <c r="D632" s="917"/>
      <c r="E632" s="918"/>
      <c r="F632" s="918"/>
      <c r="G632" s="918"/>
      <c r="H632" s="918"/>
      <c r="I632" s="918"/>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17"/>
      <c r="D633" s="917"/>
      <c r="E633" s="918"/>
      <c r="F633" s="918"/>
      <c r="G633" s="918"/>
      <c r="H633" s="918"/>
      <c r="I633" s="918"/>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17"/>
      <c r="D634" s="917"/>
      <c r="E634" s="918"/>
      <c r="F634" s="918"/>
      <c r="G634" s="918"/>
      <c r="H634" s="918"/>
      <c r="I634" s="918"/>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17"/>
      <c r="D635" s="917"/>
      <c r="E635" s="918"/>
      <c r="F635" s="918"/>
      <c r="G635" s="918"/>
      <c r="H635" s="918"/>
      <c r="I635" s="918"/>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17"/>
      <c r="D636" s="917"/>
      <c r="E636" s="918"/>
      <c r="F636" s="918"/>
      <c r="G636" s="918"/>
      <c r="H636" s="918"/>
      <c r="I636" s="918"/>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17"/>
      <c r="D637" s="917"/>
      <c r="E637" s="918"/>
      <c r="F637" s="918"/>
      <c r="G637" s="918"/>
      <c r="H637" s="918"/>
      <c r="I637" s="918"/>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17"/>
      <c r="D638" s="917"/>
      <c r="E638" s="918"/>
      <c r="F638" s="918"/>
      <c r="G638" s="918"/>
      <c r="H638" s="918"/>
      <c r="I638" s="918"/>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17"/>
      <c r="D639" s="917"/>
      <c r="E639" s="918"/>
      <c r="F639" s="918"/>
      <c r="G639" s="918"/>
      <c r="H639" s="918"/>
      <c r="I639" s="918"/>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17"/>
      <c r="D640" s="917"/>
      <c r="E640" s="918"/>
      <c r="F640" s="918"/>
      <c r="G640" s="918"/>
      <c r="H640" s="918"/>
      <c r="I640" s="918"/>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17"/>
      <c r="D641" s="917"/>
      <c r="E641" s="918"/>
      <c r="F641" s="918"/>
      <c r="G641" s="918"/>
      <c r="H641" s="918"/>
      <c r="I641" s="918"/>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17"/>
      <c r="D642" s="917"/>
      <c r="E642" s="918"/>
      <c r="F642" s="918"/>
      <c r="G642" s="918"/>
      <c r="H642" s="918"/>
      <c r="I642" s="918"/>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17"/>
      <c r="D643" s="917"/>
      <c r="E643" s="918"/>
      <c r="F643" s="918"/>
      <c r="G643" s="918"/>
      <c r="H643" s="918"/>
      <c r="I643" s="918"/>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17"/>
      <c r="D644" s="917"/>
      <c r="E644" s="918"/>
      <c r="F644" s="918"/>
      <c r="G644" s="918"/>
      <c r="H644" s="918"/>
      <c r="I644" s="918"/>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17"/>
      <c r="D645" s="917"/>
      <c r="E645" s="918"/>
      <c r="F645" s="918"/>
      <c r="G645" s="918"/>
      <c r="H645" s="918"/>
      <c r="I645" s="918"/>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17"/>
      <c r="D646" s="917"/>
      <c r="E646" s="918"/>
      <c r="F646" s="918"/>
      <c r="G646" s="918"/>
      <c r="H646" s="918"/>
      <c r="I646" s="918"/>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17"/>
      <c r="D647" s="917"/>
      <c r="E647" s="918"/>
      <c r="F647" s="918"/>
      <c r="G647" s="918"/>
      <c r="H647" s="918"/>
      <c r="I647" s="918"/>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17"/>
      <c r="D648" s="917"/>
      <c r="E648" s="653"/>
      <c r="F648" s="918"/>
      <c r="G648" s="918"/>
      <c r="H648" s="918"/>
      <c r="I648" s="918"/>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17"/>
      <c r="D649" s="917"/>
      <c r="E649" s="918"/>
      <c r="F649" s="918"/>
      <c r="G649" s="918"/>
      <c r="H649" s="918"/>
      <c r="I649" s="918"/>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17"/>
      <c r="D650" s="917"/>
      <c r="E650" s="918"/>
      <c r="F650" s="918"/>
      <c r="G650" s="918"/>
      <c r="H650" s="918"/>
      <c r="I650" s="918"/>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17"/>
      <c r="D651" s="917"/>
      <c r="E651" s="918"/>
      <c r="F651" s="918"/>
      <c r="G651" s="918"/>
      <c r="H651" s="918"/>
      <c r="I651" s="918"/>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17"/>
      <c r="D652" s="917"/>
      <c r="E652" s="918"/>
      <c r="F652" s="918"/>
      <c r="G652" s="918"/>
      <c r="H652" s="918"/>
      <c r="I652" s="918"/>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17"/>
      <c r="D653" s="917"/>
      <c r="E653" s="918"/>
      <c r="F653" s="918"/>
      <c r="G653" s="918"/>
      <c r="H653" s="918"/>
      <c r="I653" s="918"/>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17"/>
      <c r="D654" s="917"/>
      <c r="E654" s="918"/>
      <c r="F654" s="918"/>
      <c r="G654" s="918"/>
      <c r="H654" s="918"/>
      <c r="I654" s="918"/>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17"/>
      <c r="D655" s="917"/>
      <c r="E655" s="918"/>
      <c r="F655" s="918"/>
      <c r="G655" s="918"/>
      <c r="H655" s="918"/>
      <c r="I655" s="918"/>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17"/>
      <c r="D656" s="917"/>
      <c r="E656" s="918"/>
      <c r="F656" s="918"/>
      <c r="G656" s="918"/>
      <c r="H656" s="918"/>
      <c r="I656" s="918"/>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17"/>
      <c r="D657" s="917"/>
      <c r="E657" s="918"/>
      <c r="F657" s="918"/>
      <c r="G657" s="918"/>
      <c r="H657" s="918"/>
      <c r="I657" s="918"/>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17"/>
      <c r="D658" s="917"/>
      <c r="E658" s="918"/>
      <c r="F658" s="918"/>
      <c r="G658" s="918"/>
      <c r="H658" s="918"/>
      <c r="I658" s="918"/>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17"/>
      <c r="D659" s="917"/>
      <c r="E659" s="918"/>
      <c r="F659" s="918"/>
      <c r="G659" s="918"/>
      <c r="H659" s="918"/>
      <c r="I659" s="918"/>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17"/>
      <c r="D660" s="917"/>
      <c r="E660" s="918"/>
      <c r="F660" s="918"/>
      <c r="G660" s="918"/>
      <c r="H660" s="918"/>
      <c r="I660" s="918"/>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7" priority="921">
      <formula>IF(RIGHT(TEXT(P14,"0.#"),1)=".",FALSE,TRUE)</formula>
    </cfRule>
    <cfRule type="expression" dxfId="816" priority="922">
      <formula>IF(RIGHT(TEXT(P14,"0.#"),1)=".",TRUE,FALSE)</formula>
    </cfRule>
  </conditionalFormatting>
  <conditionalFormatting sqref="P18:AX18">
    <cfRule type="expression" dxfId="815" priority="919">
      <formula>IF(RIGHT(TEXT(P18,"0.#"),1)=".",FALSE,TRUE)</formula>
    </cfRule>
    <cfRule type="expression" dxfId="814" priority="920">
      <formula>IF(RIGHT(TEXT(P18,"0.#"),1)=".",TRUE,FALSE)</formula>
    </cfRule>
  </conditionalFormatting>
  <conditionalFormatting sqref="AU312:AU319 AU310">
    <cfRule type="expression" dxfId="813" priority="901">
      <formula>IF(RIGHT(TEXT(AU310,"0.#"),1)=".",FALSE,TRUE)</formula>
    </cfRule>
    <cfRule type="expression" dxfId="812" priority="902">
      <formula>IF(RIGHT(TEXT(AU310,"0.#"),1)=".",TRUE,FALSE)</formula>
    </cfRule>
  </conditionalFormatting>
  <conditionalFormatting sqref="Y320">
    <cfRule type="expression" dxfId="811" priority="915">
      <formula>IF(RIGHT(TEXT(Y320,"0.#"),1)=".",FALSE,TRUE)</formula>
    </cfRule>
    <cfRule type="expression" dxfId="810" priority="916">
      <formula>IF(RIGHT(TEXT(Y320,"0.#"),1)=".",TRUE,FALSE)</formula>
    </cfRule>
  </conditionalFormatting>
  <conditionalFormatting sqref="Y351:Y358 Y349 Y338:Y345 Y336 Y325:Y332 Y323">
    <cfRule type="expression" dxfId="809" priority="895">
      <formula>IF(RIGHT(TEXT(Y323,"0.#"),1)=".",FALSE,TRUE)</formula>
    </cfRule>
    <cfRule type="expression" dxfId="808" priority="896">
      <formula>IF(RIGHT(TEXT(Y323,"0.#"),1)=".",TRUE,FALSE)</formula>
    </cfRule>
  </conditionalFormatting>
  <conditionalFormatting sqref="P16:AQ17 P15:AX15 P13:AX13">
    <cfRule type="expression" dxfId="807" priority="913">
      <formula>IF(RIGHT(TEXT(P13,"0.#"),1)=".",FALSE,TRUE)</formula>
    </cfRule>
    <cfRule type="expression" dxfId="806" priority="914">
      <formula>IF(RIGHT(TEXT(P13,"0.#"),1)=".",TRUE,FALSE)</formula>
    </cfRule>
  </conditionalFormatting>
  <conditionalFormatting sqref="P19:AJ19">
    <cfRule type="expression" dxfId="805" priority="911">
      <formula>IF(RIGHT(TEXT(P19,"0.#"),1)=".",FALSE,TRUE)</formula>
    </cfRule>
    <cfRule type="expression" dxfId="804" priority="912">
      <formula>IF(RIGHT(TEXT(P19,"0.#"),1)=".",TRUE,FALSE)</formula>
    </cfRule>
  </conditionalFormatting>
  <conditionalFormatting sqref="AE32 AQ32">
    <cfRule type="expression" dxfId="803" priority="909">
      <formula>IF(RIGHT(TEXT(AE32,"0.#"),1)=".",FALSE,TRUE)</formula>
    </cfRule>
    <cfRule type="expression" dxfId="802" priority="910">
      <formula>IF(RIGHT(TEXT(AE32,"0.#"),1)=".",TRUE,FALSE)</formula>
    </cfRule>
  </conditionalFormatting>
  <conditionalFormatting sqref="Y312:Y319">
    <cfRule type="expression" dxfId="801" priority="907">
      <formula>IF(RIGHT(TEXT(Y312,"0.#"),1)=".",FALSE,TRUE)</formula>
    </cfRule>
    <cfRule type="expression" dxfId="800" priority="908">
      <formula>IF(RIGHT(TEXT(Y312,"0.#"),1)=".",TRUE,FALSE)</formula>
    </cfRule>
  </conditionalFormatting>
  <conditionalFormatting sqref="AU311">
    <cfRule type="expression" dxfId="799" priority="905">
      <formula>IF(RIGHT(TEXT(AU311,"0.#"),1)=".",FALSE,TRUE)</formula>
    </cfRule>
    <cfRule type="expression" dxfId="798" priority="906">
      <formula>IF(RIGHT(TEXT(AU311,"0.#"),1)=".",TRUE,FALSE)</formula>
    </cfRule>
  </conditionalFormatting>
  <conditionalFormatting sqref="AU320">
    <cfRule type="expression" dxfId="797" priority="903">
      <formula>IF(RIGHT(TEXT(AU320,"0.#"),1)=".",FALSE,TRUE)</formula>
    </cfRule>
    <cfRule type="expression" dxfId="796" priority="904">
      <formula>IF(RIGHT(TEXT(AU320,"0.#"),1)=".",TRUE,FALSE)</formula>
    </cfRule>
  </conditionalFormatting>
  <conditionalFormatting sqref="Y350 Y337 Y324">
    <cfRule type="expression" dxfId="795" priority="899">
      <formula>IF(RIGHT(TEXT(Y324,"0.#"),1)=".",FALSE,TRUE)</formula>
    </cfRule>
    <cfRule type="expression" dxfId="794" priority="900">
      <formula>IF(RIGHT(TEXT(Y324,"0.#"),1)=".",TRUE,FALSE)</formula>
    </cfRule>
  </conditionalFormatting>
  <conditionalFormatting sqref="Y359 Y346 Y333">
    <cfRule type="expression" dxfId="793" priority="897">
      <formula>IF(RIGHT(TEXT(Y333,"0.#"),1)=".",FALSE,TRUE)</formula>
    </cfRule>
    <cfRule type="expression" dxfId="792" priority="898">
      <formula>IF(RIGHT(TEXT(Y333,"0.#"),1)=".",TRUE,FALSE)</formula>
    </cfRule>
  </conditionalFormatting>
  <conditionalFormatting sqref="AU350 AU337 AU324">
    <cfRule type="expression" dxfId="791" priority="893">
      <formula>IF(RIGHT(TEXT(AU324,"0.#"),1)=".",FALSE,TRUE)</formula>
    </cfRule>
    <cfRule type="expression" dxfId="790" priority="894">
      <formula>IF(RIGHT(TEXT(AU324,"0.#"),1)=".",TRUE,FALSE)</formula>
    </cfRule>
  </conditionalFormatting>
  <conditionalFormatting sqref="AU359 AU346 AU333">
    <cfRule type="expression" dxfId="789" priority="891">
      <formula>IF(RIGHT(TEXT(AU333,"0.#"),1)=".",FALSE,TRUE)</formula>
    </cfRule>
    <cfRule type="expression" dxfId="788" priority="892">
      <formula>IF(RIGHT(TEXT(AU333,"0.#"),1)=".",TRUE,FALSE)</formula>
    </cfRule>
  </conditionalFormatting>
  <conditionalFormatting sqref="AU351:AU358 AU349 AU338:AU345 AU336 AU325:AU332 AU323">
    <cfRule type="expression" dxfId="787" priority="889">
      <formula>IF(RIGHT(TEXT(AU323,"0.#"),1)=".",FALSE,TRUE)</formula>
    </cfRule>
    <cfRule type="expression" dxfId="786" priority="890">
      <formula>IF(RIGHT(TEXT(AU323,"0.#"),1)=".",TRUE,FALSE)</formula>
    </cfRule>
  </conditionalFormatting>
  <conditionalFormatting sqref="AI32">
    <cfRule type="expression" dxfId="785" priority="887">
      <formula>IF(RIGHT(TEXT(AI32,"0.#"),1)=".",FALSE,TRUE)</formula>
    </cfRule>
    <cfRule type="expression" dxfId="784" priority="888">
      <formula>IF(RIGHT(TEXT(AI32,"0.#"),1)=".",TRUE,FALSE)</formula>
    </cfRule>
  </conditionalFormatting>
  <conditionalFormatting sqref="AM32">
    <cfRule type="expression" dxfId="783" priority="885">
      <formula>IF(RIGHT(TEXT(AM32,"0.#"),1)=".",FALSE,TRUE)</formula>
    </cfRule>
    <cfRule type="expression" dxfId="782" priority="886">
      <formula>IF(RIGHT(TEXT(AM32,"0.#"),1)=".",TRUE,FALSE)</formula>
    </cfRule>
  </conditionalFormatting>
  <conditionalFormatting sqref="AE33">
    <cfRule type="expression" dxfId="781" priority="883">
      <formula>IF(RIGHT(TEXT(AE33,"0.#"),1)=".",FALSE,TRUE)</formula>
    </cfRule>
    <cfRule type="expression" dxfId="780" priority="884">
      <formula>IF(RIGHT(TEXT(AE33,"0.#"),1)=".",TRUE,FALSE)</formula>
    </cfRule>
  </conditionalFormatting>
  <conditionalFormatting sqref="AI33">
    <cfRule type="expression" dxfId="779" priority="881">
      <formula>IF(RIGHT(TEXT(AI33,"0.#"),1)=".",FALSE,TRUE)</formula>
    </cfRule>
    <cfRule type="expression" dxfId="778" priority="882">
      <formula>IF(RIGHT(TEXT(AI33,"0.#"),1)=".",TRUE,FALSE)</formula>
    </cfRule>
  </conditionalFormatting>
  <conditionalFormatting sqref="AM33">
    <cfRule type="expression" dxfId="777" priority="879">
      <formula>IF(RIGHT(TEXT(AM33,"0.#"),1)=".",FALSE,TRUE)</formula>
    </cfRule>
    <cfRule type="expression" dxfId="776" priority="880">
      <formula>IF(RIGHT(TEXT(AM33,"0.#"),1)=".",TRUE,FALSE)</formula>
    </cfRule>
  </conditionalFormatting>
  <conditionalFormatting sqref="AQ33">
    <cfRule type="expression" dxfId="775" priority="877">
      <formula>IF(RIGHT(TEXT(AQ33,"0.#"),1)=".",FALSE,TRUE)</formula>
    </cfRule>
    <cfRule type="expression" dxfId="774" priority="878">
      <formula>IF(RIGHT(TEXT(AQ33,"0.#"),1)=".",TRUE,FALSE)</formula>
    </cfRule>
  </conditionalFormatting>
  <conditionalFormatting sqref="AE210">
    <cfRule type="expression" dxfId="773" priority="875">
      <formula>IF(RIGHT(TEXT(AE210,"0.#"),1)=".",FALSE,TRUE)</formula>
    </cfRule>
    <cfRule type="expression" dxfId="772" priority="876">
      <formula>IF(RIGHT(TEXT(AE210,"0.#"),1)=".",TRUE,FALSE)</formula>
    </cfRule>
  </conditionalFormatting>
  <conditionalFormatting sqref="AE211">
    <cfRule type="expression" dxfId="771" priority="873">
      <formula>IF(RIGHT(TEXT(AE211,"0.#"),1)=".",FALSE,TRUE)</formula>
    </cfRule>
    <cfRule type="expression" dxfId="770" priority="874">
      <formula>IF(RIGHT(TEXT(AE211,"0.#"),1)=".",TRUE,FALSE)</formula>
    </cfRule>
  </conditionalFormatting>
  <conditionalFormatting sqref="AE212">
    <cfRule type="expression" dxfId="769" priority="871">
      <formula>IF(RIGHT(TEXT(AE212,"0.#"),1)=".",FALSE,TRUE)</formula>
    </cfRule>
    <cfRule type="expression" dxfId="768" priority="872">
      <formula>IF(RIGHT(TEXT(AE212,"0.#"),1)=".",TRUE,FALSE)</formula>
    </cfRule>
  </conditionalFormatting>
  <conditionalFormatting sqref="AI212">
    <cfRule type="expression" dxfId="767" priority="869">
      <formula>IF(RIGHT(TEXT(AI212,"0.#"),1)=".",FALSE,TRUE)</formula>
    </cfRule>
    <cfRule type="expression" dxfId="766" priority="870">
      <formula>IF(RIGHT(TEXT(AI212,"0.#"),1)=".",TRUE,FALSE)</formula>
    </cfRule>
  </conditionalFormatting>
  <conditionalFormatting sqref="AI211">
    <cfRule type="expression" dxfId="765" priority="867">
      <formula>IF(RIGHT(TEXT(AI211,"0.#"),1)=".",FALSE,TRUE)</formula>
    </cfRule>
    <cfRule type="expression" dxfId="764" priority="868">
      <formula>IF(RIGHT(TEXT(AI211,"0.#"),1)=".",TRUE,FALSE)</formula>
    </cfRule>
  </conditionalFormatting>
  <conditionalFormatting sqref="AI210">
    <cfRule type="expression" dxfId="763" priority="865">
      <formula>IF(RIGHT(TEXT(AI210,"0.#"),1)=".",FALSE,TRUE)</formula>
    </cfRule>
    <cfRule type="expression" dxfId="762" priority="866">
      <formula>IF(RIGHT(TEXT(AI210,"0.#"),1)=".",TRUE,FALSE)</formula>
    </cfRule>
  </conditionalFormatting>
  <conditionalFormatting sqref="AM210">
    <cfRule type="expression" dxfId="761" priority="863">
      <formula>IF(RIGHT(TEXT(AM210,"0.#"),1)=".",FALSE,TRUE)</formula>
    </cfRule>
    <cfRule type="expression" dxfId="760" priority="864">
      <formula>IF(RIGHT(TEXT(AM210,"0.#"),1)=".",TRUE,FALSE)</formula>
    </cfRule>
  </conditionalFormatting>
  <conditionalFormatting sqref="AM211">
    <cfRule type="expression" dxfId="759" priority="861">
      <formula>IF(RIGHT(TEXT(AM211,"0.#"),1)=".",FALSE,TRUE)</formula>
    </cfRule>
    <cfRule type="expression" dxfId="758" priority="862">
      <formula>IF(RIGHT(TEXT(AM211,"0.#"),1)=".",TRUE,FALSE)</formula>
    </cfRule>
  </conditionalFormatting>
  <conditionalFormatting sqref="AM212">
    <cfRule type="expression" dxfId="757" priority="859">
      <formula>IF(RIGHT(TEXT(AM212,"0.#"),1)=".",FALSE,TRUE)</formula>
    </cfRule>
    <cfRule type="expression" dxfId="756" priority="860">
      <formula>IF(RIGHT(TEXT(AM212,"0.#"),1)=".",TRUE,FALSE)</formula>
    </cfRule>
  </conditionalFormatting>
  <conditionalFormatting sqref="AL368:AO395">
    <cfRule type="expression" dxfId="755" priority="855">
      <formula>IF(AND(AL368&gt;=0, RIGHT(TEXT(AL368,"0.#"),1)&lt;&gt;"."),TRUE,FALSE)</formula>
    </cfRule>
    <cfRule type="expression" dxfId="754" priority="856">
      <formula>IF(AND(AL368&gt;=0, RIGHT(TEXT(AL368,"0.#"),1)="."),TRUE,FALSE)</formula>
    </cfRule>
    <cfRule type="expression" dxfId="753" priority="857">
      <formula>IF(AND(AL368&lt;0, RIGHT(TEXT(AL368,"0.#"),1)&lt;&gt;"."),TRUE,FALSE)</formula>
    </cfRule>
    <cfRule type="expression" dxfId="752" priority="858">
      <formula>IF(AND(AL368&lt;0, RIGHT(TEXT(AL368,"0.#"),1)="."),TRUE,FALSE)</formula>
    </cfRule>
  </conditionalFormatting>
  <conditionalFormatting sqref="AQ210:AQ212">
    <cfRule type="expression" dxfId="751" priority="853">
      <formula>IF(RIGHT(TEXT(AQ210,"0.#"),1)=".",FALSE,TRUE)</formula>
    </cfRule>
    <cfRule type="expression" dxfId="750" priority="854">
      <formula>IF(RIGHT(TEXT(AQ210,"0.#"),1)=".",TRUE,FALSE)</formula>
    </cfRule>
  </conditionalFormatting>
  <conditionalFormatting sqref="AU210:AU212">
    <cfRule type="expression" dxfId="749" priority="851">
      <formula>IF(RIGHT(TEXT(AU210,"0.#"),1)=".",FALSE,TRUE)</formula>
    </cfRule>
    <cfRule type="expression" dxfId="748" priority="852">
      <formula>IF(RIGHT(TEXT(AU210,"0.#"),1)=".",TRUE,FALSE)</formula>
    </cfRule>
  </conditionalFormatting>
  <conditionalFormatting sqref="Y368:Y395">
    <cfRule type="expression" dxfId="747" priority="849">
      <formula>IF(RIGHT(TEXT(Y368,"0.#"),1)=".",FALSE,TRUE)</formula>
    </cfRule>
    <cfRule type="expression" dxfId="746" priority="850">
      <formula>IF(RIGHT(TEXT(Y368,"0.#"),1)=".",TRUE,FALSE)</formula>
    </cfRule>
  </conditionalFormatting>
  <conditionalFormatting sqref="AL631:AO660">
    <cfRule type="expression" dxfId="745" priority="845">
      <formula>IF(AND(AL631&gt;=0, RIGHT(TEXT(AL631,"0.#"),1)&lt;&gt;"."),TRUE,FALSE)</formula>
    </cfRule>
    <cfRule type="expression" dxfId="744" priority="846">
      <formula>IF(AND(AL631&gt;=0, RIGHT(TEXT(AL631,"0.#"),1)="."),TRUE,FALSE)</formula>
    </cfRule>
    <cfRule type="expression" dxfId="743" priority="847">
      <formula>IF(AND(AL631&lt;0, RIGHT(TEXT(AL631,"0.#"),1)&lt;&gt;"."),TRUE,FALSE)</formula>
    </cfRule>
    <cfRule type="expression" dxfId="742" priority="848">
      <formula>IF(AND(AL631&lt;0, RIGHT(TEXT(AL631,"0.#"),1)="."),TRUE,FALSE)</formula>
    </cfRule>
  </conditionalFormatting>
  <conditionalFormatting sqref="Y631:Y660">
    <cfRule type="expression" dxfId="741" priority="843">
      <formula>IF(RIGHT(TEXT(Y631,"0.#"),1)=".",FALSE,TRUE)</formula>
    </cfRule>
    <cfRule type="expression" dxfId="740" priority="844">
      <formula>IF(RIGHT(TEXT(Y631,"0.#"),1)=".",TRUE,FALSE)</formula>
    </cfRule>
  </conditionalFormatting>
  <conditionalFormatting sqref="AL367:AO367">
    <cfRule type="expression" dxfId="739" priority="839">
      <formula>IF(AND(AL367&gt;=0, RIGHT(TEXT(AL367,"0.#"),1)&lt;&gt;"."),TRUE,FALSE)</formula>
    </cfRule>
    <cfRule type="expression" dxfId="738" priority="840">
      <formula>IF(AND(AL367&gt;=0, RIGHT(TEXT(AL367,"0.#"),1)="."),TRUE,FALSE)</formula>
    </cfRule>
    <cfRule type="expression" dxfId="737" priority="841">
      <formula>IF(AND(AL367&lt;0, RIGHT(TEXT(AL367,"0.#"),1)&lt;&gt;"."),TRUE,FALSE)</formula>
    </cfRule>
    <cfRule type="expression" dxfId="736" priority="842">
      <formula>IF(AND(AL367&lt;0, RIGHT(TEXT(AL367,"0.#"),1)="."),TRUE,FALSE)</formula>
    </cfRule>
  </conditionalFormatting>
  <conditionalFormatting sqref="Y367">
    <cfRule type="expression" dxfId="735" priority="837">
      <formula>IF(RIGHT(TEXT(Y367,"0.#"),1)=".",FALSE,TRUE)</formula>
    </cfRule>
    <cfRule type="expression" dxfId="734" priority="838">
      <formula>IF(RIGHT(TEXT(Y367,"0.#"),1)=".",TRUE,FALSE)</formula>
    </cfRule>
  </conditionalFormatting>
  <conditionalFormatting sqref="Y401:Y428">
    <cfRule type="expression" dxfId="733" priority="775">
      <formula>IF(RIGHT(TEXT(Y401,"0.#"),1)=".",FALSE,TRUE)</formula>
    </cfRule>
    <cfRule type="expression" dxfId="732" priority="776">
      <formula>IF(RIGHT(TEXT(Y401,"0.#"),1)=".",TRUE,FALSE)</formula>
    </cfRule>
  </conditionalFormatting>
  <conditionalFormatting sqref="Y400">
    <cfRule type="expression" dxfId="731" priority="769">
      <formula>IF(RIGHT(TEXT(Y400,"0.#"),1)=".",FALSE,TRUE)</formula>
    </cfRule>
    <cfRule type="expression" dxfId="730" priority="770">
      <formula>IF(RIGHT(TEXT(Y400,"0.#"),1)=".",TRUE,FALSE)</formula>
    </cfRule>
  </conditionalFormatting>
  <conditionalFormatting sqref="Y434:Y461">
    <cfRule type="expression" dxfId="729" priority="763">
      <formula>IF(RIGHT(TEXT(Y434,"0.#"),1)=".",FALSE,TRUE)</formula>
    </cfRule>
    <cfRule type="expression" dxfId="728" priority="764">
      <formula>IF(RIGHT(TEXT(Y434,"0.#"),1)=".",TRUE,FALSE)</formula>
    </cfRule>
  </conditionalFormatting>
  <conditionalFormatting sqref="Y432:Y433">
    <cfRule type="expression" dxfId="727" priority="757">
      <formula>IF(RIGHT(TEXT(Y432,"0.#"),1)=".",FALSE,TRUE)</formula>
    </cfRule>
    <cfRule type="expression" dxfId="726" priority="758">
      <formula>IF(RIGHT(TEXT(Y432,"0.#"),1)=".",TRUE,FALSE)</formula>
    </cfRule>
  </conditionalFormatting>
  <conditionalFormatting sqref="Y467:Y494">
    <cfRule type="expression" dxfId="725" priority="751">
      <formula>IF(RIGHT(TEXT(Y467,"0.#"),1)=".",FALSE,TRUE)</formula>
    </cfRule>
    <cfRule type="expression" dxfId="724" priority="752">
      <formula>IF(RIGHT(TEXT(Y467,"0.#"),1)=".",TRUE,FALSE)</formula>
    </cfRule>
  </conditionalFormatting>
  <conditionalFormatting sqref="Y465:Y466">
    <cfRule type="expression" dxfId="723" priority="745">
      <formula>IF(RIGHT(TEXT(Y465,"0.#"),1)=".",FALSE,TRUE)</formula>
    </cfRule>
    <cfRule type="expression" dxfId="722" priority="746">
      <formula>IF(RIGHT(TEXT(Y465,"0.#"),1)=".",TRUE,FALSE)</formula>
    </cfRule>
  </conditionalFormatting>
  <conditionalFormatting sqref="Y500:Y527">
    <cfRule type="expression" dxfId="721" priority="739">
      <formula>IF(RIGHT(TEXT(Y500,"0.#"),1)=".",FALSE,TRUE)</formula>
    </cfRule>
    <cfRule type="expression" dxfId="720" priority="740">
      <formula>IF(RIGHT(TEXT(Y500,"0.#"),1)=".",TRUE,FALSE)</formula>
    </cfRule>
  </conditionalFormatting>
  <conditionalFormatting sqref="Y498:Y499">
    <cfRule type="expression" dxfId="719" priority="733">
      <formula>IF(RIGHT(TEXT(Y498,"0.#"),1)=".",FALSE,TRUE)</formula>
    </cfRule>
    <cfRule type="expression" dxfId="718" priority="734">
      <formula>IF(RIGHT(TEXT(Y498,"0.#"),1)=".",TRUE,FALSE)</formula>
    </cfRule>
  </conditionalFormatting>
  <conditionalFormatting sqref="Y533:Y560">
    <cfRule type="expression" dxfId="717" priority="727">
      <formula>IF(RIGHT(TEXT(Y533,"0.#"),1)=".",FALSE,TRUE)</formula>
    </cfRule>
    <cfRule type="expression" dxfId="716" priority="728">
      <formula>IF(RIGHT(TEXT(Y533,"0.#"),1)=".",TRUE,FALSE)</formula>
    </cfRule>
  </conditionalFormatting>
  <conditionalFormatting sqref="W23">
    <cfRule type="expression" dxfId="715" priority="835">
      <formula>IF(RIGHT(TEXT(W23,"0.#"),1)=".",FALSE,TRUE)</formula>
    </cfRule>
    <cfRule type="expression" dxfId="714" priority="836">
      <formula>IF(RIGHT(TEXT(W23,"0.#"),1)=".",TRUE,FALSE)</formula>
    </cfRule>
  </conditionalFormatting>
  <conditionalFormatting sqref="W24:W27">
    <cfRule type="expression" dxfId="713" priority="833">
      <formula>IF(RIGHT(TEXT(W24,"0.#"),1)=".",FALSE,TRUE)</formula>
    </cfRule>
    <cfRule type="expression" dxfId="712" priority="834">
      <formula>IF(RIGHT(TEXT(W24,"0.#"),1)=".",TRUE,FALSE)</formula>
    </cfRule>
  </conditionalFormatting>
  <conditionalFormatting sqref="W28">
    <cfRule type="expression" dxfId="711" priority="831">
      <formula>IF(RIGHT(TEXT(W28,"0.#"),1)=".",FALSE,TRUE)</formula>
    </cfRule>
    <cfRule type="expression" dxfId="710" priority="832">
      <formula>IF(RIGHT(TEXT(W28,"0.#"),1)=".",TRUE,FALSE)</formula>
    </cfRule>
  </conditionalFormatting>
  <conditionalFormatting sqref="P23">
    <cfRule type="expression" dxfId="709" priority="829">
      <formula>IF(RIGHT(TEXT(P23,"0.#"),1)=".",FALSE,TRUE)</formula>
    </cfRule>
    <cfRule type="expression" dxfId="708" priority="830">
      <formula>IF(RIGHT(TEXT(P23,"0.#"),1)=".",TRUE,FALSE)</formula>
    </cfRule>
  </conditionalFormatting>
  <conditionalFormatting sqref="P24:P27">
    <cfRule type="expression" dxfId="707" priority="827">
      <formula>IF(RIGHT(TEXT(P24,"0.#"),1)=".",FALSE,TRUE)</formula>
    </cfRule>
    <cfRule type="expression" dxfId="706" priority="828">
      <formula>IF(RIGHT(TEXT(P24,"0.#"),1)=".",TRUE,FALSE)</formula>
    </cfRule>
  </conditionalFormatting>
  <conditionalFormatting sqref="P28">
    <cfRule type="expression" dxfId="705" priority="825">
      <formula>IF(RIGHT(TEXT(P28,"0.#"),1)=".",FALSE,TRUE)</formula>
    </cfRule>
    <cfRule type="expression" dxfId="704" priority="826">
      <formula>IF(RIGHT(TEXT(P28,"0.#"),1)=".",TRUE,FALSE)</formula>
    </cfRule>
  </conditionalFormatting>
  <conditionalFormatting sqref="AE202">
    <cfRule type="expression" dxfId="703" priority="823">
      <formula>IF(RIGHT(TEXT(AE202,"0.#"),1)=".",FALSE,TRUE)</formula>
    </cfRule>
    <cfRule type="expression" dxfId="702" priority="824">
      <formula>IF(RIGHT(TEXT(AE202,"0.#"),1)=".",TRUE,FALSE)</formula>
    </cfRule>
  </conditionalFormatting>
  <conditionalFormatting sqref="AE203">
    <cfRule type="expression" dxfId="701" priority="821">
      <formula>IF(RIGHT(TEXT(AE203,"0.#"),1)=".",FALSE,TRUE)</formula>
    </cfRule>
    <cfRule type="expression" dxfId="700" priority="822">
      <formula>IF(RIGHT(TEXT(AE203,"0.#"),1)=".",TRUE,FALSE)</formula>
    </cfRule>
  </conditionalFormatting>
  <conditionalFormatting sqref="AE204">
    <cfRule type="expression" dxfId="699" priority="819">
      <formula>IF(RIGHT(TEXT(AE204,"0.#"),1)=".",FALSE,TRUE)</formula>
    </cfRule>
    <cfRule type="expression" dxfId="698" priority="820">
      <formula>IF(RIGHT(TEXT(AE204,"0.#"),1)=".",TRUE,FALSE)</formula>
    </cfRule>
  </conditionalFormatting>
  <conditionalFormatting sqref="AI204">
    <cfRule type="expression" dxfId="697" priority="817">
      <formula>IF(RIGHT(TEXT(AI204,"0.#"),1)=".",FALSE,TRUE)</formula>
    </cfRule>
    <cfRule type="expression" dxfId="696" priority="818">
      <formula>IF(RIGHT(TEXT(AI204,"0.#"),1)=".",TRUE,FALSE)</formula>
    </cfRule>
  </conditionalFormatting>
  <conditionalFormatting sqref="AI203">
    <cfRule type="expression" dxfId="695" priority="815">
      <formula>IF(RIGHT(TEXT(AI203,"0.#"),1)=".",FALSE,TRUE)</formula>
    </cfRule>
    <cfRule type="expression" dxfId="694" priority="816">
      <formula>IF(RIGHT(TEXT(AI203,"0.#"),1)=".",TRUE,FALSE)</formula>
    </cfRule>
  </conditionalFormatting>
  <conditionalFormatting sqref="AI202">
    <cfRule type="expression" dxfId="693" priority="813">
      <formula>IF(RIGHT(TEXT(AI202,"0.#"),1)=".",FALSE,TRUE)</formula>
    </cfRule>
    <cfRule type="expression" dxfId="692" priority="814">
      <formula>IF(RIGHT(TEXT(AI202,"0.#"),1)=".",TRUE,FALSE)</formula>
    </cfRule>
  </conditionalFormatting>
  <conditionalFormatting sqref="AM202">
    <cfRule type="expression" dxfId="691" priority="811">
      <formula>IF(RIGHT(TEXT(AM202,"0.#"),1)=".",FALSE,TRUE)</formula>
    </cfRule>
    <cfRule type="expression" dxfId="690" priority="812">
      <formula>IF(RIGHT(TEXT(AM202,"0.#"),1)=".",TRUE,FALSE)</formula>
    </cfRule>
  </conditionalFormatting>
  <conditionalFormatting sqref="AM203">
    <cfRule type="expression" dxfId="689" priority="809">
      <formula>IF(RIGHT(TEXT(AM203,"0.#"),1)=".",FALSE,TRUE)</formula>
    </cfRule>
    <cfRule type="expression" dxfId="688" priority="810">
      <formula>IF(RIGHT(TEXT(AM203,"0.#"),1)=".",TRUE,FALSE)</formula>
    </cfRule>
  </conditionalFormatting>
  <conditionalFormatting sqref="AM204">
    <cfRule type="expression" dxfId="687" priority="807">
      <formula>IF(RIGHT(TEXT(AM204,"0.#"),1)=".",FALSE,TRUE)</formula>
    </cfRule>
    <cfRule type="expression" dxfId="686" priority="808">
      <formula>IF(RIGHT(TEXT(AM204,"0.#"),1)=".",TRUE,FALSE)</formula>
    </cfRule>
  </conditionalFormatting>
  <conditionalFormatting sqref="AQ202:AQ204">
    <cfRule type="expression" dxfId="685" priority="805">
      <formula>IF(RIGHT(TEXT(AQ202,"0.#"),1)=".",FALSE,TRUE)</formula>
    </cfRule>
    <cfRule type="expression" dxfId="684" priority="806">
      <formula>IF(RIGHT(TEXT(AQ202,"0.#"),1)=".",TRUE,FALSE)</formula>
    </cfRule>
  </conditionalFormatting>
  <conditionalFormatting sqref="AU202:AU204">
    <cfRule type="expression" dxfId="683" priority="803">
      <formula>IF(RIGHT(TEXT(AU202,"0.#"),1)=".",FALSE,TRUE)</formula>
    </cfRule>
    <cfRule type="expression" dxfId="682" priority="804">
      <formula>IF(RIGHT(TEXT(AU202,"0.#"),1)=".",TRUE,FALSE)</formula>
    </cfRule>
  </conditionalFormatting>
  <conditionalFormatting sqref="AE205">
    <cfRule type="expression" dxfId="681" priority="801">
      <formula>IF(RIGHT(TEXT(AE205,"0.#"),1)=".",FALSE,TRUE)</formula>
    </cfRule>
    <cfRule type="expression" dxfId="680" priority="802">
      <formula>IF(RIGHT(TEXT(AE205,"0.#"),1)=".",TRUE,FALSE)</formula>
    </cfRule>
  </conditionalFormatting>
  <conditionalFormatting sqref="AE206">
    <cfRule type="expression" dxfId="679" priority="799">
      <formula>IF(RIGHT(TEXT(AE206,"0.#"),1)=".",FALSE,TRUE)</formula>
    </cfRule>
    <cfRule type="expression" dxfId="678" priority="800">
      <formula>IF(RIGHT(TEXT(AE206,"0.#"),1)=".",TRUE,FALSE)</formula>
    </cfRule>
  </conditionalFormatting>
  <conditionalFormatting sqref="AE207">
    <cfRule type="expression" dxfId="677" priority="797">
      <formula>IF(RIGHT(TEXT(AE207,"0.#"),1)=".",FALSE,TRUE)</formula>
    </cfRule>
    <cfRule type="expression" dxfId="676" priority="798">
      <formula>IF(RIGHT(TEXT(AE207,"0.#"),1)=".",TRUE,FALSE)</formula>
    </cfRule>
  </conditionalFormatting>
  <conditionalFormatting sqref="AI207">
    <cfRule type="expression" dxfId="675" priority="795">
      <formula>IF(RIGHT(TEXT(AI207,"0.#"),1)=".",FALSE,TRUE)</formula>
    </cfRule>
    <cfRule type="expression" dxfId="674" priority="796">
      <formula>IF(RIGHT(TEXT(AI207,"0.#"),1)=".",TRUE,FALSE)</formula>
    </cfRule>
  </conditionalFormatting>
  <conditionalFormatting sqref="AI206">
    <cfRule type="expression" dxfId="673" priority="793">
      <formula>IF(RIGHT(TEXT(AI206,"0.#"),1)=".",FALSE,TRUE)</formula>
    </cfRule>
    <cfRule type="expression" dxfId="672" priority="794">
      <formula>IF(RIGHT(TEXT(AI206,"0.#"),1)=".",TRUE,FALSE)</formula>
    </cfRule>
  </conditionalFormatting>
  <conditionalFormatting sqref="AI205">
    <cfRule type="expression" dxfId="671" priority="791">
      <formula>IF(RIGHT(TEXT(AI205,"0.#"),1)=".",FALSE,TRUE)</formula>
    </cfRule>
    <cfRule type="expression" dxfId="670" priority="792">
      <formula>IF(RIGHT(TEXT(AI205,"0.#"),1)=".",TRUE,FALSE)</formula>
    </cfRule>
  </conditionalFormatting>
  <conditionalFormatting sqref="AM205">
    <cfRule type="expression" dxfId="669" priority="789">
      <formula>IF(RIGHT(TEXT(AM205,"0.#"),1)=".",FALSE,TRUE)</formula>
    </cfRule>
    <cfRule type="expression" dxfId="668" priority="790">
      <formula>IF(RIGHT(TEXT(AM205,"0.#"),1)=".",TRUE,FALSE)</formula>
    </cfRule>
  </conditionalFormatting>
  <conditionalFormatting sqref="AM206">
    <cfRule type="expression" dxfId="667" priority="787">
      <formula>IF(RIGHT(TEXT(AM206,"0.#"),1)=".",FALSE,TRUE)</formula>
    </cfRule>
    <cfRule type="expression" dxfId="666" priority="788">
      <formula>IF(RIGHT(TEXT(AM206,"0.#"),1)=".",TRUE,FALSE)</formula>
    </cfRule>
  </conditionalFormatting>
  <conditionalFormatting sqref="AM207">
    <cfRule type="expression" dxfId="665" priority="785">
      <formula>IF(RIGHT(TEXT(AM207,"0.#"),1)=".",FALSE,TRUE)</formula>
    </cfRule>
    <cfRule type="expression" dxfId="664" priority="786">
      <formula>IF(RIGHT(TEXT(AM207,"0.#"),1)=".",TRUE,FALSE)</formula>
    </cfRule>
  </conditionalFormatting>
  <conditionalFormatting sqref="AQ205:AQ207">
    <cfRule type="expression" dxfId="663" priority="783">
      <formula>IF(RIGHT(TEXT(AQ205,"0.#"),1)=".",FALSE,TRUE)</formula>
    </cfRule>
    <cfRule type="expression" dxfId="662" priority="784">
      <formula>IF(RIGHT(TEXT(AQ205,"0.#"),1)=".",TRUE,FALSE)</formula>
    </cfRule>
  </conditionalFormatting>
  <conditionalFormatting sqref="AU205:AU207">
    <cfRule type="expression" dxfId="661" priority="781">
      <formula>IF(RIGHT(TEXT(AU205,"0.#"),1)=".",FALSE,TRUE)</formula>
    </cfRule>
    <cfRule type="expression" dxfId="660" priority="782">
      <formula>IF(RIGHT(TEXT(AU205,"0.#"),1)=".",TRUE,FALSE)</formula>
    </cfRule>
  </conditionalFormatting>
  <conditionalFormatting sqref="AL401:AO428">
    <cfRule type="expression" dxfId="659" priority="777">
      <formula>IF(AND(AL401&gt;=0, RIGHT(TEXT(AL401,"0.#"),1)&lt;&gt;"."),TRUE,FALSE)</formula>
    </cfRule>
    <cfRule type="expression" dxfId="658" priority="778">
      <formula>IF(AND(AL401&gt;=0, RIGHT(TEXT(AL401,"0.#"),1)="."),TRUE,FALSE)</formula>
    </cfRule>
    <cfRule type="expression" dxfId="657" priority="779">
      <formula>IF(AND(AL401&lt;0, RIGHT(TEXT(AL401,"0.#"),1)&lt;&gt;"."),TRUE,FALSE)</formula>
    </cfRule>
    <cfRule type="expression" dxfId="656" priority="780">
      <formula>IF(AND(AL401&lt;0, RIGHT(TEXT(AL401,"0.#"),1)="."),TRUE,FALSE)</formula>
    </cfRule>
  </conditionalFormatting>
  <conditionalFormatting sqref="AL400:AO400">
    <cfRule type="expression" dxfId="655" priority="771">
      <formula>IF(AND(AL400&gt;=0, RIGHT(TEXT(AL400,"0.#"),1)&lt;&gt;"."),TRUE,FALSE)</formula>
    </cfRule>
    <cfRule type="expression" dxfId="654" priority="772">
      <formula>IF(AND(AL400&gt;=0, RIGHT(TEXT(AL400,"0.#"),1)="."),TRUE,FALSE)</formula>
    </cfRule>
    <cfRule type="expression" dxfId="653" priority="773">
      <formula>IF(AND(AL400&lt;0, RIGHT(TEXT(AL400,"0.#"),1)&lt;&gt;"."),TRUE,FALSE)</formula>
    </cfRule>
    <cfRule type="expression" dxfId="652" priority="774">
      <formula>IF(AND(AL400&lt;0, RIGHT(TEXT(AL400,"0.#"),1)="."),TRUE,FALSE)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311">
    <cfRule type="expression" dxfId="15" priority="15">
      <formula>IF(RIGHT(TEXT(Y311,"0.#"),1)=".",FALSE,TRUE)</formula>
    </cfRule>
    <cfRule type="expression" dxfId="14" priority="16">
      <formula>IF(RIGHT(TEXT(Y311,"0.#"),1)=".",TRUE,FALSE)</formula>
    </cfRule>
  </conditionalFormatting>
  <conditionalFormatting sqref="Y310">
    <cfRule type="expression" dxfId="13" priority="13">
      <formula>IF(RIGHT(TEXT(Y310,"0.#"),1)=".",FALSE,TRUE)</formula>
    </cfRule>
    <cfRule type="expression" dxfId="12" priority="14">
      <formula>IF(RIGHT(TEXT(Y310,"0.#"),1)=".",TRUE,FALSE)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AL366:AO366">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Y399">
    <cfRule type="expression" dxfId="5" priority="1">
      <formula>IF(RIGHT(TEXT(Y399,"0.#"),1)=".",FALSE,TRUE)</formula>
    </cfRule>
    <cfRule type="expression" dxfId="4" priority="2">
      <formula>IF(RIGHT(TEXT(Y399,"0.#"),1)=".",TRUE,FALSE)</formula>
    </cfRule>
  </conditionalFormatting>
  <conditionalFormatting sqref="AL399:AO399">
    <cfRule type="expression" dxfId="3" priority="3">
      <formula>IF(AND(AL399&gt;=0, RIGHT(TEXT(AL399,"0.#"),1)&lt;&gt;"."),TRUE,FALSE)</formula>
    </cfRule>
    <cfRule type="expression" dxfId="2" priority="4">
      <formula>IF(AND(AL399&gt;=0, RIGHT(TEXT(AL399,"0.#"),1)="."),TRUE,FALSE)</formula>
    </cfRule>
    <cfRule type="expression" dxfId="1" priority="5">
      <formula>IF(AND(AL399&lt;0, RIGHT(TEXT(AL399,"0.#"),1)&lt;&gt;"."),TRUE,FALSE)</formula>
    </cfRule>
    <cfRule type="expression" dxfId="0" priority="6">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225"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258</v>
      </c>
      <c r="B1" s="25" t="s">
        <v>259</v>
      </c>
      <c r="F1" s="26" t="s">
        <v>18</v>
      </c>
      <c r="G1" s="26" t="s">
        <v>260</v>
      </c>
      <c r="K1" s="27" t="s">
        <v>261</v>
      </c>
      <c r="L1" s="25" t="s">
        <v>259</v>
      </c>
      <c r="O1" s="13"/>
      <c r="P1" s="26" t="s">
        <v>29</v>
      </c>
      <c r="Q1" s="26" t="s">
        <v>260</v>
      </c>
      <c r="T1" s="13"/>
      <c r="U1" s="29" t="s">
        <v>262</v>
      </c>
      <c r="W1" s="29" t="s">
        <v>263</v>
      </c>
      <c r="Y1" s="29" t="s">
        <v>264</v>
      </c>
      <c r="Z1" s="29" t="s">
        <v>265</v>
      </c>
      <c r="AA1" s="29" t="s">
        <v>266</v>
      </c>
      <c r="AB1" s="29" t="s">
        <v>267</v>
      </c>
      <c r="AC1" s="29" t="s">
        <v>184</v>
      </c>
      <c r="AD1" s="28"/>
      <c r="AE1" s="29" t="s">
        <v>187</v>
      </c>
      <c r="AF1" s="30"/>
      <c r="AG1" s="42" t="s">
        <v>255</v>
      </c>
      <c r="AI1" s="42" t="s">
        <v>268</v>
      </c>
      <c r="AK1" s="42" t="s">
        <v>269</v>
      </c>
      <c r="AM1" s="63"/>
      <c r="AN1" s="63"/>
      <c r="AP1" s="28" t="s">
        <v>270</v>
      </c>
    </row>
    <row r="2" spans="1:42" ht="13.5" customHeight="1" x14ac:dyDescent="0.15">
      <c r="A2" s="14" t="s">
        <v>271</v>
      </c>
      <c r="B2" s="15"/>
      <c r="C2" s="13" t="str">
        <f>IF(B2="","",A2)</f>
        <v/>
      </c>
      <c r="D2" s="13" t="str">
        <f>IF(C2="","",IF(D1&lt;&gt;"",CONCATENATE(D1,"、",C2),C2))</f>
        <v/>
      </c>
      <c r="F2" s="12" t="s">
        <v>272</v>
      </c>
      <c r="G2" s="17"/>
      <c r="H2" s="13" t="str">
        <f>IF(G2="","",F2)</f>
        <v/>
      </c>
      <c r="I2" s="13" t="str">
        <f>IF(H2="","",IF(I1&lt;&gt;"",CONCATENATE(I1,"、",H2),H2))</f>
        <v/>
      </c>
      <c r="K2" s="14" t="s">
        <v>273</v>
      </c>
      <c r="L2" s="15"/>
      <c r="M2" s="13" t="str">
        <f>IF(L2="","",K2)</f>
        <v/>
      </c>
      <c r="N2" s="13" t="str">
        <f>IF(M2="","",IF(N1&lt;&gt;"",CONCATENATE(N1,"、",M2),M2))</f>
        <v/>
      </c>
      <c r="O2" s="13"/>
      <c r="P2" s="12" t="s">
        <v>274</v>
      </c>
      <c r="Q2" s="17"/>
      <c r="R2" s="13" t="str">
        <f>IF(Q2="","",P2)</f>
        <v/>
      </c>
      <c r="S2" s="13" t="str">
        <f>IF(R2="","",IF(S1&lt;&gt;"",CONCATENATE(S1,"、",R2),R2))</f>
        <v/>
      </c>
      <c r="T2" s="13"/>
      <c r="U2" s="78">
        <v>21</v>
      </c>
      <c r="W2" s="32" t="s">
        <v>275</v>
      </c>
      <c r="Y2" s="32" t="s">
        <v>276</v>
      </c>
      <c r="Z2" s="32" t="s">
        <v>276</v>
      </c>
      <c r="AA2" s="71" t="s">
        <v>277</v>
      </c>
      <c r="AB2" s="71" t="s">
        <v>278</v>
      </c>
      <c r="AC2" s="72" t="s">
        <v>279</v>
      </c>
      <c r="AD2" s="28"/>
      <c r="AE2" s="34" t="s">
        <v>280</v>
      </c>
      <c r="AF2" s="30"/>
      <c r="AG2" s="44" t="s">
        <v>281</v>
      </c>
      <c r="AI2" s="42" t="s">
        <v>1</v>
      </c>
      <c r="AK2" s="42" t="s">
        <v>282</v>
      </c>
      <c r="AM2" s="63"/>
      <c r="AN2" s="63"/>
      <c r="AP2" s="44" t="s">
        <v>281</v>
      </c>
    </row>
    <row r="3" spans="1:42" ht="13.5" customHeight="1" x14ac:dyDescent="0.15">
      <c r="A3" s="14" t="s">
        <v>283</v>
      </c>
      <c r="B3" s="15"/>
      <c r="C3" s="13" t="str">
        <f t="shared" ref="C3:C11" si="0">IF(B3="","",A3)</f>
        <v/>
      </c>
      <c r="D3" s="13" t="str">
        <f>IF(C3="",D2,IF(D2&lt;&gt;"",CONCATENATE(D2,"、",C3),C3))</f>
        <v/>
      </c>
      <c r="F3" s="18" t="s">
        <v>284</v>
      </c>
      <c r="G3" s="17"/>
      <c r="H3" s="13" t="str">
        <f t="shared" ref="H3:H37" si="1">IF(G3="","",F3)</f>
        <v/>
      </c>
      <c r="I3" s="13" t="str">
        <f>IF(H3="",I2,IF(I2&lt;&gt;"",CONCATENATE(I2,"、",H3),H3))</f>
        <v/>
      </c>
      <c r="K3" s="14" t="s">
        <v>285</v>
      </c>
      <c r="L3" s="15"/>
      <c r="M3" s="13" t="str">
        <f t="shared" ref="M3:M11" si="2">IF(L3="","",K3)</f>
        <v/>
      </c>
      <c r="N3" s="13" t="str">
        <f>IF(M3="",N2,IF(N2&lt;&gt;"",CONCATENATE(N2,"、",M3),M3))</f>
        <v/>
      </c>
      <c r="O3" s="13"/>
      <c r="P3" s="12" t="s">
        <v>286</v>
      </c>
      <c r="Q3" s="17"/>
      <c r="R3" s="13" t="str">
        <f t="shared" ref="R3:R8" si="3">IF(Q3="","",P3)</f>
        <v/>
      </c>
      <c r="S3" s="13" t="str">
        <f t="shared" ref="S3:S8" si="4">IF(R3="",S2,IF(S2&lt;&gt;"",CONCATENATE(S2,"、",R3),R3))</f>
        <v/>
      </c>
      <c r="T3" s="13"/>
      <c r="U3" s="32" t="s">
        <v>287</v>
      </c>
      <c r="W3" s="32" t="s">
        <v>288</v>
      </c>
      <c r="Y3" s="32" t="s">
        <v>289</v>
      </c>
      <c r="Z3" s="32" t="s">
        <v>290</v>
      </c>
      <c r="AA3" s="71" t="s">
        <v>291</v>
      </c>
      <c r="AB3" s="71" t="s">
        <v>292</v>
      </c>
      <c r="AC3" s="72" t="s">
        <v>293</v>
      </c>
      <c r="AD3" s="28"/>
      <c r="AE3" s="34" t="s">
        <v>294</v>
      </c>
      <c r="AF3" s="30"/>
      <c r="AG3" s="44" t="s">
        <v>295</v>
      </c>
      <c r="AI3" s="42" t="s">
        <v>296</v>
      </c>
      <c r="AK3" s="42" t="str">
        <f>CHAR(CODE(AK2)+1)</f>
        <v>B</v>
      </c>
      <c r="AM3" s="63"/>
      <c r="AN3" s="63"/>
      <c r="AP3" s="44" t="s">
        <v>295</v>
      </c>
    </row>
    <row r="4" spans="1:42" ht="13.5" customHeight="1" x14ac:dyDescent="0.15">
      <c r="A4" s="14" t="s">
        <v>297</v>
      </c>
      <c r="B4" s="15"/>
      <c r="C4" s="13" t="str">
        <f t="shared" si="0"/>
        <v/>
      </c>
      <c r="D4" s="13" t="str">
        <f>IF(C4="",D3,IF(D3&lt;&gt;"",CONCATENATE(D3,"、",C4),C4))</f>
        <v/>
      </c>
      <c r="F4" s="18" t="s">
        <v>298</v>
      </c>
      <c r="G4" s="17"/>
      <c r="H4" s="13" t="str">
        <f t="shared" si="1"/>
        <v/>
      </c>
      <c r="I4" s="13" t="str">
        <f t="shared" ref="I4:I37" si="5">IF(H4="",I3,IF(I3&lt;&gt;"",CONCATENATE(I3,"、",H4),H4))</f>
        <v/>
      </c>
      <c r="K4" s="14" t="s">
        <v>299</v>
      </c>
      <c r="L4" s="15"/>
      <c r="M4" s="13" t="str">
        <f t="shared" si="2"/>
        <v/>
      </c>
      <c r="N4" s="13" t="str">
        <f t="shared" ref="N4:N11" si="6">IF(M4="",N3,IF(N3&lt;&gt;"",CONCATENATE(N3,"、",M4),M4))</f>
        <v/>
      </c>
      <c r="O4" s="13"/>
      <c r="P4" s="12" t="s">
        <v>300</v>
      </c>
      <c r="Q4" s="17" t="s">
        <v>137</v>
      </c>
      <c r="R4" s="13" t="str">
        <f t="shared" si="3"/>
        <v>補助</v>
      </c>
      <c r="S4" s="13" t="str">
        <f t="shared" si="4"/>
        <v>補助</v>
      </c>
      <c r="T4" s="13"/>
      <c r="U4" s="32" t="s">
        <v>301</v>
      </c>
      <c r="W4" s="32" t="s">
        <v>302</v>
      </c>
      <c r="Y4" s="32" t="s">
        <v>303</v>
      </c>
      <c r="Z4" s="32" t="s">
        <v>304</v>
      </c>
      <c r="AA4" s="71" t="s">
        <v>305</v>
      </c>
      <c r="AB4" s="71" t="s">
        <v>306</v>
      </c>
      <c r="AC4" s="71" t="s">
        <v>307</v>
      </c>
      <c r="AD4" s="28"/>
      <c r="AE4" s="34" t="s">
        <v>308</v>
      </c>
      <c r="AF4" s="30"/>
      <c r="AG4" s="44" t="s">
        <v>309</v>
      </c>
      <c r="AI4" s="42" t="s">
        <v>310</v>
      </c>
      <c r="AK4" s="42" t="str">
        <f t="shared" ref="AK4:AK49" si="7">CHAR(CODE(AK3)+1)</f>
        <v>C</v>
      </c>
      <c r="AM4" s="63"/>
      <c r="AN4" s="63"/>
      <c r="AP4" s="44" t="s">
        <v>309</v>
      </c>
    </row>
    <row r="5" spans="1:42" ht="13.5" customHeight="1" x14ac:dyDescent="0.15">
      <c r="A5" s="14" t="s">
        <v>311</v>
      </c>
      <c r="B5" s="15" t="s">
        <v>137</v>
      </c>
      <c r="C5" s="13" t="str">
        <f t="shared" si="0"/>
        <v>海洋政策</v>
      </c>
      <c r="D5" s="13" t="str">
        <f>IF(C5="",D4,IF(D4&lt;&gt;"",CONCATENATE(D4,"、",C5),C5))</f>
        <v>海洋政策</v>
      </c>
      <c r="F5" s="18" t="s">
        <v>312</v>
      </c>
      <c r="G5" s="17"/>
      <c r="H5" s="13" t="str">
        <f t="shared" si="1"/>
        <v/>
      </c>
      <c r="I5" s="13" t="str">
        <f t="shared" si="5"/>
        <v/>
      </c>
      <c r="K5" s="14" t="s">
        <v>313</v>
      </c>
      <c r="L5" s="15"/>
      <c r="M5" s="13" t="str">
        <f t="shared" si="2"/>
        <v/>
      </c>
      <c r="N5" s="13" t="str">
        <f t="shared" si="6"/>
        <v/>
      </c>
      <c r="O5" s="13"/>
      <c r="P5" s="12" t="s">
        <v>314</v>
      </c>
      <c r="Q5" s="17"/>
      <c r="R5" s="13" t="str">
        <f t="shared" si="3"/>
        <v/>
      </c>
      <c r="S5" s="13" t="str">
        <f t="shared" si="4"/>
        <v>補助</v>
      </c>
      <c r="T5" s="13"/>
      <c r="W5" s="32" t="s">
        <v>315</v>
      </c>
      <c r="Y5" s="32" t="s">
        <v>316</v>
      </c>
      <c r="Z5" s="32" t="s">
        <v>317</v>
      </c>
      <c r="AA5" s="71" t="s">
        <v>318</v>
      </c>
      <c r="AB5" s="71" t="s">
        <v>319</v>
      </c>
      <c r="AC5" s="71" t="s">
        <v>320</v>
      </c>
      <c r="AD5" s="31"/>
      <c r="AE5" s="34" t="s">
        <v>321</v>
      </c>
      <c r="AF5" s="30"/>
      <c r="AG5" s="44" t="s">
        <v>322</v>
      </c>
      <c r="AI5" s="42" t="s">
        <v>323</v>
      </c>
      <c r="AK5" s="42" t="str">
        <f t="shared" si="7"/>
        <v>D</v>
      </c>
      <c r="AP5" s="44" t="s">
        <v>322</v>
      </c>
    </row>
    <row r="6" spans="1:42" ht="13.5" customHeight="1" x14ac:dyDescent="0.15">
      <c r="A6" s="14" t="s">
        <v>324</v>
      </c>
      <c r="B6" s="15"/>
      <c r="C6" s="13" t="str">
        <f t="shared" si="0"/>
        <v/>
      </c>
      <c r="D6" s="13" t="str">
        <f t="shared" ref="D6:D21" si="8">IF(C6="",D5,IF(D5&lt;&gt;"",CONCATENATE(D5,"、",C6),C6))</f>
        <v>海洋政策</v>
      </c>
      <c r="F6" s="18" t="s">
        <v>325</v>
      </c>
      <c r="G6" s="17"/>
      <c r="H6" s="13" t="str">
        <f t="shared" si="1"/>
        <v/>
      </c>
      <c r="I6" s="13" t="str">
        <f t="shared" si="5"/>
        <v/>
      </c>
      <c r="K6" s="14" t="s">
        <v>326</v>
      </c>
      <c r="L6" s="15"/>
      <c r="M6" s="13" t="str">
        <f t="shared" si="2"/>
        <v/>
      </c>
      <c r="N6" s="13" t="str">
        <f t="shared" si="6"/>
        <v/>
      </c>
      <c r="O6" s="13"/>
      <c r="P6" s="12" t="s">
        <v>327</v>
      </c>
      <c r="Q6" s="17"/>
      <c r="R6" s="13" t="str">
        <f t="shared" si="3"/>
        <v/>
      </c>
      <c r="S6" s="13" t="str">
        <f t="shared" si="4"/>
        <v>補助</v>
      </c>
      <c r="T6" s="13"/>
      <c r="U6" s="32" t="s">
        <v>328</v>
      </c>
      <c r="W6" s="32" t="s">
        <v>329</v>
      </c>
      <c r="Y6" s="32" t="s">
        <v>330</v>
      </c>
      <c r="Z6" s="32" t="s">
        <v>331</v>
      </c>
      <c r="AA6" s="71" t="s">
        <v>332</v>
      </c>
      <c r="AB6" s="71" t="s">
        <v>333</v>
      </c>
      <c r="AC6" s="71" t="s">
        <v>185</v>
      </c>
      <c r="AD6" s="31"/>
      <c r="AE6" s="34" t="s">
        <v>334</v>
      </c>
      <c r="AF6" s="30"/>
      <c r="AG6" s="44" t="s">
        <v>335</v>
      </c>
      <c r="AI6" s="42" t="s">
        <v>336</v>
      </c>
      <c r="AK6" s="42" t="str">
        <f>CHAR(CODE(AK5)+1)</f>
        <v>E</v>
      </c>
      <c r="AP6" s="44" t="s">
        <v>335</v>
      </c>
    </row>
    <row r="7" spans="1:42" ht="13.5" customHeight="1" x14ac:dyDescent="0.15">
      <c r="A7" s="14" t="s">
        <v>337</v>
      </c>
      <c r="B7" s="15"/>
      <c r="C7" s="13" t="str">
        <f t="shared" si="0"/>
        <v/>
      </c>
      <c r="D7" s="13" t="str">
        <f t="shared" si="8"/>
        <v>海洋政策</v>
      </c>
      <c r="F7" s="18" t="s">
        <v>338</v>
      </c>
      <c r="G7" s="17"/>
      <c r="H7" s="13" t="str">
        <f t="shared" si="1"/>
        <v/>
      </c>
      <c r="I7" s="13" t="str">
        <f t="shared" si="5"/>
        <v/>
      </c>
      <c r="K7" s="14" t="s">
        <v>339</v>
      </c>
      <c r="L7" s="15"/>
      <c r="M7" s="13" t="str">
        <f t="shared" si="2"/>
        <v/>
      </c>
      <c r="N7" s="13" t="str">
        <f t="shared" si="6"/>
        <v/>
      </c>
      <c r="O7" s="13"/>
      <c r="P7" s="12" t="s">
        <v>340</v>
      </c>
      <c r="Q7" s="17"/>
      <c r="R7" s="13" t="str">
        <f t="shared" si="3"/>
        <v/>
      </c>
      <c r="S7" s="13" t="str">
        <f t="shared" si="4"/>
        <v>補助</v>
      </c>
      <c r="T7" s="13"/>
      <c r="U7" s="32"/>
      <c r="W7" s="32" t="s">
        <v>341</v>
      </c>
      <c r="Y7" s="32" t="s">
        <v>342</v>
      </c>
      <c r="Z7" s="32" t="s">
        <v>343</v>
      </c>
      <c r="AA7" s="71" t="s">
        <v>344</v>
      </c>
      <c r="AB7" s="71" t="s">
        <v>345</v>
      </c>
      <c r="AC7" s="31"/>
      <c r="AD7" s="31"/>
      <c r="AE7" s="32" t="s">
        <v>185</v>
      </c>
      <c r="AF7" s="30"/>
      <c r="AG7" s="44" t="s">
        <v>346</v>
      </c>
      <c r="AH7" s="66"/>
      <c r="AI7" s="44" t="s">
        <v>347</v>
      </c>
      <c r="AK7" s="42" t="str">
        <f>CHAR(CODE(AK6)+1)</f>
        <v>F</v>
      </c>
      <c r="AP7" s="44" t="s">
        <v>346</v>
      </c>
    </row>
    <row r="8" spans="1:42" ht="13.5" customHeight="1" x14ac:dyDescent="0.15">
      <c r="A8" s="14" t="s">
        <v>348</v>
      </c>
      <c r="B8" s="15"/>
      <c r="C8" s="13" t="str">
        <f t="shared" si="0"/>
        <v/>
      </c>
      <c r="D8" s="13" t="str">
        <f t="shared" si="8"/>
        <v>海洋政策</v>
      </c>
      <c r="F8" s="18" t="s">
        <v>349</v>
      </c>
      <c r="G8" s="17"/>
      <c r="H8" s="13" t="str">
        <f t="shared" si="1"/>
        <v/>
      </c>
      <c r="I8" s="13" t="str">
        <f t="shared" si="5"/>
        <v/>
      </c>
      <c r="K8" s="14" t="s">
        <v>350</v>
      </c>
      <c r="L8" s="15"/>
      <c r="M8" s="13" t="str">
        <f t="shared" si="2"/>
        <v/>
      </c>
      <c r="N8" s="13" t="str">
        <f t="shared" si="6"/>
        <v/>
      </c>
      <c r="O8" s="13"/>
      <c r="P8" s="12" t="s">
        <v>219</v>
      </c>
      <c r="Q8" s="17"/>
      <c r="R8" s="13" t="str">
        <f t="shared" si="3"/>
        <v/>
      </c>
      <c r="S8" s="13" t="str">
        <f t="shared" si="4"/>
        <v>補助</v>
      </c>
      <c r="T8" s="13"/>
      <c r="U8" s="32" t="s">
        <v>351</v>
      </c>
      <c r="W8" s="32" t="s">
        <v>352</v>
      </c>
      <c r="Y8" s="32" t="s">
        <v>353</v>
      </c>
      <c r="Z8" s="32" t="s">
        <v>354</v>
      </c>
      <c r="AA8" s="71" t="s">
        <v>355</v>
      </c>
      <c r="AB8" s="71" t="s">
        <v>356</v>
      </c>
      <c r="AC8" s="31"/>
      <c r="AD8" s="31"/>
      <c r="AE8" s="31"/>
      <c r="AF8" s="30"/>
      <c r="AG8" s="44" t="s">
        <v>357</v>
      </c>
      <c r="AI8" s="42" t="s">
        <v>358</v>
      </c>
      <c r="AK8" s="42" t="str">
        <f t="shared" si="7"/>
        <v>G</v>
      </c>
      <c r="AP8" s="44" t="s">
        <v>357</v>
      </c>
    </row>
    <row r="9" spans="1:42" ht="13.5" customHeight="1" x14ac:dyDescent="0.15">
      <c r="A9" s="14" t="s">
        <v>359</v>
      </c>
      <c r="B9" s="15"/>
      <c r="C9" s="13" t="str">
        <f t="shared" si="0"/>
        <v/>
      </c>
      <c r="D9" s="13" t="str">
        <f t="shared" si="8"/>
        <v>海洋政策</v>
      </c>
      <c r="F9" s="18" t="s">
        <v>360</v>
      </c>
      <c r="G9" s="17"/>
      <c r="H9" s="13" t="str">
        <f t="shared" si="1"/>
        <v/>
      </c>
      <c r="I9" s="13" t="str">
        <f t="shared" si="5"/>
        <v/>
      </c>
      <c r="K9" s="14" t="s">
        <v>361</v>
      </c>
      <c r="L9" s="15"/>
      <c r="M9" s="13" t="str">
        <f t="shared" si="2"/>
        <v/>
      </c>
      <c r="N9" s="13" t="str">
        <f t="shared" si="6"/>
        <v/>
      </c>
      <c r="O9" s="13"/>
      <c r="P9" s="13"/>
      <c r="Q9" s="19"/>
      <c r="T9" s="13"/>
      <c r="U9" s="32" t="s">
        <v>362</v>
      </c>
      <c r="W9" s="32" t="s">
        <v>363</v>
      </c>
      <c r="Y9" s="32" t="s">
        <v>364</v>
      </c>
      <c r="Z9" s="32" t="s">
        <v>365</v>
      </c>
      <c r="AA9" s="71" t="s">
        <v>366</v>
      </c>
      <c r="AB9" s="71" t="s">
        <v>367</v>
      </c>
      <c r="AC9" s="31"/>
      <c r="AD9" s="31"/>
      <c r="AE9" s="31"/>
      <c r="AF9" s="30"/>
      <c r="AG9" s="44" t="s">
        <v>368</v>
      </c>
      <c r="AI9" s="62"/>
      <c r="AK9" s="42" t="str">
        <f t="shared" si="7"/>
        <v>H</v>
      </c>
      <c r="AP9" s="44" t="s">
        <v>368</v>
      </c>
    </row>
    <row r="10" spans="1:42" ht="13.5" customHeight="1" x14ac:dyDescent="0.15">
      <c r="A10" s="14" t="s">
        <v>369</v>
      </c>
      <c r="B10" s="15"/>
      <c r="C10" s="13" t="str">
        <f t="shared" si="0"/>
        <v/>
      </c>
      <c r="D10" s="13" t="str">
        <f t="shared" si="8"/>
        <v>海洋政策</v>
      </c>
      <c r="F10" s="18" t="s">
        <v>370</v>
      </c>
      <c r="G10" s="17"/>
      <c r="H10" s="13" t="str">
        <f t="shared" si="1"/>
        <v/>
      </c>
      <c r="I10" s="13" t="str">
        <f t="shared" si="5"/>
        <v/>
      </c>
      <c r="K10" s="14" t="s">
        <v>371</v>
      </c>
      <c r="L10" s="15" t="s">
        <v>137</v>
      </c>
      <c r="M10" s="13" t="str">
        <f t="shared" si="2"/>
        <v>食料安定供給関係</v>
      </c>
      <c r="N10" s="13" t="str">
        <f t="shared" si="6"/>
        <v>食料安定供給関係</v>
      </c>
      <c r="O10" s="13"/>
      <c r="P10" s="13" t="str">
        <f>S8</f>
        <v>補助</v>
      </c>
      <c r="Q10" s="19"/>
      <c r="T10" s="13"/>
      <c r="W10" s="32" t="s">
        <v>372</v>
      </c>
      <c r="Y10" s="32" t="s">
        <v>373</v>
      </c>
      <c r="Z10" s="32" t="s">
        <v>374</v>
      </c>
      <c r="AA10" s="71" t="s">
        <v>375</v>
      </c>
      <c r="AB10" s="71" t="s">
        <v>376</v>
      </c>
      <c r="AC10" s="31"/>
      <c r="AD10" s="31"/>
      <c r="AE10" s="31"/>
      <c r="AF10" s="30"/>
      <c r="AG10" s="44" t="s">
        <v>377</v>
      </c>
      <c r="AK10" s="42" t="str">
        <f t="shared" si="7"/>
        <v>I</v>
      </c>
      <c r="AP10" s="42" t="s">
        <v>219</v>
      </c>
    </row>
    <row r="11" spans="1:42" ht="13.5" customHeight="1" x14ac:dyDescent="0.15">
      <c r="A11" s="14" t="s">
        <v>378</v>
      </c>
      <c r="B11" s="15"/>
      <c r="C11" s="13" t="str">
        <f t="shared" si="0"/>
        <v/>
      </c>
      <c r="D11" s="13" t="str">
        <f t="shared" si="8"/>
        <v>海洋政策</v>
      </c>
      <c r="F11" s="18" t="s">
        <v>379</v>
      </c>
      <c r="G11" s="17"/>
      <c r="H11" s="13" t="str">
        <f t="shared" si="1"/>
        <v/>
      </c>
      <c r="I11" s="13" t="str">
        <f t="shared" si="5"/>
        <v/>
      </c>
      <c r="K11" s="14" t="s">
        <v>380</v>
      </c>
      <c r="L11" s="15"/>
      <c r="M11" s="13" t="str">
        <f t="shared" si="2"/>
        <v/>
      </c>
      <c r="N11" s="13" t="str">
        <f t="shared" si="6"/>
        <v>食料安定供給関係</v>
      </c>
      <c r="O11" s="13"/>
      <c r="P11" s="13"/>
      <c r="Q11" s="19"/>
      <c r="T11" s="13"/>
      <c r="W11" s="32" t="s">
        <v>381</v>
      </c>
      <c r="Y11" s="32" t="s">
        <v>382</v>
      </c>
      <c r="Z11" s="32" t="s">
        <v>383</v>
      </c>
      <c r="AA11" s="71" t="s">
        <v>384</v>
      </c>
      <c r="AB11" s="71" t="s">
        <v>385</v>
      </c>
      <c r="AC11" s="31"/>
      <c r="AD11" s="31"/>
      <c r="AE11" s="31"/>
      <c r="AF11" s="30"/>
      <c r="AG11" s="42" t="s">
        <v>386</v>
      </c>
      <c r="AK11" s="42" t="str">
        <f t="shared" si="7"/>
        <v>J</v>
      </c>
    </row>
    <row r="12" spans="1:42" ht="13.5" customHeight="1" x14ac:dyDescent="0.15">
      <c r="A12" s="14" t="s">
        <v>387</v>
      </c>
      <c r="B12" s="15"/>
      <c r="C12" s="13" t="str">
        <f t="shared" ref="C12:C23" si="9">IF(B12="","",A12)</f>
        <v/>
      </c>
      <c r="D12" s="13" t="str">
        <f t="shared" si="8"/>
        <v>海洋政策</v>
      </c>
      <c r="F12" s="18" t="s">
        <v>388</v>
      </c>
      <c r="G12" s="17"/>
      <c r="H12" s="13" t="str">
        <f t="shared" si="1"/>
        <v/>
      </c>
      <c r="I12" s="13" t="str">
        <f t="shared" si="5"/>
        <v/>
      </c>
      <c r="K12" s="13"/>
      <c r="L12" s="13"/>
      <c r="O12" s="13"/>
      <c r="P12" s="13"/>
      <c r="Q12" s="19"/>
      <c r="T12" s="13"/>
      <c r="U12" s="29" t="s">
        <v>389</v>
      </c>
      <c r="W12" s="32" t="s">
        <v>390</v>
      </c>
      <c r="Y12" s="32" t="s">
        <v>391</v>
      </c>
      <c r="Z12" s="32" t="s">
        <v>392</v>
      </c>
      <c r="AA12" s="71" t="s">
        <v>393</v>
      </c>
      <c r="AB12" s="71" t="s">
        <v>394</v>
      </c>
      <c r="AC12" s="31"/>
      <c r="AD12" s="31"/>
      <c r="AE12" s="31"/>
      <c r="AF12" s="30"/>
      <c r="AG12" s="42" t="s">
        <v>395</v>
      </c>
      <c r="AK12" s="42" t="str">
        <f t="shared" si="7"/>
        <v>K</v>
      </c>
    </row>
    <row r="13" spans="1:42" ht="13.5" customHeight="1" x14ac:dyDescent="0.15">
      <c r="A13" s="14" t="s">
        <v>396</v>
      </c>
      <c r="B13" s="15"/>
      <c r="C13" s="13" t="str">
        <f t="shared" si="9"/>
        <v/>
      </c>
      <c r="D13" s="13" t="str">
        <f t="shared" si="8"/>
        <v>海洋政策</v>
      </c>
      <c r="F13" s="18" t="s">
        <v>397</v>
      </c>
      <c r="G13" s="17"/>
      <c r="H13" s="13" t="str">
        <f t="shared" si="1"/>
        <v/>
      </c>
      <c r="I13" s="13" t="str">
        <f t="shared" si="5"/>
        <v/>
      </c>
      <c r="K13" s="13" t="str">
        <f>N11</f>
        <v>食料安定供給関係</v>
      </c>
      <c r="L13" s="13"/>
      <c r="O13" s="13"/>
      <c r="P13" s="13"/>
      <c r="Q13" s="19"/>
      <c r="T13" s="13"/>
      <c r="U13" s="32" t="s">
        <v>275</v>
      </c>
      <c r="W13" s="32" t="s">
        <v>398</v>
      </c>
      <c r="Y13" s="32" t="s">
        <v>399</v>
      </c>
      <c r="Z13" s="32" t="s">
        <v>400</v>
      </c>
      <c r="AA13" s="71" t="s">
        <v>401</v>
      </c>
      <c r="AB13" s="71" t="s">
        <v>402</v>
      </c>
      <c r="AC13" s="31"/>
      <c r="AD13" s="31"/>
      <c r="AE13" s="31"/>
      <c r="AF13" s="30"/>
      <c r="AG13" s="42" t="s">
        <v>219</v>
      </c>
      <c r="AK13" s="42" t="str">
        <f t="shared" si="7"/>
        <v>L</v>
      </c>
    </row>
    <row r="14" spans="1:42" ht="13.5" customHeight="1" x14ac:dyDescent="0.15">
      <c r="A14" s="14" t="s">
        <v>403</v>
      </c>
      <c r="B14" s="15"/>
      <c r="C14" s="13" t="str">
        <f t="shared" si="9"/>
        <v/>
      </c>
      <c r="D14" s="13" t="str">
        <f t="shared" si="8"/>
        <v>海洋政策</v>
      </c>
      <c r="F14" s="18" t="s">
        <v>404</v>
      </c>
      <c r="G14" s="17"/>
      <c r="H14" s="13" t="str">
        <f t="shared" si="1"/>
        <v/>
      </c>
      <c r="I14" s="13" t="str">
        <f t="shared" si="5"/>
        <v/>
      </c>
      <c r="K14" s="13"/>
      <c r="L14" s="13"/>
      <c r="O14" s="13"/>
      <c r="P14" s="13"/>
      <c r="Q14" s="19"/>
      <c r="T14" s="13"/>
      <c r="U14" s="32" t="s">
        <v>405</v>
      </c>
      <c r="W14" s="32" t="s">
        <v>406</v>
      </c>
      <c r="Y14" s="32" t="s">
        <v>407</v>
      </c>
      <c r="Z14" s="32" t="s">
        <v>408</v>
      </c>
      <c r="AA14" s="71" t="s">
        <v>409</v>
      </c>
      <c r="AB14" s="71" t="s">
        <v>410</v>
      </c>
      <c r="AC14" s="31"/>
      <c r="AD14" s="31"/>
      <c r="AE14" s="31"/>
      <c r="AF14" s="30"/>
      <c r="AG14" s="62"/>
      <c r="AK14" s="42" t="str">
        <f t="shared" si="7"/>
        <v>M</v>
      </c>
    </row>
    <row r="15" spans="1:42" ht="13.5" customHeight="1" x14ac:dyDescent="0.15">
      <c r="A15" s="14" t="s">
        <v>411</v>
      </c>
      <c r="B15" s="15"/>
      <c r="C15" s="13" t="str">
        <f t="shared" si="9"/>
        <v/>
      </c>
      <c r="D15" s="13" t="str">
        <f t="shared" si="8"/>
        <v>海洋政策</v>
      </c>
      <c r="F15" s="18" t="s">
        <v>412</v>
      </c>
      <c r="G15" s="17"/>
      <c r="H15" s="13" t="str">
        <f t="shared" si="1"/>
        <v/>
      </c>
      <c r="I15" s="13" t="str">
        <f t="shared" si="5"/>
        <v/>
      </c>
      <c r="K15" s="13"/>
      <c r="L15" s="13"/>
      <c r="O15" s="13"/>
      <c r="P15" s="13"/>
      <c r="Q15" s="19"/>
      <c r="T15" s="13"/>
      <c r="U15" s="32" t="s">
        <v>413</v>
      </c>
      <c r="W15" s="32" t="s">
        <v>414</v>
      </c>
      <c r="Y15" s="32" t="s">
        <v>415</v>
      </c>
      <c r="Z15" s="32" t="s">
        <v>416</v>
      </c>
      <c r="AA15" s="71" t="s">
        <v>417</v>
      </c>
      <c r="AB15" s="71" t="s">
        <v>418</v>
      </c>
      <c r="AC15" s="31"/>
      <c r="AD15" s="31"/>
      <c r="AE15" s="31"/>
      <c r="AF15" s="30"/>
      <c r="AG15" s="63"/>
      <c r="AK15" s="42" t="str">
        <f t="shared" si="7"/>
        <v>N</v>
      </c>
    </row>
    <row r="16" spans="1:42" ht="13.5" customHeight="1" x14ac:dyDescent="0.15">
      <c r="A16" s="14" t="s">
        <v>419</v>
      </c>
      <c r="B16" s="15"/>
      <c r="C16" s="13" t="str">
        <f t="shared" si="9"/>
        <v/>
      </c>
      <c r="D16" s="13" t="str">
        <f t="shared" si="8"/>
        <v>海洋政策</v>
      </c>
      <c r="F16" s="18" t="s">
        <v>420</v>
      </c>
      <c r="G16" s="17"/>
      <c r="H16" s="13" t="str">
        <f t="shared" si="1"/>
        <v/>
      </c>
      <c r="I16" s="13" t="str">
        <f t="shared" si="5"/>
        <v/>
      </c>
      <c r="K16" s="13"/>
      <c r="L16" s="13"/>
      <c r="O16" s="13"/>
      <c r="P16" s="13"/>
      <c r="Q16" s="19"/>
      <c r="T16" s="13"/>
      <c r="U16" s="32" t="s">
        <v>421</v>
      </c>
      <c r="W16" s="32" t="s">
        <v>422</v>
      </c>
      <c r="Y16" s="32" t="s">
        <v>423</v>
      </c>
      <c r="Z16" s="32" t="s">
        <v>424</v>
      </c>
      <c r="AA16" s="71" t="s">
        <v>425</v>
      </c>
      <c r="AB16" s="71" t="s">
        <v>426</v>
      </c>
      <c r="AC16" s="31"/>
      <c r="AD16" s="31"/>
      <c r="AE16" s="31"/>
      <c r="AF16" s="30"/>
      <c r="AG16" s="63"/>
      <c r="AK16" s="42" t="str">
        <f t="shared" si="7"/>
        <v>O</v>
      </c>
    </row>
    <row r="17" spans="1:37" ht="13.5" customHeight="1" x14ac:dyDescent="0.15">
      <c r="A17" s="14" t="s">
        <v>427</v>
      </c>
      <c r="B17" s="15"/>
      <c r="C17" s="13" t="str">
        <f t="shared" si="9"/>
        <v/>
      </c>
      <c r="D17" s="13" t="str">
        <f t="shared" si="8"/>
        <v>海洋政策</v>
      </c>
      <c r="F17" s="18" t="s">
        <v>428</v>
      </c>
      <c r="G17" s="17"/>
      <c r="H17" s="13" t="str">
        <f t="shared" si="1"/>
        <v/>
      </c>
      <c r="I17" s="13" t="str">
        <f t="shared" si="5"/>
        <v/>
      </c>
      <c r="K17" s="13"/>
      <c r="L17" s="13"/>
      <c r="O17" s="13"/>
      <c r="P17" s="13"/>
      <c r="Q17" s="19"/>
      <c r="T17" s="13"/>
      <c r="U17" s="32" t="s">
        <v>429</v>
      </c>
      <c r="W17" s="32" t="s">
        <v>430</v>
      </c>
      <c r="Y17" s="32" t="s">
        <v>431</v>
      </c>
      <c r="Z17" s="32" t="s">
        <v>432</v>
      </c>
      <c r="AA17" s="71" t="s">
        <v>433</v>
      </c>
      <c r="AB17" s="71" t="s">
        <v>434</v>
      </c>
      <c r="AC17" s="31"/>
      <c r="AD17" s="31"/>
      <c r="AE17" s="31"/>
      <c r="AF17" s="30"/>
      <c r="AG17" s="63"/>
      <c r="AK17" s="42" t="str">
        <f t="shared" si="7"/>
        <v>P</v>
      </c>
    </row>
    <row r="18" spans="1:37" ht="13.5" customHeight="1" x14ac:dyDescent="0.15">
      <c r="A18" s="14" t="s">
        <v>435</v>
      </c>
      <c r="B18" s="15"/>
      <c r="C18" s="13" t="str">
        <f t="shared" si="9"/>
        <v/>
      </c>
      <c r="D18" s="13" t="str">
        <f t="shared" si="8"/>
        <v>海洋政策</v>
      </c>
      <c r="F18" s="18" t="s">
        <v>436</v>
      </c>
      <c r="G18" s="17"/>
      <c r="H18" s="13" t="str">
        <f t="shared" si="1"/>
        <v/>
      </c>
      <c r="I18" s="13" t="str">
        <f t="shared" si="5"/>
        <v/>
      </c>
      <c r="K18" s="13"/>
      <c r="L18" s="13"/>
      <c r="O18" s="13"/>
      <c r="P18" s="13"/>
      <c r="Q18" s="19"/>
      <c r="T18" s="13"/>
      <c r="U18" s="32" t="s">
        <v>437</v>
      </c>
      <c r="W18" s="32" t="s">
        <v>438</v>
      </c>
      <c r="Y18" s="32" t="s">
        <v>439</v>
      </c>
      <c r="Z18" s="32" t="s">
        <v>440</v>
      </c>
      <c r="AA18" s="71" t="s">
        <v>441</v>
      </c>
      <c r="AB18" s="71" t="s">
        <v>442</v>
      </c>
      <c r="AC18" s="31"/>
      <c r="AD18" s="31"/>
      <c r="AE18" s="31"/>
      <c r="AF18" s="30"/>
      <c r="AK18" s="42" t="str">
        <f t="shared" si="7"/>
        <v>Q</v>
      </c>
    </row>
    <row r="19" spans="1:37" ht="13.5" customHeight="1" x14ac:dyDescent="0.15">
      <c r="A19" s="14" t="s">
        <v>443</v>
      </c>
      <c r="B19" s="15"/>
      <c r="C19" s="13" t="str">
        <f t="shared" si="9"/>
        <v/>
      </c>
      <c r="D19" s="13" t="str">
        <f t="shared" si="8"/>
        <v>海洋政策</v>
      </c>
      <c r="F19" s="18" t="s">
        <v>444</v>
      </c>
      <c r="G19" s="17"/>
      <c r="H19" s="13" t="str">
        <f t="shared" si="1"/>
        <v/>
      </c>
      <c r="I19" s="13" t="str">
        <f t="shared" si="5"/>
        <v/>
      </c>
      <c r="K19" s="13"/>
      <c r="L19" s="13"/>
      <c r="O19" s="13"/>
      <c r="P19" s="13"/>
      <c r="Q19" s="19"/>
      <c r="T19" s="13"/>
      <c r="U19" s="32" t="s">
        <v>445</v>
      </c>
      <c r="W19" s="32" t="s">
        <v>446</v>
      </c>
      <c r="Y19" s="32" t="s">
        <v>447</v>
      </c>
      <c r="Z19" s="32" t="s">
        <v>448</v>
      </c>
      <c r="AA19" s="71" t="s">
        <v>449</v>
      </c>
      <c r="AB19" s="71" t="s">
        <v>450</v>
      </c>
      <c r="AC19" s="31"/>
      <c r="AD19" s="31"/>
      <c r="AE19" s="31"/>
      <c r="AF19" s="30"/>
      <c r="AK19" s="42" t="str">
        <f t="shared" si="7"/>
        <v>R</v>
      </c>
    </row>
    <row r="20" spans="1:37" ht="13.5" customHeight="1" x14ac:dyDescent="0.15">
      <c r="A20" s="14" t="s">
        <v>451</v>
      </c>
      <c r="B20" s="15"/>
      <c r="C20" s="13" t="str">
        <f t="shared" si="9"/>
        <v/>
      </c>
      <c r="D20" s="13" t="str">
        <f t="shared" si="8"/>
        <v>海洋政策</v>
      </c>
      <c r="F20" s="18" t="s">
        <v>452</v>
      </c>
      <c r="G20" s="17"/>
      <c r="H20" s="13" t="str">
        <f t="shared" si="1"/>
        <v/>
      </c>
      <c r="I20" s="13" t="str">
        <f t="shared" si="5"/>
        <v/>
      </c>
      <c r="K20" s="13"/>
      <c r="L20" s="13"/>
      <c r="O20" s="13"/>
      <c r="P20" s="13"/>
      <c r="Q20" s="19"/>
      <c r="T20" s="13"/>
      <c r="U20" s="32" t="s">
        <v>453</v>
      </c>
      <c r="W20" s="32" t="s">
        <v>454</v>
      </c>
      <c r="Y20" s="32" t="s">
        <v>455</v>
      </c>
      <c r="Z20" s="32" t="s">
        <v>456</v>
      </c>
      <c r="AA20" s="71" t="s">
        <v>457</v>
      </c>
      <c r="AB20" s="71" t="s">
        <v>458</v>
      </c>
      <c r="AC20" s="31"/>
      <c r="AD20" s="31"/>
      <c r="AE20" s="31"/>
      <c r="AF20" s="30"/>
      <c r="AK20" s="42" t="str">
        <f t="shared" si="7"/>
        <v>S</v>
      </c>
    </row>
    <row r="21" spans="1:37" ht="13.5" customHeight="1" x14ac:dyDescent="0.15">
      <c r="A21" s="14" t="s">
        <v>459</v>
      </c>
      <c r="B21" s="15"/>
      <c r="C21" s="13" t="str">
        <f t="shared" si="9"/>
        <v/>
      </c>
      <c r="D21" s="13" t="str">
        <f t="shared" si="8"/>
        <v>海洋政策</v>
      </c>
      <c r="F21" s="18" t="s">
        <v>460</v>
      </c>
      <c r="G21" s="17"/>
      <c r="H21" s="13" t="str">
        <f t="shared" si="1"/>
        <v/>
      </c>
      <c r="I21" s="13" t="str">
        <f t="shared" si="5"/>
        <v/>
      </c>
      <c r="K21" s="13"/>
      <c r="L21" s="13"/>
      <c r="O21" s="13"/>
      <c r="P21" s="13"/>
      <c r="Q21" s="19"/>
      <c r="T21" s="13"/>
      <c r="U21" s="32" t="s">
        <v>461</v>
      </c>
      <c r="W21" s="32" t="s">
        <v>462</v>
      </c>
      <c r="Y21" s="32" t="s">
        <v>463</v>
      </c>
      <c r="Z21" s="32" t="s">
        <v>464</v>
      </c>
      <c r="AA21" s="71" t="s">
        <v>465</v>
      </c>
      <c r="AB21" s="71" t="s">
        <v>466</v>
      </c>
      <c r="AC21" s="31"/>
      <c r="AD21" s="31"/>
      <c r="AE21" s="31"/>
      <c r="AF21" s="30"/>
      <c r="AK21" s="42" t="str">
        <f t="shared" si="7"/>
        <v>T</v>
      </c>
    </row>
    <row r="22" spans="1:37" ht="13.5" customHeight="1" x14ac:dyDescent="0.15">
      <c r="A22" s="14" t="s">
        <v>467</v>
      </c>
      <c r="B22" s="15"/>
      <c r="C22" s="13" t="str">
        <f t="shared" si="9"/>
        <v/>
      </c>
      <c r="D22" s="13" t="str">
        <f>IF(C22="",D21,IF(D21&lt;&gt;"",CONCATENATE(D21,"、",C22),C22))</f>
        <v>海洋政策</v>
      </c>
      <c r="F22" s="18" t="s">
        <v>468</v>
      </c>
      <c r="G22" s="17"/>
      <c r="H22" s="13" t="str">
        <f t="shared" si="1"/>
        <v/>
      </c>
      <c r="I22" s="13" t="str">
        <f t="shared" si="5"/>
        <v/>
      </c>
      <c r="K22" s="13"/>
      <c r="L22" s="13"/>
      <c r="O22" s="13"/>
      <c r="P22" s="13"/>
      <c r="Q22" s="19"/>
      <c r="T22" s="13"/>
      <c r="U22" s="32" t="s">
        <v>469</v>
      </c>
      <c r="W22" s="32" t="s">
        <v>470</v>
      </c>
      <c r="Y22" s="32" t="s">
        <v>471</v>
      </c>
      <c r="Z22" s="32" t="s">
        <v>472</v>
      </c>
      <c r="AA22" s="71" t="s">
        <v>473</v>
      </c>
      <c r="AB22" s="71" t="s">
        <v>474</v>
      </c>
      <c r="AC22" s="31"/>
      <c r="AD22" s="31"/>
      <c r="AE22" s="31"/>
      <c r="AF22" s="30"/>
      <c r="AK22" s="42" t="str">
        <f t="shared" si="7"/>
        <v>U</v>
      </c>
    </row>
    <row r="23" spans="1:37" ht="13.5" customHeight="1" x14ac:dyDescent="0.15">
      <c r="A23" s="69" t="s">
        <v>475</v>
      </c>
      <c r="B23" s="15"/>
      <c r="C23" s="13" t="str">
        <f t="shared" si="9"/>
        <v/>
      </c>
      <c r="D23" s="13" t="str">
        <f>IF(C23="",D22,IF(D22&lt;&gt;"",CONCATENATE(D22,"、",C23),C23))</f>
        <v>海洋政策</v>
      </c>
      <c r="F23" s="18" t="s">
        <v>476</v>
      </c>
      <c r="G23" s="17"/>
      <c r="H23" s="13" t="str">
        <f t="shared" si="1"/>
        <v/>
      </c>
      <c r="I23" s="13" t="str">
        <f t="shared" si="5"/>
        <v/>
      </c>
      <c r="K23" s="13"/>
      <c r="L23" s="13"/>
      <c r="O23" s="13"/>
      <c r="P23" s="13"/>
      <c r="Q23" s="19"/>
      <c r="T23" s="13"/>
      <c r="U23" s="32" t="s">
        <v>477</v>
      </c>
      <c r="W23" s="32" t="s">
        <v>478</v>
      </c>
      <c r="Y23" s="32" t="s">
        <v>479</v>
      </c>
      <c r="Z23" s="32" t="s">
        <v>480</v>
      </c>
      <c r="AA23" s="71" t="s">
        <v>481</v>
      </c>
      <c r="AB23" s="71" t="s">
        <v>482</v>
      </c>
      <c r="AC23" s="31"/>
      <c r="AD23" s="31"/>
      <c r="AE23" s="31"/>
      <c r="AF23" s="30"/>
      <c r="AK23" s="42" t="str">
        <f t="shared" si="7"/>
        <v>V</v>
      </c>
    </row>
    <row r="24" spans="1:37" ht="13.5" customHeight="1" x14ac:dyDescent="0.15">
      <c r="A24" s="83"/>
      <c r="B24" s="67"/>
      <c r="F24" s="18" t="s">
        <v>483</v>
      </c>
      <c r="G24" s="17"/>
      <c r="H24" s="13" t="str">
        <f t="shared" si="1"/>
        <v/>
      </c>
      <c r="I24" s="13" t="str">
        <f t="shared" si="5"/>
        <v/>
      </c>
      <c r="K24" s="13"/>
      <c r="L24" s="13"/>
      <c r="O24" s="13"/>
      <c r="P24" s="13"/>
      <c r="Q24" s="19"/>
      <c r="T24" s="13"/>
      <c r="U24" s="32" t="s">
        <v>484</v>
      </c>
      <c r="W24" s="32" t="s">
        <v>485</v>
      </c>
      <c r="Y24" s="32" t="s">
        <v>486</v>
      </c>
      <c r="Z24" s="32" t="s">
        <v>487</v>
      </c>
      <c r="AA24" s="71" t="s">
        <v>488</v>
      </c>
      <c r="AB24" s="71" t="s">
        <v>489</v>
      </c>
      <c r="AC24" s="31"/>
      <c r="AD24" s="31"/>
      <c r="AE24" s="31"/>
      <c r="AF24" s="30"/>
      <c r="AK24" s="42" t="str">
        <f>CHAR(CODE(AK23)+1)</f>
        <v>W</v>
      </c>
    </row>
    <row r="25" spans="1:37" ht="13.5" customHeight="1" x14ac:dyDescent="0.15">
      <c r="A25" s="68"/>
      <c r="B25" s="67"/>
      <c r="F25" s="18" t="s">
        <v>490</v>
      </c>
      <c r="G25" s="17"/>
      <c r="H25" s="13" t="str">
        <f t="shared" si="1"/>
        <v/>
      </c>
      <c r="I25" s="13" t="str">
        <f t="shared" si="5"/>
        <v/>
      </c>
      <c r="K25" s="13"/>
      <c r="L25" s="13"/>
      <c r="O25" s="13"/>
      <c r="P25" s="13"/>
      <c r="Q25" s="19"/>
      <c r="T25" s="13"/>
      <c r="U25" s="32" t="s">
        <v>491</v>
      </c>
      <c r="W25" s="60"/>
      <c r="Y25" s="32" t="s">
        <v>492</v>
      </c>
      <c r="Z25" s="32" t="s">
        <v>493</v>
      </c>
      <c r="AA25" s="71" t="s">
        <v>494</v>
      </c>
      <c r="AB25" s="71" t="s">
        <v>495</v>
      </c>
      <c r="AC25" s="31"/>
      <c r="AD25" s="31"/>
      <c r="AE25" s="31"/>
      <c r="AF25" s="30"/>
      <c r="AK25" s="42" t="str">
        <f t="shared" si="7"/>
        <v>X</v>
      </c>
    </row>
    <row r="26" spans="1:37" ht="13.5" customHeight="1" x14ac:dyDescent="0.15">
      <c r="A26" s="68"/>
      <c r="B26" s="67"/>
      <c r="F26" s="18" t="s">
        <v>496</v>
      </c>
      <c r="G26" s="17"/>
      <c r="H26" s="13" t="str">
        <f t="shared" si="1"/>
        <v/>
      </c>
      <c r="I26" s="13" t="str">
        <f t="shared" si="5"/>
        <v/>
      </c>
      <c r="K26" s="13"/>
      <c r="L26" s="13"/>
      <c r="O26" s="13"/>
      <c r="P26" s="13"/>
      <c r="Q26" s="19"/>
      <c r="T26" s="13"/>
      <c r="U26" s="32" t="s">
        <v>497</v>
      </c>
      <c r="Y26" s="32" t="s">
        <v>498</v>
      </c>
      <c r="Z26" s="32" t="s">
        <v>499</v>
      </c>
      <c r="AA26" s="71" t="s">
        <v>500</v>
      </c>
      <c r="AB26" s="71" t="s">
        <v>501</v>
      </c>
      <c r="AC26" s="31"/>
      <c r="AD26" s="31"/>
      <c r="AE26" s="31"/>
      <c r="AF26" s="30"/>
      <c r="AK26" s="42" t="str">
        <f t="shared" si="7"/>
        <v>Y</v>
      </c>
    </row>
    <row r="27" spans="1:37" ht="13.5" customHeight="1" x14ac:dyDescent="0.15">
      <c r="A27" s="13" t="str">
        <f>IF(D23="", "-", D23)</f>
        <v>海洋政策</v>
      </c>
      <c r="B27" s="13"/>
      <c r="F27" s="18" t="s">
        <v>502</v>
      </c>
      <c r="G27" s="17"/>
      <c r="H27" s="13" t="str">
        <f t="shared" si="1"/>
        <v/>
      </c>
      <c r="I27" s="13" t="str">
        <f t="shared" si="5"/>
        <v/>
      </c>
      <c r="K27" s="13"/>
      <c r="L27" s="13"/>
      <c r="O27" s="13"/>
      <c r="P27" s="13"/>
      <c r="Q27" s="19"/>
      <c r="T27" s="13"/>
      <c r="U27" s="32" t="s">
        <v>503</v>
      </c>
      <c r="Y27" s="32" t="s">
        <v>504</v>
      </c>
      <c r="Z27" s="32" t="s">
        <v>505</v>
      </c>
      <c r="AA27" s="71" t="s">
        <v>506</v>
      </c>
      <c r="AB27" s="71" t="s">
        <v>507</v>
      </c>
      <c r="AC27" s="31"/>
      <c r="AD27" s="31"/>
      <c r="AE27" s="31"/>
      <c r="AF27" s="30"/>
      <c r="AK27" s="42" t="str">
        <f>CHAR(CODE(AK26)+1)</f>
        <v>Z</v>
      </c>
    </row>
    <row r="28" spans="1:37" ht="13.5" customHeight="1" x14ac:dyDescent="0.15">
      <c r="B28" s="13"/>
      <c r="F28" s="18" t="s">
        <v>508</v>
      </c>
      <c r="G28" s="17"/>
      <c r="H28" s="13" t="str">
        <f t="shared" si="1"/>
        <v/>
      </c>
      <c r="I28" s="13" t="str">
        <f t="shared" si="5"/>
        <v/>
      </c>
      <c r="K28" s="13"/>
      <c r="L28" s="13"/>
      <c r="O28" s="13"/>
      <c r="P28" s="13"/>
      <c r="Q28" s="19"/>
      <c r="T28" s="13"/>
      <c r="U28" s="32" t="s">
        <v>509</v>
      </c>
      <c r="Y28" s="32" t="s">
        <v>510</v>
      </c>
      <c r="Z28" s="32" t="s">
        <v>511</v>
      </c>
      <c r="AA28" s="71" t="s">
        <v>512</v>
      </c>
      <c r="AB28" s="71" t="s">
        <v>513</v>
      </c>
      <c r="AC28" s="31"/>
      <c r="AD28" s="31"/>
      <c r="AE28" s="31"/>
      <c r="AF28" s="30"/>
      <c r="AK28" s="42" t="s">
        <v>514</v>
      </c>
    </row>
    <row r="29" spans="1:37" ht="13.5" customHeight="1" x14ac:dyDescent="0.15">
      <c r="A29" s="13"/>
      <c r="B29" s="13"/>
      <c r="F29" s="18" t="s">
        <v>515</v>
      </c>
      <c r="G29" s="17"/>
      <c r="H29" s="13" t="str">
        <f t="shared" si="1"/>
        <v/>
      </c>
      <c r="I29" s="13" t="str">
        <f t="shared" si="5"/>
        <v/>
      </c>
      <c r="K29" s="13"/>
      <c r="L29" s="13"/>
      <c r="O29" s="13"/>
      <c r="P29" s="13"/>
      <c r="Q29" s="19"/>
      <c r="T29" s="13"/>
      <c r="U29" s="32" t="s">
        <v>516</v>
      </c>
      <c r="Y29" s="32" t="s">
        <v>517</v>
      </c>
      <c r="Z29" s="32" t="s">
        <v>518</v>
      </c>
      <c r="AA29" s="71" t="s">
        <v>519</v>
      </c>
      <c r="AB29" s="71" t="s">
        <v>520</v>
      </c>
      <c r="AC29" s="31"/>
      <c r="AD29" s="31"/>
      <c r="AE29" s="31"/>
      <c r="AF29" s="30"/>
      <c r="AK29" s="42" t="str">
        <f t="shared" si="7"/>
        <v>b</v>
      </c>
    </row>
    <row r="30" spans="1:37" ht="13.5" customHeight="1" x14ac:dyDescent="0.15">
      <c r="A30" s="13"/>
      <c r="B30" s="13"/>
      <c r="F30" s="18" t="s">
        <v>521</v>
      </c>
      <c r="G30" s="17"/>
      <c r="H30" s="13" t="str">
        <f t="shared" si="1"/>
        <v/>
      </c>
      <c r="I30" s="13" t="str">
        <f t="shared" si="5"/>
        <v/>
      </c>
      <c r="K30" s="13"/>
      <c r="L30" s="13"/>
      <c r="O30" s="13"/>
      <c r="P30" s="13"/>
      <c r="Q30" s="19"/>
      <c r="T30" s="13"/>
      <c r="U30" s="32" t="s">
        <v>522</v>
      </c>
      <c r="Y30" s="32" t="s">
        <v>523</v>
      </c>
      <c r="Z30" s="32" t="s">
        <v>524</v>
      </c>
      <c r="AA30" s="71" t="s">
        <v>525</v>
      </c>
      <c r="AB30" s="71" t="s">
        <v>526</v>
      </c>
      <c r="AC30" s="31"/>
      <c r="AD30" s="31"/>
      <c r="AE30" s="31"/>
      <c r="AF30" s="30"/>
      <c r="AK30" s="42" t="str">
        <f t="shared" si="7"/>
        <v>c</v>
      </c>
    </row>
    <row r="31" spans="1:37" ht="13.5" customHeight="1" x14ac:dyDescent="0.15">
      <c r="A31" s="13"/>
      <c r="B31" s="13"/>
      <c r="F31" s="18" t="s">
        <v>527</v>
      </c>
      <c r="G31" s="17"/>
      <c r="H31" s="13" t="str">
        <f t="shared" si="1"/>
        <v/>
      </c>
      <c r="I31" s="13" t="str">
        <f t="shared" si="5"/>
        <v/>
      </c>
      <c r="K31" s="13"/>
      <c r="L31" s="13"/>
      <c r="O31" s="13"/>
      <c r="P31" s="13"/>
      <c r="Q31" s="19"/>
      <c r="T31" s="13"/>
      <c r="U31" s="32" t="s">
        <v>528</v>
      </c>
      <c r="Y31" s="32" t="s">
        <v>529</v>
      </c>
      <c r="Z31" s="32" t="s">
        <v>530</v>
      </c>
      <c r="AA31" s="71" t="s">
        <v>531</v>
      </c>
      <c r="AB31" s="71" t="s">
        <v>532</v>
      </c>
      <c r="AC31" s="31"/>
      <c r="AD31" s="31"/>
      <c r="AE31" s="31"/>
      <c r="AF31" s="30"/>
      <c r="AK31" s="42" t="str">
        <f t="shared" si="7"/>
        <v>d</v>
      </c>
    </row>
    <row r="32" spans="1:37" ht="13.5" customHeight="1" x14ac:dyDescent="0.15">
      <c r="A32" s="13"/>
      <c r="B32" s="13"/>
      <c r="F32" s="18" t="s">
        <v>533</v>
      </c>
      <c r="G32" s="17"/>
      <c r="H32" s="13" t="str">
        <f t="shared" si="1"/>
        <v/>
      </c>
      <c r="I32" s="13" t="str">
        <f t="shared" si="5"/>
        <v/>
      </c>
      <c r="K32" s="13"/>
      <c r="L32" s="13"/>
      <c r="O32" s="13"/>
      <c r="P32" s="13"/>
      <c r="Q32" s="19"/>
      <c r="T32" s="13"/>
      <c r="U32" s="32" t="s">
        <v>534</v>
      </c>
      <c r="Y32" s="32" t="s">
        <v>535</v>
      </c>
      <c r="Z32" s="32" t="s">
        <v>536</v>
      </c>
      <c r="AA32" s="71" t="s">
        <v>537</v>
      </c>
      <c r="AB32" s="71" t="s">
        <v>537</v>
      </c>
      <c r="AC32" s="31"/>
      <c r="AD32" s="31"/>
      <c r="AE32" s="31"/>
      <c r="AF32" s="30"/>
      <c r="AK32" s="42" t="str">
        <f t="shared" si="7"/>
        <v>e</v>
      </c>
    </row>
    <row r="33" spans="1:37" ht="13.5" customHeight="1" x14ac:dyDescent="0.15">
      <c r="A33" s="13"/>
      <c r="B33" s="13"/>
      <c r="F33" s="18" t="s">
        <v>538</v>
      </c>
      <c r="G33" s="17"/>
      <c r="H33" s="13" t="str">
        <f t="shared" si="1"/>
        <v/>
      </c>
      <c r="I33" s="13" t="str">
        <f t="shared" si="5"/>
        <v/>
      </c>
      <c r="K33" s="13"/>
      <c r="L33" s="13"/>
      <c r="O33" s="13"/>
      <c r="P33" s="13"/>
      <c r="Q33" s="19"/>
      <c r="T33" s="13"/>
      <c r="U33" s="32" t="s">
        <v>539</v>
      </c>
      <c r="Y33" s="32" t="s">
        <v>540</v>
      </c>
      <c r="Z33" s="32" t="s">
        <v>541</v>
      </c>
      <c r="AA33" s="60"/>
      <c r="AB33" s="31"/>
      <c r="AC33" s="31"/>
      <c r="AD33" s="31"/>
      <c r="AE33" s="31"/>
      <c r="AF33" s="30"/>
      <c r="AK33" s="42" t="str">
        <f t="shared" si="7"/>
        <v>f</v>
      </c>
    </row>
    <row r="34" spans="1:37" ht="13.5" customHeight="1" x14ac:dyDescent="0.15">
      <c r="A34" s="13"/>
      <c r="B34" s="13"/>
      <c r="F34" s="18" t="s">
        <v>542</v>
      </c>
      <c r="G34" s="17"/>
      <c r="H34" s="13" t="str">
        <f t="shared" si="1"/>
        <v/>
      </c>
      <c r="I34" s="13" t="str">
        <f t="shared" si="5"/>
        <v/>
      </c>
      <c r="K34" s="13"/>
      <c r="L34" s="13"/>
      <c r="O34" s="13"/>
      <c r="P34" s="13"/>
      <c r="Q34" s="19"/>
      <c r="T34" s="13"/>
      <c r="U34" s="32" t="s">
        <v>543</v>
      </c>
      <c r="Y34" s="32" t="s">
        <v>544</v>
      </c>
      <c r="Z34" s="32" t="s">
        <v>545</v>
      </c>
      <c r="AB34" s="31"/>
      <c r="AC34" s="31"/>
      <c r="AD34" s="31"/>
      <c r="AE34" s="31"/>
      <c r="AF34" s="30"/>
      <c r="AK34" s="42" t="str">
        <f t="shared" si="7"/>
        <v>g</v>
      </c>
    </row>
    <row r="35" spans="1:37" ht="13.5" customHeight="1" x14ac:dyDescent="0.15">
      <c r="A35" s="13"/>
      <c r="B35" s="13"/>
      <c r="F35" s="18" t="s">
        <v>546</v>
      </c>
      <c r="G35" s="17"/>
      <c r="H35" s="13" t="str">
        <f t="shared" si="1"/>
        <v/>
      </c>
      <c r="I35" s="13" t="str">
        <f t="shared" si="5"/>
        <v/>
      </c>
      <c r="K35" s="13"/>
      <c r="L35" s="13"/>
      <c r="O35" s="13"/>
      <c r="P35" s="13"/>
      <c r="Q35" s="19"/>
      <c r="T35" s="13"/>
      <c r="U35" s="32" t="s">
        <v>547</v>
      </c>
      <c r="Y35" s="32" t="s">
        <v>548</v>
      </c>
      <c r="Z35" s="32" t="s">
        <v>549</v>
      </c>
      <c r="AC35" s="31"/>
      <c r="AF35" s="30"/>
      <c r="AK35" s="42" t="str">
        <f t="shared" si="7"/>
        <v>h</v>
      </c>
    </row>
    <row r="36" spans="1:37" ht="13.5" customHeight="1" x14ac:dyDescent="0.15">
      <c r="A36" s="13"/>
      <c r="B36" s="13"/>
      <c r="F36" s="18" t="s">
        <v>550</v>
      </c>
      <c r="G36" s="17" t="s">
        <v>137</v>
      </c>
      <c r="H36" s="13" t="str">
        <f t="shared" si="1"/>
        <v>東日本大震災復興特別会計</v>
      </c>
      <c r="I36" s="13" t="str">
        <f t="shared" si="5"/>
        <v>東日本大震災復興特別会計</v>
      </c>
      <c r="K36" s="13"/>
      <c r="L36" s="13"/>
      <c r="O36" s="13"/>
      <c r="P36" s="13"/>
      <c r="Q36" s="19"/>
      <c r="T36" s="13"/>
      <c r="Y36" s="32" t="s">
        <v>551</v>
      </c>
      <c r="Z36" s="32" t="s">
        <v>552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553</v>
      </c>
      <c r="Z37" s="32" t="s">
        <v>554</v>
      </c>
      <c r="AF37" s="30"/>
      <c r="AK37" s="42" t="str">
        <f t="shared" si="7"/>
        <v>j</v>
      </c>
    </row>
    <row r="38" spans="1:37" x14ac:dyDescent="0.15">
      <c r="A38" s="13"/>
      <c r="B38" s="13"/>
      <c r="F38" s="13"/>
      <c r="G38" s="19"/>
      <c r="K38" s="13"/>
      <c r="L38" s="13"/>
      <c r="O38" s="13"/>
      <c r="P38" s="13"/>
      <c r="Q38" s="19"/>
      <c r="T38" s="13"/>
      <c r="Y38" s="32" t="s">
        <v>555</v>
      </c>
      <c r="Z38" s="32" t="s">
        <v>556</v>
      </c>
      <c r="AF38" s="30"/>
      <c r="AK38" s="42" t="str">
        <f t="shared" si="7"/>
        <v>k</v>
      </c>
    </row>
    <row r="39" spans="1:37" x14ac:dyDescent="0.15">
      <c r="A39" s="13"/>
      <c r="B39" s="13"/>
      <c r="F39" s="13" t="str">
        <f>I37</f>
        <v>東日本大震災復興特別会計</v>
      </c>
      <c r="G39" s="19"/>
      <c r="K39" s="13"/>
      <c r="L39" s="13"/>
      <c r="O39" s="13"/>
      <c r="P39" s="13"/>
      <c r="Q39" s="19"/>
      <c r="T39" s="13"/>
      <c r="U39" s="32" t="s">
        <v>557</v>
      </c>
      <c r="Y39" s="32" t="s">
        <v>558</v>
      </c>
      <c r="Z39" s="32" t="s">
        <v>559</v>
      </c>
      <c r="AF39" s="30"/>
      <c r="AK39" s="42" t="str">
        <f t="shared" si="7"/>
        <v>l</v>
      </c>
    </row>
    <row r="40" spans="1:37" x14ac:dyDescent="0.15">
      <c r="A40" s="13"/>
      <c r="B40" s="13"/>
      <c r="F40" s="13"/>
      <c r="G40" s="19"/>
      <c r="K40" s="13"/>
      <c r="L40" s="13"/>
      <c r="O40" s="13"/>
      <c r="P40" s="13"/>
      <c r="Q40" s="19"/>
      <c r="T40" s="13"/>
      <c r="U40" s="32"/>
      <c r="Y40" s="32" t="s">
        <v>560</v>
      </c>
      <c r="Z40" s="32" t="s">
        <v>561</v>
      </c>
      <c r="AF40" s="30"/>
      <c r="AK40" s="42" t="str">
        <f t="shared" si="7"/>
        <v>m</v>
      </c>
    </row>
    <row r="41" spans="1:37" x14ac:dyDescent="0.15">
      <c r="A41" s="13"/>
      <c r="B41" s="13"/>
      <c r="F41" s="13"/>
      <c r="G41" s="19"/>
      <c r="K41" s="13"/>
      <c r="L41" s="13"/>
      <c r="O41" s="13"/>
      <c r="P41" s="13"/>
      <c r="Q41" s="19"/>
      <c r="T41" s="13"/>
      <c r="U41" s="32" t="s">
        <v>562</v>
      </c>
      <c r="Y41" s="32" t="s">
        <v>563</v>
      </c>
      <c r="Z41" s="32" t="s">
        <v>564</v>
      </c>
      <c r="AF41" s="30"/>
      <c r="AK41" s="42" t="str">
        <f t="shared" si="7"/>
        <v>n</v>
      </c>
    </row>
    <row r="42" spans="1:37" x14ac:dyDescent="0.15">
      <c r="A42" s="13"/>
      <c r="B42" s="13"/>
      <c r="F42" s="13"/>
      <c r="G42" s="19"/>
      <c r="K42" s="13"/>
      <c r="L42" s="13"/>
      <c r="O42" s="13"/>
      <c r="P42" s="13"/>
      <c r="Q42" s="19"/>
      <c r="T42" s="13"/>
      <c r="U42" s="32" t="s">
        <v>565</v>
      </c>
      <c r="Y42" s="32" t="s">
        <v>566</v>
      </c>
      <c r="Z42" s="32" t="s">
        <v>567</v>
      </c>
      <c r="AF42" s="30"/>
      <c r="AK42" s="42" t="str">
        <f t="shared" si="7"/>
        <v>o</v>
      </c>
    </row>
    <row r="43" spans="1:37" x14ac:dyDescent="0.15">
      <c r="A43" s="13"/>
      <c r="B43" s="13"/>
      <c r="F43" s="13"/>
      <c r="G43" s="19"/>
      <c r="K43" s="13"/>
      <c r="L43" s="13"/>
      <c r="O43" s="13"/>
      <c r="P43" s="13"/>
      <c r="Q43" s="19"/>
      <c r="T43" s="13"/>
      <c r="Y43" s="32" t="s">
        <v>568</v>
      </c>
      <c r="Z43" s="32" t="s">
        <v>569</v>
      </c>
      <c r="AF43" s="30"/>
      <c r="AK43" s="42" t="str">
        <f t="shared" si="7"/>
        <v>p</v>
      </c>
    </row>
    <row r="44" spans="1:37" x14ac:dyDescent="0.15">
      <c r="A44" s="13"/>
      <c r="B44" s="13"/>
      <c r="F44" s="13"/>
      <c r="G44" s="19"/>
      <c r="K44" s="13"/>
      <c r="L44" s="13"/>
      <c r="O44" s="13"/>
      <c r="P44" s="13"/>
      <c r="Q44" s="19"/>
      <c r="T44" s="13"/>
      <c r="Y44" s="32" t="s">
        <v>570</v>
      </c>
      <c r="Z44" s="32" t="s">
        <v>571</v>
      </c>
      <c r="AF44" s="30"/>
      <c r="AK44" s="42" t="str">
        <f t="shared" si="7"/>
        <v>q</v>
      </c>
    </row>
    <row r="45" spans="1:37" x14ac:dyDescent="0.15">
      <c r="A45" s="13"/>
      <c r="B45" s="13"/>
      <c r="F45" s="13"/>
      <c r="G45" s="19"/>
      <c r="K45" s="13"/>
      <c r="L45" s="13"/>
      <c r="O45" s="13"/>
      <c r="P45" s="13"/>
      <c r="Q45" s="19"/>
      <c r="T45" s="13"/>
      <c r="U45" s="29" t="s">
        <v>262</v>
      </c>
      <c r="Y45" s="32" t="s">
        <v>572</v>
      </c>
      <c r="Z45" s="32" t="s">
        <v>573</v>
      </c>
      <c r="AF45" s="30"/>
      <c r="AK45" s="42" t="str">
        <f t="shared" si="7"/>
        <v>r</v>
      </c>
    </row>
    <row r="46" spans="1:37" x14ac:dyDescent="0.15">
      <c r="A46" s="13"/>
      <c r="B46" s="13"/>
      <c r="F46" s="13"/>
      <c r="G46" s="19"/>
      <c r="K46" s="13"/>
      <c r="L46" s="13"/>
      <c r="O46" s="13"/>
      <c r="P46" s="13"/>
      <c r="Q46" s="19"/>
      <c r="T46" s="13"/>
      <c r="U46" s="78" t="s">
        <v>574</v>
      </c>
      <c r="Y46" s="32" t="s">
        <v>575</v>
      </c>
      <c r="Z46" s="32" t="s">
        <v>576</v>
      </c>
      <c r="AF46" s="30"/>
      <c r="AK46" s="42" t="str">
        <f t="shared" si="7"/>
        <v>s</v>
      </c>
    </row>
    <row r="47" spans="1:37" x14ac:dyDescent="0.15">
      <c r="A47" s="13"/>
      <c r="B47" s="13"/>
      <c r="F47" s="13"/>
      <c r="G47" s="19"/>
      <c r="K47" s="13"/>
      <c r="L47" s="13"/>
      <c r="O47" s="13"/>
      <c r="P47" s="13"/>
      <c r="Q47" s="19"/>
      <c r="T47" s="13"/>
      <c r="Y47" s="32" t="s">
        <v>577</v>
      </c>
      <c r="Z47" s="32" t="s">
        <v>578</v>
      </c>
      <c r="AF47" s="30"/>
      <c r="AK47" s="42" t="str">
        <f t="shared" si="7"/>
        <v>t</v>
      </c>
    </row>
    <row r="48" spans="1:37" x14ac:dyDescent="0.15">
      <c r="A48" s="13"/>
      <c r="B48" s="13"/>
      <c r="F48" s="13"/>
      <c r="G48" s="19"/>
      <c r="K48" s="13"/>
      <c r="L48" s="13"/>
      <c r="O48" s="13"/>
      <c r="P48" s="13"/>
      <c r="Q48" s="19"/>
      <c r="T48" s="13"/>
      <c r="U48" s="78">
        <v>2021</v>
      </c>
      <c r="Y48" s="32" t="s">
        <v>579</v>
      </c>
      <c r="Z48" s="32" t="s">
        <v>580</v>
      </c>
      <c r="AF48" s="30"/>
      <c r="AK48" s="42" t="str">
        <f t="shared" si="7"/>
        <v>u</v>
      </c>
    </row>
    <row r="49" spans="1:37" x14ac:dyDescent="0.15">
      <c r="A49" s="13"/>
      <c r="B49" s="13"/>
      <c r="F49" s="13"/>
      <c r="G49" s="19"/>
      <c r="K49" s="13"/>
      <c r="L49" s="13"/>
      <c r="O49" s="13"/>
      <c r="P49" s="13"/>
      <c r="Q49" s="19"/>
      <c r="T49" s="13"/>
      <c r="U49" s="78">
        <v>2022</v>
      </c>
      <c r="Y49" s="32" t="s">
        <v>581</v>
      </c>
      <c r="Z49" s="32" t="s">
        <v>582</v>
      </c>
      <c r="AF49" s="30"/>
      <c r="AK49" s="42" t="str">
        <f t="shared" si="7"/>
        <v>v</v>
      </c>
    </row>
    <row r="50" spans="1:37" x14ac:dyDescent="0.15">
      <c r="A50" s="13"/>
      <c r="B50" s="13"/>
      <c r="F50" s="13"/>
      <c r="G50" s="19"/>
      <c r="K50" s="13"/>
      <c r="L50" s="13"/>
      <c r="O50" s="13"/>
      <c r="P50" s="13"/>
      <c r="Q50" s="19"/>
      <c r="T50" s="13"/>
      <c r="U50" s="78">
        <v>2023</v>
      </c>
      <c r="Y50" s="32" t="s">
        <v>583</v>
      </c>
      <c r="Z50" s="32" t="s">
        <v>584</v>
      </c>
      <c r="AF50" s="30"/>
    </row>
    <row r="51" spans="1:37" x14ac:dyDescent="0.15">
      <c r="A51" s="13"/>
      <c r="B51" s="13"/>
      <c r="F51" s="13"/>
      <c r="G51" s="19"/>
      <c r="K51" s="13"/>
      <c r="L51" s="13"/>
      <c r="O51" s="13"/>
      <c r="P51" s="13"/>
      <c r="Q51" s="19"/>
      <c r="T51" s="13"/>
      <c r="U51" s="78">
        <v>2024</v>
      </c>
      <c r="Y51" s="32" t="s">
        <v>585</v>
      </c>
      <c r="Z51" s="32" t="s">
        <v>586</v>
      </c>
      <c r="AF51" s="30"/>
    </row>
    <row r="52" spans="1:37" x14ac:dyDescent="0.15">
      <c r="A52" s="13"/>
      <c r="B52" s="13"/>
      <c r="F52" s="13"/>
      <c r="G52" s="19"/>
      <c r="K52" s="13"/>
      <c r="L52" s="13"/>
      <c r="O52" s="13"/>
      <c r="P52" s="13"/>
      <c r="Q52" s="19"/>
      <c r="T52" s="13"/>
      <c r="U52" s="78">
        <v>2025</v>
      </c>
      <c r="Y52" s="32" t="s">
        <v>587</v>
      </c>
      <c r="Z52" s="32" t="s">
        <v>588</v>
      </c>
      <c r="AF52" s="30"/>
    </row>
    <row r="53" spans="1:37" x14ac:dyDescent="0.15">
      <c r="A53" s="13"/>
      <c r="B53" s="13"/>
      <c r="F53" s="13"/>
      <c r="G53" s="19"/>
      <c r="K53" s="13"/>
      <c r="L53" s="13"/>
      <c r="O53" s="13"/>
      <c r="P53" s="13"/>
      <c r="Q53" s="19"/>
      <c r="T53" s="13"/>
      <c r="U53" s="78">
        <v>2026</v>
      </c>
      <c r="Y53" s="32" t="s">
        <v>589</v>
      </c>
      <c r="Z53" s="32" t="s">
        <v>590</v>
      </c>
      <c r="AF53" s="30"/>
    </row>
    <row r="54" spans="1:37" x14ac:dyDescent="0.15">
      <c r="A54" s="13"/>
      <c r="B54" s="13"/>
      <c r="F54" s="13"/>
      <c r="G54" s="19"/>
      <c r="K54" s="13"/>
      <c r="L54" s="13"/>
      <c r="O54" s="13"/>
      <c r="P54" s="20"/>
      <c r="Q54" s="19"/>
      <c r="T54" s="13"/>
      <c r="Y54" s="32" t="s">
        <v>591</v>
      </c>
      <c r="Z54" s="32" t="s">
        <v>592</v>
      </c>
      <c r="AF54" s="30"/>
    </row>
    <row r="55" spans="1:37" x14ac:dyDescent="0.15">
      <c r="A55" s="13"/>
      <c r="B55" s="13"/>
      <c r="F55" s="13"/>
      <c r="G55" s="19"/>
      <c r="K55" s="13"/>
      <c r="L55" s="13"/>
      <c r="O55" s="13"/>
      <c r="P55" s="13"/>
      <c r="Q55" s="19"/>
      <c r="T55" s="13"/>
      <c r="Y55" s="32" t="s">
        <v>593</v>
      </c>
      <c r="Z55" s="32" t="s">
        <v>594</v>
      </c>
      <c r="AF55" s="30"/>
    </row>
    <row r="56" spans="1:37" x14ac:dyDescent="0.15">
      <c r="A56" s="13"/>
      <c r="B56" s="13"/>
      <c r="F56" s="13"/>
      <c r="G56" s="19"/>
      <c r="K56" s="13"/>
      <c r="L56" s="13"/>
      <c r="O56" s="13"/>
      <c r="P56" s="13"/>
      <c r="Q56" s="19"/>
      <c r="T56" s="13"/>
      <c r="U56" s="78">
        <v>20</v>
      </c>
      <c r="Y56" s="32" t="s">
        <v>595</v>
      </c>
      <c r="Z56" s="32" t="s">
        <v>596</v>
      </c>
      <c r="AF56" s="30"/>
    </row>
    <row r="57" spans="1:37" x14ac:dyDescent="0.15">
      <c r="A57" s="13"/>
      <c r="B57" s="13"/>
      <c r="F57" s="13"/>
      <c r="G57" s="19"/>
      <c r="K57" s="13"/>
      <c r="L57" s="13"/>
      <c r="O57" s="13"/>
      <c r="P57" s="13"/>
      <c r="Q57" s="19"/>
      <c r="T57" s="13"/>
      <c r="U57" s="32" t="s">
        <v>597</v>
      </c>
      <c r="Y57" s="32" t="s">
        <v>598</v>
      </c>
      <c r="Z57" s="32" t="s">
        <v>599</v>
      </c>
      <c r="AF57" s="30"/>
    </row>
    <row r="58" spans="1:37" x14ac:dyDescent="0.15">
      <c r="A58" s="13"/>
      <c r="B58" s="13"/>
      <c r="F58" s="13"/>
      <c r="G58" s="19"/>
      <c r="K58" s="13"/>
      <c r="L58" s="13"/>
      <c r="O58" s="13"/>
      <c r="P58" s="13"/>
      <c r="Q58" s="19"/>
      <c r="T58" s="13"/>
      <c r="U58" s="32" t="s">
        <v>287</v>
      </c>
      <c r="Y58" s="32" t="s">
        <v>600</v>
      </c>
      <c r="Z58" s="32" t="s">
        <v>601</v>
      </c>
      <c r="AF58" s="30"/>
    </row>
    <row r="59" spans="1:37" x14ac:dyDescent="0.15">
      <c r="A59" s="13"/>
      <c r="B59" s="13"/>
      <c r="F59" s="13"/>
      <c r="G59" s="19"/>
      <c r="K59" s="13"/>
      <c r="L59" s="13"/>
      <c r="O59" s="13"/>
      <c r="P59" s="13"/>
      <c r="Q59" s="19"/>
      <c r="T59" s="13"/>
      <c r="Y59" s="32" t="s">
        <v>602</v>
      </c>
      <c r="Z59" s="32" t="s">
        <v>603</v>
      </c>
      <c r="AF59" s="30"/>
    </row>
    <row r="60" spans="1:37" x14ac:dyDescent="0.15">
      <c r="A60" s="13"/>
      <c r="B60" s="13"/>
      <c r="F60" s="13"/>
      <c r="G60" s="19"/>
      <c r="K60" s="13"/>
      <c r="L60" s="13"/>
      <c r="O60" s="13"/>
      <c r="P60" s="13"/>
      <c r="Q60" s="19"/>
      <c r="T60" s="13"/>
      <c r="Y60" s="32" t="s">
        <v>604</v>
      </c>
      <c r="Z60" s="32" t="s">
        <v>605</v>
      </c>
      <c r="AF60" s="30"/>
    </row>
    <row r="61" spans="1:37" x14ac:dyDescent="0.15">
      <c r="A61" s="13"/>
      <c r="B61" s="13"/>
      <c r="F61" s="13"/>
      <c r="G61" s="19"/>
      <c r="K61" s="13"/>
      <c r="L61" s="13"/>
      <c r="O61" s="13"/>
      <c r="P61" s="13"/>
      <c r="Q61" s="19"/>
      <c r="T61" s="13"/>
      <c r="Y61" s="32" t="s">
        <v>606</v>
      </c>
      <c r="Z61" s="32" t="s">
        <v>607</v>
      </c>
      <c r="AF61" s="30"/>
    </row>
    <row r="62" spans="1:37" x14ac:dyDescent="0.15">
      <c r="A62" s="13"/>
      <c r="B62" s="13"/>
      <c r="F62" s="13"/>
      <c r="G62" s="19"/>
      <c r="K62" s="13"/>
      <c r="L62" s="13"/>
      <c r="O62" s="13"/>
      <c r="P62" s="13"/>
      <c r="Q62" s="19"/>
      <c r="T62" s="13"/>
      <c r="Y62" s="32" t="s">
        <v>608</v>
      </c>
      <c r="Z62" s="32" t="s">
        <v>609</v>
      </c>
      <c r="AF62" s="30"/>
    </row>
    <row r="63" spans="1:37" x14ac:dyDescent="0.15">
      <c r="A63" s="13"/>
      <c r="B63" s="13"/>
      <c r="F63" s="13"/>
      <c r="G63" s="19"/>
      <c r="K63" s="13"/>
      <c r="L63" s="13"/>
      <c r="O63" s="13"/>
      <c r="P63" s="13"/>
      <c r="Q63" s="19"/>
      <c r="T63" s="13"/>
      <c r="Y63" s="32" t="s">
        <v>610</v>
      </c>
      <c r="Z63" s="32" t="s">
        <v>611</v>
      </c>
      <c r="AF63" s="30"/>
    </row>
    <row r="64" spans="1:37" x14ac:dyDescent="0.15">
      <c r="A64" s="13"/>
      <c r="B64" s="13"/>
      <c r="F64" s="13"/>
      <c r="G64" s="19"/>
      <c r="K64" s="13"/>
      <c r="L64" s="13"/>
      <c r="O64" s="13"/>
      <c r="P64" s="13"/>
      <c r="Q64" s="19"/>
      <c r="T64" s="13"/>
      <c r="Y64" s="32" t="s">
        <v>612</v>
      </c>
      <c r="Z64" s="32" t="s">
        <v>613</v>
      </c>
      <c r="AF64" s="30"/>
    </row>
    <row r="65" spans="1:32" x14ac:dyDescent="0.15">
      <c r="A65" s="13"/>
      <c r="B65" s="13"/>
      <c r="F65" s="13"/>
      <c r="G65" s="19"/>
      <c r="K65" s="13"/>
      <c r="L65" s="13"/>
      <c r="O65" s="13"/>
      <c r="P65" s="13"/>
      <c r="Q65" s="19"/>
      <c r="T65" s="13"/>
      <c r="Y65" s="32" t="s">
        <v>614</v>
      </c>
      <c r="Z65" s="32" t="s">
        <v>615</v>
      </c>
      <c r="AF65" s="30"/>
    </row>
    <row r="66" spans="1:32" x14ac:dyDescent="0.15">
      <c r="A66" s="13"/>
      <c r="B66" s="13"/>
      <c r="F66" s="13"/>
      <c r="G66" s="19"/>
      <c r="K66" s="13"/>
      <c r="L66" s="13"/>
      <c r="O66" s="13"/>
      <c r="P66" s="13"/>
      <c r="Q66" s="19"/>
      <c r="T66" s="13"/>
      <c r="Y66" s="32" t="s">
        <v>616</v>
      </c>
      <c r="Z66" s="32" t="s">
        <v>617</v>
      </c>
      <c r="AF66" s="30"/>
    </row>
    <row r="67" spans="1:32" x14ac:dyDescent="0.15">
      <c r="A67" s="13"/>
      <c r="B67" s="13"/>
      <c r="F67" s="13"/>
      <c r="G67" s="19"/>
      <c r="K67" s="13"/>
      <c r="L67" s="13"/>
      <c r="O67" s="13"/>
      <c r="P67" s="13"/>
      <c r="Q67" s="19"/>
      <c r="T67" s="13"/>
      <c r="Y67" s="32" t="s">
        <v>618</v>
      </c>
      <c r="Z67" s="32" t="s">
        <v>619</v>
      </c>
      <c r="AF67" s="30"/>
    </row>
    <row r="68" spans="1:32" x14ac:dyDescent="0.15">
      <c r="A68" s="13"/>
      <c r="B68" s="13"/>
      <c r="F68" s="13"/>
      <c r="G68" s="19"/>
      <c r="K68" s="13"/>
      <c r="L68" s="13"/>
      <c r="O68" s="13"/>
      <c r="P68" s="13"/>
      <c r="Q68" s="19"/>
      <c r="T68" s="13"/>
      <c r="Y68" s="32" t="s">
        <v>620</v>
      </c>
      <c r="Z68" s="32" t="s">
        <v>621</v>
      </c>
      <c r="AF68" s="30"/>
    </row>
    <row r="69" spans="1:32" x14ac:dyDescent="0.15">
      <c r="A69" s="13"/>
      <c r="B69" s="13"/>
      <c r="F69" s="13"/>
      <c r="G69" s="19"/>
      <c r="K69" s="13"/>
      <c r="L69" s="13"/>
      <c r="O69" s="13"/>
      <c r="P69" s="13"/>
      <c r="Q69" s="19"/>
      <c r="T69" s="13"/>
      <c r="Y69" s="32" t="s">
        <v>622</v>
      </c>
      <c r="Z69" s="32" t="s">
        <v>623</v>
      </c>
      <c r="AF69" s="30"/>
    </row>
    <row r="70" spans="1:32" x14ac:dyDescent="0.15">
      <c r="A70" s="13"/>
      <c r="B70" s="13"/>
      <c r="Y70" s="32" t="s">
        <v>624</v>
      </c>
      <c r="Z70" s="32" t="s">
        <v>625</v>
      </c>
    </row>
    <row r="71" spans="1:32" x14ac:dyDescent="0.15">
      <c r="Y71" s="32" t="s">
        <v>626</v>
      </c>
      <c r="Z71" s="32" t="s">
        <v>627</v>
      </c>
    </row>
    <row r="72" spans="1:32" x14ac:dyDescent="0.15">
      <c r="Y72" s="32" t="s">
        <v>628</v>
      </c>
      <c r="Z72" s="32" t="s">
        <v>629</v>
      </c>
    </row>
    <row r="73" spans="1:32" x14ac:dyDescent="0.15">
      <c r="Y73" s="32" t="s">
        <v>630</v>
      </c>
      <c r="Z73" s="32" t="s">
        <v>631</v>
      </c>
    </row>
    <row r="74" spans="1:32" x14ac:dyDescent="0.15">
      <c r="Y74" s="32" t="s">
        <v>632</v>
      </c>
      <c r="Z74" s="32" t="s">
        <v>633</v>
      </c>
    </row>
    <row r="75" spans="1:32" x14ac:dyDescent="0.15">
      <c r="Y75" s="32" t="s">
        <v>634</v>
      </c>
      <c r="Z75" s="32" t="s">
        <v>635</v>
      </c>
    </row>
    <row r="76" spans="1:32" x14ac:dyDescent="0.15">
      <c r="Y76" s="32" t="s">
        <v>636</v>
      </c>
      <c r="Z76" s="32" t="s">
        <v>637</v>
      </c>
    </row>
    <row r="77" spans="1:32" x14ac:dyDescent="0.15">
      <c r="Y77" s="32" t="s">
        <v>638</v>
      </c>
      <c r="Z77" s="32" t="s">
        <v>639</v>
      </c>
    </row>
    <row r="78" spans="1:32" x14ac:dyDescent="0.15">
      <c r="Y78" s="32" t="s">
        <v>640</v>
      </c>
      <c r="Z78" s="32" t="s">
        <v>641</v>
      </c>
    </row>
    <row r="79" spans="1:32" x14ac:dyDescent="0.15">
      <c r="Y79" s="32" t="s">
        <v>642</v>
      </c>
      <c r="Z79" s="32" t="s">
        <v>643</v>
      </c>
    </row>
    <row r="80" spans="1:32" x14ac:dyDescent="0.15">
      <c r="Y80" s="32" t="s">
        <v>644</v>
      </c>
      <c r="Z80" s="32" t="s">
        <v>645</v>
      </c>
    </row>
    <row r="81" spans="25:26" x14ac:dyDescent="0.15">
      <c r="Y81" s="32" t="s">
        <v>646</v>
      </c>
      <c r="Z81" s="32" t="s">
        <v>647</v>
      </c>
    </row>
    <row r="82" spans="25:26" x14ac:dyDescent="0.15">
      <c r="Y82" s="32" t="s">
        <v>648</v>
      </c>
      <c r="Z82" s="32" t="s">
        <v>649</v>
      </c>
    </row>
    <row r="83" spans="25:26" x14ac:dyDescent="0.15">
      <c r="Y83" s="32" t="s">
        <v>650</v>
      </c>
      <c r="Z83" s="32" t="s">
        <v>651</v>
      </c>
    </row>
    <row r="84" spans="25:26" x14ac:dyDescent="0.15">
      <c r="Y84" s="32" t="s">
        <v>652</v>
      </c>
      <c r="Z84" s="32" t="s">
        <v>653</v>
      </c>
    </row>
    <row r="85" spans="25:26" x14ac:dyDescent="0.15">
      <c r="Y85" s="32" t="s">
        <v>654</v>
      </c>
      <c r="Z85" s="32" t="s">
        <v>655</v>
      </c>
    </row>
    <row r="86" spans="25:26" x14ac:dyDescent="0.15">
      <c r="Y86" s="32" t="s">
        <v>656</v>
      </c>
      <c r="Z86" s="32" t="s">
        <v>657</v>
      </c>
    </row>
    <row r="87" spans="25:26" x14ac:dyDescent="0.15">
      <c r="Y87" s="32" t="s">
        <v>658</v>
      </c>
      <c r="Z87" s="32" t="s">
        <v>659</v>
      </c>
    </row>
    <row r="88" spans="25:26" x14ac:dyDescent="0.15">
      <c r="Y88" s="32" t="s">
        <v>660</v>
      </c>
      <c r="Z88" s="32" t="s">
        <v>661</v>
      </c>
    </row>
    <row r="89" spans="25:26" x14ac:dyDescent="0.15">
      <c r="Y89" s="32" t="s">
        <v>662</v>
      </c>
      <c r="Z89" s="32" t="s">
        <v>663</v>
      </c>
    </row>
    <row r="90" spans="25:26" x14ac:dyDescent="0.15">
      <c r="Y90" s="32" t="s">
        <v>664</v>
      </c>
      <c r="Z90" s="32" t="s">
        <v>665</v>
      </c>
    </row>
    <row r="91" spans="25:26" x14ac:dyDescent="0.15">
      <c r="Y91" s="32" t="s">
        <v>666</v>
      </c>
      <c r="Z91" s="32" t="s">
        <v>667</v>
      </c>
    </row>
    <row r="92" spans="25:26" x14ac:dyDescent="0.15">
      <c r="Y92" s="32" t="s">
        <v>668</v>
      </c>
      <c r="Z92" s="32" t="s">
        <v>669</v>
      </c>
    </row>
    <row r="93" spans="25:26" x14ac:dyDescent="0.15">
      <c r="Y93" s="32" t="s">
        <v>670</v>
      </c>
      <c r="Z93" s="32" t="s">
        <v>671</v>
      </c>
    </row>
    <row r="94" spans="25:26" x14ac:dyDescent="0.15">
      <c r="Y94" s="32" t="s">
        <v>672</v>
      </c>
      <c r="Z94" s="32" t="s">
        <v>673</v>
      </c>
    </row>
    <row r="95" spans="25:26" x14ac:dyDescent="0.15">
      <c r="Y95" s="32" t="s">
        <v>674</v>
      </c>
      <c r="Z95" s="32" t="s">
        <v>675</v>
      </c>
    </row>
    <row r="96" spans="25:26" x14ac:dyDescent="0.15">
      <c r="Y96" s="32" t="s">
        <v>676</v>
      </c>
      <c r="Z96" s="32" t="s">
        <v>278</v>
      </c>
    </row>
    <row r="97" spans="25:26" x14ac:dyDescent="0.15">
      <c r="Y97" s="32" t="s">
        <v>677</v>
      </c>
      <c r="Z97" s="32" t="s">
        <v>292</v>
      </c>
    </row>
    <row r="98" spans="25:26" x14ac:dyDescent="0.15">
      <c r="Y98" s="32" t="s">
        <v>58</v>
      </c>
      <c r="Z98" s="32" t="s">
        <v>306</v>
      </c>
    </row>
    <row r="99" spans="25:26" x14ac:dyDescent="0.15">
      <c r="Y99" s="32" t="s">
        <v>678</v>
      </c>
      <c r="Z99" s="32" t="s">
        <v>319</v>
      </c>
    </row>
    <row r="100" spans="25:26" x14ac:dyDescent="0.15">
      <c r="Y100" s="32" t="s">
        <v>679</v>
      </c>
      <c r="Z100" s="32" t="s">
        <v>333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d8f250-ce29-42e9-9c43-7d55f02f7c74" xsi:nil="true"/>
    <lcf76f155ced4ddcb4097134ff3c332f xmlns="a15f42c2-0251-4780-9576-9ad0838e2a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C6CEC8-1A57-4580-95AB-2A490BD4AAC0}"/>
</file>

<file path=customXml/itemProps2.xml><?xml version="1.0" encoding="utf-8"?>
<ds:datastoreItem xmlns:ds="http://schemas.openxmlformats.org/officeDocument/2006/customXml" ds:itemID="{DA89F5C5-ECA8-40E8-8643-5F1F92F738C3}">
  <ds:schemaRefs>
    <ds:schemaRef ds:uri="http://schemas.microsoft.com/sharepoint/v3/contenttype/forms"/>
  </ds:schemaRefs>
</ds:datastoreItem>
</file>

<file path=customXml/itemProps3.xml><?xml version="1.0" encoding="utf-8"?>
<ds:datastoreItem xmlns:ds="http://schemas.openxmlformats.org/officeDocument/2006/customXml" ds:itemID="{A83B2B39-1039-419E-A29F-67AC7DE2684C}">
  <ds:schemaRef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f40fcdc7-f16c-4962-b6f2-f6b6f2960dce"/>
    <ds:schemaRef ds:uri="http://schemas.microsoft.com/office/infopath/2007/PartnerControls"/>
    <ds:schemaRef ds:uri="http://schemas.openxmlformats.org/package/2006/metadata/core-properties"/>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弓立 亜美(YUMITATE Ami)</cp:lastModifiedBy>
  <cp:revision/>
  <dcterms:created xsi:type="dcterms:W3CDTF">2012-03-13T00:50:25Z</dcterms:created>
  <dcterms:modified xsi:type="dcterms:W3CDTF">2024-07-24T06:41:12Z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0x010100B8629C4539FC894F80AFB593E5C120D7</vt:lpwstr>
  </property>
  <property fmtid="{D5CDD505-2E9C-101B-9397-08002B2CF9AE}" pid="4" name="MediaServiceImageTags">
    <vt:lpwstr/>
  </property>
</Properties>
</file>