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09" sheetId="1" r:id="rId1"/>
  </sheets>
  <definedNames>
    <definedName name="_xlnm._FilterDatabase" localSheetId="0" hidden="1">個別表009!$A$1:$Y$11</definedName>
    <definedName name="_xlnm.Print_Area" localSheetId="0">個別表009!$A$1:$X$22</definedName>
    <definedName name="Z_381969E5_B9FD_44D7_8104_B7F01153DA77_.wvu.FilterData" localSheetId="0" hidden="1">個別表009!$A$1:$Y$11</definedName>
    <definedName name="Z_381969E5_B9FD_44D7_8104_B7F01153DA77_.wvu.PrintArea" localSheetId="0" hidden="1">個別表009!$A$1:$X$22</definedName>
    <definedName name="Z_381969E5_B9FD_44D7_8104_B7F01153DA77_.wvu.Rows" localSheetId="0" hidden="1">個別表009!$12:$22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H8" i="1"/>
  <c r="H10" i="1" s="1"/>
  <c r="E10" i="1"/>
  <c r="F10" i="1"/>
  <c r="I10" i="1"/>
  <c r="J10" i="1"/>
  <c r="K10" i="1"/>
  <c r="L10" i="1"/>
  <c r="M10" i="1"/>
  <c r="N10" i="1"/>
  <c r="Q10" i="1"/>
  <c r="R10" i="1"/>
  <c r="S10" i="1"/>
  <c r="T10" i="1"/>
  <c r="U10" i="1"/>
  <c r="V10" i="1"/>
  <c r="W10" i="1"/>
  <c r="X10" i="1"/>
  <c r="Q11" i="1"/>
  <c r="R11" i="1"/>
  <c r="S11" i="1"/>
  <c r="T11" i="1"/>
  <c r="U11" i="1"/>
  <c r="V11" i="1"/>
  <c r="W11" i="1"/>
  <c r="X11" i="1"/>
  <c r="G8" i="1" l="1"/>
  <c r="O8" i="1" l="1"/>
  <c r="G10" i="1"/>
  <c r="O23" i="1" s="1"/>
  <c r="P8" i="1" l="1"/>
  <c r="P10" i="1" s="1"/>
  <c r="O10"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<sst xmlns="http://schemas.openxmlformats.org/spreadsheetml/2006/main" count="74" uniqueCount="50">
  <si>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</si>
  <si>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</si>
  <si>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</si>
  <si>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</si>
  <si>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</si>
  <si>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</si>
  <si>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</si>
  <si>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</si>
  <si>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</si>
  <si>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</si>
  <si>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</si>
  <si>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</si>
  <si>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</si>
  <si>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</si>
  <si>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</si>
  <si>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</si>
  <si>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</si>
  <si>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</si>
  <si>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</si>
  <si>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</si>
  <si>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震災医師確保対策として､医学生への修学資金貸付制度を創設する。大学卒業後、県が指定する医療機関で一定期間勤務した場合には償還を免除する制度とすることにより、医師確保が困難な病院への医師配置を行う。</t>
    <rPh sb="0" eb="2">
      <t>シンサイ</t>
    </rPh>
    <rPh sb="2" eb="4">
      <t>イシ</t>
    </rPh>
    <rPh sb="4" eb="6">
      <t>カクホ</t>
    </rPh>
    <rPh sb="6" eb="8">
      <t>タイサク</t>
    </rPh>
    <rPh sb="12" eb="15">
      <t>イガクセイ</t>
    </rPh>
    <rPh sb="17" eb="19">
      <t>シュウガク</t>
    </rPh>
    <rPh sb="19" eb="21">
      <t>シキン</t>
    </rPh>
    <rPh sb="21" eb="23">
      <t>カシツケ</t>
    </rPh>
    <rPh sb="23" eb="25">
      <t>セイド</t>
    </rPh>
    <rPh sb="26" eb="28">
      <t>ソウセツ</t>
    </rPh>
    <rPh sb="31" eb="33">
      <t>ダイガク</t>
    </rPh>
    <rPh sb="33" eb="36">
      <t>ソツギョウゴ</t>
    </rPh>
    <rPh sb="37" eb="38">
      <t>ケン</t>
    </rPh>
    <rPh sb="39" eb="41">
      <t>シテイ</t>
    </rPh>
    <rPh sb="43" eb="45">
      <t>イリョウ</t>
    </rPh>
    <rPh sb="45" eb="47">
      <t>キカン</t>
    </rPh>
    <rPh sb="48" eb="50">
      <t>イッテイ</t>
    </rPh>
    <rPh sb="50" eb="52">
      <t>キカン</t>
    </rPh>
    <rPh sb="52" eb="54">
      <t>キンム</t>
    </rPh>
    <rPh sb="56" eb="58">
      <t>バアイ</t>
    </rPh>
    <rPh sb="60" eb="62">
      <t>ショウカン</t>
    </rPh>
    <rPh sb="63" eb="65">
      <t>メンジョ</t>
    </rPh>
    <rPh sb="67" eb="69">
      <t>セイド</t>
    </rPh>
    <rPh sb="78" eb="80">
      <t>イシ</t>
    </rPh>
    <rPh sb="80" eb="82">
      <t>カクホ</t>
    </rPh>
    <rPh sb="83" eb="85">
      <t>コンナン</t>
    </rPh>
    <rPh sb="86" eb="88">
      <t>ビョウイン</t>
    </rPh>
    <rPh sb="90" eb="92">
      <t>イシ</t>
    </rPh>
    <rPh sb="92" eb="94">
      <t>ハイチ</t>
    </rPh>
    <rPh sb="95" eb="96">
      <t>オコナ</t>
    </rPh>
    <phoneticPr fontId="2"/>
  </si>
  <si>
    <t>医学生修学資金貸付基金
【地域医療復興計画】
【第二期地域医療復興計画】</t>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2"/>
  </si>
  <si>
    <t>宮城県医師育成機構</t>
    <rPh sb="0" eb="3">
      <t>ミヤギケン</t>
    </rPh>
    <rPh sb="3" eb="5">
      <t>イシ</t>
    </rPh>
    <rPh sb="5" eb="7">
      <t>イクセイ</t>
    </rPh>
    <rPh sb="7" eb="9">
      <t>キコウ</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</si>
  <si>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</si>
  <si>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</si>
  <si>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</si>
  <si>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</si>
  <si>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</si>
  <si>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</si>
  <si>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</si>
  <si>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</si>
  <si>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</si>
  <si>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</si>
  <si>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</si>
  <si>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</si>
  <si>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</si>
  <si>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</si>
  <si>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</si>
  <si>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</si>
  <si>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</si>
  <si>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</si>
  <si>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</si>
  <si>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</si>
  <si>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</si>
  <si>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</si>
  <si>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</si>
  <si>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</si>
  <si>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</si>
  <si>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</si>
  <si>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【個別表】平成30年度基金造成団体別基金執行状況表（009医学生修学資金貸付基金）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イガクセイ</t>
    </rPh>
    <rPh sb="32" eb="34">
      <t>シュウガク</t>
    </rPh>
    <rPh sb="34" eb="36">
      <t>シキン</t>
    </rPh>
    <rPh sb="36" eb="38">
      <t>カシツケ</t>
    </rPh>
    <rPh sb="38" eb="4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</si>
</sst>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9"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name val="ＭＳ 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1" fillId="5"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2" fillId="2" borderId="29" xfId="0" applyFont="1" applyFill="1" applyBorder="1" applyAlignment="1">
      <alignment horizontal="center" vertical="center" wrapText="1"/>
    </xf>
    <xf numFmtId="0" fontId="13" fillId="0" borderId="0" xfId="0" applyFont="1">
      <alignment vertical="center"/>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8" fillId="0" borderId="0" xfId="0" applyFont="1" applyAlignment="1">
      <alignmen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4" fillId="4" borderId="3"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4" fillId="0" borderId="7" xfId="0" applyNumberFormat="1" applyFont="1" applyBorder="1" applyAlignment="1">
      <alignment horizontal="right" vertical="center"/>
    </xf>
    <xf numFmtId="0" fontId="17"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7"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7"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9" fillId="0" borderId="16" xfId="0" applyFont="1" applyBorder="1" applyAlignment="1">
      <alignment vertical="center" wrapText="1"/>
    </xf>
    <xf numFmtId="0" fontId="9" fillId="0" borderId="9" xfId="0" applyFont="1" applyBorder="1" applyAlignment="1">
      <alignment vertical="center" wrapText="1"/>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0" borderId="6" xfId="0" applyNumberFormat="1" applyFont="1" applyBorder="1" applyAlignment="1">
      <alignment horizontal="right" vertical="center"/>
    </xf>
    <xf numFmtId="0" fontId="17"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17" xfId="0" applyFont="1" applyFill="1" applyBorder="1" applyAlignment="1">
      <alignment vertical="center" wrapText="1"/>
    </xf>
    <xf numFmtId="0" fontId="14"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1" fillId="5" borderId="2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5" fillId="0" borderId="41" xfId="0" applyFont="1" applyBorder="1" applyAlignment="1">
      <alignment vertical="center" wrapText="1"/>
    </xf>
    <xf numFmtId="0" fontId="0" fillId="0" borderId="32"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Normal="100" zoomScaleSheetLayoutView="100" workbookViewId="0">
      <selection activeCell="G2" sqref="G2:U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49</v>
      </c>
      <c r="B1" s="51"/>
    </row>
    <row r="2" spans="1:25" s="16" customFormat="1" ht="12.75" customHeight="1" x14ac:dyDescent="0.15">
      <c r="A2" s="119" t="s">
        <v>48</v>
      </c>
      <c r="B2" s="119" t="s">
        <v>47</v>
      </c>
      <c r="C2" s="119" t="s">
        <v>46</v>
      </c>
      <c r="D2" s="119" t="s">
        <v>45</v>
      </c>
      <c r="E2" s="112" t="s">
        <v>44</v>
      </c>
      <c r="F2" s="113"/>
      <c r="G2" s="112" t="s">
        <v>43</v>
      </c>
      <c r="H2" s="124"/>
      <c r="I2" s="124"/>
      <c r="J2" s="124"/>
      <c r="K2" s="124"/>
      <c r="L2" s="124"/>
      <c r="M2" s="124"/>
      <c r="N2" s="109" t="s">
        <v>42</v>
      </c>
      <c r="O2" s="112" t="s">
        <v>41</v>
      </c>
      <c r="P2" s="113"/>
      <c r="Q2" s="112" t="s">
        <v>40</v>
      </c>
      <c r="R2" s="127"/>
      <c r="S2" s="127"/>
      <c r="T2" s="127"/>
      <c r="U2" s="127"/>
      <c r="V2" s="112" t="s">
        <v>39</v>
      </c>
      <c r="W2" s="127"/>
      <c r="X2" s="128"/>
      <c r="Y2" s="43"/>
    </row>
    <row r="3" spans="1:25" s="16" customFormat="1" ht="12" customHeight="1" x14ac:dyDescent="0.15">
      <c r="A3" s="120"/>
      <c r="B3" s="122"/>
      <c r="C3" s="120"/>
      <c r="D3" s="120"/>
      <c r="E3" s="114"/>
      <c r="F3" s="115"/>
      <c r="G3" s="125"/>
      <c r="H3" s="126"/>
      <c r="I3" s="126"/>
      <c r="J3" s="126"/>
      <c r="K3" s="126"/>
      <c r="L3" s="126"/>
      <c r="M3" s="126"/>
      <c r="N3" s="110"/>
      <c r="O3" s="114"/>
      <c r="P3" s="115"/>
      <c r="Q3" s="50" t="s">
        <v>38</v>
      </c>
      <c r="R3" s="75" t="s">
        <v>36</v>
      </c>
      <c r="S3" s="75" t="s">
        <v>35</v>
      </c>
      <c r="T3" s="78" t="s">
        <v>34</v>
      </c>
      <c r="U3" s="81" t="s">
        <v>37</v>
      </c>
      <c r="V3" s="116" t="s">
        <v>36</v>
      </c>
      <c r="W3" s="78" t="s">
        <v>35</v>
      </c>
      <c r="X3" s="93" t="s">
        <v>34</v>
      </c>
      <c r="Y3" s="43"/>
    </row>
    <row r="4" spans="1:25" s="16" customFormat="1" ht="13.5" customHeight="1" x14ac:dyDescent="0.15">
      <c r="A4" s="120"/>
      <c r="B4" s="122"/>
      <c r="C4" s="120"/>
      <c r="D4" s="120"/>
      <c r="E4" s="41"/>
      <c r="F4" s="47"/>
      <c r="G4" s="49" t="s">
        <v>33</v>
      </c>
      <c r="H4" s="48"/>
      <c r="I4" s="48"/>
      <c r="J4" s="48"/>
      <c r="K4" s="48"/>
      <c r="L4" s="48"/>
      <c r="M4" s="96" t="s">
        <v>32</v>
      </c>
      <c r="N4" s="110"/>
      <c r="O4" s="41"/>
      <c r="P4" s="47"/>
      <c r="Q4" s="99" t="s">
        <v>31</v>
      </c>
      <c r="R4" s="76"/>
      <c r="S4" s="76"/>
      <c r="T4" s="79"/>
      <c r="U4" s="82"/>
      <c r="V4" s="117"/>
      <c r="W4" s="79"/>
      <c r="X4" s="94"/>
      <c r="Y4" s="43"/>
    </row>
    <row r="5" spans="1:25" s="16" customFormat="1" ht="12" customHeight="1" x14ac:dyDescent="0.15">
      <c r="A5" s="120"/>
      <c r="B5" s="122"/>
      <c r="C5" s="120"/>
      <c r="D5" s="120"/>
      <c r="E5" s="41"/>
      <c r="F5" s="101" t="s">
        <v>29</v>
      </c>
      <c r="G5" s="41"/>
      <c r="H5" s="46" t="s">
        <v>30</v>
      </c>
      <c r="I5" s="45"/>
      <c r="J5" s="45"/>
      <c r="K5" s="45"/>
      <c r="L5" s="44"/>
      <c r="M5" s="97"/>
      <c r="N5" s="110"/>
      <c r="O5" s="41"/>
      <c r="P5" s="101" t="s">
        <v>29</v>
      </c>
      <c r="Q5" s="100"/>
      <c r="R5" s="77"/>
      <c r="S5" s="77"/>
      <c r="T5" s="80"/>
      <c r="U5" s="83"/>
      <c r="V5" s="118"/>
      <c r="W5" s="80"/>
      <c r="X5" s="95"/>
      <c r="Y5" s="43"/>
    </row>
    <row r="6" spans="1:25" s="16" customFormat="1" ht="12" customHeight="1" x14ac:dyDescent="0.15">
      <c r="A6" s="120"/>
      <c r="B6" s="122"/>
      <c r="C6" s="120"/>
      <c r="D6" s="120"/>
      <c r="E6" s="41"/>
      <c r="F6" s="102"/>
      <c r="G6" s="41"/>
      <c r="H6" s="42" t="s">
        <v>28</v>
      </c>
      <c r="I6" s="104" t="s">
        <v>27</v>
      </c>
      <c r="J6" s="105"/>
      <c r="K6" s="106"/>
      <c r="L6" s="107" t="s">
        <v>26</v>
      </c>
      <c r="M6" s="97"/>
      <c r="N6" s="110"/>
      <c r="O6" s="41"/>
      <c r="P6" s="102"/>
      <c r="Q6" s="40" t="s">
        <v>18</v>
      </c>
      <c r="R6" s="39" t="s">
        <v>18</v>
      </c>
      <c r="S6" s="39" t="s">
        <v>18</v>
      </c>
      <c r="T6" s="37" t="s">
        <v>18</v>
      </c>
      <c r="U6" s="36" t="s">
        <v>18</v>
      </c>
      <c r="V6" s="38" t="s">
        <v>18</v>
      </c>
      <c r="W6" s="37" t="s">
        <v>18</v>
      </c>
      <c r="X6" s="36" t="s">
        <v>18</v>
      </c>
      <c r="Y6" s="35" t="s">
        <v>18</v>
      </c>
    </row>
    <row r="7" spans="1:25" s="16" customFormat="1" ht="12.75" customHeight="1" thickBot="1" x14ac:dyDescent="0.2">
      <c r="A7" s="121"/>
      <c r="B7" s="123"/>
      <c r="C7" s="121"/>
      <c r="D7" s="121"/>
      <c r="E7" s="32"/>
      <c r="F7" s="103"/>
      <c r="G7" s="32"/>
      <c r="H7" s="34"/>
      <c r="I7" s="33" t="s">
        <v>25</v>
      </c>
      <c r="J7" s="33" t="s">
        <v>24</v>
      </c>
      <c r="K7" s="33" t="s">
        <v>23</v>
      </c>
      <c r="L7" s="108"/>
      <c r="M7" s="98"/>
      <c r="N7" s="111"/>
      <c r="O7" s="32"/>
      <c r="P7" s="103"/>
      <c r="Q7" s="31" t="s">
        <v>17</v>
      </c>
      <c r="R7" s="30" t="s">
        <v>17</v>
      </c>
      <c r="S7" s="30" t="s">
        <v>17</v>
      </c>
      <c r="T7" s="27" t="s">
        <v>17</v>
      </c>
      <c r="U7" s="29" t="s">
        <v>17</v>
      </c>
      <c r="V7" s="28" t="s">
        <v>17</v>
      </c>
      <c r="W7" s="27" t="s">
        <v>17</v>
      </c>
      <c r="X7" s="26" t="s">
        <v>17</v>
      </c>
      <c r="Y7" s="25" t="s">
        <v>17</v>
      </c>
    </row>
    <row r="8" spans="1:25" s="16" customFormat="1" ht="38.25" customHeight="1" x14ac:dyDescent="0.15">
      <c r="A8" s="67">
        <v>1</v>
      </c>
      <c r="B8" s="84" t="s">
        <v>22</v>
      </c>
      <c r="C8" s="86" t="s">
        <v>21</v>
      </c>
      <c r="D8" s="88" t="s">
        <v>20</v>
      </c>
      <c r="E8" s="73">
        <v>3178.5619999999999</v>
      </c>
      <c r="F8" s="65">
        <f>E8</f>
        <v>3178.5619999999999</v>
      </c>
      <c r="G8" s="73">
        <f>H8</f>
        <v>4.298</v>
      </c>
      <c r="H8" s="60">
        <f>SUM(I8:L9)</f>
        <v>4.298</v>
      </c>
      <c r="I8" s="60">
        <v>0</v>
      </c>
      <c r="J8" s="60">
        <v>0</v>
      </c>
      <c r="K8" s="60">
        <v>0</v>
      </c>
      <c r="L8" s="60">
        <v>4.298</v>
      </c>
      <c r="M8" s="90">
        <v>207.499</v>
      </c>
      <c r="N8" s="63">
        <v>0</v>
      </c>
      <c r="O8" s="54">
        <f>+(+E8+G8)-(M8+N8)</f>
        <v>2975.3609999999999</v>
      </c>
      <c r="P8" s="65">
        <f>O8</f>
        <v>2975.3609999999999</v>
      </c>
      <c r="Q8" s="23">
        <v>0</v>
      </c>
      <c r="R8" s="24">
        <v>0</v>
      </c>
      <c r="S8" s="24">
        <v>93</v>
      </c>
      <c r="T8" s="22">
        <v>0</v>
      </c>
      <c r="U8" s="24">
        <v>1</v>
      </c>
      <c r="V8" s="23">
        <v>0</v>
      </c>
      <c r="W8" s="22">
        <v>125</v>
      </c>
      <c r="X8" s="21">
        <v>0</v>
      </c>
      <c r="Y8" s="11" t="s">
        <v>18</v>
      </c>
    </row>
    <row r="9" spans="1:25" s="16" customFormat="1" ht="38.25" customHeight="1" thickBot="1" x14ac:dyDescent="0.2">
      <c r="A9" s="68"/>
      <c r="B9" s="85"/>
      <c r="C9" s="87"/>
      <c r="D9" s="89"/>
      <c r="E9" s="74"/>
      <c r="F9" s="92"/>
      <c r="G9" s="74"/>
      <c r="H9" s="61"/>
      <c r="I9" s="61"/>
      <c r="J9" s="61"/>
      <c r="K9" s="62"/>
      <c r="L9" s="62"/>
      <c r="M9" s="91"/>
      <c r="N9" s="64"/>
      <c r="O9" s="55"/>
      <c r="P9" s="66"/>
      <c r="Q9" s="19">
        <v>0</v>
      </c>
      <c r="R9" s="20">
        <v>0</v>
      </c>
      <c r="S9" s="20">
        <v>204</v>
      </c>
      <c r="T9" s="18">
        <v>0</v>
      </c>
      <c r="U9" s="20">
        <v>3.4990000000000001</v>
      </c>
      <c r="V9" s="19">
        <v>0</v>
      </c>
      <c r="W9" s="18">
        <v>768</v>
      </c>
      <c r="X9" s="17">
        <v>0</v>
      </c>
      <c r="Y9" s="6" t="s">
        <v>17</v>
      </c>
    </row>
    <row r="10" spans="1:25" s="5" customFormat="1" ht="20.100000000000001" customHeight="1" x14ac:dyDescent="0.15">
      <c r="A10" s="67" t="s">
        <v>19</v>
      </c>
      <c r="B10" s="67">
        <v>1</v>
      </c>
      <c r="C10" s="69"/>
      <c r="D10" s="71"/>
      <c r="E10" s="54">
        <f t="shared" ref="E10:P10" si="0">SUM(E8:E9)</f>
        <v>3178.5619999999999</v>
      </c>
      <c r="F10" s="56">
        <f t="shared" si="0"/>
        <v>3178.5619999999999</v>
      </c>
      <c r="G10" s="54">
        <f t="shared" si="0"/>
        <v>4.298</v>
      </c>
      <c r="H10" s="58">
        <f t="shared" si="0"/>
        <v>4.298</v>
      </c>
      <c r="I10" s="58">
        <f t="shared" si="0"/>
        <v>0</v>
      </c>
      <c r="J10" s="58">
        <f t="shared" si="0"/>
        <v>0</v>
      </c>
      <c r="K10" s="58">
        <f t="shared" si="0"/>
        <v>0</v>
      </c>
      <c r="L10" s="58">
        <f t="shared" si="0"/>
        <v>4.298</v>
      </c>
      <c r="M10" s="58">
        <f t="shared" si="0"/>
        <v>207.499</v>
      </c>
      <c r="N10" s="52">
        <f t="shared" si="0"/>
        <v>0</v>
      </c>
      <c r="O10" s="54">
        <f t="shared" si="0"/>
        <v>2975.3609999999999</v>
      </c>
      <c r="P10" s="56">
        <f t="shared" si="0"/>
        <v>2975.3609999999999</v>
      </c>
      <c r="Q10" s="14">
        <f t="shared" ref="Q10:X10" si="1">SUMIF($Y$8:$Y$9,$Y$6,Q8:Q9)</f>
        <v>0</v>
      </c>
      <c r="R10" s="15">
        <f t="shared" si="1"/>
        <v>0</v>
      </c>
      <c r="S10" s="15">
        <f t="shared" si="1"/>
        <v>93</v>
      </c>
      <c r="T10" s="13">
        <f t="shared" si="1"/>
        <v>0</v>
      </c>
      <c r="U10" s="15">
        <f t="shared" si="1"/>
        <v>1</v>
      </c>
      <c r="V10" s="14">
        <f t="shared" si="1"/>
        <v>0</v>
      </c>
      <c r="W10" s="13">
        <f t="shared" si="1"/>
        <v>125</v>
      </c>
      <c r="X10" s="12">
        <f t="shared" si="1"/>
        <v>0</v>
      </c>
      <c r="Y10" s="11" t="s">
        <v>18</v>
      </c>
    </row>
    <row r="11" spans="1:25" s="5" customFormat="1" ht="20.100000000000001" customHeight="1" thickBot="1" x14ac:dyDescent="0.2">
      <c r="A11" s="68"/>
      <c r="B11" s="68"/>
      <c r="C11" s="70"/>
      <c r="D11" s="72"/>
      <c r="E11" s="55"/>
      <c r="F11" s="57"/>
      <c r="G11" s="55"/>
      <c r="H11" s="59"/>
      <c r="I11" s="59"/>
      <c r="J11" s="59"/>
      <c r="K11" s="59"/>
      <c r="L11" s="59"/>
      <c r="M11" s="59"/>
      <c r="N11" s="53"/>
      <c r="O11" s="55"/>
      <c r="P11" s="57"/>
      <c r="Q11" s="9">
        <f t="shared" ref="Q11:X11" si="2">SUMIF($Y$8:$Y$9,$Y$7,Q8:Q9)</f>
        <v>0</v>
      </c>
      <c r="R11" s="10">
        <f t="shared" si="2"/>
        <v>0</v>
      </c>
      <c r="S11" s="10">
        <f t="shared" si="2"/>
        <v>204</v>
      </c>
      <c r="T11" s="8">
        <f t="shared" si="2"/>
        <v>0</v>
      </c>
      <c r="U11" s="10">
        <f t="shared" si="2"/>
        <v>3.4990000000000001</v>
      </c>
      <c r="V11" s="9">
        <f t="shared" si="2"/>
        <v>0</v>
      </c>
      <c r="W11" s="8">
        <f t="shared" si="2"/>
        <v>768</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2975.3609999999999</v>
      </c>
    </row>
  </sheetData>
  <mergeCells count="55">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G10:G11"/>
    <mergeCell ref="H10:H11"/>
    <mergeCell ref="I10:I11"/>
    <mergeCell ref="J10:J11"/>
    <mergeCell ref="K10:K11"/>
    <mergeCell ref="L10:L11"/>
    <mergeCell ref="M10:M11"/>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個別表009</vt:lpstr>
      <vt:lpstr>個別表009!Print_Area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2018-09-28T07:44:28Z</dcterms:created>
  <dcterms:modified xsi:type="dcterms:W3CDTF">2018-09-28T07:44:32Z</dcterms:modified>
</cp:coreProperties>
</file>