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omments1.xml" ContentType="application/vnd.openxmlformats-officedocument.spreadsheetml.comments+xml"/>
  <Override PartName="/xl/drawings/drawing12.xml" ContentType="application/vnd.openxmlformats-officedocument.drawing+xml"/>
  <Override PartName="/xl/comments2.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1389" yWindow="13" windowWidth="9190" windowHeight="8169" firstSheet="10" activeTab="16"/>
  </bookViews>
  <sheets>
    <sheet name="86" sheetId="30" r:id="rId1"/>
    <sheet name="87" sheetId="31" r:id="rId2"/>
    <sheet name="88" sheetId="32" r:id="rId3"/>
    <sheet name="89" sheetId="33" r:id="rId4"/>
    <sheet name="90" sheetId="34" r:id="rId5"/>
    <sheet name="91" sheetId="35" r:id="rId6"/>
    <sheet name="92" sheetId="36" r:id="rId7"/>
    <sheet name="93" sheetId="42" r:id="rId8"/>
    <sheet name="94" sheetId="45" r:id="rId9"/>
    <sheet name="95" sheetId="46" r:id="rId10"/>
    <sheet name="96" sheetId="47" r:id="rId11"/>
    <sheet name="97" sheetId="48" r:id="rId12"/>
    <sheet name="98" sheetId="49" r:id="rId13"/>
    <sheet name="98-2" sheetId="50" r:id="rId14"/>
    <sheet name="99" sheetId="51" r:id="rId15"/>
    <sheet name="100" sheetId="52" r:id="rId16"/>
    <sheet name="101" sheetId="17" r:id="rId17"/>
    <sheet name="102" sheetId="18" r:id="rId18"/>
    <sheet name="103" sheetId="19" r:id="rId19"/>
    <sheet name="103-2" sheetId="20" r:id="rId20"/>
    <sheet name="103-3" sheetId="21" r:id="rId21"/>
    <sheet name="103-4" sheetId="22" r:id="rId22"/>
    <sheet name="104" sheetId="23" r:id="rId23"/>
    <sheet name="104-2" sheetId="24" r:id="rId24"/>
    <sheet name="105" sheetId="25" r:id="rId25"/>
    <sheet name="106" sheetId="26" r:id="rId26"/>
    <sheet name="107" sheetId="27" r:id="rId27"/>
    <sheet name="108" sheetId="28" r:id="rId28"/>
    <sheet name="109" sheetId="29" r:id="rId29"/>
  </sheets>
  <definedNames>
    <definedName name="_xlnm.Print_Area" localSheetId="15">'100'!$A$1:$AY$251</definedName>
    <definedName name="_xlnm.Print_Area" localSheetId="16">'101'!$A$1:$AZ$246</definedName>
    <definedName name="_xlnm.Print_Area" localSheetId="17">'102'!$A$1:$AZ$233</definedName>
    <definedName name="_xlnm.Print_Area" localSheetId="18">'103'!$A$1:$AZ$246</definedName>
    <definedName name="_xlnm.Print_Area" localSheetId="19">'103-2'!$A$1:$AZ$246</definedName>
    <definedName name="_xlnm.Print_Area" localSheetId="20">'103-3'!$A$1:$AZ$246</definedName>
    <definedName name="_xlnm.Print_Area" localSheetId="21">'103-4'!$A$1:$AZ$233</definedName>
    <definedName name="_xlnm.Print_Area" localSheetId="22">'104'!$A$1:$AZ$206</definedName>
    <definedName name="_xlnm.Print_Area" localSheetId="23">'104-2'!$A$1:$AZ$103</definedName>
    <definedName name="_xlnm.Print_Area" localSheetId="24">'105'!$A$1:$AZ$233</definedName>
    <definedName name="_xlnm.Print_Area" localSheetId="25">'106'!$A$1:$AZ$104</definedName>
    <definedName name="_xlnm.Print_Area" localSheetId="26">'107'!$A$1:$AZ$246</definedName>
    <definedName name="_xlnm.Print_Area" localSheetId="27">'108'!$A$1:$AY$150</definedName>
    <definedName name="_xlnm.Print_Area" localSheetId="28">'109'!$A$1:$AY$178</definedName>
    <definedName name="_xlnm.Print_Area" localSheetId="0">'86'!$A$1:$AY$169</definedName>
    <definedName name="_xlnm.Print_Area" localSheetId="1">'87'!$A$1:$AY$224</definedName>
    <definedName name="_xlnm.Print_Area" localSheetId="2">'88'!$A$1:$AY$154</definedName>
    <definedName name="_xlnm.Print_Area" localSheetId="3">'89'!$A$1:$AY$156</definedName>
    <definedName name="_xlnm.Print_Area" localSheetId="4">'90'!$A$1:$AY$240</definedName>
    <definedName name="_xlnm.Print_Area" localSheetId="5">'91'!$A$1:$AY$154</definedName>
    <definedName name="_xlnm.Print_Area" localSheetId="6">'92'!$A$1:$AY$154</definedName>
    <definedName name="_xlnm.Print_Area" localSheetId="7">'93'!$A$1:$AY$141</definedName>
    <definedName name="_xlnm.Print_Area" localSheetId="8">'94'!$A$1:$AY$256</definedName>
    <definedName name="_xlnm.Print_Area" localSheetId="9">'95'!$A$1:$AY$156</definedName>
    <definedName name="_xlnm.Print_Area" localSheetId="11">'97'!$B$1:$AY$70,'97'!$A$76:$AY$202</definedName>
    <definedName name="_xlnm.Print_Area" localSheetId="12">'98'!$A$1:$AY$226</definedName>
    <definedName name="_xlnm.Print_Area" localSheetId="13">'98-2'!$A$1:$AY$244</definedName>
    <definedName name="_xlnm.Print_Area" localSheetId="14">'99'!$A$1:$AY$190</definedName>
  </definedNames>
  <calcPr calcId="145621"/>
</workbook>
</file>

<file path=xl/calcChain.xml><?xml version="1.0" encoding="utf-8"?>
<calcChain xmlns="http://schemas.openxmlformats.org/spreadsheetml/2006/main">
  <c r="AV176" i="52" l="1"/>
  <c r="Z176" i="52"/>
  <c r="AV165" i="52"/>
  <c r="Z165" i="52"/>
  <c r="AV154" i="52"/>
  <c r="Z154" i="52"/>
  <c r="AV143" i="52"/>
  <c r="Z143" i="52"/>
  <c r="S34" i="52"/>
  <c r="M34" i="52"/>
  <c r="AS16" i="52"/>
  <c r="AL16" i="52"/>
  <c r="AE16" i="52"/>
  <c r="AE18" i="52" s="1"/>
  <c r="X16" i="52"/>
  <c r="Q16" i="52"/>
  <c r="AS13" i="52"/>
  <c r="AV130" i="51" l="1"/>
  <c r="Z130" i="51"/>
  <c r="AV119" i="51"/>
  <c r="Z119" i="51"/>
  <c r="AV108" i="51"/>
  <c r="Z108" i="51"/>
  <c r="AV97" i="51"/>
  <c r="Z97" i="51"/>
  <c r="S35" i="51"/>
  <c r="AS17" i="51" s="1"/>
  <c r="M35" i="51"/>
  <c r="AE19" i="51"/>
  <c r="AL17" i="51"/>
  <c r="AE17" i="51"/>
  <c r="AV181" i="50" l="1"/>
  <c r="Z181" i="50"/>
  <c r="AV170" i="50"/>
  <c r="Z170" i="50"/>
  <c r="AV159" i="50"/>
  <c r="Z159" i="50"/>
  <c r="AV148" i="50"/>
  <c r="Z148" i="50"/>
  <c r="AE19" i="50"/>
  <c r="AE17" i="50"/>
  <c r="X17" i="50"/>
  <c r="Q17" i="50"/>
  <c r="AV180" i="49" l="1"/>
  <c r="Z180" i="49"/>
  <c r="AV169" i="49"/>
  <c r="Z169" i="49"/>
  <c r="AV158" i="49"/>
  <c r="Z158" i="49"/>
  <c r="AV147" i="49"/>
  <c r="Z147" i="49"/>
  <c r="AE16" i="49"/>
  <c r="AE18" i="49" s="1"/>
  <c r="X16" i="49"/>
  <c r="Q16" i="49"/>
  <c r="Z127" i="48" l="1"/>
  <c r="Z117" i="48"/>
  <c r="AV107" i="48"/>
  <c r="Z107" i="48"/>
  <c r="AV96" i="48"/>
  <c r="Z96" i="48"/>
  <c r="M34" i="48"/>
  <c r="AL17" i="48"/>
  <c r="AV181" i="47" l="1"/>
  <c r="Z181" i="47"/>
  <c r="AV170" i="47"/>
  <c r="Z170" i="47"/>
  <c r="AV159" i="47"/>
  <c r="Z159" i="47"/>
  <c r="AV148" i="47"/>
  <c r="Z148" i="47"/>
  <c r="S34" i="47"/>
  <c r="M34" i="47"/>
  <c r="AE19" i="47"/>
  <c r="AE17" i="47"/>
  <c r="AL13" i="47"/>
  <c r="Z101" i="46" l="1"/>
  <c r="Z90" i="46"/>
  <c r="S36" i="46"/>
  <c r="AS17" i="46" s="1"/>
  <c r="AE17" i="46"/>
  <c r="AE19" i="46" s="1"/>
  <c r="AL16" i="46"/>
  <c r="AL17" i="46" s="1"/>
  <c r="AV132" i="45" l="1"/>
  <c r="Z132" i="45"/>
  <c r="AV121" i="45"/>
  <c r="Z121" i="45"/>
  <c r="AV110" i="45"/>
  <c r="AV99" i="45"/>
  <c r="Z99" i="45"/>
  <c r="S45" i="45"/>
  <c r="S44" i="45"/>
  <c r="M43" i="45"/>
  <c r="M42" i="45"/>
  <c r="M44" i="45" s="1"/>
  <c r="S40" i="45"/>
  <c r="M39" i="45"/>
  <c r="M35" i="45"/>
  <c r="M40" i="45" s="1"/>
  <c r="AL18" i="45"/>
  <c r="AE18" i="45"/>
  <c r="AE20" i="45" s="1"/>
  <c r="AE17" i="45"/>
  <c r="M45" i="45" l="1"/>
  <c r="AV108" i="42" l="1"/>
  <c r="Z108" i="42"/>
  <c r="AV97" i="42"/>
  <c r="Z97" i="42"/>
  <c r="AP23" i="42"/>
  <c r="AE16" i="42"/>
  <c r="AE18" i="42" s="1"/>
  <c r="AV121" i="36" l="1"/>
  <c r="Z121" i="36"/>
  <c r="AV110" i="36"/>
  <c r="Z110" i="36"/>
  <c r="AV99" i="36"/>
  <c r="Z99" i="36"/>
  <c r="AV88" i="36"/>
  <c r="Z88" i="36"/>
  <c r="S34" i="36"/>
  <c r="M34" i="36"/>
  <c r="AE16" i="36"/>
  <c r="AE18" i="36" s="1"/>
  <c r="AV121" i="35" l="1"/>
  <c r="Z121" i="35"/>
  <c r="AV110" i="35"/>
  <c r="Z110" i="35"/>
  <c r="AV99" i="35"/>
  <c r="Z99" i="35"/>
  <c r="AV88" i="35"/>
  <c r="Z88" i="35"/>
  <c r="S34" i="35"/>
  <c r="AE18" i="35"/>
  <c r="AV121" i="34" l="1"/>
  <c r="AV110" i="34"/>
  <c r="Z110" i="34"/>
  <c r="AV99" i="34"/>
  <c r="AV81" i="34"/>
  <c r="AV80" i="34"/>
  <c r="Z80" i="34"/>
  <c r="Z88" i="34" s="1"/>
  <c r="S34" i="34"/>
  <c r="M34" i="34"/>
  <c r="AE16" i="34"/>
  <c r="AE18" i="34" s="1"/>
  <c r="AE16" i="33" l="1"/>
  <c r="AE18" i="33"/>
  <c r="M36" i="33"/>
  <c r="S36" i="33"/>
  <c r="Z90" i="33"/>
  <c r="AV90" i="33"/>
  <c r="Z101" i="33"/>
  <c r="AV101" i="33"/>
  <c r="Z112" i="33"/>
  <c r="AV112" i="33"/>
  <c r="Z123" i="33"/>
  <c r="AV123" i="33"/>
  <c r="AV121" i="32" l="1"/>
  <c r="Z121" i="32"/>
  <c r="AV110" i="32"/>
  <c r="Z110" i="32"/>
  <c r="AV99" i="32"/>
  <c r="Z99" i="32"/>
  <c r="AV88" i="32"/>
  <c r="Z88" i="32"/>
  <c r="AE18" i="32"/>
  <c r="AV121" i="31"/>
  <c r="Z121" i="31"/>
  <c r="AV110" i="31"/>
  <c r="Z110" i="31"/>
  <c r="AV99" i="31"/>
  <c r="Z99" i="31"/>
  <c r="AV88" i="31"/>
  <c r="Z88" i="31"/>
  <c r="M34" i="31"/>
  <c r="AP23" i="31"/>
  <c r="AE17" i="31"/>
  <c r="AE18" i="31" s="1"/>
  <c r="AE16" i="31"/>
  <c r="AV123" i="30" l="1"/>
  <c r="Z123" i="30"/>
  <c r="AV112" i="30"/>
  <c r="Z112" i="30"/>
  <c r="AV101" i="30"/>
  <c r="Z101" i="30"/>
  <c r="AV90" i="30"/>
  <c r="Z90" i="30"/>
  <c r="S36" i="30"/>
  <c r="M36" i="30"/>
  <c r="AE15" i="30"/>
  <c r="AE14" i="30"/>
  <c r="AE16" i="30" s="1"/>
  <c r="AE18" i="30" s="1"/>
  <c r="AV122" i="29" l="1"/>
  <c r="Z122" i="29"/>
  <c r="AV111" i="29"/>
  <c r="Z111" i="29"/>
  <c r="AV100" i="29"/>
  <c r="Z100" i="29"/>
  <c r="AV89" i="29"/>
  <c r="Z89" i="29"/>
  <c r="M35" i="29"/>
  <c r="AE16" i="29"/>
  <c r="AE18" i="29" s="1"/>
  <c r="AV117" i="28"/>
  <c r="Z117" i="28"/>
  <c r="AV106" i="28"/>
  <c r="Z106" i="28"/>
  <c r="AV95" i="28"/>
  <c r="Z95" i="28"/>
  <c r="AV84" i="28"/>
  <c r="Z84" i="28"/>
  <c r="S30" i="28"/>
  <c r="M30" i="28"/>
  <c r="AE16" i="28"/>
  <c r="AE18" i="28" s="1"/>
</calcChain>
</file>

<file path=xl/comments1.xml><?xml version="1.0" encoding="utf-8"?>
<comments xmlns="http://schemas.openxmlformats.org/spreadsheetml/2006/main">
  <authors>
    <author>農林水産省</author>
  </authors>
  <commentList>
    <comment ref="Z151" authorId="0">
      <text>
        <r>
          <rPr>
            <b/>
            <sz val="9"/>
            <color indexed="81"/>
            <rFont val="ＭＳ Ｐゴシック"/>
            <family val="3"/>
            <charset val="128"/>
          </rPr>
          <t>農林水産省:</t>
        </r>
        <r>
          <rPr>
            <sz val="9"/>
            <color indexed="81"/>
            <rFont val="ＭＳ Ｐゴシック"/>
            <family val="3"/>
            <charset val="128"/>
          </rPr>
          <t xml:space="preserve">
直接人件費8+間接経費13
</t>
        </r>
      </text>
    </comment>
    <comment ref="Z152" authorId="0">
      <text>
        <r>
          <rPr>
            <b/>
            <sz val="9"/>
            <color indexed="81"/>
            <rFont val="ＭＳ Ｐゴシック"/>
            <family val="3"/>
            <charset val="128"/>
          </rPr>
          <t>農林水産省:</t>
        </r>
        <r>
          <rPr>
            <sz val="9"/>
            <color indexed="81"/>
            <rFont val="ＭＳ Ｐゴシック"/>
            <family val="3"/>
            <charset val="128"/>
          </rPr>
          <t xml:space="preserve">
旅費宿泊費1.3+自動車費0.3+委員旅費1.0=2.6≒3</t>
        </r>
      </text>
    </comment>
  </commentList>
</comments>
</file>

<file path=xl/comments2.xml><?xml version="1.0" encoding="utf-8"?>
<comments xmlns="http://schemas.openxmlformats.org/spreadsheetml/2006/main">
  <authors>
    <author>作成者</author>
  </authors>
  <commentList>
    <comment ref="X18" authorId="0">
      <text>
        <r>
          <rPr>
            <sz val="11"/>
            <color indexed="81"/>
            <rFont val="ＭＳ Ｐゴシック"/>
            <family val="3"/>
            <charset val="128"/>
          </rPr>
          <t>最新の決算見込の金額を記入願います。</t>
        </r>
      </text>
    </comment>
    <comment ref="D33" authorId="0">
      <text>
        <r>
          <rPr>
            <b/>
            <sz val="10"/>
            <color indexed="10"/>
            <rFont val="ＭＳ Ｐゴシック"/>
            <family val="3"/>
            <charset val="128"/>
          </rPr>
          <t>復興庁計上分の予算内訳を記入してください。
（農水省計上分も、費目のみ記載されていて予算額の記入がないので、併せて記入してください。）</t>
        </r>
      </text>
    </comment>
  </commentList>
</comments>
</file>

<file path=xl/sharedStrings.xml><?xml version="1.0" encoding="utf-8"?>
<sst xmlns="http://schemas.openxmlformats.org/spreadsheetml/2006/main" count="16191" uniqueCount="2064">
  <si>
    <t>事業番号</t>
    <rPh sb="0" eb="2">
      <t>ジギョウ</t>
    </rPh>
    <rPh sb="2" eb="4">
      <t>バンゴウ</t>
    </rPh>
    <phoneticPr fontId="2"/>
  </si>
  <si>
    <t>事業名</t>
    <rPh sb="0" eb="2">
      <t>ジギョウ</t>
    </rPh>
    <rPh sb="2" eb="3">
      <t>メイ</t>
    </rPh>
    <phoneticPr fontId="2"/>
  </si>
  <si>
    <t>作成責任者</t>
    <rPh sb="0" eb="2">
      <t>サクセイ</t>
    </rPh>
    <rPh sb="2" eb="5">
      <t>セキニンシャ</t>
    </rPh>
    <phoneticPr fontId="2"/>
  </si>
  <si>
    <t>事業開始・
終了(予定）年度</t>
    <rPh sb="6" eb="8">
      <t>シュウリョウ</t>
    </rPh>
    <rPh sb="9" eb="11">
      <t>ヨテイ</t>
    </rPh>
    <phoneticPr fontId="2"/>
  </si>
  <si>
    <t>担当課室</t>
    <rPh sb="0" eb="2">
      <t>タントウ</t>
    </rPh>
    <rPh sb="2" eb="3">
      <t>カ</t>
    </rPh>
    <rPh sb="3" eb="4">
      <t>シツ</t>
    </rPh>
    <phoneticPr fontId="2"/>
  </si>
  <si>
    <t>会計区分</t>
    <rPh sb="0" eb="2">
      <t>カイケイ</t>
    </rPh>
    <rPh sb="2" eb="4">
      <t>クブン</t>
    </rPh>
    <phoneticPr fontId="2"/>
  </si>
  <si>
    <t>施策名</t>
    <rPh sb="0" eb="2">
      <t>シサク</t>
    </rPh>
    <rPh sb="2" eb="3">
      <t>メイ</t>
    </rPh>
    <phoneticPr fontId="2"/>
  </si>
  <si>
    <r>
      <t xml:space="preserve">根拠法令
</t>
    </r>
    <r>
      <rPr>
        <sz val="10"/>
        <color indexed="8"/>
        <rFont val="ＭＳ Ｐゴシック"/>
        <family val="3"/>
        <charset val="128"/>
      </rPr>
      <t>（具体的な
条項も記載）</t>
    </r>
    <rPh sb="0" eb="2">
      <t>コンキョ</t>
    </rPh>
    <rPh sb="2" eb="4">
      <t>ホウレイ</t>
    </rPh>
    <rPh sb="6" eb="9">
      <t>グタイテキ</t>
    </rPh>
    <rPh sb="11" eb="13">
      <t>ジョウコウ</t>
    </rPh>
    <rPh sb="14" eb="16">
      <t>キサイ</t>
    </rPh>
    <phoneticPr fontId="2"/>
  </si>
  <si>
    <r>
      <t xml:space="preserve">事業の目的
</t>
    </r>
    <r>
      <rPr>
        <sz val="11"/>
        <color indexed="8"/>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</si>
  <si>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r>
      <t xml:space="preserve">事業概要
</t>
    </r>
    <r>
      <rPr>
        <sz val="11"/>
        <color indexed="8"/>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</si>
  <si>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t>実施方法</t>
    <rPh sb="0" eb="2">
      <t>ジッシ</t>
    </rPh>
    <rPh sb="2" eb="4">
      <t>ホウホウ</t>
    </rPh>
    <phoneticPr fontId="2"/>
  </si>
  <si>
    <r>
      <t xml:space="preserve">予算額・
執行額
</t>
    </r>
    <r>
      <rPr>
        <sz val="9"/>
        <color indexed="8"/>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</si>
  <si>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t>21年度</t>
    <rPh sb="2" eb="4">
      <t>ネンド</t>
    </rPh>
    <phoneticPr fontId="2"/>
  </si>
  <si>
    <t>22年度</t>
    <rPh sb="2" eb="4">
      <t>ネンド</t>
    </rPh>
    <phoneticPr fontId="2"/>
  </si>
  <si>
    <t>23年度</t>
    <rPh sb="2" eb="4">
      <t>ネンド</t>
    </rPh>
    <phoneticPr fontId="2"/>
  </si>
  <si>
    <t>24年度</t>
    <rPh sb="2" eb="4">
      <t>ネンド</t>
    </rPh>
    <phoneticPr fontId="2"/>
  </si>
  <si>
    <t>25年度要求</t>
    <rPh sb="2" eb="4">
      <t>ネンド</t>
    </rPh>
    <rPh sb="4" eb="6">
      <t>ヨウキュウ</t>
    </rPh>
    <phoneticPr fontId="2"/>
  </si>
  <si>
    <t>予算の状況</t>
    <rPh sb="0" eb="2">
      <t>ヨサン</t>
    </rPh>
    <rPh sb="3" eb="5">
      <t>ジョウキョウ</t>
    </rPh>
    <phoneticPr fontId="2"/>
  </si>
  <si>
    <t>当初予算</t>
    <rPh sb="0" eb="2">
      <t>トウショ</t>
    </rPh>
    <rPh sb="2" eb="4">
      <t>ヨサン</t>
    </rPh>
    <phoneticPr fontId="2"/>
  </si>
  <si>
    <t>補正予算</t>
    <rPh sb="0" eb="2">
      <t>ホセイ</t>
    </rPh>
    <rPh sb="2" eb="4">
      <t>ヨサン</t>
    </rPh>
    <phoneticPr fontId="2"/>
  </si>
  <si>
    <t>繰越し等</t>
    <rPh sb="0" eb="1">
      <t>ク</t>
    </rPh>
    <rPh sb="1" eb="2">
      <t>コ</t>
    </rPh>
    <rPh sb="3" eb="4">
      <t>トウ</t>
    </rPh>
    <phoneticPr fontId="2"/>
  </si>
  <si>
    <t>計</t>
    <rPh sb="0" eb="1">
      <t>ケイ</t>
    </rPh>
    <phoneticPr fontId="2"/>
  </si>
  <si>
    <t>執行額</t>
    <rPh sb="0" eb="2">
      <t>シッコウ</t>
    </rPh>
    <rPh sb="2" eb="3">
      <t>ガク</t>
    </rPh>
    <phoneticPr fontId="2"/>
  </si>
  <si>
    <t>執行率（％）</t>
    <rPh sb="0" eb="3">
      <t>シッコウリツ</t>
    </rPh>
    <phoneticPr fontId="2"/>
  </si>
  <si>
    <t>成果目標及び成果実績
（アウトカム）</t>
    <rPh sb="0" eb="2">
      <t>セイカ</t>
    </rPh>
    <rPh sb="2" eb="4">
      <t>モクヒョウ</t>
    </rPh>
    <rPh sb="4" eb="5">
      <t>オヨ</t>
    </rPh>
    <rPh sb="6" eb="8">
      <t>セイカ</t>
    </rPh>
    <rPh sb="8" eb="10">
      <t>ジッセキ</t>
    </rPh>
    <phoneticPr fontId="2"/>
  </si>
  <si>
    <t>成果指標</t>
    <rPh sb="0" eb="2">
      <t>セイカ</t>
    </rPh>
    <rPh sb="2" eb="4">
      <t>シヒョウ</t>
    </rPh>
    <phoneticPr fontId="2"/>
  </si>
  <si>
    <t>単位</t>
    <rPh sb="0" eb="2">
      <t>タンイ</t>
    </rPh>
    <phoneticPr fontId="2"/>
  </si>
  <si>
    <t>成果実績</t>
    <rPh sb="0" eb="2">
      <t>セイカ</t>
    </rPh>
    <rPh sb="2" eb="4">
      <t>ジッセキ</t>
    </rPh>
    <phoneticPr fontId="2"/>
  </si>
  <si>
    <t>達成度</t>
    <rPh sb="0" eb="2">
      <t>タッセイ</t>
    </rPh>
    <rPh sb="2" eb="3">
      <t>ド</t>
    </rPh>
    <phoneticPr fontId="2"/>
  </si>
  <si>
    <t>活動指標及び活動実績
（アウトプット）</t>
    <rPh sb="0" eb="2">
      <t>カツドウ</t>
    </rPh>
    <rPh sb="2" eb="4">
      <t>シヒョウ</t>
    </rPh>
    <rPh sb="4" eb="5">
      <t>オヨ</t>
    </rPh>
    <rPh sb="6" eb="8">
      <t>カツドウ</t>
    </rPh>
    <rPh sb="8" eb="10">
      <t>ジッセキ</t>
    </rPh>
    <phoneticPr fontId="2"/>
  </si>
  <si>
    <t>活動指標</t>
    <rPh sb="0" eb="2">
      <t>カツドウ</t>
    </rPh>
    <rPh sb="2" eb="4">
      <t>シヒョウ</t>
    </rPh>
    <phoneticPr fontId="2"/>
  </si>
  <si>
    <t>24年度活動見込</t>
    <rPh sb="2" eb="4">
      <t>ネンド</t>
    </rPh>
    <rPh sb="4" eb="6">
      <t>カツドウ</t>
    </rPh>
    <rPh sb="6" eb="8">
      <t>ミコ</t>
    </rPh>
    <phoneticPr fontId="2"/>
  </si>
  <si>
    <t>活動実績
（当初見込み）</t>
    <rPh sb="0" eb="2">
      <t>カツドウ</t>
    </rPh>
    <rPh sb="2" eb="4">
      <t>ジッセキ</t>
    </rPh>
    <rPh sb="7" eb="9">
      <t>トウショ</t>
    </rPh>
    <rPh sb="9" eb="11">
      <t>ミコ</t>
    </rPh>
    <phoneticPr fontId="2"/>
  </si>
  <si>
    <t>―</t>
    <phoneticPr fontId="2"/>
  </si>
  <si>
    <t>単位当たり
コスト</t>
    <rPh sb="0" eb="2">
      <t>タンイ</t>
    </rPh>
    <rPh sb="2" eb="3">
      <t>ア</t>
    </rPh>
    <phoneticPr fontId="2"/>
  </si>
  <si>
    <t>算出根拠</t>
    <rPh sb="0" eb="2">
      <t>サンシュツ</t>
    </rPh>
    <rPh sb="2" eb="4">
      <t>コンキョ</t>
    </rPh>
    <phoneticPr fontId="2"/>
  </si>
  <si>
    <t>平成24・25年度予算内訳</t>
    <rPh sb="0" eb="2">
      <t>ヘイセイ</t>
    </rPh>
    <rPh sb="7" eb="9">
      <t>ネンド</t>
    </rPh>
    <rPh sb="9" eb="11">
      <t>ヨサン</t>
    </rPh>
    <rPh sb="11" eb="13">
      <t>ウチワケ</t>
    </rPh>
    <phoneticPr fontId="2"/>
  </si>
  <si>
    <t>費　目</t>
    <rPh sb="0" eb="1">
      <t>ヒ</t>
    </rPh>
    <rPh sb="2" eb="3">
      <t>メ</t>
    </rPh>
    <phoneticPr fontId="2"/>
  </si>
  <si>
    <t>24年度当初予算</t>
    <rPh sb="2" eb="4">
      <t>ネンド</t>
    </rPh>
    <rPh sb="4" eb="6">
      <t>トウショ</t>
    </rPh>
    <rPh sb="6" eb="8">
      <t>ヨサン</t>
    </rPh>
    <phoneticPr fontId="2"/>
  </si>
  <si>
    <t>主な増減理由</t>
    <rPh sb="0" eb="1">
      <t>オモ</t>
    </rPh>
    <rPh sb="2" eb="4">
      <t>ゾウゲン</t>
    </rPh>
    <rPh sb="4" eb="6">
      <t>リユウ</t>
    </rPh>
    <phoneticPr fontId="2"/>
  </si>
  <si>
    <t>事業仕分け第1弾・第2弾の結果等</t>
    <rPh sb="0" eb="2">
      <t>ジギョウ</t>
    </rPh>
    <rPh sb="2" eb="4">
      <t>シワ</t>
    </rPh>
    <rPh sb="5" eb="6">
      <t>ダイ</t>
    </rPh>
    <rPh sb="7" eb="8">
      <t>ダン</t>
    </rPh>
    <rPh sb="9" eb="10">
      <t>ダイ</t>
    </rPh>
    <rPh sb="11" eb="12">
      <t>ダン</t>
    </rPh>
    <rPh sb="13" eb="15">
      <t>ケッカ</t>
    </rPh>
    <rPh sb="15" eb="16">
      <t>トウ</t>
    </rPh>
    <phoneticPr fontId="2"/>
  </si>
  <si>
    <t>仕分けの結果/取りまとめコメント</t>
    <rPh sb="0" eb="2">
      <t>シワ</t>
    </rPh>
    <rPh sb="4" eb="6">
      <t>ケッカ</t>
    </rPh>
    <rPh sb="7" eb="8">
      <t>ト</t>
    </rPh>
    <phoneticPr fontId="2"/>
  </si>
  <si>
    <t>〈事業番号/事業名〉
〈結果〉
〈とりまとめコメント〉
※事業仕分け第1弾・第2弾の対象事業の場合記入</t>
    <rPh sb="1" eb="3">
      <t>ジギョウ</t>
    </rPh>
    <rPh sb="3" eb="5">
      <t>バンゴウ</t>
    </rPh>
    <rPh sb="6" eb="8">
      <t>ジギョウ</t>
    </rPh>
    <rPh sb="8" eb="9">
      <t>メイ</t>
    </rPh>
    <rPh sb="14" eb="16">
      <t>ケッカ</t>
    </rPh>
    <rPh sb="39" eb="41">
      <t>ジギョウ</t>
    </rPh>
    <rPh sb="41" eb="43">
      <t>シワ</t>
    </rPh>
    <rPh sb="44" eb="45">
      <t>ダイ</t>
    </rPh>
    <rPh sb="46" eb="47">
      <t>ダン</t>
    </rPh>
    <rPh sb="48" eb="49">
      <t>ダイ</t>
    </rPh>
    <rPh sb="50" eb="51">
      <t>ダン</t>
    </rPh>
    <rPh sb="52" eb="54">
      <t>タイショウ</t>
    </rPh>
    <rPh sb="54" eb="56">
      <t>ジギョウ</t>
    </rPh>
    <rPh sb="57" eb="59">
      <t>バアイ</t>
    </rPh>
    <rPh sb="59" eb="61">
      <t>キニュウ</t>
    </rPh>
    <phoneticPr fontId="2"/>
  </si>
  <si>
    <t>対応状況（平成22年度予算への反映、制度見直し等）</t>
    <rPh sb="11" eb="13">
      <t>ヨサン</t>
    </rPh>
    <phoneticPr fontId="2"/>
  </si>
  <si>
    <t>事業担当部局による自己点検（見直しの余地）</t>
    <rPh sb="0" eb="2">
      <t>ジギョウ</t>
    </rPh>
    <rPh sb="2" eb="4">
      <t>タントウ</t>
    </rPh>
    <rPh sb="4" eb="6">
      <t>ブキョク</t>
    </rPh>
    <rPh sb="9" eb="11">
      <t>ジコ</t>
    </rPh>
    <rPh sb="11" eb="13">
      <t>テンケン</t>
    </rPh>
    <rPh sb="14" eb="16">
      <t>ミナオ</t>
    </rPh>
    <rPh sb="18" eb="20">
      <t>ヨチ</t>
    </rPh>
    <phoneticPr fontId="2"/>
  </si>
  <si>
    <t>事業所管部局による点検</t>
    <rPh sb="0" eb="2">
      <t>ジギョウ</t>
    </rPh>
    <rPh sb="2" eb="4">
      <t>ショカン</t>
    </rPh>
    <rPh sb="4" eb="6">
      <t>ブキョク</t>
    </rPh>
    <rPh sb="9" eb="11">
      <t>テンケン</t>
    </rPh>
    <phoneticPr fontId="2"/>
  </si>
  <si>
    <t>評 価</t>
    <rPh sb="0" eb="1">
      <t>ヒョウ</t>
    </rPh>
    <rPh sb="2" eb="3">
      <t>アタイ</t>
    </rPh>
    <phoneticPr fontId="2"/>
  </si>
  <si>
    <t>項　　　目</t>
    <rPh sb="0" eb="1">
      <t>コウ</t>
    </rPh>
    <rPh sb="4" eb="5">
      <t>メ</t>
    </rPh>
    <phoneticPr fontId="2"/>
  </si>
  <si>
    <t>評価に関する説明</t>
    <rPh sb="0" eb="2">
      <t>ヒョウカ</t>
    </rPh>
    <rPh sb="3" eb="4">
      <t>カン</t>
    </rPh>
    <rPh sb="6" eb="8">
      <t>セツメイ</t>
    </rPh>
    <phoneticPr fontId="2"/>
  </si>
  <si>
    <t>目的・予算の状況</t>
    <rPh sb="0" eb="2">
      <t>モクテキ</t>
    </rPh>
    <rPh sb="3" eb="5">
      <t>ヨサン</t>
    </rPh>
    <rPh sb="6" eb="8">
      <t>ジョウキョウ</t>
    </rPh>
    <phoneticPr fontId="2"/>
  </si>
  <si>
    <t>○</t>
  </si>
  <si>
    <t>広く国民のニーズがあり、優先度が高い事業であるか。</t>
    <rPh sb="0" eb="1">
      <t>ヒロ</t>
    </rPh>
    <rPh sb="2" eb="4">
      <t>コクミン</t>
    </rPh>
    <rPh sb="12" eb="15">
      <t>ユウセンド</t>
    </rPh>
    <rPh sb="16" eb="17">
      <t>タカ</t>
    </rPh>
    <rPh sb="18" eb="20">
      <t>ジギョウ</t>
    </rPh>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</si>
  <si>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</si>
  <si>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資金の流れ、費目・使途</t>
    <rPh sb="0" eb="2">
      <t>シキン</t>
    </rPh>
    <rPh sb="3" eb="4">
      <t>ナガ</t>
    </rPh>
    <rPh sb="6" eb="8">
      <t>ヒモク</t>
    </rPh>
    <rPh sb="9" eb="11">
      <t>シト</t>
    </rPh>
    <phoneticPr fontId="2"/>
  </si>
  <si>
    <t>支出先の選定は妥当か。競争性が確保されているか。</t>
    <rPh sb="0" eb="2">
      <t>シシュツ</t>
    </rPh>
    <rPh sb="2" eb="3">
      <t>サキ</t>
    </rPh>
    <rPh sb="4" eb="6">
      <t>センテイ</t>
    </rPh>
    <rPh sb="7" eb="9">
      <t>ダトウ</t>
    </rPh>
    <phoneticPr fontId="2"/>
  </si>
  <si>
    <t>受益者との負担関係は妥当であるか。</t>
    <rPh sb="7" eb="9">
      <t>カンケイ</t>
    </rPh>
    <phoneticPr fontId="2"/>
  </si>
  <si>
    <t>資金の流れの中間段階での支出は合理的なものとなっているか。</t>
    <rPh sb="0" eb="2">
      <t>シキン</t>
    </rPh>
    <rPh sb="3" eb="4">
      <t>ナガ</t>
    </rPh>
    <rPh sb="6" eb="8">
      <t>チュウカン</t>
    </rPh>
    <rPh sb="8" eb="10">
      <t>ダンカイ</t>
    </rPh>
    <rPh sb="12" eb="14">
      <t>シシュツ</t>
    </rPh>
    <rPh sb="15" eb="18">
      <t>ゴウリテキ</t>
    </rPh>
    <phoneticPr fontId="2"/>
  </si>
  <si>
    <t>費目・使途が事業目的に即し真に必要なものに限定されているか。</t>
    <rPh sb="0" eb="2">
      <t>ヒモク</t>
    </rPh>
    <rPh sb="3" eb="5">
      <t>シト</t>
    </rPh>
    <rPh sb="6" eb="8">
      <t>ジギョウ</t>
    </rPh>
    <rPh sb="8" eb="10">
      <t>モクテキ</t>
    </rPh>
    <rPh sb="11" eb="12">
      <t>ソク</t>
    </rPh>
    <rPh sb="13" eb="14">
      <t>シン</t>
    </rPh>
    <rPh sb="15" eb="17">
      <t>ヒツヨウ</t>
    </rPh>
    <rPh sb="21" eb="23">
      <t>ゲンテイ</t>
    </rPh>
    <phoneticPr fontId="2"/>
  </si>
  <si>
    <t>活動実績、成果実績</t>
    <rPh sb="0" eb="2">
      <t>カツドウ</t>
    </rPh>
    <rPh sb="2" eb="4">
      <t>ジッセキ</t>
    </rPh>
    <rPh sb="5" eb="7">
      <t>セイカ</t>
    </rPh>
    <rPh sb="7" eb="9">
      <t>ジッセキ</t>
    </rPh>
    <phoneticPr fontId="2"/>
  </si>
  <si>
    <t>他の手段と比較して実効性の高い手段となっているか。</t>
    <rPh sb="0" eb="1">
      <t>タ</t>
    </rPh>
    <rPh sb="2" eb="4">
      <t>シュダン</t>
    </rPh>
    <rPh sb="5" eb="7">
      <t>ヒカク</t>
    </rPh>
    <rPh sb="13" eb="14">
      <t>タカ</t>
    </rPh>
    <phoneticPr fontId="2"/>
  </si>
  <si>
    <t>適切な成果目標を立て、その達成度は着実に向上しているか。</t>
    <rPh sb="13" eb="15">
      <t>タッセイ</t>
    </rPh>
    <rPh sb="15" eb="16">
      <t>ド</t>
    </rPh>
    <rPh sb="17" eb="19">
      <t>チャクジツ</t>
    </rPh>
    <rPh sb="20" eb="22">
      <t>コウジョウ</t>
    </rPh>
    <phoneticPr fontId="2"/>
  </si>
  <si>
    <t>類似の事業があるか。その場合、他部局・他府省等と適切な役割分担となっているか。</t>
    <rPh sb="0" eb="2">
      <t>ルイジ</t>
    </rPh>
    <rPh sb="3" eb="5">
      <t>ジギョウ</t>
    </rPh>
    <rPh sb="12" eb="14">
      <t>バアイ</t>
    </rPh>
    <rPh sb="15" eb="16">
      <t>タ</t>
    </rPh>
    <rPh sb="16" eb="18">
      <t>ブキョク</t>
    </rPh>
    <rPh sb="22" eb="23">
      <t>トウ</t>
    </rPh>
    <phoneticPr fontId="2"/>
  </si>
  <si>
    <t>　※類似事業名とその所管部局・府省名</t>
    <rPh sb="12" eb="14">
      <t>ブキョク</t>
    </rPh>
    <rPh sb="17" eb="18">
      <t>メイ</t>
    </rPh>
    <phoneticPr fontId="2"/>
  </si>
  <si>
    <t>整備された施設や成果物は十分に活用されているか。</t>
    <rPh sb="0" eb="2">
      <t>セイビ</t>
    </rPh>
    <rPh sb="5" eb="7">
      <t>シセツ</t>
    </rPh>
    <phoneticPr fontId="2"/>
  </si>
  <si>
    <t>点検結果</t>
    <rPh sb="0" eb="2">
      <t>テンケン</t>
    </rPh>
    <rPh sb="2" eb="4">
      <t>ケッカ</t>
    </rPh>
    <phoneticPr fontId="2"/>
  </si>
  <si>
    <t>自己点検</t>
    <rPh sb="0" eb="2">
      <t>ジコ</t>
    </rPh>
    <rPh sb="2" eb="4">
      <t>テンケン</t>
    </rPh>
    <phoneticPr fontId="2"/>
  </si>
  <si>
    <t xml:space="preserve">〈把握水準・状況〉
</t>
    <rPh sb="1" eb="3">
      <t>ハアク</t>
    </rPh>
    <rPh sb="3" eb="5">
      <t>スイジュン</t>
    </rPh>
    <rPh sb="6" eb="8">
      <t>ジョウキョウ</t>
    </rPh>
    <phoneticPr fontId="2"/>
  </si>
  <si>
    <t>〈見直しの余地〉</t>
    <rPh sb="1" eb="3">
      <t>ミナオ</t>
    </rPh>
    <rPh sb="5" eb="7">
      <t>ヨチ</t>
    </rPh>
    <phoneticPr fontId="2"/>
  </si>
  <si>
    <t>予算監視・効率化チームの所見</t>
    <rPh sb="0" eb="2">
      <t>ヨサン</t>
    </rPh>
    <rPh sb="2" eb="4">
      <t>カンシ</t>
    </rPh>
    <rPh sb="5" eb="8">
      <t>コウリツカ</t>
    </rPh>
    <rPh sb="12" eb="14">
      <t>ショケン</t>
    </rPh>
    <phoneticPr fontId="2"/>
  </si>
  <si>
    <t>上記の予算監視・効率化チームの所見を踏まえた改善点（概算要求における反映状況等）</t>
    <rPh sb="0" eb="2">
      <t>ジョウキ</t>
    </rPh>
    <rPh sb="3" eb="5">
      <t>ヨサン</t>
    </rPh>
    <rPh sb="5" eb="7">
      <t>カンシ</t>
    </rPh>
    <rPh sb="8" eb="11">
      <t>コウリツカ</t>
    </rPh>
    <rPh sb="15" eb="17">
      <t>ショケン</t>
    </rPh>
    <rPh sb="18" eb="19">
      <t>フ</t>
    </rPh>
    <rPh sb="22" eb="25">
      <t>カイゼンテン</t>
    </rPh>
    <rPh sb="26" eb="28">
      <t>ガイサン</t>
    </rPh>
    <rPh sb="28" eb="30">
      <t>ヨウキュウ</t>
    </rPh>
    <rPh sb="34" eb="36">
      <t>ハンエイ</t>
    </rPh>
    <rPh sb="36" eb="38">
      <t>ジョウキョウ</t>
    </rPh>
    <rPh sb="38" eb="39">
      <t>トウ</t>
    </rPh>
    <phoneticPr fontId="2"/>
  </si>
  <si>
    <t>補記　（過去に事業仕分け・提言型政策仕分け・公開プロセス等の対象となっている場合はその結果も記載）</t>
    <rPh sb="0" eb="2">
      <t>ホキ</t>
    </rPh>
    <rPh sb="4" eb="6">
      <t>カコ</t>
    </rPh>
    <rPh sb="7" eb="9">
      <t>ジギョウ</t>
    </rPh>
    <rPh sb="9" eb="11">
      <t>シワ</t>
    </rPh>
    <rPh sb="13" eb="15">
      <t>テイゲン</t>
    </rPh>
    <rPh sb="15" eb="16">
      <t>ガタ</t>
    </rPh>
    <rPh sb="16" eb="18">
      <t>セイサク</t>
    </rPh>
    <rPh sb="18" eb="20">
      <t>シワ</t>
    </rPh>
    <rPh sb="22" eb="24">
      <t>コウカイ</t>
    </rPh>
    <rPh sb="28" eb="29">
      <t>トウ</t>
    </rPh>
    <rPh sb="30" eb="32">
      <t>タイショウ</t>
    </rPh>
    <rPh sb="38" eb="40">
      <t>バアイ</t>
    </rPh>
    <rPh sb="43" eb="45">
      <t>ケッカ</t>
    </rPh>
    <rPh sb="46" eb="48">
      <t>キサイ</t>
    </rPh>
    <phoneticPr fontId="2"/>
  </si>
  <si>
    <t>関連する過去のレビューシートの事業番号</t>
    <rPh sb="0" eb="2">
      <t>カンレン</t>
    </rPh>
    <rPh sb="4" eb="6">
      <t>カコ</t>
    </rPh>
    <rPh sb="15" eb="17">
      <t>ジギョウ</t>
    </rPh>
    <rPh sb="17" eb="19">
      <t>バンゴウ</t>
    </rPh>
    <phoneticPr fontId="2"/>
  </si>
  <si>
    <t>平成２２年行政事業レビュー</t>
    <rPh sb="0" eb="2">
      <t>ヘイセイ</t>
    </rPh>
    <rPh sb="4" eb="5">
      <t>ネン</t>
    </rPh>
    <rPh sb="5" eb="7">
      <t>ギョウセイ</t>
    </rPh>
    <rPh sb="7" eb="9">
      <t>ジギョウ</t>
    </rPh>
    <phoneticPr fontId="2"/>
  </si>
  <si>
    <t>平成２３年行政事業レビュー</t>
    <rPh sb="0" eb="2">
      <t>ヘイセイ</t>
    </rPh>
    <rPh sb="4" eb="5">
      <t>ネン</t>
    </rPh>
    <rPh sb="5" eb="7">
      <t>ギョウセイ</t>
    </rPh>
    <rPh sb="7" eb="9">
      <t>ジギョウ</t>
    </rPh>
    <phoneticPr fontId="2"/>
  </si>
  <si>
    <r>
      <t xml:space="preserve">資金の流れ
</t>
    </r>
    <r>
      <rPr>
        <sz val="1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</si>
  <si>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t>※平成23年度実績を記入</t>
    <rPh sb="1" eb="3">
      <t>ヘイセイ</t>
    </rPh>
    <rPh sb="5" eb="7">
      <t>ネンド</t>
    </rPh>
    <rPh sb="7" eb="9">
      <t>ジッセキ</t>
    </rPh>
    <rPh sb="10" eb="12">
      <t>キニュウ</t>
    </rPh>
    <phoneticPr fontId="2"/>
  </si>
  <si>
    <t>使　途</t>
    <rPh sb="0" eb="1">
      <t>ツカ</t>
    </rPh>
    <rPh sb="2" eb="3">
      <t>ト</t>
    </rPh>
    <phoneticPr fontId="2"/>
  </si>
  <si>
    <t>金　額
(百万円）</t>
    <rPh sb="0" eb="1">
      <t>キン</t>
    </rPh>
    <rPh sb="2" eb="3">
      <t>ガク</t>
    </rPh>
    <rPh sb="5" eb="7">
      <t>ヒャクマン</t>
    </rPh>
    <rPh sb="7" eb="8">
      <t>エン</t>
    </rPh>
    <phoneticPr fontId="2"/>
  </si>
  <si>
    <t>F.</t>
    <phoneticPr fontId="2"/>
  </si>
  <si>
    <t>G.</t>
    <phoneticPr fontId="2"/>
  </si>
  <si>
    <t>D.</t>
    <phoneticPr fontId="2"/>
  </si>
  <si>
    <t>H.</t>
    <phoneticPr fontId="2"/>
  </si>
  <si>
    <t>支出先上位１０者リスト</t>
    <phoneticPr fontId="2"/>
  </si>
  <si>
    <t>A.</t>
    <phoneticPr fontId="2"/>
  </si>
  <si>
    <t>支　出　先</t>
    <phoneticPr fontId="2"/>
  </si>
  <si>
    <t>業　務　概　要</t>
    <phoneticPr fontId="2"/>
  </si>
  <si>
    <t>支　出　額
（百万円）</t>
    <phoneticPr fontId="2"/>
  </si>
  <si>
    <t>入札者数</t>
  </si>
  <si>
    <t>落札率</t>
  </si>
  <si>
    <t>一次支出先が独立行政法人、公益法人の場合は下記にも記入すること。（２３年４月１日現在）</t>
    <rPh sb="0" eb="2">
      <t>イチジ</t>
    </rPh>
    <rPh sb="2" eb="5">
      <t>シシュツサキ</t>
    </rPh>
    <rPh sb="6" eb="8">
      <t>ドクリツ</t>
    </rPh>
    <rPh sb="8" eb="10">
      <t>ギョウセイ</t>
    </rPh>
    <rPh sb="10" eb="12">
      <t>ホウジン</t>
    </rPh>
    <rPh sb="13" eb="15">
      <t>コウエキ</t>
    </rPh>
    <rPh sb="15" eb="17">
      <t>ホウジン</t>
    </rPh>
    <rPh sb="18" eb="20">
      <t>バアイ</t>
    </rPh>
    <rPh sb="21" eb="23">
      <t>カキ</t>
    </rPh>
    <rPh sb="25" eb="27">
      <t>キニュウ</t>
    </rPh>
    <rPh sb="35" eb="36">
      <t>ネン</t>
    </rPh>
    <rPh sb="37" eb="38">
      <t>ガツ</t>
    </rPh>
    <rPh sb="39" eb="40">
      <t>ニチ</t>
    </rPh>
    <rPh sb="40" eb="42">
      <t>ゲンザイ</t>
    </rPh>
    <phoneticPr fontId="2"/>
  </si>
  <si>
    <t>法人名</t>
    <rPh sb="0" eb="2">
      <t>ホウジン</t>
    </rPh>
    <rPh sb="2" eb="3">
      <t>メイ</t>
    </rPh>
    <phoneticPr fontId="2"/>
  </si>
  <si>
    <r>
      <t xml:space="preserve">役員総数
</t>
    </r>
    <r>
      <rPr>
        <sz val="10"/>
        <rFont val="ＭＳ Ｐゴシック"/>
        <family val="3"/>
        <charset val="128"/>
      </rPr>
      <t>（官庁OB/役員数）</t>
    </r>
    <rPh sb="0" eb="2">
      <t>ヤクイン</t>
    </rPh>
    <rPh sb="2" eb="4">
      <t>ソウスウ</t>
    </rPh>
    <rPh sb="6" eb="8">
      <t>カンチョウ</t>
    </rPh>
    <rPh sb="11" eb="14">
      <t>ヤクインスウ</t>
    </rPh>
    <phoneticPr fontId="2"/>
  </si>
  <si>
    <t>/</t>
    <phoneticPr fontId="2"/>
  </si>
  <si>
    <t>常勤役員数</t>
    <rPh sb="0" eb="2">
      <t>ジョウキン</t>
    </rPh>
    <rPh sb="2" eb="5">
      <t>ヤクインスウ</t>
    </rPh>
    <phoneticPr fontId="2"/>
  </si>
  <si>
    <t>非常勤役員数</t>
    <rPh sb="0" eb="3">
      <t>ヒジョウキン</t>
    </rPh>
    <rPh sb="3" eb="6">
      <t>ヤクインスウ</t>
    </rPh>
    <phoneticPr fontId="2"/>
  </si>
  <si>
    <t>監事等</t>
    <rPh sb="0" eb="2">
      <t>カンジ</t>
    </rPh>
    <rPh sb="2" eb="3">
      <t>トウ</t>
    </rPh>
    <phoneticPr fontId="2"/>
  </si>
  <si>
    <t>職員総数</t>
    <rPh sb="0" eb="2">
      <t>ショクイン</t>
    </rPh>
    <rPh sb="2" eb="4">
      <t>ソウスウ</t>
    </rPh>
    <phoneticPr fontId="2"/>
  </si>
  <si>
    <t>内、官庁ＯＢ</t>
    <rPh sb="0" eb="1">
      <t>ナイ</t>
    </rPh>
    <rPh sb="2" eb="4">
      <t>カンチョウ</t>
    </rPh>
    <phoneticPr fontId="2"/>
  </si>
  <si>
    <t>役員報酬総額</t>
    <rPh sb="0" eb="2">
      <t>ヤクイン</t>
    </rPh>
    <rPh sb="2" eb="4">
      <t>ホウシュウ</t>
    </rPh>
    <rPh sb="4" eb="6">
      <t>ソウガク</t>
    </rPh>
    <phoneticPr fontId="2"/>
  </si>
  <si>
    <t>官庁ＯＢ役員
報酬総額</t>
    <rPh sb="0" eb="2">
      <t>カンチョウ</t>
    </rPh>
    <rPh sb="4" eb="6">
      <t>ヤクイン</t>
    </rPh>
    <rPh sb="7" eb="9">
      <t>ホウシュウ</t>
    </rPh>
    <rPh sb="9" eb="11">
      <t>ソウガク</t>
    </rPh>
    <phoneticPr fontId="2"/>
  </si>
  <si>
    <t>B.</t>
    <phoneticPr fontId="2"/>
  </si>
  <si>
    <t>－</t>
  </si>
  <si>
    <t>-</t>
  </si>
  <si>
    <t>％</t>
    <phoneticPr fontId="2"/>
  </si>
  <si>
    <t>－</t>
    <phoneticPr fontId="2"/>
  </si>
  <si>
    <t>国が実施すべき事業であるか。地方自治体、民間等に委ねるべき事業となっていないか。</t>
    <rPh sb="14" eb="16">
      <t>チホウ</t>
    </rPh>
    <rPh sb="16" eb="19">
      <t>ジチタイ</t>
    </rPh>
    <rPh sb="20" eb="22">
      <t>ミンカン</t>
    </rPh>
    <rPh sb="22" eb="23">
      <t>トウ</t>
    </rPh>
    <rPh sb="24" eb="25">
      <t>ユダ</t>
    </rPh>
    <rPh sb="29" eb="31">
      <t>ジギョウ</t>
    </rPh>
    <phoneticPr fontId="2"/>
  </si>
  <si>
    <t>不用率が大きい場合は、その理由を把握しているか。</t>
    <phoneticPr fontId="2"/>
  </si>
  <si>
    <t>-</t>
    <phoneticPr fontId="2"/>
  </si>
  <si>
    <t>単位あたりコストの削減に努めているか。その水準は妥当か。</t>
    <phoneticPr fontId="2"/>
  </si>
  <si>
    <t>○</t>
    <phoneticPr fontId="2"/>
  </si>
  <si>
    <t>活動実績は見込みに見合ったものであるか。</t>
    <phoneticPr fontId="2"/>
  </si>
  <si>
    <t>補助金</t>
    <rPh sb="0" eb="3">
      <t>ホジョキン</t>
    </rPh>
    <phoneticPr fontId="2"/>
  </si>
  <si>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2"/>
  </si>
  <si>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</si>
  <si>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</si>
  <si>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</si>
  <si>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r>
      <rPr>
        <sz val="11"/>
        <rFont val="ＭＳ Ｐゴシック"/>
        <family val="3"/>
        <charset val="128"/>
      </rPr>
      <t>21年度</t>
    </r>
    <rPh sb="2" eb="4">
      <t>ネンド</t>
    </rPh>
    <phoneticPr fontId="2"/>
  </si>
  <si>
    <r>
      <rPr>
        <sz val="11"/>
        <rFont val="ＭＳ Ｐゴシック"/>
        <family val="3"/>
        <charset val="128"/>
      </rPr>
      <t>25年度要求</t>
    </r>
    <rPh sb="2" eb="4">
      <t>ネンド</t>
    </rPh>
    <rPh sb="4" eb="6">
      <t>ヨウキュウ</t>
    </rPh>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</si>
  <si>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</si>
  <si>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t>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</si>
  <si>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</si>
  <si>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E.</t>
    <phoneticPr fontId="2"/>
  </si>
  <si>
    <t>C.</t>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</si>
  <si>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</si>
  <si>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</si>
  <si>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</si>
  <si>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</si>
  <si>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</si>
  <si>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t>執行等改善</t>
    <rPh sb="0" eb="2">
      <t>シッコウ</t>
    </rPh>
    <rPh sb="2" eb="3">
      <t>トウ</t>
    </rPh>
    <rPh sb="3" eb="5">
      <t>カイゼン</t>
    </rPh>
    <phoneticPr fontId="2"/>
  </si>
  <si>
    <t>担当部局庁</t>
    <phoneticPr fontId="2"/>
  </si>
  <si>
    <t>関係する計画、通知等</t>
    <phoneticPr fontId="2"/>
  </si>
  <si>
    <t>目標値
（　　年度）</t>
    <rPh sb="0" eb="3">
      <t>モクヒョウチ</t>
    </rPh>
    <rPh sb="7" eb="9">
      <t>ネンド</t>
    </rPh>
    <phoneticPr fontId="2"/>
  </si>
  <si>
    <t>岩手県</t>
    <rPh sb="0" eb="3">
      <t>イワテケン</t>
    </rPh>
    <phoneticPr fontId="2"/>
  </si>
  <si>
    <t>宮城県</t>
    <rPh sb="0" eb="3">
      <t>ミヤギケン</t>
    </rPh>
    <phoneticPr fontId="2"/>
  </si>
  <si>
    <t>千葉県</t>
    <rPh sb="0" eb="3">
      <t>チバケン</t>
    </rPh>
    <phoneticPr fontId="2"/>
  </si>
  <si>
    <t>A.宮城県</t>
    <rPh sb="2" eb="5">
      <t>ミヤギケン</t>
    </rPh>
    <phoneticPr fontId="2"/>
  </si>
  <si>
    <t>青森県</t>
    <rPh sb="0" eb="3">
      <t>アオモリケン</t>
    </rPh>
    <phoneticPr fontId="2"/>
  </si>
  <si>
    <t>福島県</t>
    <rPh sb="0" eb="3">
      <t>フクシマケン</t>
    </rPh>
    <phoneticPr fontId="2"/>
  </si>
  <si>
    <t>茨城県</t>
    <rPh sb="0" eb="3">
      <t>イバラキケン</t>
    </rPh>
    <phoneticPr fontId="2"/>
  </si>
  <si>
    <t>平成23年度～</t>
    <rPh sb="0" eb="2">
      <t>ヘイセイ</t>
    </rPh>
    <rPh sb="4" eb="6">
      <t>ネンド</t>
    </rPh>
    <phoneticPr fontId="2"/>
  </si>
  <si>
    <t>一部改善</t>
    <phoneticPr fontId="2"/>
  </si>
  <si>
    <t>栃木県</t>
    <rPh sb="0" eb="3">
      <t>トチギケン</t>
    </rPh>
    <phoneticPr fontId="2"/>
  </si>
  <si>
    <t>新潟県</t>
    <rPh sb="0" eb="3">
      <t>ニイガタケン</t>
    </rPh>
    <phoneticPr fontId="2"/>
  </si>
  <si>
    <t>長野県</t>
    <rPh sb="0" eb="3">
      <t>ナガノケン</t>
    </rPh>
    <phoneticPr fontId="2"/>
  </si>
  <si>
    <t>一部改善</t>
    <rPh sb="0" eb="2">
      <t>イチブ</t>
    </rPh>
    <rPh sb="2" eb="4">
      <t>カイゼン</t>
    </rPh>
    <phoneticPr fontId="2"/>
  </si>
  <si>
    <r>
      <t xml:space="preserve">事業概要
</t>
    </r>
    <r>
      <rPr>
        <sz val="11"/>
        <rFont val="ＭＳ Ｐ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</si>
  <si>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r>
      <t xml:space="preserve">予算額・
執行額
</t>
    </r>
    <r>
      <rPr>
        <sz val="9"/>
        <rFont val="ＭＳ Ｐ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</si>
  <si>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r>
      <t xml:space="preserve">資金の流れ
</t>
    </r>
    <r>
      <rPr>
        <sz val="11"/>
        <rFont val="ＭＳ Ｐ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</si>
  <si>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t>一般会計
東日本大震災復興特別会計</t>
    <rPh sb="0" eb="2">
      <t>イッパン</t>
    </rPh>
    <rPh sb="2" eb="4">
      <t>カイケイ</t>
    </rPh>
    <phoneticPr fontId="2"/>
  </si>
  <si>
    <t>目標値
（27年度）</t>
    <rPh sb="0" eb="3">
      <t>モクヒョウチ</t>
    </rPh>
    <rPh sb="7" eb="9">
      <t>ネンド</t>
    </rPh>
    <phoneticPr fontId="2"/>
  </si>
  <si>
    <t>復興庁：101
経済産業省：0272</t>
    <phoneticPr fontId="2"/>
  </si>
  <si>
    <t>平成２４年行政事業レビューシート　　　　(復興庁・経済産業省)</t>
    <rPh sb="0" eb="2">
      <t>ヘイセイ</t>
    </rPh>
    <rPh sb="4" eb="5">
      <t>ネン</t>
    </rPh>
    <rPh sb="5" eb="7">
      <t>ギョウセイ</t>
    </rPh>
    <rPh sb="7" eb="9">
      <t>ジギョウ</t>
    </rPh>
    <rPh sb="21" eb="23">
      <t>フッコウ</t>
    </rPh>
    <rPh sb="23" eb="24">
      <t>チョウ</t>
    </rPh>
    <rPh sb="25" eb="27">
      <t>ケイザイ</t>
    </rPh>
    <rPh sb="27" eb="29">
      <t>サンギョウ</t>
    </rPh>
    <rPh sb="29" eb="30">
      <t>ショウ</t>
    </rPh>
    <phoneticPr fontId="2"/>
  </si>
  <si>
    <t>東日本大震災復興特別貸付等
（復興関連事業）</t>
  </si>
  <si>
    <t>担当部局庁</t>
    <phoneticPr fontId="2"/>
  </si>
  <si>
    <t>復興庁統括官付参事官
（予算会計担当）
中小企業庁事業環境部金融課</t>
  </si>
  <si>
    <t>平成23年度</t>
  </si>
  <si>
    <t>参事官　尾関　良夫
課長　三浦　章豪</t>
  </si>
  <si>
    <t>平成23年度：一般会計
平成24年度：東日本大震災復興特別会計</t>
  </si>
  <si>
    <t>４．取引・経営の安心</t>
  </si>
  <si>
    <r>
      <t xml:space="preserve">根拠法令
</t>
    </r>
    <r>
      <rPr>
        <sz val="10"/>
        <rFont val="ＭＳ ゴシック"/>
        <family val="3"/>
        <charset val="128"/>
      </rPr>
      <t>（具体的な
条項も記載）</t>
    </r>
    <rPh sb="0" eb="2">
      <t>コンキョ</t>
    </rPh>
    <rPh sb="2" eb="4">
      <t>ホウレイ</t>
    </rPh>
    <rPh sb="6" eb="9">
      <t>グタイテキ</t>
    </rPh>
    <rPh sb="11" eb="13">
      <t>ジョウコウ</t>
    </rPh>
    <rPh sb="14" eb="16">
      <t>キサイ</t>
    </rPh>
    <phoneticPr fontId="2"/>
  </si>
  <si>
    <t>　　　　　　　　　　－</t>
  </si>
  <si>
    <t>関係する計画、通知等</t>
    <phoneticPr fontId="2"/>
  </si>
  <si>
    <t>　　　　　　　　　　　　　－</t>
  </si>
  <si>
    <t>東日本大震災により被害を受けた中小企業者等及び経営の安定に支障が生じている中小企業者等（被災中小企業者等）に対して、株式会社日本政策金融公庫（中小企業事業）及び同公庫（危機対応円滑化業務）の信用供与を受けた指定金融機関（商工中金等）が「東日本大震災復興特別貸付」等により低利融資等を行うことにより、被災中小企業等の資金繰りの円滑化及び事業の復興を支援する。</t>
  </si>
  <si>
    <t>被災中小企業者等に対し株式会社日本政策金融公庫（中小企業事業）が低利融資等を行うために必要な財政支援及び同公庫（危機対応円滑化業務）が指定金融機関に対し信用供与を行うために必要な財政支援を行う。
※２４年度は復興庁で一括計上し、経済産業省で実施する事業。</t>
  </si>
  <si>
    <t>□直接実施　　　　□委託・請負　　　　□補助　　　　　□負担　　　　□交付　　　　□貸付　　　　■その他</t>
  </si>
  <si>
    <t>事項要求</t>
    <rPh sb="0" eb="2">
      <t>ジコウ</t>
    </rPh>
    <rPh sb="2" eb="4">
      <t>ヨウキュウ</t>
    </rPh>
    <phoneticPr fontId="2"/>
  </si>
  <si>
    <t>目標値
（　年度）</t>
  </si>
  <si>
    <t>中小企業向け貸出業務の実績（東日本大震災復興特別貸付）（金額）
目標：中小企業者の資金繰りの円滑化を図る。
※貸出業務の規模は、経済環境等により大幅に増減するため定量的な目標値の設定は困難。</t>
  </si>
  <si>
    <t>百万円</t>
  </si>
  <si>
    <t>※</t>
  </si>
  <si>
    <t>％</t>
  </si>
  <si>
    <t/>
  </si>
  <si>
    <t>中小企業向け貸出業務の実績（東日本大震災復興特別貸付）（件数）</t>
  </si>
  <si>
    <t>件</t>
  </si>
  <si>
    <t>(                   )</t>
  </si>
  <si>
    <t>(                )</t>
  </si>
  <si>
    <t>貸出１億円あたりのコスト
6.65百万円</t>
  </si>
  <si>
    <t>本出資金対象の貸出(東日本大震災復興特別貸付）を1億円と仮定し、当該貸出金額に平均的な金利等引き下げ幅6.65%(後年度負担含む）を乗じて算出。</t>
  </si>
  <si>
    <t>　　　　　　　　　　　（円／　　　　　　　　）　　　　　　</t>
  </si>
  <si>
    <t>日本政策金融公庫出資金</t>
  </si>
  <si>
    <t>事項要求</t>
  </si>
  <si>
    <t xml:space="preserve">復興庁計上
</t>
  </si>
  <si>
    <t>本事業は被災中小企業者に対して、日本政策金融公庫及び同公庫の信用供与を受けた指定金融機関が必要な資金を供給することで資金繰りの円滑化を図ることを目的としており、被災地域でのニーズがあり、国が実施すべき事業である。</t>
  </si>
  <si>
    <t>本事業は被災中小企業者等に対して、日本政策金融公庫等が低利融資を行うために必要な財政支援を行うものであり、資金の流れ、費目・使途は妥当である。</t>
  </si>
  <si>
    <t>本事業により、日本政策金融公庫及び同公庫の信用供与を受けた指定金融機関が、被災中小企業者等に対して積極的に貸付を行った結果、高い貸付実績を上げている。</t>
  </si>
  <si>
    <t>本事業は、被災中小企業者等に対して、株式会社日本政策金融公庫（中小企業事業）及び同公庫（危機対応円滑化業務）の信用供与を受けた指定金融機関（商工中金等）が「東日本大震災復興特別貸付」等により低利融資を行うもので、同被災中小企業等の資金繰りの円滑化及び事業の復興に資するものである。</t>
  </si>
  <si>
    <t>現状通り</t>
    <rPh sb="0" eb="2">
      <t>ゲンジョウ</t>
    </rPh>
    <rPh sb="2" eb="3">
      <t>ドオ</t>
    </rPh>
    <phoneticPr fontId="2"/>
  </si>
  <si>
    <t>被災中小企業の状況を慎重に見極めつつ、震災からの復興に万全を期するよう適切な支援対象・期間を設定すること。</t>
  </si>
  <si>
    <t>現状通り</t>
  </si>
  <si>
    <t>被災中小企業の状況や事業の実績等を踏まえ、真に必要な経費に限定しつつ、着実に実施していきたい。</t>
  </si>
  <si>
    <t>（経済産業省）新23-0028、新23-0032 新23-0038チェックシート0072、0073、0088</t>
  </si>
  <si>
    <r>
      <t xml:space="preserve">費目・使途
</t>
    </r>
    <r>
      <rPr>
        <sz val="11"/>
        <rFont val="ＭＳ 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</si>
  <si>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A.株式会社日本政策金融公庫</t>
  </si>
  <si>
    <t>E.</t>
  </si>
  <si>
    <t>出資金</t>
  </si>
  <si>
    <t>貸出金利の引き下げ等</t>
  </si>
  <si>
    <t>B.</t>
  </si>
  <si>
    <t>F.</t>
  </si>
  <si>
    <t>C.</t>
  </si>
  <si>
    <t>G.</t>
  </si>
  <si>
    <t>D.</t>
  </si>
  <si>
    <t>H.</t>
  </si>
  <si>
    <t>I.</t>
  </si>
  <si>
    <t>M.</t>
  </si>
  <si>
    <t>J.</t>
  </si>
  <si>
    <t>N.</t>
  </si>
  <si>
    <t>K.</t>
  </si>
  <si>
    <t>O.</t>
  </si>
  <si>
    <t>L.</t>
  </si>
  <si>
    <t>P.</t>
  </si>
  <si>
    <t>日本政策金融公庫</t>
  </si>
  <si>
    <t>貸出金利の引き下げ、指定金融機関への信用供与等</t>
  </si>
  <si>
    <r>
      <t xml:space="preserve">役員総数
</t>
    </r>
    <r>
      <rPr>
        <sz val="10"/>
        <rFont val="ＭＳ ゴシック"/>
        <family val="3"/>
        <charset val="128"/>
      </rPr>
      <t>（官庁OB/役員数）</t>
    </r>
    <rPh sb="0" eb="2">
      <t>ヤクイン</t>
    </rPh>
    <rPh sb="2" eb="4">
      <t>ソウスウ</t>
    </rPh>
    <rPh sb="6" eb="8">
      <t>カンチョウ</t>
    </rPh>
    <rPh sb="11" eb="14">
      <t>ヤクインスウ</t>
    </rPh>
    <phoneticPr fontId="2"/>
  </si>
  <si>
    <t>Ｃ．</t>
  </si>
  <si>
    <t>復興庁：102
経済産業省：0274</t>
    <phoneticPr fontId="2"/>
  </si>
  <si>
    <t>事業番号</t>
  </si>
  <si>
    <t>　　　平成２４年行政事業レビューシート　　　　(復興庁・経済産業省)</t>
    <rPh sb="3" eb="5">
      <t>ヘイセイ</t>
    </rPh>
    <rPh sb="7" eb="8">
      <t>ネン</t>
    </rPh>
    <rPh sb="8" eb="10">
      <t>ギョウセイ</t>
    </rPh>
    <rPh sb="10" eb="12">
      <t>ジギョウ</t>
    </rPh>
    <rPh sb="24" eb="27">
      <t>フッコウチョウ</t>
    </rPh>
    <rPh sb="28" eb="30">
      <t>ケイザイ</t>
    </rPh>
    <rPh sb="30" eb="32">
      <t>サンギョウ</t>
    </rPh>
    <rPh sb="32" eb="33">
      <t>ショウ</t>
    </rPh>
    <phoneticPr fontId="2"/>
  </si>
  <si>
    <t>中小企業組合等共同施設等災害復旧事業（復興関連事業）</t>
  </si>
  <si>
    <t>担当部局庁</t>
    <phoneticPr fontId="2"/>
  </si>
  <si>
    <t>復興庁統括官付参事官（予算会計担当）
中小企業庁経営支援部経営支援課</t>
  </si>
  <si>
    <t>平成２４年度・平成２５年度</t>
  </si>
  <si>
    <t>参事官　尾関　良夫
課長　高島　竜祐</t>
  </si>
  <si>
    <t>平成２３年度：一般会計
平成２４年度：東日本大震災復興特別会計</t>
  </si>
  <si>
    <t>１．経済成長</t>
  </si>
  <si>
    <t>激甚災害に対処するための特別の財政援助等に関する法律第１４条</t>
  </si>
  <si>
    <t>関係する計画、通知等</t>
    <phoneticPr fontId="2"/>
  </si>
  <si>
    <t>東日本大震災からの復興の基本方針
（平成23年7月29日付け東日本大震災復興対策本部）</t>
  </si>
  <si>
    <t>地域経済の核となる中小企業等グループが復興事業計画（県の認定によるもの）に基づき、その計画に必要な施設等の復旧・整備等を行う場合に、国と県が補助することによって、東日本大震災に係る被災地域の復旧及び復興を促進することを目的とする。
また、被災した商工会、商工会議所等の指導・相談施設等の復旧経費を補助することにより、商工会等が担っている中小企業支援機能を回復することを目的とする。</t>
  </si>
  <si>
    <t>地域経済の核となる中小企業等グループが復興事業計画（県の認定によるもの）に基づき、その計画に不可欠な施設等の復旧・整備等を行う場合に、原則として国が１／２、県が１／４を補助する。
また、商工会等の中小企業支援機能を回復するため、被災した施設等の復旧経費を国が１／２を補助する。
※２４年度は復興庁で一括計上し、経済産業省で実施する事業。</t>
  </si>
  <si>
    <t>□直接実施　　　　□委託・請負　　　　■補助　　　　　□負担　　　　□交付　　　　□貸付　　　　□その他</t>
  </si>
  <si>
    <t>県の復興事業計画の認定件数に対する補助実績（中小企業等グループ等の復旧・復興実績）</t>
  </si>
  <si>
    <t>―</t>
  </si>
  <si>
    <t>商工会等の中小企業支援機能の回復状況</t>
  </si>
  <si>
    <t>被災中小企業組合の共同施設等の復旧事業補助実績</t>
  </si>
  <si>
    <t>補助金交付件数
（中小企業等グループ数等）</t>
  </si>
  <si>
    <t>(         )</t>
  </si>
  <si>
    <t>(        )</t>
  </si>
  <si>
    <t>雇用維持又は雇用創出者数</t>
  </si>
  <si>
    <t>人</t>
  </si>
  <si>
    <t>補助金交付件数
（商工会等）</t>
  </si>
  <si>
    <t>　　　　　     （円／　　　）　　　　　　</t>
  </si>
  <si>
    <t>補助実績額÷中小企業等グループ数等</t>
  </si>
  <si>
    <t>中小企業組合等協同施設等災害復旧事業</t>
  </si>
  <si>
    <t>復興庁計上</t>
  </si>
  <si>
    <t>東日本大震災からの早期の復旧・復興を目的とする事業である。</t>
  </si>
  <si>
    <t>補助事業の執行にあたっては、都道府県知事の復興事業計画の認定を受ける等の審査を行っている。</t>
  </si>
  <si>
    <t>被災地域の復旧及び復興を促進しつつ、予算執行の効率化を図る観点から、交付要件として、①経済取引の広がりの観点から、地域にとって重要な産業のクラスター、②雇用の規模の観点から、地域で重要な位置付けを有する中核企業とその周辺企業、③地域はもとより我が国経済にとって重要なサプライチェーンを形成している企業グループ、④地域コミュニティにとって不可欠な地域の中心的な商店街等に対象を限定するとともに、県の計画認定審査会や国による補助事業審査委員会による審査等を実施することとしている。</t>
  </si>
  <si>
    <t>被災地のニーズも高く、被災中小企業の復興に寄与しているが、支援対象の厳密な確認等効率的な執行に努めること。</t>
  </si>
  <si>
    <t>本事業の趣旨に照らして、熟度の高い事業となるよう関係機関と連携して取り組んでいく。</t>
  </si>
  <si>
    <t>（経済産業省）新23-0034</t>
  </si>
  <si>
    <t>A.都道府県</t>
  </si>
  <si>
    <t>中小企業組合等共同施設等災害復旧費補助金</t>
  </si>
  <si>
    <t>被災中小企業への支援</t>
  </si>
  <si>
    <t>B.全国商工会連合会、日本商工会議所</t>
  </si>
  <si>
    <t>被災商工会等への支援</t>
  </si>
  <si>
    <t>岩手県</t>
  </si>
  <si>
    <t>被災中小企業等への支援</t>
  </si>
  <si>
    <t>宮城県</t>
  </si>
  <si>
    <t>福島県</t>
  </si>
  <si>
    <t>青森県</t>
  </si>
  <si>
    <t>千葉県</t>
  </si>
  <si>
    <t>茨城県</t>
  </si>
  <si>
    <t>東京都</t>
  </si>
  <si>
    <t>北海道</t>
  </si>
  <si>
    <t>全国商工会連合会</t>
  </si>
  <si>
    <t>復興庁:103
経済産業省:0279</t>
    <phoneticPr fontId="2"/>
  </si>
  <si>
    <t>独立行政法人中小企業基盤整備機構運営費交付金（復興関連事業）</t>
  </si>
  <si>
    <t>担当部局庁</t>
    <phoneticPr fontId="2"/>
  </si>
  <si>
    <t>復興庁統括官付参事官（予算会計担当）
中小企業庁長官官房参事官室
中小企業庁経営支援部経営支援課</t>
  </si>
  <si>
    <t>平成２３年度・平成２５年度</t>
  </si>
  <si>
    <t>参事官　尾関　良夫
参事官　鍜治　克彦
課長　高島　竜祐</t>
  </si>
  <si>
    <t>独立行政法人通則法第４６条、
東日本大震災に対処するための特別の財政援助及び助成に関する法律第１３０条第１項</t>
  </si>
  <si>
    <t>関係する計画、通知等</t>
    <phoneticPr fontId="2"/>
  </si>
  <si>
    <t>東日本大震災からの復興の基本方針</t>
  </si>
  <si>
    <t xml:space="preserve">東日本大震災の被災中小企業の対策に充てるため、「独立行政法人の事務・事業の見直しの基本方針」を踏まえ、「緊急の中小企業対策等」として実施する東日本大震災からの復興事業に必要な経費を支援し、被災地の復興支援を促進する。
</t>
  </si>
  <si>
    <t>○東日本大震災の被害を受けた中小事業者の早期事業再開を支援するため、仮設店舗、仮設工場等を設置し、自治体を経由して、中小事業者に原則無償で貸し出す事業を実施するため、必要な経費を要求。
○中小機構が実施している東日本大震災からの復興事業（産業復興機構への出資、高度化無利子融資、産業復興出資事業等）に要する経費のうち、「緊急の中小企業対策等に必要な資金」として活用される中小機構の一般勘定資産（１，５００億円）の運用益相当額の運営費交付金を要求するもの。
○「二重債務問題」対策として、再生の可能性はあるが、すぐには再生計画の策定が困難な事業者が持つ債務を「産業復興機構」が買い取る。当該機構は買い取った債権を一定期間棚上げし、弁済及び金利の支払いを凍結することにより、その間に被災事業者事業再開を優先し、二重債務問題の解消を図ることとしている。
「産業復興機構」は、その性質上、収益を計上することが困難であるため、当該機構の管理経費部分の一部を補助するもの。</t>
  </si>
  <si>
    <t>5,000(復興庁計上)
317（経済産業省計上）</t>
    <rPh sb="6" eb="8">
      <t>フッコウ</t>
    </rPh>
    <rPh sb="8" eb="9">
      <t>チョウ</t>
    </rPh>
    <rPh sb="9" eb="11">
      <t>ケイジョウ</t>
    </rPh>
    <rPh sb="17" eb="19">
      <t>ケイザイ</t>
    </rPh>
    <rPh sb="19" eb="22">
      <t>サンギョウショウ</t>
    </rPh>
    <rPh sb="22" eb="24">
      <t>ケイジョウ</t>
    </rPh>
    <phoneticPr fontId="2"/>
  </si>
  <si>
    <t>3,000(復興庁計上)
1,219（経済産業省計上）</t>
    <rPh sb="6" eb="8">
      <t>フッコウ</t>
    </rPh>
    <rPh sb="8" eb="9">
      <t>チョウ</t>
    </rPh>
    <rPh sb="9" eb="11">
      <t>ケイジョウ</t>
    </rPh>
    <rPh sb="19" eb="21">
      <t>ケイザイ</t>
    </rPh>
    <rPh sb="21" eb="24">
      <t>サンギョウショウ</t>
    </rPh>
    <rPh sb="24" eb="26">
      <t>ケイジョウ</t>
    </rPh>
    <phoneticPr fontId="2"/>
  </si>
  <si>
    <t>仮設店舗等の着工率　各県70％以上</t>
  </si>
  <si>
    <t>着工数</t>
  </si>
  <si>
    <t>仮設店舗等の完成件数</t>
  </si>
  <si>
    <t>数</t>
  </si>
  <si>
    <t>仮設店舗等整備量当たりコスト
126,000（円／㎡）　　　　　　</t>
  </si>
  <si>
    <t>単位当たりコスト
　＝23年度予算額／23年度施設整備の要望面積
　＝27,363百万円／217,288㎡
　≒126,000円／㎡</t>
  </si>
  <si>
    <t>被災地域産業地区再整備事業</t>
  </si>
  <si>
    <t>被災地域産業地区再整備事業（仮設工場等の整備）の対象について、市町村へのヒアリング等を行い、必要額を精査したための減。</t>
  </si>
  <si>
    <t>被災中小企業再生支援出資事業</t>
  </si>
  <si>
    <t>経済産業省計上</t>
  </si>
  <si>
    <t>事業費</t>
  </si>
  <si>
    <t>人件費</t>
  </si>
  <si>
    <t>管理諸費</t>
  </si>
  <si>
    <t>二重債務問題への対応については、迅速かつ効果的に実施していくことが重要であり、また、国が中心となって実施していくものとして、政府の方針に掲げられているものである。</t>
  </si>
  <si>
    <t>二重債務問題に対応し、迅速な復興支援のために真に必要な人員・体制で事業を実施している。
また、安価かつ早期整備の実現のため、仮設住宅を参考に建築方式を採用するなどの取組を実施。</t>
  </si>
  <si>
    <t>被災自治体からの支援要請をうけ、必要となる仮設施設整備等を実施している。
　類似事業と役割分担を図るため、自治体宛に通知を発出するなど、支援対象の明確化を図った。</t>
  </si>
  <si>
    <t>水産業共同利用施設復旧支援事業（水産庁）</t>
  </si>
  <si>
    <t>東日本大震災から復興ニーズを踏まえつつ、緊急の中小企業対策等として実施すべき復興事業に鋭意取り組んでいる。</t>
  </si>
  <si>
    <t>被災中小企業の復旧復興に万全を期すとともに、執行実績、事業の進捗状況、達成度等を踏まえ、効率的な執行に努めること。</t>
  </si>
  <si>
    <t>被災地域産業地区再整備事業（仮設工場等の整備）において、市町村へのヒアリング等を行った上、必要額を精査するなど、効率的な執行に努めている。</t>
  </si>
  <si>
    <t>（経済産業省）0271、チェックシート0070</t>
  </si>
  <si>
    <t>A.(独)中小企業基盤整備機構</t>
  </si>
  <si>
    <t>旅費等</t>
  </si>
  <si>
    <t>職員等旅費等</t>
  </si>
  <si>
    <t>嘱託員謝金等</t>
  </si>
  <si>
    <t>その他</t>
  </si>
  <si>
    <t>次年度以降に生ずる支払等</t>
  </si>
  <si>
    <t>B.大和ﾘｰｽ㈱</t>
  </si>
  <si>
    <t>雑役務費</t>
  </si>
  <si>
    <t>仮設施設建築請負</t>
  </si>
  <si>
    <t>C.(財)材料科学技術振興財団</t>
  </si>
  <si>
    <t>謝金･旅費</t>
  </si>
  <si>
    <t>震災復興ｱﾄﾞﾊﾞｲｻﾞｰ謝金・旅費</t>
  </si>
  <si>
    <t>A.</t>
  </si>
  <si>
    <t>(独)中小企業基盤整備機構</t>
  </si>
  <si>
    <t>東日本大震災被災中小企業復旧・復興支援事業</t>
  </si>
  <si>
    <t>民間企業等</t>
  </si>
  <si>
    <t>大和ﾘｰｽ㈱</t>
  </si>
  <si>
    <t>日成ﾋﾞﾙﾄﾞ工業㈱</t>
  </si>
  <si>
    <t>郡ﾘｰｽ㈱</t>
  </si>
  <si>
    <t>大和ﾊｳｽ工業㈱</t>
  </si>
  <si>
    <t>㈱内藤ﾊｳｽ</t>
  </si>
  <si>
    <t>佐々良建設㈱</t>
  </si>
  <si>
    <t>川田工業（株）</t>
  </si>
  <si>
    <t>三協ﾌﾛﾝﾃｨｱ㈱</t>
  </si>
  <si>
    <t>㈱佐々木組</t>
  </si>
  <si>
    <t>ｺﾏﾂﾊｳｽ㈱</t>
  </si>
  <si>
    <t>公益法人</t>
  </si>
  <si>
    <t>(財)材料科学技術振興財団</t>
  </si>
  <si>
    <t>(社)福島県商工会館</t>
  </si>
  <si>
    <t>福島ｾﾝﾀｰ事務室借料等</t>
  </si>
  <si>
    <t>(財)放射線計測協会</t>
  </si>
  <si>
    <t>（社）日本膜構造協会</t>
  </si>
  <si>
    <t>現地調査報告作成</t>
  </si>
  <si>
    <t>(社)日本知的資産プランナー協会　</t>
  </si>
  <si>
    <t>（福）共生福祉会　萩の郷福祉工場</t>
  </si>
  <si>
    <t>復興ｾﾐﾅｰﾁﾗｼ作成等</t>
  </si>
  <si>
    <t>（社）茨城県産業会館</t>
  </si>
  <si>
    <t>復興ｾﾐﾅｰ会場借料等</t>
  </si>
  <si>
    <t>（財）福島県産業振興センター</t>
  </si>
  <si>
    <t>雑費</t>
  </si>
  <si>
    <t>復興庁：103-2
経済産業省:0282</t>
    <phoneticPr fontId="2"/>
  </si>
  <si>
    <t>　　　　　　　　　　　平成２４年行政事業レビューシート　　(復興庁・経済産業省)</t>
    <rPh sb="11" eb="13">
      <t>ヘイセイ</t>
    </rPh>
    <rPh sb="15" eb="16">
      <t>ネン</t>
    </rPh>
    <rPh sb="16" eb="18">
      <t>ギョウセイ</t>
    </rPh>
    <rPh sb="18" eb="20">
      <t>ジギョウ</t>
    </rPh>
    <rPh sb="30" eb="33">
      <t>フッコウチョウ</t>
    </rPh>
    <rPh sb="34" eb="36">
      <t>ケイザイ</t>
    </rPh>
    <rPh sb="36" eb="38">
      <t>サンギョウ</t>
    </rPh>
    <rPh sb="38" eb="39">
      <t>ショウ</t>
    </rPh>
    <phoneticPr fontId="2"/>
  </si>
  <si>
    <t>中小企業再生支援協議会事業（復興関連事業）</t>
  </si>
  <si>
    <t>担当部局庁</t>
    <phoneticPr fontId="2"/>
  </si>
  <si>
    <t>平成１５年度・平成２７年度</t>
  </si>
  <si>
    <t>平成２３年度：一般会計
平成２５年度：東日本大震災復興特別会計</t>
  </si>
  <si>
    <t>産業活力の再生及び産業活動の革新に関する特別措置法第４２条　他</t>
  </si>
  <si>
    <t>関係する計画、通知等</t>
    <phoneticPr fontId="2"/>
  </si>
  <si>
    <t>二重債務問題への対応方針（平成23年6月17日）
東日本大震災からの復興の基本方針
（平成23年7月29日付け東日本大震災復興対策本部）</t>
  </si>
  <si>
    <t>東日本大震災の被災事業者が、旧債務が足かせとなり、新規借入ができずに事業の再開ができないことが「二重債務問題」として問題となっている。本事業は、こうした問題を解決し、被災事業者の事業再開を促進することを目的とする。</t>
  </si>
  <si>
    <t>被災事業者の二重債務問題に対応するため、被災事業者からの相談を受け付け、相談者の状況に応じて、再生計画の策定支援や「産業復興機構」に対して債権の買い取り要請等を実施する。
※25年度は復興庁で一括計上し、経済産業省で実施する事業。</t>
  </si>
  <si>
    <t>□直接実施　　　　■委託・請負　　　　□補助　　　　　□負担　　　　□交付　　　　□貸付　　　　□その他</t>
  </si>
  <si>
    <t>目標値
（27年度）</t>
  </si>
  <si>
    <t>産業復興相談センターで対応する相談件数</t>
  </si>
  <si>
    <t>産業復興相談センター設置数</t>
  </si>
  <si>
    <t>産業復興相談センター1カ所あたりコスト（予算額（千円）／産業復興相談センター設置件数）：7,523百万円/6カ所＝1253百万円　</t>
  </si>
  <si>
    <t>※被災地における相談件数は、被災状況や、被災事業者の業態、規模等各県毎の個別の事情によって変動しうるものであり、予め定量的に相談件数を示すことは困難。</t>
  </si>
  <si>
    <t>事業改善実施計画策定支援事業費</t>
  </si>
  <si>
    <t>復興庁計上
今後、復興計画の進展などに伴い、事業の本格再開やそのために必要な新規投資等を検討する際に、既往債務の負担軽減が問題となりうるものと考えられる。こうした動きに伴い、相談センターにおける支援に対するニーズも増加してくるものと考えられ、そのための外部専門家謝金、デューデリジェンスに要する費用等を計上するもの。</t>
  </si>
  <si>
    <t>一般管理費・消費税</t>
  </si>
  <si>
    <t>二重債務問題に対しては、迅速かつ効果的に実施していくことが重要であり、国が中心となって実施していくものとして、政府の方針に掲げられている。</t>
  </si>
  <si>
    <t>二重債務問題に対応し、迅速な復興支援のために真に必要な人員・体制で事業を実施している。</t>
  </si>
  <si>
    <t>事業者からの相談に対応する他、今後も、東日本大震災事業者再生支援機構とも密接に連携しつつ、被災地の二重債務問題の早期解決に向けて、事業を実施していく。</t>
  </si>
  <si>
    <t>本事業は、被災地の二重債務問題解決のため、政府の方針に掲げられているものであり、今後も、東日本大震災事業者再生支援機構とも密接に連携しつつ、特に被災地の二重債務問題の早期解決に向けて、着実に実施していく。</t>
  </si>
  <si>
    <t>繰り越した事業については、引き続き被災中小企業の復興に資するよう、ニーズを常にフォローし、適切に実施していくこと。また、既執行分の事業の再生実績を示すこと。</t>
  </si>
  <si>
    <t>被災地におけるニーズを踏まえ、引き続き、二重債務問題に適切に対応していく。</t>
  </si>
  <si>
    <t>0252、チェックシート0080</t>
  </si>
  <si>
    <t>A.水戸商工会議所</t>
  </si>
  <si>
    <t>事務局費</t>
  </si>
  <si>
    <t>事務局員謝金、事務局員旅費、資料購入費、印刷費、雑役事務費、ＯＡ機器賃借料、通信運搬費、事務所借上料、会議室使用料、セミナー開催費</t>
  </si>
  <si>
    <t>会議開催費</t>
  </si>
  <si>
    <t>委員謝金、委員旅費、会議費</t>
  </si>
  <si>
    <t>支援業務費</t>
  </si>
  <si>
    <t>統括責任者謝金、統括責任者補佐謝金、旅費</t>
  </si>
  <si>
    <t>経営改善計画
策定支援費</t>
  </si>
  <si>
    <t>専門家謝金、デューデリ謝金</t>
  </si>
  <si>
    <t>経営改善計画
実施助言費</t>
  </si>
  <si>
    <t>モニタリング費用</t>
  </si>
  <si>
    <t>一般管理費</t>
  </si>
  <si>
    <t>A.商工会議所等</t>
  </si>
  <si>
    <t>水戸商工会議所</t>
  </si>
  <si>
    <t>二重債務問題に係る相談対応等</t>
  </si>
  <si>
    <t>随意契約</t>
  </si>
  <si>
    <t>（公財）２１あおもり産業総合支援センター</t>
  </si>
  <si>
    <t>〃</t>
  </si>
  <si>
    <t>復興庁:103-3
経済産業省:0288</t>
    <phoneticPr fontId="2"/>
  </si>
  <si>
    <t>　　　　　　平成２４年行政事業レビューシート　　　　(復興庁・経済産業省)</t>
    <rPh sb="6" eb="8">
      <t>ヘイセイ</t>
    </rPh>
    <rPh sb="10" eb="11">
      <t>ネン</t>
    </rPh>
    <rPh sb="11" eb="13">
      <t>ギョウセイ</t>
    </rPh>
    <rPh sb="13" eb="15">
      <t>ジギョウ</t>
    </rPh>
    <rPh sb="27" eb="30">
      <t>フッコウチョウ</t>
    </rPh>
    <rPh sb="31" eb="33">
      <t>ケイザイ</t>
    </rPh>
    <rPh sb="33" eb="35">
      <t>サンギョウ</t>
    </rPh>
    <rPh sb="35" eb="36">
      <t>ショウ</t>
    </rPh>
    <phoneticPr fontId="2"/>
  </si>
  <si>
    <t>国内放射線量測定等支援事業
(平成25年度:「放射線量測定指導・助言事業(委託)」)
（復興関連事業）</t>
  </si>
  <si>
    <t>担当部局庁</t>
    <phoneticPr fontId="2"/>
  </si>
  <si>
    <t>復興庁統括官付参事官（予算会計担当）
経済産業省地域経済産業Ｇ
地域技術課</t>
  </si>
  <si>
    <t>平成23年度・平成28年度</t>
  </si>
  <si>
    <t>参事官　尾関　良夫
課長　小野　裕章</t>
  </si>
  <si>
    <t>平成23年度：一般会計
平成25年度：東日本大震災復興特別会計</t>
  </si>
  <si>
    <t>関係する計画、通知等</t>
    <phoneticPr fontId="2"/>
  </si>
  <si>
    <t>「東日本大震災からの復興の基本方針」（平成23年7月29日東日本大震災復興対策本部決定）
福島復興再生基本方針(平成24年7月13日閣議決定)</t>
  </si>
  <si>
    <t>今後、警戒区域等の見直しにより企業立地や帰還企業の操業再開の進展が予想されることから、工業製品等の風評被害対策を目的として、工業製品等の放射線量測定等に関する指導・助言を行う専門家チームを派遣する事業を実施する。</t>
  </si>
  <si>
    <t>国内放射線量測定等に関する、以下の支援事業を実施。
①放射線量測定指導・助言事業（委託）
　福島県を中心として民間事業者等に工業製品等の放射線量測定等に関する指導・助言を行う専門家チームを派遣する事業。
②放射線量測定拠点整備事業（定額補助（1/2以内））　（平成23年度3次補正事業）
　特定被災地域において、工業製品等の放射線量測定等を行う拠点整備に必要な経費の補助。※23年度三次補正限り
※２５年度は復興庁で一括計上し、経済産業省で実施する事業。</t>
  </si>
  <si>
    <t>風評被害の払拭に努めるための支援事業であるため、定量的な成果は示せない。</t>
  </si>
  <si>
    <t>相談対応件数</t>
  </si>
  <si>
    <t>(960)</t>
  </si>
  <si>
    <t>　　　　　 99,527（円／件）　　　　　　</t>
  </si>
  <si>
    <t>単位当たりコスト＝執行額(9,355,513円）/相談対応件数（94件）</t>
  </si>
  <si>
    <t>平成25年度は復興庁一括計上</t>
  </si>
  <si>
    <t>本事業は、福島第一原子力発電所の事故による工業製品への風評被害への対策として、放射線量測定等の専門家チームの派遣や、放射線量測定等を行う拠点整備を支援を行うもので、ニーズがあり優先度が高く、また国が実施すべき事業である。不用率が大きい理由については、把握している。</t>
  </si>
  <si>
    <t>入札・公募によって事業者を選定しており、支出先の選定は妥当である。また、放射線量測定拠点整備事業については補助率1／2以内の定額補助としているため、受益者負担は妥当と考える。また、採択に当たって、コスト水準の妥当性、費目・使途の必要性を事務的にチェックしている。</t>
  </si>
  <si>
    <t>・事業者の所有する資材等を有効活用することにより、当初予定していた単位当たりコストを大幅に削減した。
・H23年度終了時では、相談対応件数が当初見込み実績の１割弱であるものの、当事業は繰越して事業継続中である。</t>
  </si>
  <si>
    <t>繰り越した事業については、引き続き被災地のニーズを踏まえ適切に実施していくこと。また、線量検査の実施が製品の風評被害払拭に役立っていたのか、風評被害の現状・実態と併せて説明すること。</t>
  </si>
  <si>
    <t>繰り越した事業については適切に実施することとしている。
放射線量測定等に関する指導・助言を通じ、測定結果を取引先に提示する等によって、風評被害の払拭に役立っており、今後、警戒区域等の見直しにより、企業立地や帰還企業の操業再開の進展が予想されることから、引き続き、当該事業を実施することが必要。</t>
  </si>
  <si>
    <t>チェックシート0006</t>
  </si>
  <si>
    <t>A.（財）材料科学技術振興財団</t>
  </si>
  <si>
    <t>専門家及び補助員</t>
  </si>
  <si>
    <t>旅費交通費</t>
  </si>
  <si>
    <t>専門家旅費</t>
  </si>
  <si>
    <t>データ通信費、消耗品購入、報告書発送費等</t>
  </si>
  <si>
    <t>A.委託（一般競争入札）</t>
  </si>
  <si>
    <t>福島県を中心として民間事業者等に工業製品等の放射線量測定等に関する指導・助言を行う専門家チームを派遣する。</t>
  </si>
  <si>
    <t>復興庁:103-4
経済産業省:0289</t>
    <phoneticPr fontId="2"/>
  </si>
  <si>
    <t>　　　　　　　　平成２４年行政事業レビューシート　　　　(復興庁・経済産業省)</t>
    <rPh sb="8" eb="10">
      <t>ヘイセイ</t>
    </rPh>
    <rPh sb="12" eb="13">
      <t>ネン</t>
    </rPh>
    <rPh sb="13" eb="15">
      <t>ギョウセイ</t>
    </rPh>
    <rPh sb="15" eb="17">
      <t>ジギョウ</t>
    </rPh>
    <rPh sb="29" eb="32">
      <t>フッコウチョウ</t>
    </rPh>
    <rPh sb="33" eb="35">
      <t>ケイザイ</t>
    </rPh>
    <rPh sb="35" eb="37">
      <t>サンギョウ</t>
    </rPh>
    <rPh sb="37" eb="38">
      <t>ショウ</t>
    </rPh>
    <phoneticPr fontId="2"/>
  </si>
  <si>
    <t>被災地域産品販路開拓等支援事業（復興関連事業）
（平成25年度:「工業品等に係るビジネスマッチング・商品開発等支援事業」）</t>
  </si>
  <si>
    <t>担当部局庁</t>
    <phoneticPr fontId="2"/>
  </si>
  <si>
    <t xml:space="preserve">復興庁統括官付参事官（予算会計担当）
経済産業省地域経済産業Ｇ地域技術課
経済産業省商務情報政策局クリエイティブ産業課（23年度3次補正のみ）
</t>
  </si>
  <si>
    <t>平成２３年度・平成２８年度</t>
  </si>
  <si>
    <t>参事官　尾関　良夫
課長　小野　裕章
課長　岸本　道弘
(23年度3次補正のみ)</t>
    <phoneticPr fontId="2"/>
  </si>
  <si>
    <t>関係する計画、通知等</t>
    <phoneticPr fontId="2"/>
  </si>
  <si>
    <t>東日本大震災からの復興の基本方針（平成２３年７月２９日　東日本大震災復興対策本部）
福島復興再生基本方針（平成２４年７月１３日　閣議決定）</t>
  </si>
  <si>
    <t>東日本大震災の影響により、被災地域等では、企業の生産活動が大幅に減退してます。被災地域を復興するためには、被災地域と域外地域の取引を促進することで、地域経済を活性化させる必要があります。しかしながら、原子力災害等による風評被害とともに、円高の影響により、代替品へのシフト等、既存の取引関係にも大きな影響が生じています。そこで、被災地の風評被害を払拭し、被災地域の持続的な復興・振興等を図るため、国内外を問わず被災地域産品の販路開拓（ビジネスマッチング、商品開発等）を支援します。</t>
  </si>
  <si>
    <t>【補助対象事業者】：被災地企業とのネットワークを有する産業支援機関、民間事業者等
【補助対象事業】（平成23年度3次補正）
                ：被災地の工業品等の国内外の販路開拓について支援するためのビジネスマッチング事業、
　　　　　　　　　商品開発支援事業。
　　　　　　　　：被災地の伝統工芸品を中心とした文化産業全般（ｺﾝﾃﾝﾂ、ﾌｧｯｼｮﾝ、地域産品・伝統文化・
　　　　　　　　　匠の技術、すまい等）のビジネスマッチング事業。
　　　　　　　　：被災地の伝統工芸品の産地や近代化産業遺産等の魅力を活用した交流ﾌﾟﾛｸﾞﾗﾑ等の
　　　　　　　　　商品開発支援事業。
【補助率】：①ビジネスマッチング事業（定額）、②商品開発支援事業（１／２補助）</t>
    <phoneticPr fontId="2"/>
  </si>
  <si>
    <t>目標値
（24年度）</t>
  </si>
  <si>
    <t>　経済波及効果</t>
  </si>
  <si>
    <t>千円</t>
  </si>
  <si>
    <t>事業実施件数</t>
  </si>
  <si>
    <t>(   1   )</t>
  </si>
  <si>
    <t>(   29   )</t>
  </si>
  <si>
    <t>11,522,475（円／件）</t>
  </si>
  <si>
    <t>単位あたりコスト＝第3次補正予算執行額（11,522,475円）／事業実施件数（1件）</t>
  </si>
  <si>
    <t>被災地の風評被害を払拭し、被災地域の持続的な復興・振興等を図るため、国内外を問わず被災地域産品の販路開拓を支援するものであり、広くニーズがあり、優先度が高い事業である。また、産学官等のネットワークを活用して実施する事業であり、国が実施すべき事業である。</t>
  </si>
  <si>
    <t>事業採択に当たっては、専門家による審査を厳格に実施しており、競争性は確保されている。また、採択に当たって、コスト水準の妥当性、費目・使途の必要性を事務的にチェックしている。また、商品開発支援事業は補助率を１／２に設定しており、受益者負担は妥当と考える。</t>
  </si>
  <si>
    <t>妥当な受益者負担を設定した上で、産学官等の連携により実施しており、実効性の高い手段となっている。</t>
  </si>
  <si>
    <t>・原子力災害により、放射性物質による深刻かつ多大な被害を受けた福島県及び津波浸水地域（青森県、岩手県、宮城県、福島県、茨城県及び千葉県）を優先して実施する観点から、対象地域を１０県から６県に限定した。</t>
  </si>
  <si>
    <t>繰り越した事業については、引き続き被災地域に資するよう、適切に実施していくこと。また、目標としている経済効果の水準に向けて事業が順調に推移しているのか、進捗状況を説明すること。</t>
  </si>
  <si>
    <t>繰り越した事業については適切に実施することとしている。
当該事業は現在執行中であり、交付申請段階において、全交付先（20事業者）合計で、商談件数897件、商談成約総額約31億8千万円の成果を見込んでいる。
この達成に向けて、経済産業局等の担当者が進捗状況のチェックを行っており、当初計画通り順調に推移している。</t>
  </si>
  <si>
    <t>チェックシート0007</t>
  </si>
  <si>
    <t>A.(株)JTB東北</t>
  </si>
  <si>
    <t>委託費</t>
  </si>
  <si>
    <t>プログラム運営費、アンケート分析調査費、メディア等招聘費</t>
  </si>
  <si>
    <t>事業全体管理運営、プログラム実施人件費</t>
  </si>
  <si>
    <t>外注費</t>
  </si>
  <si>
    <t>WEBサイト利用費</t>
  </si>
  <si>
    <t>会場借上費</t>
  </si>
  <si>
    <t>事業実施検討会会場費</t>
  </si>
  <si>
    <t>B.(株)JTBコミュニケーションズ</t>
  </si>
  <si>
    <t>借損料</t>
  </si>
  <si>
    <t>プログラムイベント機材借損</t>
  </si>
  <si>
    <t>プログラムイベント舞台美術施行、ナレーション録音</t>
  </si>
  <si>
    <t>通信運搬費</t>
  </si>
  <si>
    <t>プログラムイベント機材運搬</t>
  </si>
  <si>
    <t>A.補助交付先</t>
  </si>
  <si>
    <t>(株)JTB東北</t>
  </si>
  <si>
    <t>東北にて、地域伝統芸能を活用した交流プログラムの実施及びプログラム参加者の調査をもとにした交流プログラムの商品開発</t>
  </si>
  <si>
    <t>B.再委託先</t>
  </si>
  <si>
    <t>(株)JTBコミュニケーションズ</t>
  </si>
  <si>
    <t>東北での地域伝統芸能を活用したプログラムの実施</t>
  </si>
  <si>
    <t>(株)電通</t>
  </si>
  <si>
    <t>プログラム参加者へのアンケート分析調査</t>
  </si>
  <si>
    <t>共同ピーアール(株)</t>
  </si>
  <si>
    <t>メディア招聘等の広告・宣伝実施</t>
  </si>
  <si>
    <t>復興庁:104
経済産業省:0297</t>
    <phoneticPr fontId="2"/>
  </si>
  <si>
    <t>　　　　　　　　　　　　　平成２４年行政事業レビューシート　　　　(経済産業省)</t>
    <rPh sb="13" eb="15">
      <t>ヘイセイ</t>
    </rPh>
    <rPh sb="17" eb="18">
      <t>ネン</t>
    </rPh>
    <rPh sb="18" eb="20">
      <t>ギョウセイ</t>
    </rPh>
    <rPh sb="20" eb="22">
      <t>ジギョウ</t>
    </rPh>
    <rPh sb="34" eb="36">
      <t>ケイザイ</t>
    </rPh>
    <rPh sb="36" eb="38">
      <t>サンギョウ</t>
    </rPh>
    <rPh sb="38" eb="39">
      <t>ショウ</t>
    </rPh>
    <phoneticPr fontId="2"/>
  </si>
  <si>
    <t>イノベーション拠点立地推進事業（復興関連事業）</t>
    <rPh sb="16" eb="18">
      <t>フッコウ</t>
    </rPh>
    <rPh sb="18" eb="20">
      <t>カンレン</t>
    </rPh>
    <rPh sb="20" eb="22">
      <t>ジギョウ</t>
    </rPh>
    <phoneticPr fontId="2"/>
  </si>
  <si>
    <t>担当部局庁</t>
    <phoneticPr fontId="2"/>
  </si>
  <si>
    <t>復興庁
経済産業省産業技術環境局
経済産業省製造産業局</t>
    <rPh sb="0" eb="2">
      <t>フッコウ</t>
    </rPh>
    <rPh sb="2" eb="3">
      <t>チョウ</t>
    </rPh>
    <rPh sb="4" eb="6">
      <t>ケイザイ</t>
    </rPh>
    <rPh sb="6" eb="9">
      <t>サンギョウショウ</t>
    </rPh>
    <rPh sb="22" eb="24">
      <t>セイゾウ</t>
    </rPh>
    <rPh sb="24" eb="27">
      <t>サンギョウキョク</t>
    </rPh>
    <phoneticPr fontId="2"/>
  </si>
  <si>
    <t>平成23年度～</t>
  </si>
  <si>
    <t>統括官付参事官（予算会計担当）
研究開発課
大学連携推進課
非鉄金属課</t>
    <rPh sb="0" eb="3">
      <t>トウカツカン</t>
    </rPh>
    <rPh sb="3" eb="4">
      <t>ヅキ</t>
    </rPh>
    <rPh sb="16" eb="18">
      <t>ケンキュウ</t>
    </rPh>
    <rPh sb="18" eb="21">
      <t>カイハツカ</t>
    </rPh>
    <rPh sb="22" eb="24">
      <t>ダイガク</t>
    </rPh>
    <rPh sb="24" eb="26">
      <t>レンケイ</t>
    </rPh>
    <rPh sb="26" eb="29">
      <t>スイシンカ</t>
    </rPh>
    <rPh sb="30" eb="32">
      <t>ヒテツ</t>
    </rPh>
    <rPh sb="32" eb="34">
      <t>キンゾク</t>
    </rPh>
    <rPh sb="34" eb="35">
      <t>カ</t>
    </rPh>
    <phoneticPr fontId="2"/>
  </si>
  <si>
    <t>参事官　尾関　良夫
課長　渡邊　昇治
課長　佐藤　文一
課長　星野　岳穂</t>
    <rPh sb="0" eb="3">
      <t>サンジカン</t>
    </rPh>
    <rPh sb="4" eb="6">
      <t>オゼキ</t>
    </rPh>
    <rPh sb="7" eb="9">
      <t>ヨシオ</t>
    </rPh>
    <rPh sb="10" eb="12">
      <t>カチョウ</t>
    </rPh>
    <rPh sb="13" eb="15">
      <t>ワタナベ</t>
    </rPh>
    <rPh sb="16" eb="18">
      <t>ショウジ</t>
    </rPh>
    <rPh sb="19" eb="21">
      <t>カチョウ</t>
    </rPh>
    <rPh sb="22" eb="24">
      <t>サトウ</t>
    </rPh>
    <rPh sb="25" eb="27">
      <t>ブンイチ</t>
    </rPh>
    <rPh sb="28" eb="30">
      <t>カチョウ</t>
    </rPh>
    <rPh sb="31" eb="33">
      <t>ホシノ</t>
    </rPh>
    <rPh sb="34" eb="36">
      <t>タケホ</t>
    </rPh>
    <phoneticPr fontId="2"/>
  </si>
  <si>
    <t>新成長戦略（平成22年6月18日）
東日本大震災からの復興の基本方針（平成23年7月29日）</t>
  </si>
  <si>
    <t>震災等を契機とする経済状況の悪化により、研究開発投資の大幅に縮小している中、研究開発拠点の整備等を支援するとともに、イノベーションを支える産学官の連携を促進し、我が国で開発された新たな技術を実用化に結びつけることで、新しい市場と産業・雇用を創出していくことを目的とする。</t>
  </si>
  <si>
    <t>基金を活用して、民間企業や産学連携等が行う、研究開発環境の整備や産学官連携の枠組みの構築等の技術イノベーションに係る基盤の整備等に対する支援を行う。</t>
  </si>
  <si>
    <t>14,000(復興庁計上)</t>
  </si>
  <si>
    <t>8,180(復興庁計上)</t>
  </si>
  <si>
    <t>35,000(経済産業省計上)</t>
  </si>
  <si>
    <t>目標値
（　　年度）</t>
  </si>
  <si>
    <t>【先端技術実証・評価設備整備費等補助金】
追加的量産設備投資創出効果の推計値
（誘発される研究開発投資により新技術の実用化を加速し、補助事業終了５年後に、補助金交付額の2倍程度の、事業化のための追加的量産設備投資の創出効果を期待。）</t>
  </si>
  <si>
    <t>【希少金属使用量削減・代替技術開発設備整備費等補助金】
追加的量産設備投資創出効果の推計値
（誘発される研究開発投資により新技術の実用化を加速し、補助事業終了５年後に、補助金交付額の2倍程度の、事業化のための追加的量産設備投資の創出効果を期待。）</t>
  </si>
  <si>
    <t>【産学連携イノベーション促進事業】
新たな取り組みを行う産学連携・共同研究コンソーシアム５拠点の自立化</t>
  </si>
  <si>
    <t>【先端技術実証・評価設備整備費等補助金】
補助金により誘発された投資額
（補助金交付額に対して、2倍程度の研究開発投資の喚起を目指す。）</t>
  </si>
  <si>
    <t>―</t>
    <phoneticPr fontId="2"/>
  </si>
  <si>
    <t>【希少金属使用量削減・代替技術開発設備整備費等補助金】
補助金により誘発された投資額
（補助金交付額に対して、2倍程度の研究開発投資の喚起を目指す。）</t>
  </si>
  <si>
    <t>【産学連携イノベーション促進事業】
・新たな産学連携・共同研究の枠組みとなる計画を５本策定
・産学連携・共同研究コンソーシアムを５拠点創設</t>
  </si>
  <si>
    <t>(           )</t>
  </si>
  <si>
    <t>【先端技術実証・評価設備整備費等補助金】
0.5（円／円）　　　　　　</t>
  </si>
  <si>
    <t>【先端技術実証・評価設備整備費等補助金】
補助金により２倍程度の研究開発投資の喚起を目標としているため。</t>
  </si>
  <si>
    <t>【希少金属使用量削減・代替技術開発設備整備費等補助金】
0.5（円／円）　　　　　　</t>
  </si>
  <si>
    <t>【希少金属使用量削減・代替技術開発設備整備費等補助金】
補助金により２倍程度の研究開発投資の喚起を目標としているため。</t>
  </si>
  <si>
    <t>【産学連携イノベーション促進事業】
800,000（千円/件）</t>
  </si>
  <si>
    <t>【産学連携イノベーション促進事業】
事業１件当たりの補助額（執行額/補助事業件数）</t>
  </si>
  <si>
    <t>事業費(先端技術実証・評価設備整備費等補助金)</t>
  </si>
  <si>
    <t>産学連携イノベーション促進事業については、継続要求を行わないため。</t>
  </si>
  <si>
    <t>事業費(希少金属使用量削減・代替技術開発設備整備費等補助金)</t>
  </si>
  <si>
    <t>事業費(産学連携イノベーション促進事業)</t>
  </si>
  <si>
    <t>民間等では実施が困難な、先端技術やレアアース関連技術等の非常にリスクの高い技術の実用化を支援するものである。また、公募の結果として、多数の応募があった。</t>
  </si>
  <si>
    <t>審査に当たっては、第三者委員会を活用した厳格な審査を実施している。また、基金事業の実施状況を適切に把握できるスキームとされている。</t>
  </si>
  <si>
    <t>現在、基金事業を実施中であるが、目標の達成に向けて着実に進捗している。</t>
  </si>
  <si>
    <t xml:space="preserve">・適切な民間等では実施が困難な、先端技術やレアアース関連技術等の非常にリスクの高い技術の実用化を支援するものであり、国が実施すべき事業である。
・公募の結果、多数の応募があり、事業者等からのニーズは高い。
・審査に当たっては、第三者委員会を活用した厳格な審査を実施し、採択先の決定を行っており、競争性及び公正性が確保差ｓれている。
・高度な施設・設備の整備においては、複数年度にまたがる可能性の高いが、本事業においては、基金化により、事業者の手続き上の負担を減ららしている。
</t>
  </si>
  <si>
    <t>23年度終了</t>
  </si>
  <si>
    <t>今後も事業（基金）の適切な進捗管理に留意するとともに、事業効果の把握に努めること。また、既に補助を実施した事業者により開発された技術の実績について説明すること。</t>
  </si>
  <si>
    <t>基金管理のみならず、個別事業者毎に進捗を管理している。また、現在、本基金事業により採択された事業者の大多数が、本事業を実施中であるため、今後、事業効果の把握に注力したいと考えているが、一部の事業者においては、本事業による設備整備等を終え、事業者自らが実施する、技術の実証・評価に着手しており、その中には、既に、技術の実用化のみならず、事業化を達成した事業者もいる。</t>
  </si>
  <si>
    <t>（経済産業省）チェックシート0016</t>
  </si>
  <si>
    <r>
      <t xml:space="preserve">費目・使途
</t>
    </r>
    <r>
      <rPr>
        <sz val="11"/>
        <rFont val="ＭＳ 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</si>
  <si>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基金積み増しにかかる費用</t>
  </si>
  <si>
    <t>A.一般社団法人環境パートナーシップ会議</t>
  </si>
  <si>
    <t>一般社団法人環境パートナーシップ会議</t>
    <phoneticPr fontId="2"/>
  </si>
  <si>
    <t>イノベーション拠点立地推進事業</t>
  </si>
  <si>
    <t>復興庁:104-2
経済産業省:0319</t>
    <phoneticPr fontId="2"/>
  </si>
  <si>
    <t>　　　　　　　　　　　　　平成２４年行政事業レビューシート　(復興庁・経済産業省)</t>
    <rPh sb="13" eb="15">
      <t>ヘイセイ</t>
    </rPh>
    <rPh sb="17" eb="18">
      <t>ネン</t>
    </rPh>
    <rPh sb="18" eb="20">
      <t>ギョウセイ</t>
    </rPh>
    <rPh sb="20" eb="22">
      <t>ジギョウ</t>
    </rPh>
    <rPh sb="31" eb="34">
      <t>フッコウチョウ</t>
    </rPh>
    <rPh sb="35" eb="37">
      <t>ケイザイ</t>
    </rPh>
    <rPh sb="37" eb="39">
      <t>サンギョウ</t>
    </rPh>
    <rPh sb="39" eb="40">
      <t>ショウ</t>
    </rPh>
    <phoneticPr fontId="2"/>
  </si>
  <si>
    <t>浮体式洋上ウィンドファーム実証研究事業
（復興関連事業）</t>
  </si>
  <si>
    <t>担当部局庁</t>
    <phoneticPr fontId="2"/>
  </si>
  <si>
    <t>復興庁統括官付参事官（予算会計担当）
資源エネルギー庁
省エネルギー・新エネルギー部
新エネルギー対策課</t>
  </si>
  <si>
    <t>平成２３年度・平成２７年度</t>
  </si>
  <si>
    <t>参事官　尾関　良夫
課長　村上　敬亮</t>
  </si>
  <si>
    <t>23年度：一般会計
25年度：東日本大震災復興特別会計</t>
  </si>
  <si>
    <t>３．資源エネルギー・環境政策</t>
  </si>
  <si>
    <t>　　　　　　　　　　　―</t>
  </si>
  <si>
    <t>関係する計画、通知等</t>
    <phoneticPr fontId="2"/>
  </si>
  <si>
    <t>「東日本大震災からの復興の基本方針」（平成23年7月29日東日本大震災復興対策本部決定）
「復興への提言」（平成23年6月25日東日本大震災復興構想会議決定）</t>
  </si>
  <si>
    <t>　浮体式洋上風力発電について、国内初の大規模発電所（風車複数設置）の実証事業を実施し、技術の確立を行うとともに、実用化に向けて、安全性・信頼性・経済性を明らかにしようとするもの。
　また、東日本大震災の被災地、特に、福島においては、その被害からの復興に向けて、再生可能エネルギーを中心とした新たな産業の集積・雇用の創出に大きな期待が寄せられており、世界一の浮体式洋上風力発電所を見据えた事業となっている。</t>
  </si>
  <si>
    <t>　福島県沖の風況が良い海域を選び、次のような実証事業を実施する。
　・風車の制御及び風車・浮体・係留・基礎の間の複雑な連成挙動を再現できる高度な数値シミュレーション手法の
　　開発。
　・浮体式洋上風力発電システムの設計・運搬・施工・維持管理方法の実証。
　・風車配置・送電線・変電設備の最適化、ウィンドファームの概念設計、経済性の評価
　・環境影響と船舶の航行安全性の評価及び漁業との共存に関する研究　等
※平成25年度は復興庁に一括計上し、経済産業省で執行する事業。</t>
  </si>
  <si>
    <t>-</t>
    <phoneticPr fontId="2"/>
  </si>
  <si>
    <t>　本事業は、世界に先駆けた浮体式洋上風力発電所の実現に向けて、当該システムを実際に、設計・建設・運用するとともに、維持管理手法の確立や、環境への影響と船舶の航行安全性の評価及び漁業との共存に関する研究を総合的に推進することとしており、単年度毎の実績を数値化することは難しい。</t>
  </si>
  <si>
    <t>　成果実績と同様、単年度の実績を数値化することは難しい。</t>
  </si>
  <si>
    <t>　　　　　    
― 　（円／　　　）　　　　　　</t>
  </si>
  <si>
    <t>　世界初となる浮体式洋上風力発電所の商用化を実現するため、本実証事業を通して、当該発電システムの安全性・信頼性・経済性を明らかにすることを目的としており、単位当たりのコストを算出することは難しい。</t>
  </si>
  <si>
    <t>事前調査、観測・予測技術開発、発電システム開発、送変電システム開発、環境影響・航行安全性評価等</t>
  </si>
  <si>
    <t>第２ステージとなる７ＭＷ級の風力発電システムの
製造等に要する費用を計上。
（平成２３年度３次補正予算計上、２５年度は復興庁一括計上）</t>
  </si>
  <si>
    <t>　本事業は、国が資金を手当し、国内の風車メーカー、造船メーカー、ゼネコン、電気工事事業者及び風力発電事業者等がそれぞれの知見や専門性を持ち寄りながら連携し、学識経験者や、地元自治体、住民とりわけ漁業者の意見も踏まえつつ、事業を効率的に進めていく。</t>
  </si>
  <si>
    <t>　本事業は、委託公募で、第三者による採択委員会を経て、受託事業者を決定している。</t>
  </si>
  <si>
    <t>　委託公募で、国内の風車、造船メーカー、大学や試験研究機関等の知見を最大限活用しながら、事業を実施する。</t>
  </si>
  <si>
    <t>　本事業については、専門家からなる委員会を組織、運営することにより、事業の進捗等について妥当性などを確認しており、浮体式洋上風力発電の実用化と被災地の復興に資するよう着実に推進されている。</t>
  </si>
  <si>
    <t>　事業目的や成果目標等に照らして、これまでの実証事業としての成果（ビジネスや制度改正につながる成果が得られたか等）を検証するとともに、繰り越し分について引き続き適切な執行を図り、実証事業としての成果を具体的に活用していくこと。</t>
  </si>
  <si>
    <t xml:space="preserve">事業目的に照らしつつ、引き続き、本事業を着実に実施していく。
</t>
  </si>
  <si>
    <t>チェックシート0039</t>
  </si>
  <si>
    <t>復興庁:105
経済産業省:0341</t>
    <rPh sb="0" eb="2">
      <t>フッコウ</t>
    </rPh>
    <rPh sb="2" eb="3">
      <t>チョウ</t>
    </rPh>
    <rPh sb="8" eb="10">
      <t>ケイザイ</t>
    </rPh>
    <rPh sb="10" eb="13">
      <t>サンギョウショウ</t>
    </rPh>
    <phoneticPr fontId="2"/>
  </si>
  <si>
    <t>発電用原子炉等事故対応関連技術基盤整備委託費（復興関連事業）</t>
  </si>
  <si>
    <t>担当部局庁</t>
    <phoneticPr fontId="2"/>
  </si>
  <si>
    <t>復興庁
資源エネルギー庁 電力・ガス事業部</t>
  </si>
  <si>
    <t>平成23年度・平成24年度（予定）</t>
  </si>
  <si>
    <t>統括官付参事官（予算会計担当）
原子力政策課</t>
  </si>
  <si>
    <t>参事官　尾関　良夫　　　
課長　 吉野　恭司</t>
    <phoneticPr fontId="2"/>
  </si>
  <si>
    <t>平成23年度：一般会計
平成24年度：東日本大震災復興特別会計</t>
    <rPh sb="0" eb="2">
      <t>ヘイセイ</t>
    </rPh>
    <rPh sb="4" eb="6">
      <t>ネンド</t>
    </rPh>
    <rPh sb="7" eb="9">
      <t>イッパン</t>
    </rPh>
    <rPh sb="9" eb="11">
      <t>カイケイ</t>
    </rPh>
    <rPh sb="12" eb="14">
      <t>ヘイセイ</t>
    </rPh>
    <rPh sb="16" eb="18">
      <t>ネンド</t>
    </rPh>
    <rPh sb="19" eb="20">
      <t>ヒガシ</t>
    </rPh>
    <rPh sb="20" eb="22">
      <t>ニホン</t>
    </rPh>
    <rPh sb="22" eb="23">
      <t>ダイ</t>
    </rPh>
    <rPh sb="23" eb="25">
      <t>シンサイ</t>
    </rPh>
    <rPh sb="25" eb="27">
      <t>フッコウ</t>
    </rPh>
    <rPh sb="27" eb="29">
      <t>トクベツ</t>
    </rPh>
    <rPh sb="29" eb="31">
      <t>カイケイ</t>
    </rPh>
    <phoneticPr fontId="2"/>
  </si>
  <si>
    <t>特別会計法</t>
  </si>
  <si>
    <t>関係する計画、通知等</t>
    <phoneticPr fontId="2"/>
  </si>
  <si>
    <t>東京電力福島第一原子力発電所1～4号機の廃止措置に向けた研究開発計画(平成23年12月21日)</t>
  </si>
  <si>
    <t>本事業は、東京電力福島第一原子力発電所の廃止措置に資する技術基盤整備を実施し、事故対応に必要な技術を確立することにより、万が一、既存の原子力発電所等において福島第一原子力発電所と同様の事故が発生した場合においても、速やかな事故収束及び廃止措置対応を取ることができるよう、技術基盤の整備を図る。</t>
  </si>
  <si>
    <t>東京電力福島第一原子力発電所の廃止措置に向けた取組を安全かつ安定的に進めるため、今後行う予定の技術調査や計画策定等の成果を活用し、廃炉・事故処理に資する技術基盤整備を行う。
※２４年度は復興庁で一括計上し、経済産業省で実施する事業。</t>
  </si>
  <si>
    <t>-</t>
    <phoneticPr fontId="2"/>
  </si>
  <si>
    <t>技術成果の廃炉プロセスへの反映</t>
  </si>
  <si>
    <t>事業終了のため</t>
  </si>
  <si>
    <t>消費税</t>
  </si>
  <si>
    <t>東京電力福島第一原子力発電所の廃止措置に向けた中長期的対応に必要な研究開発を、国家プロジェクトとして国が主導して道筋を描くことで、被災地の安心感を醸成し、原子力災害からの復興に資する必要がある。</t>
  </si>
  <si>
    <t>一般競争入札を実施し、競争性を確保しており、東京電力福島第一原子力発電所の廃止措置に向けた研究開発に必要な事業を実施している。</t>
  </si>
  <si>
    <t>中長期的な廃止措置に係る研究開発を効率的に進めるため、政府・東京電力中長期対策会議研究開発推進本部において、プロジェクトの進捗状況管理を行うなど適切なマネジメント体制を構築し、着実に事業を実施している。</t>
  </si>
  <si>
    <t>国が責任を持って、一刻も早く廃止措置を実施するため、被災地等の要望を鑑みても本事業の優先度は高いものであると判断される。また、廃止措置の完了までには長期間を要すること、技術的に十分な調査研究活動が前提となることから、国の関与により的確な実施を担保する必要性が認められる。</t>
  </si>
  <si>
    <t>事業目的や成果目標等に照らして、これまでの成果を検証し、引き続き適切な執行を図ること。</t>
  </si>
  <si>
    <t>事業のあり方について適宜見直しを行いながら、国民に対する説明責任を果たしつつ、本事業を進めていく。</t>
  </si>
  <si>
    <t>（経済産業省）チェックシート0062</t>
  </si>
  <si>
    <t>A.財団法人エネルギー総合工学研究所</t>
  </si>
  <si>
    <t>研究員人件費</t>
  </si>
  <si>
    <t>機器借上費</t>
  </si>
  <si>
    <t>計算機リース</t>
  </si>
  <si>
    <t>解析コードのモデル改良</t>
  </si>
  <si>
    <t>消費税等</t>
  </si>
  <si>
    <t>B.株式会社東芝</t>
  </si>
  <si>
    <t>財団法人エネルギー総合工学研究所</t>
  </si>
  <si>
    <t>過酷事故事象解析コード（機構論的モデル）の開発</t>
  </si>
  <si>
    <t>株式会社東芝</t>
  </si>
  <si>
    <t>過酷事故事象解析コード（ユーザーチューニング活用型）の開発</t>
  </si>
  <si>
    <t>復興庁:106
経済産業省:0342</t>
    <phoneticPr fontId="2"/>
  </si>
  <si>
    <t>発電用原子炉等事故対応関連技術開発費補助金（復興関連事業）</t>
  </si>
  <si>
    <t>参事官　尾関　良夫　　　課長　 吉野　恭司</t>
    <phoneticPr fontId="2"/>
  </si>
  <si>
    <t>本事業は、東京電力福島第一原子力発電所の廃止措置に資する技術開発を実施し、事故対応に必要な技術を確立することにより、万が一、既存の原子力発電所等において福島第一原子力発電所と同様の事故が発生した場合においても、速やかな事故収束及び廃止措置対応を取ることができるよう、必要な技術開発を図るものである。</t>
  </si>
  <si>
    <t>東京電力福島第一原子力発電所において、燃料デブリが原子炉建屋下部に堆積していると見込まれる状況における、燃料デブリ取出し準備のための機器・装置開発等を実施する。
※２４年度は復興庁で一括計上し、経済産業省で実施する事業。</t>
  </si>
  <si>
    <t>500（復興庁計上）</t>
    <rPh sb="4" eb="6">
      <t>フッコウ</t>
    </rPh>
    <rPh sb="6" eb="7">
      <t>チョウ</t>
    </rPh>
    <rPh sb="7" eb="9">
      <t>ケイジョウ</t>
    </rPh>
    <phoneticPr fontId="2"/>
  </si>
  <si>
    <t>-</t>
    <phoneticPr fontId="2"/>
  </si>
  <si>
    <t>（経済産業省）チェックシート0063</t>
  </si>
  <si>
    <t>復興庁:107
経済産業省:0352</t>
    <phoneticPr fontId="2"/>
  </si>
  <si>
    <t>　　　　　　　　　　　平成２４年行政事業レビューシート　　(復興庁・経済産業省)</t>
    <rPh sb="11" eb="13">
      <t>ヘイセイ</t>
    </rPh>
    <rPh sb="15" eb="16">
      <t>ネン</t>
    </rPh>
    <rPh sb="16" eb="18">
      <t>ギョウセイ</t>
    </rPh>
    <rPh sb="18" eb="20">
      <t>ジギョウ</t>
    </rPh>
    <rPh sb="30" eb="32">
      <t>フッコウ</t>
    </rPh>
    <rPh sb="32" eb="33">
      <t>チョウ</t>
    </rPh>
    <rPh sb="34" eb="36">
      <t>ケイザイ</t>
    </rPh>
    <rPh sb="36" eb="38">
      <t>サンギョウ</t>
    </rPh>
    <rPh sb="38" eb="39">
      <t>ショウ</t>
    </rPh>
    <phoneticPr fontId="2"/>
  </si>
  <si>
    <t>被災中小企業の早期復興に向けた資金支援（復興関連事業）</t>
  </si>
  <si>
    <t>平成23年度・平成24年度</t>
  </si>
  <si>
    <t>参事官　尾関　良夫
課長　丸山　進</t>
  </si>
  <si>
    <t>独立行政法人中小企業基盤整備機構法第１５条第１項</t>
  </si>
  <si>
    <t>震災の影響等により、中小企業は借入依存度を高めた結果、自己資本が毀損しているとともに、経営の安定に支障が生じており資金繰りも悪化するなど、経営基盤等が脆弱化している。本事業では、中小企業の新たな事業投資等を後押しし、被災地域における中核的企業の役割を担い、周辺中小企業を下支えするとともに、地域の復興・再生等を促す。</t>
  </si>
  <si>
    <t>被災中小企業が円滑な資金調達等を行うことができるよう、継続的な復旧・復興に係る様々な事案に対して、貸付等の資金支援を柔軟かつ機動的に行う。
※２４年度は復興庁で一括計上し、経済産業省で実施する事業。</t>
  </si>
  <si>
    <t>貸付等の金額実績
※貸付等の実績は、復興の状況等によって大幅に変動するため定量的な目標設定は困難</t>
  </si>
  <si>
    <t>億円</t>
  </si>
  <si>
    <t>貸付等の件数実績
※貸付等の実績は、復興の状況等によって大幅に変動するため定量的な目標設定は困難</t>
  </si>
  <si>
    <t xml:space="preserve">
復興庁計上</t>
  </si>
  <si>
    <t>東日本大震災からの早期の復旧・復興は、国が実施すべき事業として広くニーズのあるものである。</t>
  </si>
  <si>
    <t>貸付先の決定については、所要の審査を行うだけなく、必要に応じて都道府県、中小機構からも助言を行っている。</t>
  </si>
  <si>
    <t>被災地の中小企業の復旧・復興支援策として不可欠であり、県等と一体となって行う事業であることから、政策性の高い事業である。また、被災中小企業のニーズに対応して資金支援を行うため、適切な執行が図られる。</t>
  </si>
  <si>
    <t>本事業の実施による成果を示すこと。</t>
  </si>
  <si>
    <t>本事業における23年度の実績は、76件、77億円となっている。</t>
  </si>
  <si>
    <t>（経済産業省）チェックシート0079</t>
  </si>
  <si>
    <t>A.（独）中小企業基盤整備機構</t>
  </si>
  <si>
    <t>被災中小企業への貸付支援等</t>
  </si>
  <si>
    <t>国土交通省:0003
復興庁:108</t>
    <rPh sb="0" eb="2">
      <t>コクド</t>
    </rPh>
    <rPh sb="2" eb="5">
      <t>コウツウショウ</t>
    </rPh>
    <rPh sb="11" eb="14">
      <t>フッコウチョウ</t>
    </rPh>
    <phoneticPr fontId="2"/>
  </si>
  <si>
    <t>　　　　　　　　　　　　　平成２４年行政事業レビューシート　　(国土交通省、復興庁)</t>
    <rPh sb="13" eb="15">
      <t>ヘイセイ</t>
    </rPh>
    <rPh sb="17" eb="18">
      <t>ネン</t>
    </rPh>
    <rPh sb="18" eb="20">
      <t>ギョウセイ</t>
    </rPh>
    <rPh sb="20" eb="22">
      <t>ジギョウ</t>
    </rPh>
    <rPh sb="36" eb="37">
      <t>ショウ</t>
    </rPh>
    <rPh sb="38" eb="41">
      <t>フッコウチョウ</t>
    </rPh>
    <phoneticPr fontId="2"/>
  </si>
  <si>
    <t>社会資本整備総合交付金（復興）
（東日本大震災関連）</t>
    <rPh sb="17" eb="20">
      <t>ヒガシニホン</t>
    </rPh>
    <rPh sb="20" eb="23">
      <t>ダイシンサイ</t>
    </rPh>
    <rPh sb="23" eb="25">
      <t>カンレン</t>
    </rPh>
    <phoneticPr fontId="2"/>
  </si>
  <si>
    <t>担当部局庁</t>
    <phoneticPr fontId="2"/>
  </si>
  <si>
    <t>国土交通省 大臣官房
社会資本整備総合交付金等総合調整室
復興庁 統括官付参事官（予算会計担当）</t>
    <rPh sb="0" eb="2">
      <t>コクド</t>
    </rPh>
    <rPh sb="2" eb="5">
      <t>コウツウショウ</t>
    </rPh>
    <rPh sb="6" eb="8">
      <t>ダイジン</t>
    </rPh>
    <rPh sb="8" eb="10">
      <t>カンボウ</t>
    </rPh>
    <rPh sb="30" eb="33">
      <t>フッコウチョウ</t>
    </rPh>
    <rPh sb="34" eb="36">
      <t>トウカツ</t>
    </rPh>
    <rPh sb="36" eb="37">
      <t>カン</t>
    </rPh>
    <rPh sb="37" eb="38">
      <t>ヅキ</t>
    </rPh>
    <phoneticPr fontId="2"/>
  </si>
  <si>
    <t>室長　藤井　健
参事官　尾関　良夫</t>
    <rPh sb="0" eb="2">
      <t>シツチョウ</t>
    </rPh>
    <rPh sb="3" eb="5">
      <t>フジイ</t>
    </rPh>
    <rPh sb="6" eb="7">
      <t>ケン</t>
    </rPh>
    <rPh sb="8" eb="11">
      <t>サンジカン</t>
    </rPh>
    <phoneticPr fontId="2"/>
  </si>
  <si>
    <t>－</t>
    <phoneticPr fontId="2"/>
  </si>
  <si>
    <t>都市公園法、河川法、海岸法、下水道法、道路法、港湾法　等</t>
    <rPh sb="23" eb="26">
      <t>コウワンホウ</t>
    </rPh>
    <phoneticPr fontId="2"/>
  </si>
  <si>
    <t>関係する計画、通知等</t>
    <phoneticPr fontId="2"/>
  </si>
  <si>
    <t>社会資本整備重点計画</t>
    <rPh sb="0" eb="4">
      <t>シャカイシホン</t>
    </rPh>
    <rPh sb="4" eb="6">
      <t>セイビ</t>
    </rPh>
    <rPh sb="6" eb="8">
      <t>ジュウテン</t>
    </rPh>
    <rPh sb="8" eb="10">
      <t>ケイカク</t>
    </rPh>
    <phoneticPr fontId="2"/>
  </si>
  <si>
    <t>社会資本整備総合交付金は、地方公共団体等が行う社会資本の整備その他の取組を支援することにより、被災地域の復興等を図ることを目的とする。</t>
    <rPh sb="54" eb="55">
      <t>トウ</t>
    </rPh>
    <phoneticPr fontId="2"/>
  </si>
  <si>
    <t>地方公共団体が作成した社会資本総合整備計画に基づき、政策目的実現のための基幹的な社会資本整備事業のほか、関連する社会資本整備やソフト事業を総合的・一体的に支援。
＜基幹事業＞
社会資本総合整備計画の目標を実現するために交付金事業者が実施する基幹的な事業であって、次に掲げる事業
① 道路事業、② 港湾事業、③ 河川事業、④ 砂防事業、⑤ 地すべり対策事業、⑥ 急傾斜地崩壊対策事業、⑦ 下水道事業、⑧ その他総合的な治水事業
⑨ 海岸事業、⑩ 都市再生整備計画事業、⑪ 広域連携事業、⑫ 都市公園等事業、⑬ 市街地整備事業、⑭ 都市水環境整備事業、⑮ 地域住宅計画に基づく事業、⑯ 住環境整備事業
＜関連社会資本整備事業＞
社会資本総合整備計画の目標を実現するため、基幹事業と一体的に実施することが必要な社会資本整備重点計画法第２条第２項各号（第１４号及び当該社会資本総合整備計画に係る基幹事業が該当する号を除く。）に掲げる事業（維持に関する事業及びレクリエーションに関する施設の整備事業を除く。）及び住宅確保要配慮者に対する賃貸住宅の供給の促進に関する法律第２条第１項に規定する公的賃貸住宅の整備に関する事業
＜効果促進事業＞
計画の目標実現のために基幹事業一体となって、基幹事業の効果を一層高めるために必要な事業等（ただし、 交付金事業者の運営に必要な人件費、賃借料その他の経常的な経費への充当を目的とする事業等、交付対象となる地方公共団体の区域を著しく超えて運行される公共交通機関に係る事業等及びレクリエーションに関する施設の整備事業を除く。）
※平成24年度以降は、復興庁で一括計上し、国土交通省で執行する事業である。</t>
    <rPh sb="82" eb="86">
      <t>キカンジギョウ</t>
    </rPh>
    <rPh sb="301" eb="303">
      <t>カンレン</t>
    </rPh>
    <rPh sb="303" eb="307">
      <t>シャカイシホン</t>
    </rPh>
    <rPh sb="307" eb="309">
      <t>セイビ</t>
    </rPh>
    <rPh sb="309" eb="311">
      <t>ジギョウ</t>
    </rPh>
    <rPh sb="509" eb="511">
      <t>コウカ</t>
    </rPh>
    <rPh sb="511" eb="513">
      <t>ソクシン</t>
    </rPh>
    <rPh sb="513" eb="515">
      <t>ジギョウ</t>
    </rPh>
    <rPh sb="560" eb="561">
      <t>トウ</t>
    </rPh>
    <rPh sb="651" eb="652">
      <t>オヨ</t>
    </rPh>
    <rPh sb="673" eb="674">
      <t>ノゾ</t>
    </rPh>
    <rPh sb="680" eb="682">
      <t>ヘイセイ</t>
    </rPh>
    <rPh sb="684" eb="686">
      <t>ネンド</t>
    </rPh>
    <rPh sb="686" eb="688">
      <t>イコウ</t>
    </rPh>
    <rPh sb="690" eb="693">
      <t>フッコウチョウ</t>
    </rPh>
    <rPh sb="694" eb="696">
      <t>イッカツ</t>
    </rPh>
    <rPh sb="696" eb="698">
      <t>ケイジョウ</t>
    </rPh>
    <rPh sb="700" eb="702">
      <t>コクド</t>
    </rPh>
    <rPh sb="702" eb="705">
      <t>コウツウショウ</t>
    </rPh>
    <rPh sb="706" eb="708">
      <t>シッコウ</t>
    </rPh>
    <rPh sb="710" eb="712">
      <t>ジギョウ</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</si>
  <si>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</si>
  <si>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t>
    <phoneticPr fontId="2"/>
  </si>
  <si>
    <t>26,676（復興庁計上）</t>
    <rPh sb="7" eb="10">
      <t>フッコウチョウ</t>
    </rPh>
    <rPh sb="10" eb="12">
      <t>ケイジョウ</t>
    </rPh>
    <phoneticPr fontId="2"/>
  </si>
  <si>
    <t>43,465（復興庁計上）</t>
    <rPh sb="7" eb="9">
      <t>フッコウ</t>
    </rPh>
    <rPh sb="9" eb="10">
      <t>チョウ</t>
    </rPh>
    <rPh sb="10" eb="12">
      <t>ケイジョウ</t>
    </rPh>
    <phoneticPr fontId="2"/>
  </si>
  <si>
    <t>各社会資本総合整備計画において成果目標を設定し、成果実績を記載</t>
    <rPh sb="0" eb="1">
      <t>カク</t>
    </rPh>
    <rPh sb="1" eb="5">
      <t>シャカイシホン</t>
    </rPh>
    <rPh sb="5" eb="7">
      <t>ソウゴウ</t>
    </rPh>
    <rPh sb="7" eb="9">
      <t>セイビ</t>
    </rPh>
    <rPh sb="9" eb="11">
      <t>ケイカク</t>
    </rPh>
    <rPh sb="15" eb="17">
      <t>セイカ</t>
    </rPh>
    <rPh sb="17" eb="19">
      <t>モクヒョウ</t>
    </rPh>
    <rPh sb="20" eb="22">
      <t>セッテイ</t>
    </rPh>
    <rPh sb="24" eb="26">
      <t>セイカ</t>
    </rPh>
    <rPh sb="26" eb="28">
      <t>ジッセキ</t>
    </rPh>
    <rPh sb="29" eb="31">
      <t>キサイ</t>
    </rPh>
    <phoneticPr fontId="2"/>
  </si>
  <si>
    <t>社会資本総合整備計画数</t>
    <rPh sb="0" eb="4">
      <t>シャカイシホン</t>
    </rPh>
    <rPh sb="4" eb="6">
      <t>ソウゴウ</t>
    </rPh>
    <rPh sb="6" eb="8">
      <t>セイビ</t>
    </rPh>
    <rPh sb="8" eb="10">
      <t>ケイカク</t>
    </rPh>
    <rPh sb="10" eb="11">
      <t>カズ</t>
    </rPh>
    <phoneticPr fontId="2"/>
  </si>
  <si>
    <t>個</t>
    <rPh sb="0" eb="1">
      <t>コ</t>
    </rPh>
    <phoneticPr fontId="2"/>
  </si>
  <si>
    <t>―</t>
    <phoneticPr fontId="2"/>
  </si>
  <si>
    <t>(                   )</t>
    <phoneticPr fontId="2"/>
  </si>
  <si>
    <t>(                )</t>
    <phoneticPr fontId="2"/>
  </si>
  <si>
    <t>　　　　　　　　　　　969,367（千円／個）　　　　　　</t>
    <rPh sb="19" eb="20">
      <t>セン</t>
    </rPh>
    <rPh sb="20" eb="21">
      <t>エン</t>
    </rPh>
    <rPh sb="22" eb="23">
      <t>コ</t>
    </rPh>
    <phoneticPr fontId="2"/>
  </si>
  <si>
    <t>平成23年度3次補正配分額（14,541百万円）／平成23年度に社会資本整備総合交付金が当初配分された計画数（15個)</t>
    <rPh sb="7" eb="8">
      <t>ジ</t>
    </rPh>
    <rPh sb="8" eb="10">
      <t>ホセイ</t>
    </rPh>
    <phoneticPr fontId="2"/>
  </si>
  <si>
    <t>交付金事業費
（復興庁計上）</t>
    <rPh sb="0" eb="3">
      <t>コウフキン</t>
    </rPh>
    <rPh sb="3" eb="6">
      <t>ジギョウヒ</t>
    </rPh>
    <rPh sb="8" eb="11">
      <t>フッコウチョウ</t>
    </rPh>
    <rPh sb="11" eb="13">
      <t>ケイジョウ</t>
    </rPh>
    <phoneticPr fontId="2"/>
  </si>
  <si>
    <t>被災地の復旧・復興の状況等を踏まえ、「東日本大震災からの復興の基本方針」（平成23年7月29日東日本大震災復興対策本部決定）に沿って、所要の金額を要求。</t>
    <rPh sb="0" eb="3">
      <t>ヒサイチ</t>
    </rPh>
    <rPh sb="4" eb="6">
      <t>フッキュウ</t>
    </rPh>
    <rPh sb="7" eb="9">
      <t>フッコウ</t>
    </rPh>
    <rPh sb="10" eb="12">
      <t>ジョウキョウ</t>
    </rPh>
    <rPh sb="12" eb="13">
      <t>トウ</t>
    </rPh>
    <rPh sb="14" eb="15">
      <t>フ</t>
    </rPh>
    <rPh sb="19" eb="22">
      <t>ヒガシニホン</t>
    </rPh>
    <rPh sb="22" eb="25">
      <t>ダイシンサイ</t>
    </rPh>
    <rPh sb="28" eb="30">
      <t>フッコウ</t>
    </rPh>
    <rPh sb="31" eb="33">
      <t>キホン</t>
    </rPh>
    <rPh sb="33" eb="35">
      <t>ホウシン</t>
    </rPh>
    <rPh sb="37" eb="39">
      <t>ヘイセイ</t>
    </rPh>
    <rPh sb="41" eb="42">
      <t>ネン</t>
    </rPh>
    <rPh sb="43" eb="44">
      <t>ガツ</t>
    </rPh>
    <rPh sb="46" eb="47">
      <t>ニチ</t>
    </rPh>
    <rPh sb="47" eb="50">
      <t>ヒガシニホン</t>
    </rPh>
    <rPh sb="50" eb="53">
      <t>ダイシンサイ</t>
    </rPh>
    <rPh sb="53" eb="55">
      <t>フッコウ</t>
    </rPh>
    <rPh sb="55" eb="57">
      <t>タイサク</t>
    </rPh>
    <rPh sb="57" eb="59">
      <t>ホンブ</t>
    </rPh>
    <rPh sb="59" eb="61">
      <t>ケッテイ</t>
    </rPh>
    <rPh sb="63" eb="64">
      <t>ソ</t>
    </rPh>
    <rPh sb="67" eb="69">
      <t>ショヨウ</t>
    </rPh>
    <rPh sb="70" eb="72">
      <t>キンガク</t>
    </rPh>
    <rPh sb="73" eb="75">
      <t>ヨウキュウ</t>
    </rPh>
    <phoneticPr fontId="2"/>
  </si>
  <si>
    <t>本事業は地方公共団体等の社会資本の整備等の取り組みを支援する上で重要な役割を果たす事業であり、本事業について、毎年度、地方公共団体からの要望を受けている。</t>
    <rPh sb="0" eb="1">
      <t>ホン</t>
    </rPh>
    <rPh sb="1" eb="3">
      <t>ジギョウ</t>
    </rPh>
    <rPh sb="4" eb="6">
      <t>チホウ</t>
    </rPh>
    <rPh sb="6" eb="8">
      <t>コウキョウ</t>
    </rPh>
    <rPh sb="8" eb="10">
      <t>ダンタイ</t>
    </rPh>
    <rPh sb="10" eb="11">
      <t>トウ</t>
    </rPh>
    <rPh sb="12" eb="16">
      <t>シャカイシホン</t>
    </rPh>
    <rPh sb="17" eb="19">
      <t>セイビ</t>
    </rPh>
    <rPh sb="19" eb="20">
      <t>トウ</t>
    </rPh>
    <rPh sb="21" eb="22">
      <t>ト</t>
    </rPh>
    <rPh sb="23" eb="24">
      <t>ク</t>
    </rPh>
    <rPh sb="26" eb="28">
      <t>シエン</t>
    </rPh>
    <rPh sb="30" eb="31">
      <t>ウエ</t>
    </rPh>
    <rPh sb="32" eb="34">
      <t>ジュウヨウ</t>
    </rPh>
    <rPh sb="35" eb="37">
      <t>ヤクワリ</t>
    </rPh>
    <rPh sb="38" eb="39">
      <t>ハ</t>
    </rPh>
    <rPh sb="41" eb="43">
      <t>ジギョウ</t>
    </rPh>
    <rPh sb="47" eb="48">
      <t>ホン</t>
    </rPh>
    <rPh sb="48" eb="50">
      <t>ジギョウ</t>
    </rPh>
    <rPh sb="55" eb="58">
      <t>マイネンド</t>
    </rPh>
    <rPh sb="59" eb="61">
      <t>チホウ</t>
    </rPh>
    <rPh sb="61" eb="63">
      <t>コウキョウ</t>
    </rPh>
    <rPh sb="63" eb="65">
      <t>ダンタイ</t>
    </rPh>
    <rPh sb="68" eb="70">
      <t>ヨウボウ</t>
    </rPh>
    <rPh sb="71" eb="72">
      <t>ウ</t>
    </rPh>
    <phoneticPr fontId="2"/>
  </si>
  <si>
    <t>国と地方公共団体等の負担関係は関係法令等に定められており、妥当なものとなっている。</t>
    <rPh sb="15" eb="17">
      <t>カンケイ</t>
    </rPh>
    <rPh sb="17" eb="19">
      <t>ホウレイ</t>
    </rPh>
    <rPh sb="19" eb="20">
      <t>トウ</t>
    </rPh>
    <rPh sb="21" eb="22">
      <t>サダ</t>
    </rPh>
    <rPh sb="29" eb="31">
      <t>ダトウ</t>
    </rPh>
    <phoneticPr fontId="2"/>
  </si>
  <si>
    <t xml:space="preserve">類似の事業である社会資本整備総合交付金（全国防災、復興）との役割分担については、被災地域の復興等のための事業等については社会資本整備総合交付金（復興）、東日本大震災を教訓として、全国的に緊急に実施する必要性が高く､即効性のある防災、減災等のための事業については社会資本整備総合交付金（全国防災）、それ以外の事業については社会資本整備総合交付金で実施しており、適切な役割分担となっている。
</t>
    <rPh sb="0" eb="2">
      <t>ルイジ</t>
    </rPh>
    <rPh sb="3" eb="5">
      <t>ジギョウ</t>
    </rPh>
    <rPh sb="8" eb="12">
      <t>シャカイシホン</t>
    </rPh>
    <rPh sb="12" eb="14">
      <t>セイビ</t>
    </rPh>
    <rPh sb="14" eb="16">
      <t>ソウゴウ</t>
    </rPh>
    <rPh sb="16" eb="18">
      <t>コウフ</t>
    </rPh>
    <rPh sb="18" eb="19">
      <t>カネ</t>
    </rPh>
    <rPh sb="20" eb="22">
      <t>ゼンコク</t>
    </rPh>
    <rPh sb="22" eb="24">
      <t>ボウサイ</t>
    </rPh>
    <rPh sb="25" eb="27">
      <t>フッコウ</t>
    </rPh>
    <rPh sb="30" eb="32">
      <t>ヤクワリ</t>
    </rPh>
    <rPh sb="32" eb="34">
      <t>ブンタン</t>
    </rPh>
    <rPh sb="47" eb="48">
      <t>トウ</t>
    </rPh>
    <rPh sb="52" eb="54">
      <t>ジギョウ</t>
    </rPh>
    <rPh sb="54" eb="55">
      <t>トウ</t>
    </rPh>
    <rPh sb="60" eb="64">
      <t>シャカイシホン</t>
    </rPh>
    <rPh sb="64" eb="66">
      <t>セイビ</t>
    </rPh>
    <rPh sb="66" eb="68">
      <t>ソウゴウ</t>
    </rPh>
    <rPh sb="68" eb="71">
      <t>コウフキン</t>
    </rPh>
    <rPh sb="72" eb="74">
      <t>フッコウ</t>
    </rPh>
    <rPh sb="123" eb="125">
      <t>ジギョウ</t>
    </rPh>
    <rPh sb="130" eb="134">
      <t>シャカイシホン</t>
    </rPh>
    <rPh sb="134" eb="136">
      <t>セイビ</t>
    </rPh>
    <rPh sb="136" eb="138">
      <t>ソウゴウ</t>
    </rPh>
    <rPh sb="138" eb="141">
      <t>コウフキン</t>
    </rPh>
    <rPh sb="142" eb="144">
      <t>ゼンコク</t>
    </rPh>
    <rPh sb="144" eb="146">
      <t>ボウサイ</t>
    </rPh>
    <rPh sb="150" eb="152">
      <t>イガイ</t>
    </rPh>
    <rPh sb="153" eb="155">
      <t>ジギョウ</t>
    </rPh>
    <rPh sb="160" eb="164">
      <t>シャカイシホン</t>
    </rPh>
    <rPh sb="164" eb="166">
      <t>セイビ</t>
    </rPh>
    <rPh sb="166" eb="168">
      <t>ソウゴウ</t>
    </rPh>
    <rPh sb="168" eb="171">
      <t>コウフキン</t>
    </rPh>
    <rPh sb="172" eb="174">
      <t>ジッシ</t>
    </rPh>
    <rPh sb="179" eb="181">
      <t>テキセツ</t>
    </rPh>
    <rPh sb="182" eb="184">
      <t>ヤクワリ</t>
    </rPh>
    <rPh sb="184" eb="186">
      <t>ブンタン</t>
    </rPh>
    <phoneticPr fontId="2"/>
  </si>
  <si>
    <t>社会資本整備総合交付金（全国防災、復興）（大臣官房）</t>
    <rPh sb="0" eb="2">
      <t>シャカイ</t>
    </rPh>
    <rPh sb="2" eb="4">
      <t>シホン</t>
    </rPh>
    <rPh sb="4" eb="6">
      <t>セイビ</t>
    </rPh>
    <rPh sb="6" eb="8">
      <t>ソウゴウ</t>
    </rPh>
    <rPh sb="8" eb="11">
      <t>コウフキン</t>
    </rPh>
    <rPh sb="12" eb="14">
      <t>ゼンコク</t>
    </rPh>
    <rPh sb="14" eb="16">
      <t>ボウサイ</t>
    </rPh>
    <rPh sb="17" eb="19">
      <t>フッコウ</t>
    </rPh>
    <rPh sb="21" eb="23">
      <t>ダイジン</t>
    </rPh>
    <rPh sb="23" eb="25">
      <t>カンボウ</t>
    </rPh>
    <phoneticPr fontId="2"/>
  </si>
  <si>
    <t>・交付金の執行実績データについて、体系的かつ効率的に収集できる仕組みとする必要があるのではないか。</t>
    <rPh sb="1" eb="4">
      <t>コウフキン</t>
    </rPh>
    <rPh sb="5" eb="7">
      <t>シッコウ</t>
    </rPh>
    <rPh sb="7" eb="9">
      <t>ジッセキ</t>
    </rPh>
    <rPh sb="17" eb="20">
      <t>タイケイテキ</t>
    </rPh>
    <rPh sb="22" eb="25">
      <t>コウリツテキ</t>
    </rPh>
    <rPh sb="26" eb="28">
      <t>シュウシュウ</t>
    </rPh>
    <rPh sb="31" eb="33">
      <t>シク</t>
    </rPh>
    <rPh sb="37" eb="39">
      <t>ヒツヨウ</t>
    </rPh>
    <phoneticPr fontId="2"/>
  </si>
  <si>
    <t>・省内の手続きを円滑化し、交付申請から交付決定までの期間の短縮等、手続きの迅速化を図るべき。
・交付金の執行実績データについて、体系的かつ効率的に収集できる仕組みとなるよう、関係通知の見直し等を行うべき。</t>
    <phoneticPr fontId="2"/>
  </si>
  <si>
    <t>予算監視・効率化チームの所見を踏まえ、社会資本整備総合交付金の執行において、省内の手続きを円滑化し、交付申請から交付決定までの期間の短縮等、手続きの迅速化を図る。また、活動実績の把握の観点から、社会資本整備総合交付金の執行実績データの体系的かつ効率的な収集のため、関係通知の見直しに着手することとする。</t>
    <rPh sb="84" eb="86">
      <t>カツドウ</t>
    </rPh>
    <rPh sb="86" eb="88">
      <t>ジッセキ</t>
    </rPh>
    <rPh sb="89" eb="91">
      <t>ハアク</t>
    </rPh>
    <rPh sb="92" eb="94">
      <t>カンテン</t>
    </rPh>
    <rPh sb="97" eb="101">
      <t>シャカイシホン</t>
    </rPh>
    <rPh sb="101" eb="103">
      <t>セイビ</t>
    </rPh>
    <rPh sb="103" eb="105">
      <t>ソウゴウ</t>
    </rPh>
    <rPh sb="105" eb="108">
      <t>コウフキン</t>
    </rPh>
    <rPh sb="109" eb="111">
      <t>シッコウ</t>
    </rPh>
    <rPh sb="111" eb="113">
      <t>ジッセキ</t>
    </rPh>
    <rPh sb="117" eb="120">
      <t>タイケイテキ</t>
    </rPh>
    <rPh sb="122" eb="125">
      <t>コウリツテキ</t>
    </rPh>
    <rPh sb="126" eb="128">
      <t>シュウシュウ</t>
    </rPh>
    <rPh sb="132" eb="134">
      <t>カンケイ</t>
    </rPh>
    <rPh sb="134" eb="136">
      <t>ツウチ</t>
    </rPh>
    <rPh sb="137" eb="139">
      <t>ミナオ</t>
    </rPh>
    <rPh sb="141" eb="143">
      <t>チャクシュ</t>
    </rPh>
    <phoneticPr fontId="2"/>
  </si>
  <si>
    <t>平成２２年度予算執行調査（財務省）における指摘事項とその対応状況
【指摘事項】
１．総論
政策目的毎の分類については、効果的・効率的な執行という観点から一定の評価が得られているが、どのような括り方が効果的、効率的か、引き続き自治体の意向も踏まえ対応すべき。
２．目標設定・事後評価のプロセス
目標や成果指標を、どのような社会資本整備で何を改善するのか等、地域の課題に即した具体的なものとするよう交付要綱で位置付け、ＰＤＣＡサイクルが有効に機能するよう措置すべき。
３．効果促進事業の評価
地域の創意工夫を生かしたソフト事業も可能となったことで、従前の補助金・交付金に比べてより柔軟で効率的な対応が可能となるとの評価が多く、一定の改善が見られるが、引き続き制度の活用状況を踏まえ、地域の実情を踏まえた効率的な予算執行がなされているか実態把握に努めるべき。
【対応状況】
１．23 年度から当該交付金の政策目的毎の分類については、地方の使い勝手をより一層向上させる観点から分野を1 つに統合し、更なる効果的、効率的な執行を図った。
２．地域の課題に即した目標や定量的な成果指標、その実現に必要な事業等が適切に位置づけられた整備計画が作成され、その後のＰＤＣＡサイクルが有効に機能するよう自治体に対し周知しており、また、今後も引き続き適宜助言等を実施する。
３．効果促進事業については、地域の実情を踏まえた効率的な予算執行がなされているか、引き続き実態把握に努める。</t>
    <rPh sb="0" eb="2">
      <t>ヘイセイ</t>
    </rPh>
    <rPh sb="4" eb="6">
      <t>ネンド</t>
    </rPh>
    <rPh sb="6" eb="8">
      <t>ヨサン</t>
    </rPh>
    <rPh sb="8" eb="10">
      <t>シッコウ</t>
    </rPh>
    <rPh sb="10" eb="12">
      <t>チョウサ</t>
    </rPh>
    <rPh sb="21" eb="23">
      <t>シテキ</t>
    </rPh>
    <rPh sb="23" eb="25">
      <t>ジコウ</t>
    </rPh>
    <rPh sb="28" eb="30">
      <t>タイオウ</t>
    </rPh>
    <rPh sb="30" eb="32">
      <t>ジョウキョウ</t>
    </rPh>
    <rPh sb="34" eb="36">
      <t>シテキ</t>
    </rPh>
    <rPh sb="36" eb="38">
      <t>ジコウ</t>
    </rPh>
    <rPh sb="378" eb="380">
      <t>タイオウ</t>
    </rPh>
    <rPh sb="380" eb="382">
      <t>ジョウキョウ</t>
    </rPh>
    <phoneticPr fontId="2"/>
  </si>
  <si>
    <t>復興-0001</t>
    <rPh sb="0" eb="2">
      <t>フッコウ</t>
    </rPh>
    <phoneticPr fontId="2"/>
  </si>
  <si>
    <t>交付金事業費</t>
    <rPh sb="0" eb="3">
      <t>コウフキン</t>
    </rPh>
    <rPh sb="3" eb="6">
      <t>ジギョウヒ</t>
    </rPh>
    <phoneticPr fontId="2"/>
  </si>
  <si>
    <t>宮城県港湾再生・復興計画（復興基本方針関連（復興））</t>
    <rPh sb="0" eb="3">
      <t>ミヤギケン</t>
    </rPh>
    <rPh sb="3" eb="5">
      <t>コウワン</t>
    </rPh>
    <rPh sb="5" eb="7">
      <t>サイセイ</t>
    </rPh>
    <rPh sb="8" eb="10">
      <t>フッコウ</t>
    </rPh>
    <rPh sb="10" eb="12">
      <t>ケイカク</t>
    </rPh>
    <rPh sb="13" eb="15">
      <t>フッコウ</t>
    </rPh>
    <rPh sb="15" eb="17">
      <t>キホン</t>
    </rPh>
    <rPh sb="17" eb="19">
      <t>ホウシン</t>
    </rPh>
    <rPh sb="19" eb="21">
      <t>カンレン</t>
    </rPh>
    <rPh sb="22" eb="24">
      <t>フッコウ</t>
    </rPh>
    <phoneticPr fontId="2"/>
  </si>
  <si>
    <t>被災地における総合的な浸水対策の推進（復興基本方針関連（復興））</t>
    <phoneticPr fontId="2"/>
  </si>
  <si>
    <t>東日本大震災からの復興に向けた社会資本整備（復興基本方針関連（復興））</t>
    <phoneticPr fontId="2"/>
  </si>
  <si>
    <t>東日本大震災の復興に資する土砂災害対策（復興基本方針関連（復興））</t>
    <phoneticPr fontId="2"/>
  </si>
  <si>
    <t>宮城県港湾再生・復興計画（復興基本方針関連（復興））、被災地における総合的な浸水対策の推進（復興基本方針関連（復興））　他</t>
    <rPh sb="60" eb="61">
      <t>ホカ</t>
    </rPh>
    <phoneticPr fontId="2"/>
  </si>
  <si>
    <t>復興を支え、災害に強い道路整備の推進（復興基本方針関連（復興））、東日本大震災から復旧・復興する地域における水災害からの安全・安心の確保（復興基本方針関連（復興））</t>
    <phoneticPr fontId="2"/>
  </si>
  <si>
    <t>津波等防災強化による安全安心な地域づくり計画（復興基本方針関連（復興））、茨城県における地震・津波等による災害対策の推進（復興基本方針関連（復興））</t>
    <phoneticPr fontId="2"/>
  </si>
  <si>
    <t>土砂災害に強い被災地の安全・安心な地域づくり（復興基本方針関連（復興））</t>
    <phoneticPr fontId="2"/>
  </si>
  <si>
    <t>岩手県東日本大震災津波復興計画　～いのちを守り　海と大地と共に生きる　ふるさと岩手・三陸の創造～（復興基本方針関連（復興））</t>
    <phoneticPr fontId="2"/>
  </si>
  <si>
    <t>地震による緊急減災対策の推進（復興基本方針関連（復興））</t>
    <phoneticPr fontId="2"/>
  </si>
  <si>
    <t>総合的な土砂災害対策の推進（復興基本方針関連（復興））、青森県における総合的な津波・高潮等の浸水被害対策の推進（復興基本方針関連（復興））</t>
    <phoneticPr fontId="2"/>
  </si>
  <si>
    <t>土砂災害箇所における早期復旧計画（復興基本方針関連（復興））</t>
    <phoneticPr fontId="2"/>
  </si>
  <si>
    <t>千葉県における津波対策及び土砂災害対策計画（復興基本方針関連（復興））</t>
    <phoneticPr fontId="2"/>
  </si>
  <si>
    <t>国土交通省:0056
復興庁:109</t>
    <rPh sb="0" eb="2">
      <t>コクド</t>
    </rPh>
    <rPh sb="2" eb="5">
      <t>コウツウショウ</t>
    </rPh>
    <rPh sb="11" eb="13">
      <t>フッコウ</t>
    </rPh>
    <rPh sb="13" eb="14">
      <t>チョウ</t>
    </rPh>
    <phoneticPr fontId="2"/>
  </si>
  <si>
    <t>　　　　　　　　　　　　平成２４年行政事業レビューシート　　(国土交通省、復興庁)</t>
    <rPh sb="12" eb="14">
      <t>ヘイセイ</t>
    </rPh>
    <rPh sb="16" eb="17">
      <t>ネン</t>
    </rPh>
    <rPh sb="17" eb="19">
      <t>ギョウセイ</t>
    </rPh>
    <rPh sb="19" eb="21">
      <t>ジギョウ</t>
    </rPh>
    <rPh sb="31" eb="33">
      <t>コクド</t>
    </rPh>
    <rPh sb="33" eb="36">
      <t>コウツウショウ</t>
    </rPh>
    <rPh sb="37" eb="39">
      <t>フッコウ</t>
    </rPh>
    <rPh sb="39" eb="40">
      <t>チョウ</t>
    </rPh>
    <phoneticPr fontId="2"/>
  </si>
  <si>
    <t>地域公共交通確保維持改善事業（東日本大震災関連）</t>
    <rPh sb="0" eb="2">
      <t>チイキ</t>
    </rPh>
    <rPh sb="2" eb="4">
      <t>コウキョウ</t>
    </rPh>
    <rPh sb="4" eb="6">
      <t>コウツウ</t>
    </rPh>
    <rPh sb="6" eb="8">
      <t>カクホ</t>
    </rPh>
    <rPh sb="8" eb="10">
      <t>イジ</t>
    </rPh>
    <rPh sb="10" eb="12">
      <t>カイゼン</t>
    </rPh>
    <rPh sb="12" eb="14">
      <t>ジギョウ</t>
    </rPh>
    <rPh sb="15" eb="16">
      <t>ヒガシ</t>
    </rPh>
    <rPh sb="16" eb="18">
      <t>ニホン</t>
    </rPh>
    <rPh sb="18" eb="19">
      <t>ダイ</t>
    </rPh>
    <rPh sb="19" eb="21">
      <t>シンサイ</t>
    </rPh>
    <rPh sb="21" eb="23">
      <t>カンレン</t>
    </rPh>
    <phoneticPr fontId="2"/>
  </si>
  <si>
    <t>担当部局庁</t>
    <phoneticPr fontId="2"/>
  </si>
  <si>
    <t>国土交通省総合政策局交通支援課
復興庁統括官付参事官（予算会計担当）</t>
    <rPh sb="19" eb="21">
      <t>トウカツ</t>
    </rPh>
    <rPh sb="21" eb="22">
      <t>カン</t>
    </rPh>
    <rPh sb="22" eb="23">
      <t>ヅキ</t>
    </rPh>
    <phoneticPr fontId="2"/>
  </si>
  <si>
    <t>平成２３年度～</t>
    <rPh sb="0" eb="2">
      <t>ヘイセイ</t>
    </rPh>
    <rPh sb="4" eb="6">
      <t>ネンド</t>
    </rPh>
    <phoneticPr fontId="2"/>
  </si>
  <si>
    <t>課長　　城福 健陽
参事官　尾関 良夫</t>
    <rPh sb="10" eb="13">
      <t>サンジカン</t>
    </rPh>
    <phoneticPr fontId="2"/>
  </si>
  <si>
    <t>一般会計
東日本大震災復興特別会計</t>
    <rPh sb="0" eb="2">
      <t>イッパン</t>
    </rPh>
    <rPh sb="2" eb="4">
      <t>カイケイ</t>
    </rPh>
    <rPh sb="5" eb="6">
      <t>ヒガシ</t>
    </rPh>
    <rPh sb="6" eb="8">
      <t>ニホン</t>
    </rPh>
    <rPh sb="8" eb="9">
      <t>ダイ</t>
    </rPh>
    <rPh sb="9" eb="11">
      <t>シンサイ</t>
    </rPh>
    <rPh sb="11" eb="13">
      <t>フッコウ</t>
    </rPh>
    <rPh sb="13" eb="15">
      <t>トクベツ</t>
    </rPh>
    <rPh sb="15" eb="17">
      <t>カイケイ</t>
    </rPh>
    <phoneticPr fontId="2"/>
  </si>
  <si>
    <t>－</t>
    <phoneticPr fontId="2"/>
  </si>
  <si>
    <t>該当なし</t>
    <rPh sb="0" eb="2">
      <t>ガイトウ</t>
    </rPh>
    <phoneticPr fontId="2"/>
  </si>
  <si>
    <t>関係する計画、通知等</t>
    <phoneticPr fontId="2"/>
  </si>
  <si>
    <t>○民主党マニュフェスト２０１０
　人々の社会参加の企画確保、環境にやさしい交通体系の実現をめざして、「交通基本法」（仮称）を制定し、公共交通を含む総合的な交通体系を構築します。〔10　交通政策・公共事業〕
○復興への提言（平成23年6月25日東日本大震災復興構想会議）
　高齢者や弱者にも配慮したコンパクトなまちづくり、くらしやすさや景観、環境、公共交通、省エネルギー、防犯の各方面に配慮したまちづくりを行う。
○東日本大震災からの復興の基本方針（平成23年7月29日東日本大震災復興対策本部）
・高齢者や子ども、女性、障害者などに配慮したコンパクトで公共交通を活用したまちづくりを進める。
・被災状況や地形等の地域の特性に応じ、既存施設を有効に活用しつつ、まちづくりや産業の復興と一体となった鉄道の復旧等</t>
  </si>
  <si>
    <r>
      <t xml:space="preserve">事業の目的
</t>
    </r>
    <r>
      <rPr>
        <sz val="11"/>
        <rFont val="ＭＳ Ｐ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</si>
  <si>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r>
      <t>地域の公共交通は生活の基盤であり、まちづくりと一体的に必要となる基本サービスであることから、被災地域の</t>
    </r>
    <r>
      <rPr>
        <sz val="11"/>
        <rFont val="ＭＳ Ｐゴシック"/>
        <family val="3"/>
        <charset val="128"/>
      </rPr>
      <t>生活交通の確保維持が困難な状況に鑑み、被災地におけるバス交通等の確保維持を図ることにより、高齢者等にも配慮した公共交通を活用したコンパクトなまちづくりに資することを目的とする。</t>
    </r>
    <rPh sb="0" eb="2">
      <t>チイキ</t>
    </rPh>
    <rPh sb="3" eb="5">
      <t>コウキョウ</t>
    </rPh>
    <rPh sb="5" eb="7">
      <t>コウツウ</t>
    </rPh>
    <rPh sb="8" eb="10">
      <t>セイカツ</t>
    </rPh>
    <rPh sb="11" eb="13">
      <t>キバン</t>
    </rPh>
    <rPh sb="23" eb="26">
      <t>イッタイテキ</t>
    </rPh>
    <rPh sb="27" eb="29">
      <t>ヒツヨウ</t>
    </rPh>
    <rPh sb="32" eb="34">
      <t>キホン</t>
    </rPh>
    <rPh sb="70" eb="73">
      <t>ヒサイチ</t>
    </rPh>
    <rPh sb="79" eb="81">
      <t>コウツウ</t>
    </rPh>
    <rPh sb="81" eb="82">
      <t>トウ</t>
    </rPh>
    <rPh sb="88" eb="89">
      <t>ハカ</t>
    </rPh>
    <rPh sb="96" eb="99">
      <t>コウレイシャ</t>
    </rPh>
    <rPh sb="99" eb="100">
      <t>トウ</t>
    </rPh>
    <rPh sb="102" eb="104">
      <t>ハイリョ</t>
    </rPh>
    <rPh sb="106" eb="108">
      <t>コウキョウ</t>
    </rPh>
    <rPh sb="108" eb="110">
      <t>コウツウ</t>
    </rPh>
    <rPh sb="111" eb="113">
      <t>カツヨウ</t>
    </rPh>
    <rPh sb="127" eb="128">
      <t>シ</t>
    </rPh>
    <rPh sb="133" eb="135">
      <t>モクテキ</t>
    </rPh>
    <phoneticPr fontId="2"/>
  </si>
  <si>
    <r>
      <t xml:space="preserve">東日本大震災の被災地域における生活交通を支えるため、標記事業の補助要件の緩和等の特例措置を通じて、被災地域の幹線バス交通の運行、被災したバス車両の復旧導入、及び地域内交通の実証調査等について支援を行う。
補助率：１／２、定額
</t>
    </r>
    <r>
      <rPr>
        <sz val="11"/>
        <rFont val="ＭＳ Ｐゴシック"/>
        <family val="3"/>
        <charset val="128"/>
      </rPr>
      <t>※平成２４年度以降は、復興庁で一括計上し、国土交通省で執行する事業である。</t>
    </r>
    <rPh sb="26" eb="28">
      <t>ヒョウキ</t>
    </rPh>
    <rPh sb="28" eb="30">
      <t>ジギョウ</t>
    </rPh>
    <rPh sb="45" eb="46">
      <t>ツウ</t>
    </rPh>
    <rPh sb="64" eb="66">
      <t>ヒサイ</t>
    </rPh>
    <rPh sb="70" eb="72">
      <t>シャリョウ</t>
    </rPh>
    <rPh sb="73" eb="75">
      <t>フッキュウ</t>
    </rPh>
    <rPh sb="75" eb="77">
      <t>ドウニュウ</t>
    </rPh>
    <rPh sb="78" eb="79">
      <t>オヨ</t>
    </rPh>
    <rPh sb="80" eb="82">
      <t>チイキ</t>
    </rPh>
    <rPh sb="82" eb="83">
      <t>ナイ</t>
    </rPh>
    <rPh sb="83" eb="85">
      <t>コウツウ</t>
    </rPh>
    <rPh sb="86" eb="88">
      <t>ジッショウ</t>
    </rPh>
    <rPh sb="98" eb="99">
      <t>オコナ</t>
    </rPh>
    <rPh sb="110" eb="112">
      <t>テイガク</t>
    </rPh>
    <rPh sb="115" eb="117">
      <t>ヘイセイ</t>
    </rPh>
    <rPh sb="119" eb="121">
      <t>ネンド</t>
    </rPh>
    <rPh sb="121" eb="123">
      <t>イコウ</t>
    </rPh>
    <rPh sb="125" eb="128">
      <t>フッコウチョウ</t>
    </rPh>
    <rPh sb="129" eb="131">
      <t>イッカツ</t>
    </rPh>
    <rPh sb="131" eb="133">
      <t>ケイジョウ</t>
    </rPh>
    <rPh sb="135" eb="137">
      <t>コクド</t>
    </rPh>
    <rPh sb="137" eb="140">
      <t>コウツウショウ</t>
    </rPh>
    <rPh sb="141" eb="143">
      <t>シッコウ</t>
    </rPh>
    <rPh sb="145" eb="147">
      <t>ジギョウ</t>
    </rPh>
    <phoneticPr fontId="2"/>
  </si>
  <si>
    <t>□直接実施　　　　　　　□業務委託等　　　　　　　■補助　　　　　　□貸付　　　　　　　□その他</t>
    <rPh sb="1" eb="3">
      <t>チョクセツ</t>
    </rPh>
    <rPh sb="3" eb="5">
      <t>ジッシ</t>
    </rPh>
    <rPh sb="13" eb="15">
      <t>ギョウム</t>
    </rPh>
    <rPh sb="15" eb="17">
      <t>イタク</t>
    </rPh>
    <rPh sb="17" eb="18">
      <t>トウ</t>
    </rPh>
    <rPh sb="26" eb="28">
      <t>ホジョ</t>
    </rPh>
    <rPh sb="35" eb="37">
      <t>カシツケ</t>
    </rPh>
    <rPh sb="47" eb="48">
      <t>タ</t>
    </rPh>
    <phoneticPr fontId="2"/>
  </si>
  <si>
    <t>-</t>
    <phoneticPr fontId="2"/>
  </si>
  <si>
    <r>
      <t>2,574</t>
    </r>
    <r>
      <rPr>
        <sz val="9"/>
        <rFont val="ＭＳ Ｐゴシック"/>
        <family val="3"/>
        <charset val="128"/>
      </rPr>
      <t>（復興庁計上）</t>
    </r>
    <rPh sb="6" eb="9">
      <t>フッコウチョウ</t>
    </rPh>
    <rPh sb="9" eb="11">
      <t>ケイジョウ</t>
    </rPh>
    <phoneticPr fontId="2"/>
  </si>
  <si>
    <r>
      <t>2,980</t>
    </r>
    <r>
      <rPr>
        <sz val="9"/>
        <rFont val="ＭＳ Ｐゴシック"/>
        <family val="3"/>
        <charset val="128"/>
      </rPr>
      <t>（復興庁計上）</t>
    </r>
    <rPh sb="6" eb="9">
      <t>フッコウチョウ</t>
    </rPh>
    <rPh sb="9" eb="11">
      <t>ケイジョウ</t>
    </rPh>
    <phoneticPr fontId="2"/>
  </si>
  <si>
    <t>被災地域における地域により計画された生活交通バス路線（地域間幹線系統）の維持率（％）</t>
    <rPh sb="8" eb="10">
      <t>チイキ</t>
    </rPh>
    <rPh sb="13" eb="15">
      <t>ケイカク</t>
    </rPh>
    <rPh sb="18" eb="20">
      <t>セイカツ</t>
    </rPh>
    <rPh sb="27" eb="30">
      <t>チイキカン</t>
    </rPh>
    <rPh sb="30" eb="32">
      <t>カンセン</t>
    </rPh>
    <rPh sb="32" eb="34">
      <t>ケイトウ</t>
    </rPh>
    <phoneticPr fontId="2"/>
  </si>
  <si>
    <t>補助対象系統数
（地域間幹線系統）</t>
    <rPh sb="0" eb="2">
      <t>ホジョ</t>
    </rPh>
    <rPh sb="2" eb="4">
      <t>タイショウ</t>
    </rPh>
    <rPh sb="4" eb="6">
      <t>ケイトウ</t>
    </rPh>
    <rPh sb="6" eb="7">
      <t>スウ</t>
    </rPh>
    <rPh sb="9" eb="12">
      <t>チイキカン</t>
    </rPh>
    <rPh sb="12" eb="14">
      <t>カンセン</t>
    </rPh>
    <rPh sb="14" eb="16">
      <t>ケイトウ</t>
    </rPh>
    <phoneticPr fontId="2"/>
  </si>
  <si>
    <t>系統</t>
    <rPh sb="0" eb="2">
      <t>ケイトウ</t>
    </rPh>
    <phoneticPr fontId="2"/>
  </si>
  <si>
    <t>(    　206      )</t>
    <phoneticPr fontId="2"/>
  </si>
  <si>
    <t>(   　 132      )</t>
    <phoneticPr fontId="2"/>
  </si>
  <si>
    <t>　（　　　3.4百万円／系統　　　　）　　　　　　</t>
    <rPh sb="8" eb="11">
      <t>ヒャクマンエン</t>
    </rPh>
    <rPh sb="12" eb="14">
      <t>ケイトウ</t>
    </rPh>
    <phoneticPr fontId="2"/>
  </si>
  <si>
    <t>　　執行額／実績系統数（地域間幹線系統）</t>
    <rPh sb="2" eb="4">
      <t>シッコウ</t>
    </rPh>
    <rPh sb="4" eb="5">
      <t>ガク</t>
    </rPh>
    <rPh sb="6" eb="8">
      <t>ジッセキ</t>
    </rPh>
    <rPh sb="8" eb="10">
      <t>ケイトウ</t>
    </rPh>
    <rPh sb="10" eb="11">
      <t>スウ</t>
    </rPh>
    <rPh sb="12" eb="15">
      <t>チイキカン</t>
    </rPh>
    <rPh sb="15" eb="17">
      <t>カンセン</t>
    </rPh>
    <rPh sb="17" eb="19">
      <t>ケイトウ</t>
    </rPh>
    <phoneticPr fontId="2"/>
  </si>
  <si>
    <r>
      <t>地域公共交通確保維持改善事業費補助金</t>
    </r>
    <r>
      <rPr>
        <sz val="11"/>
        <rFont val="ＭＳ Ｐゴシック"/>
        <family val="3"/>
        <charset val="128"/>
      </rPr>
      <t>（復興庁計上）</t>
    </r>
    <rPh sb="0" eb="2">
      <t>チイキ</t>
    </rPh>
    <rPh sb="2" eb="4">
      <t>コウキョウ</t>
    </rPh>
    <rPh sb="4" eb="6">
      <t>コウツウ</t>
    </rPh>
    <rPh sb="6" eb="8">
      <t>カクホ</t>
    </rPh>
    <rPh sb="8" eb="10">
      <t>イジ</t>
    </rPh>
    <rPh sb="10" eb="12">
      <t>カイゼン</t>
    </rPh>
    <rPh sb="12" eb="14">
      <t>ジギョウ</t>
    </rPh>
    <rPh sb="14" eb="15">
      <t>ヒ</t>
    </rPh>
    <rPh sb="15" eb="18">
      <t>ホジョキン</t>
    </rPh>
    <rPh sb="19" eb="22">
      <t>フッコウチョウ</t>
    </rPh>
    <rPh sb="22" eb="24">
      <t>ケイジョウ</t>
    </rPh>
    <phoneticPr fontId="2"/>
  </si>
  <si>
    <t>支援対象需要の増</t>
    <rPh sb="0" eb="2">
      <t>シエン</t>
    </rPh>
    <rPh sb="2" eb="4">
      <t>タイショウ</t>
    </rPh>
    <rPh sb="4" eb="6">
      <t>ジュヨウ</t>
    </rPh>
    <rPh sb="7" eb="8">
      <t>ゾウ</t>
    </rPh>
    <phoneticPr fontId="2"/>
  </si>
  <si>
    <t>・被災地域における社会・日常生活の基盤である生活交通の確保等の支援は、被災地域の復旧・復興の観点からも現下の国の重要課題である。
・不用については、被災地域の復旧等の状況に対応して、当初想定していた新規系統が設定されなかったこと、発注から納入まで時間のかかる新車ではなく廉価な中古車両を購入したこと等によるもの。</t>
    <rPh sb="1" eb="3">
      <t>ヒサイ</t>
    </rPh>
    <rPh sb="3" eb="5">
      <t>チイキ</t>
    </rPh>
    <rPh sb="9" eb="11">
      <t>シャカイ</t>
    </rPh>
    <rPh sb="12" eb="14">
      <t>ニチジョウ</t>
    </rPh>
    <rPh sb="14" eb="16">
      <t>セイカツ</t>
    </rPh>
    <rPh sb="17" eb="19">
      <t>キバン</t>
    </rPh>
    <rPh sb="22" eb="24">
      <t>セイカツ</t>
    </rPh>
    <rPh sb="24" eb="26">
      <t>コウツウ</t>
    </rPh>
    <rPh sb="27" eb="30">
      <t>カクホトウ</t>
    </rPh>
    <rPh sb="31" eb="33">
      <t>シエン</t>
    </rPh>
    <rPh sb="35" eb="37">
      <t>ヒサイ</t>
    </rPh>
    <rPh sb="37" eb="39">
      <t>チイキ</t>
    </rPh>
    <rPh sb="40" eb="42">
      <t>フッキュウ</t>
    </rPh>
    <rPh sb="43" eb="45">
      <t>フッコウ</t>
    </rPh>
    <rPh sb="46" eb="48">
      <t>カンテン</t>
    </rPh>
    <rPh sb="51" eb="53">
      <t>ゲンカ</t>
    </rPh>
    <rPh sb="54" eb="55">
      <t>クニ</t>
    </rPh>
    <rPh sb="56" eb="58">
      <t>ジュウヨウ</t>
    </rPh>
    <rPh sb="58" eb="60">
      <t>カダイ</t>
    </rPh>
    <rPh sb="66" eb="68">
      <t>フヨウ</t>
    </rPh>
    <rPh sb="74" eb="76">
      <t>ヒサイ</t>
    </rPh>
    <rPh sb="76" eb="78">
      <t>チイキ</t>
    </rPh>
    <rPh sb="79" eb="81">
      <t>フッキュウ</t>
    </rPh>
    <rPh sb="81" eb="82">
      <t>トウ</t>
    </rPh>
    <rPh sb="83" eb="85">
      <t>ジョウキョウ</t>
    </rPh>
    <rPh sb="86" eb="88">
      <t>タイオウ</t>
    </rPh>
    <rPh sb="91" eb="93">
      <t>トウショ</t>
    </rPh>
    <phoneticPr fontId="2"/>
  </si>
  <si>
    <t>―</t>
    <phoneticPr fontId="2"/>
  </si>
  <si>
    <t>　地域公共交通確保維持改善事業費補助金交付要綱に基づき、事業を実施する補助対象事業者（交通事業者等）に対して適切に補助している。</t>
    <rPh sb="1" eb="15">
      <t>チイキ</t>
    </rPh>
    <rPh sb="15" eb="16">
      <t>ヒ</t>
    </rPh>
    <rPh sb="16" eb="19">
      <t>ホジョキン</t>
    </rPh>
    <rPh sb="19" eb="21">
      <t>コウフ</t>
    </rPh>
    <rPh sb="21" eb="23">
      <t>ヨウコウ</t>
    </rPh>
    <rPh sb="24" eb="25">
      <t>モト</t>
    </rPh>
    <rPh sb="28" eb="30">
      <t>ジギョウ</t>
    </rPh>
    <rPh sb="31" eb="33">
      <t>ジッシ</t>
    </rPh>
    <rPh sb="35" eb="37">
      <t>ホジョ</t>
    </rPh>
    <rPh sb="37" eb="39">
      <t>タイショウ</t>
    </rPh>
    <rPh sb="39" eb="41">
      <t>ジギョウ</t>
    </rPh>
    <rPh sb="41" eb="42">
      <t>シャ</t>
    </rPh>
    <rPh sb="43" eb="45">
      <t>コウツウ</t>
    </rPh>
    <rPh sb="45" eb="48">
      <t>ジギョウシャ</t>
    </rPh>
    <rPh sb="48" eb="49">
      <t>トウ</t>
    </rPh>
    <rPh sb="51" eb="52">
      <t>タイ</t>
    </rPh>
    <rPh sb="54" eb="56">
      <t>テキセツ</t>
    </rPh>
    <rPh sb="57" eb="59">
      <t>ホジョ</t>
    </rPh>
    <phoneticPr fontId="2"/>
  </si>
  <si>
    <t>・被災地域における社会・日常生活の基盤である生活交通の確保等の支援は、被災地域の復旧・復興の観点からも現下の国の重要課題である。
したがって、標記事業の補助要件の緩和等を図り、被災地域の生活交通バス路線の全運行系統の維持を目標としている。
・事業の実施状況については、当初想定していた新規系統が設定されなかったこと、発注から納入まで時間のかかる新車ではなく廉価な中古車両を購入したこと等により不用が生じたものの、交付申請がなされた事業すべてに対して支援を行ったところ。</t>
    <rPh sb="35" eb="37">
      <t>ヒサイ</t>
    </rPh>
    <rPh sb="37" eb="39">
      <t>チイキ</t>
    </rPh>
    <rPh sb="40" eb="42">
      <t>フッキュウ</t>
    </rPh>
    <rPh sb="43" eb="45">
      <t>フッコウ</t>
    </rPh>
    <rPh sb="46" eb="48">
      <t>カンテン</t>
    </rPh>
    <rPh sb="51" eb="53">
      <t>ゲンカ</t>
    </rPh>
    <rPh sb="54" eb="55">
      <t>クニ</t>
    </rPh>
    <rPh sb="56" eb="58">
      <t>ジュウヨウ</t>
    </rPh>
    <rPh sb="58" eb="60">
      <t>カダイ</t>
    </rPh>
    <rPh sb="71" eb="73">
      <t>ヒョウキ</t>
    </rPh>
    <rPh sb="85" eb="86">
      <t>ハカ</t>
    </rPh>
    <rPh sb="88" eb="90">
      <t>ヒサイ</t>
    </rPh>
    <rPh sb="90" eb="92">
      <t>チイキ</t>
    </rPh>
    <rPh sb="93" eb="95">
      <t>セイカツ</t>
    </rPh>
    <rPh sb="95" eb="97">
      <t>コウツウ</t>
    </rPh>
    <rPh sb="99" eb="101">
      <t>ロセン</t>
    </rPh>
    <rPh sb="102" eb="103">
      <t>ゼン</t>
    </rPh>
    <rPh sb="103" eb="105">
      <t>ウンコウ</t>
    </rPh>
    <rPh sb="105" eb="107">
      <t>ケイトウ</t>
    </rPh>
    <rPh sb="108" eb="110">
      <t>イジ</t>
    </rPh>
    <rPh sb="111" eb="113">
      <t>モクヒョウ</t>
    </rPh>
    <rPh sb="121" eb="123">
      <t>ジギョウ</t>
    </rPh>
    <rPh sb="124" eb="126">
      <t>ジッシ</t>
    </rPh>
    <rPh sb="126" eb="128">
      <t>ジョウキョウ</t>
    </rPh>
    <rPh sb="134" eb="136">
      <t>トウショ</t>
    </rPh>
    <rPh sb="136" eb="138">
      <t>ソウテイ</t>
    </rPh>
    <rPh sb="142" eb="144">
      <t>シンキ</t>
    </rPh>
    <rPh sb="158" eb="160">
      <t>ハッチュウ</t>
    </rPh>
    <rPh sb="162" eb="164">
      <t>ノウニュウ</t>
    </rPh>
    <rPh sb="166" eb="168">
      <t>ジカン</t>
    </rPh>
    <rPh sb="172" eb="174">
      <t>シンシャ</t>
    </rPh>
    <rPh sb="178" eb="180">
      <t>レンカ</t>
    </rPh>
    <rPh sb="186" eb="188">
      <t>コウニュウ</t>
    </rPh>
    <rPh sb="192" eb="193">
      <t>トウ</t>
    </rPh>
    <rPh sb="196" eb="198">
      <t>フヨウ</t>
    </rPh>
    <rPh sb="206" eb="208">
      <t>コウフ</t>
    </rPh>
    <rPh sb="208" eb="210">
      <t>シンセイ</t>
    </rPh>
    <rPh sb="215" eb="217">
      <t>ジギョウ</t>
    </rPh>
    <rPh sb="221" eb="222">
      <t>タイ</t>
    </rPh>
    <rPh sb="224" eb="226">
      <t>シエン</t>
    </rPh>
    <rPh sb="227" eb="228">
      <t>オコナ</t>
    </rPh>
    <phoneticPr fontId="2"/>
  </si>
  <si>
    <t>今後とも復興の進捗に対応し、被災地域のニーズを踏まえつつ、柔軟かつ適切な支援を図っていく必要がある。</t>
    <rPh sb="0" eb="2">
      <t>コンゴ</t>
    </rPh>
    <rPh sb="4" eb="6">
      <t>フッコウ</t>
    </rPh>
    <rPh sb="7" eb="9">
      <t>シンチョク</t>
    </rPh>
    <rPh sb="10" eb="12">
      <t>タイオウ</t>
    </rPh>
    <rPh sb="14" eb="16">
      <t>ヒサイ</t>
    </rPh>
    <rPh sb="16" eb="18">
      <t>チイキ</t>
    </rPh>
    <rPh sb="23" eb="24">
      <t>フ</t>
    </rPh>
    <rPh sb="29" eb="31">
      <t>ジュウナン</t>
    </rPh>
    <rPh sb="33" eb="35">
      <t>テキセツ</t>
    </rPh>
    <rPh sb="36" eb="38">
      <t>シエン</t>
    </rPh>
    <rPh sb="39" eb="40">
      <t>ハカ</t>
    </rPh>
    <rPh sb="44" eb="46">
      <t>ヒツヨウ</t>
    </rPh>
    <phoneticPr fontId="2"/>
  </si>
  <si>
    <t>特定被災地域公共交通調査事業の実施に当たっては、効果的に事業を推進するため、地域のニーズ把握を適切に行うよう、地方公共団体等に対し適切に助言、サポートすべき。</t>
    <phoneticPr fontId="2"/>
  </si>
  <si>
    <t>チーム所見を踏まえ、被災地域の生活交通のニーズ把握等が適切に行われるよう適切にサポートを行う。</t>
    <phoneticPr fontId="2"/>
  </si>
  <si>
    <t>復興‐0005</t>
    <rPh sb="0" eb="2">
      <t>フッコウ</t>
    </rPh>
    <phoneticPr fontId="2"/>
  </si>
  <si>
    <t>A.福島交通㈱</t>
    <rPh sb="2" eb="4">
      <t>フクシマ</t>
    </rPh>
    <rPh sb="4" eb="6">
      <t>コウツウ</t>
    </rPh>
    <phoneticPr fontId="2"/>
  </si>
  <si>
    <t>被災地域地域間幹線系等確保維持事業</t>
    <rPh sb="0" eb="2">
      <t>ヒサイ</t>
    </rPh>
    <rPh sb="2" eb="4">
      <t>チイキ</t>
    </rPh>
    <rPh sb="4" eb="7">
      <t>チイキカン</t>
    </rPh>
    <rPh sb="7" eb="11">
      <t>カンセンケイトウ</t>
    </rPh>
    <rPh sb="11" eb="13">
      <t>カクホ</t>
    </rPh>
    <rPh sb="13" eb="15">
      <t>イジ</t>
    </rPh>
    <rPh sb="15" eb="17">
      <t>ジギョウ</t>
    </rPh>
    <phoneticPr fontId="2"/>
  </si>
  <si>
    <t>A.補助金交付要綱に定める補助対象事業者</t>
    <rPh sb="2" eb="5">
      <t>ホジョキン</t>
    </rPh>
    <rPh sb="5" eb="7">
      <t>コウフ</t>
    </rPh>
    <rPh sb="7" eb="9">
      <t>ヨウコウ</t>
    </rPh>
    <rPh sb="10" eb="11">
      <t>サダ</t>
    </rPh>
    <rPh sb="13" eb="15">
      <t>ホジョ</t>
    </rPh>
    <rPh sb="15" eb="17">
      <t>タイショウ</t>
    </rPh>
    <rPh sb="17" eb="19">
      <t>ジギョウ</t>
    </rPh>
    <rPh sb="19" eb="20">
      <t>シャ</t>
    </rPh>
    <phoneticPr fontId="2"/>
  </si>
  <si>
    <t>福島交通㈱　</t>
    <rPh sb="0" eb="2">
      <t>フクシマ</t>
    </rPh>
    <phoneticPr fontId="2"/>
  </si>
  <si>
    <t>岩手県交通㈱</t>
    <rPh sb="0" eb="3">
      <t>イワテケン</t>
    </rPh>
    <rPh sb="3" eb="5">
      <t>コウツウ</t>
    </rPh>
    <phoneticPr fontId="2"/>
  </si>
  <si>
    <t>㈱ミヤコーバス</t>
    <phoneticPr fontId="2"/>
  </si>
  <si>
    <t>岩手県北自動車㈱</t>
    <rPh sb="0" eb="2">
      <t>イワテ</t>
    </rPh>
    <rPh sb="2" eb="4">
      <t>ケンホク</t>
    </rPh>
    <rPh sb="4" eb="7">
      <t>ジドウシャ</t>
    </rPh>
    <phoneticPr fontId="2"/>
  </si>
  <si>
    <t>会津乗合自動車㈱</t>
    <phoneticPr fontId="2"/>
  </si>
  <si>
    <t>ジェイアールバス東北㈱　</t>
    <phoneticPr fontId="2"/>
  </si>
  <si>
    <t>磐梯東都バス㈱</t>
    <phoneticPr fontId="2"/>
  </si>
  <si>
    <t>復興庁：086
農林水産省：0392</t>
    <phoneticPr fontId="2"/>
  </si>
  <si>
    <t>　　　　　　　　　　　　　平成２４年行政事業レビューシート　(復興庁、農林水産省)</t>
    <rPh sb="13" eb="15">
      <t>ヘイセイ</t>
    </rPh>
    <rPh sb="17" eb="18">
      <t>ネン</t>
    </rPh>
    <rPh sb="18" eb="20">
      <t>ギョウセイ</t>
    </rPh>
    <rPh sb="20" eb="22">
      <t>ジギョウ</t>
    </rPh>
    <rPh sb="31" eb="34">
      <t>フッコウチョウ</t>
    </rPh>
    <rPh sb="35" eb="37">
      <t>ノウリン</t>
    </rPh>
    <rPh sb="37" eb="40">
      <t>スイサンショウ</t>
    </rPh>
    <rPh sb="39" eb="40">
      <t>ショウ</t>
    </rPh>
    <phoneticPr fontId="2"/>
  </si>
  <si>
    <t>共同利用漁船等復旧支援対策事業
（復興関連事業）</t>
    <rPh sb="0" eb="2">
      <t>キョウドウ</t>
    </rPh>
    <rPh sb="2" eb="4">
      <t>リヨウ</t>
    </rPh>
    <rPh sb="4" eb="6">
      <t>ギョセン</t>
    </rPh>
    <rPh sb="6" eb="7">
      <t>トウ</t>
    </rPh>
    <rPh sb="7" eb="9">
      <t>フッキュウ</t>
    </rPh>
    <rPh sb="9" eb="11">
      <t>シエン</t>
    </rPh>
    <rPh sb="11" eb="13">
      <t>タイサク</t>
    </rPh>
    <rPh sb="13" eb="15">
      <t>ジギョウ</t>
    </rPh>
    <rPh sb="17" eb="19">
      <t>フッコウ</t>
    </rPh>
    <rPh sb="19" eb="21">
      <t>カンレン</t>
    </rPh>
    <rPh sb="21" eb="23">
      <t>ジギョウ</t>
    </rPh>
    <phoneticPr fontId="2"/>
  </si>
  <si>
    <t>担当部局庁</t>
    <phoneticPr fontId="2"/>
  </si>
  <si>
    <t>復興庁統括官付参事官（予算会計担当）
水産庁資源管理部漁業調整課</t>
    <rPh sb="0" eb="2">
      <t>フッコウ</t>
    </rPh>
    <rPh sb="2" eb="3">
      <t>チョウ</t>
    </rPh>
    <rPh sb="3" eb="6">
      <t>トウカツカン</t>
    </rPh>
    <rPh sb="6" eb="7">
      <t>ツ</t>
    </rPh>
    <rPh sb="7" eb="10">
      <t>サンジカン</t>
    </rPh>
    <rPh sb="11" eb="13">
      <t>ヨサン</t>
    </rPh>
    <rPh sb="13" eb="15">
      <t>カイケイ</t>
    </rPh>
    <rPh sb="15" eb="17">
      <t>タントウ</t>
    </rPh>
    <rPh sb="19" eb="22">
      <t>スイサンチョウ</t>
    </rPh>
    <rPh sb="22" eb="24">
      <t>シゲン</t>
    </rPh>
    <rPh sb="24" eb="27">
      <t>カンリブ</t>
    </rPh>
    <rPh sb="27" eb="29">
      <t>ギョギョウ</t>
    </rPh>
    <rPh sb="29" eb="32">
      <t>チョウセイカ</t>
    </rPh>
    <phoneticPr fontId="2"/>
  </si>
  <si>
    <t>平成23年度～平成24年度</t>
    <rPh sb="0" eb="2">
      <t>ヘイセイ</t>
    </rPh>
    <rPh sb="4" eb="6">
      <t>ネンド</t>
    </rPh>
    <rPh sb="7" eb="9">
      <t>ヘイセイ</t>
    </rPh>
    <rPh sb="11" eb="13">
      <t>ネンド</t>
    </rPh>
    <phoneticPr fontId="2"/>
  </si>
  <si>
    <t>復興庁参事官　尾関 良夫
水産庁漁業調整課長 内海 和彦</t>
    <rPh sb="0" eb="2">
      <t>フッコウ</t>
    </rPh>
    <rPh sb="2" eb="3">
      <t>チョウ</t>
    </rPh>
    <rPh sb="3" eb="6">
      <t>サンジカン</t>
    </rPh>
    <rPh sb="7" eb="9">
      <t>オゼキ</t>
    </rPh>
    <rPh sb="10" eb="12">
      <t>ヨシオ</t>
    </rPh>
    <rPh sb="13" eb="16">
      <t>スイサンチョウ</t>
    </rPh>
    <rPh sb="16" eb="18">
      <t>ギョギョウ</t>
    </rPh>
    <rPh sb="18" eb="20">
      <t>チョウセイ</t>
    </rPh>
    <rPh sb="20" eb="22">
      <t>カチョウ</t>
    </rPh>
    <rPh sb="23" eb="25">
      <t>ウツミ</t>
    </rPh>
    <rPh sb="26" eb="28">
      <t>カズヒコ</t>
    </rPh>
    <phoneticPr fontId="2"/>
  </si>
  <si>
    <t>東日本大震災復興特別会計
一般会計</t>
    <rPh sb="0" eb="3">
      <t>ヒガシニホン</t>
    </rPh>
    <rPh sb="3" eb="6">
      <t>ダイシンサイ</t>
    </rPh>
    <rPh sb="6" eb="8">
      <t>フッコウ</t>
    </rPh>
    <rPh sb="8" eb="10">
      <t>トクベツ</t>
    </rPh>
    <rPh sb="10" eb="12">
      <t>カイケイ</t>
    </rPh>
    <rPh sb="13" eb="15">
      <t>イッパン</t>
    </rPh>
    <rPh sb="15" eb="17">
      <t>カイケイ</t>
    </rPh>
    <phoneticPr fontId="2"/>
  </si>
  <si>
    <t>⑯漁業経営の安定</t>
    <rPh sb="1" eb="3">
      <t>ギョギョウ</t>
    </rPh>
    <rPh sb="3" eb="5">
      <t>ケイエイ</t>
    </rPh>
    <rPh sb="6" eb="8">
      <t>アンテイ</t>
    </rPh>
    <phoneticPr fontId="2"/>
  </si>
  <si>
    <t>激甚災害に対処するための特別の財政援助等に関する法律第11条</t>
    <rPh sb="0" eb="2">
      <t>ゲキジン</t>
    </rPh>
    <rPh sb="2" eb="4">
      <t>サイガイ</t>
    </rPh>
    <rPh sb="5" eb="7">
      <t>タイショ</t>
    </rPh>
    <rPh sb="12" eb="14">
      <t>トクベツ</t>
    </rPh>
    <rPh sb="15" eb="17">
      <t>ザイセイ</t>
    </rPh>
    <rPh sb="17" eb="19">
      <t>エンジョ</t>
    </rPh>
    <rPh sb="19" eb="20">
      <t>トウ</t>
    </rPh>
    <rPh sb="21" eb="22">
      <t>カン</t>
    </rPh>
    <rPh sb="24" eb="26">
      <t>ホウリツ</t>
    </rPh>
    <rPh sb="26" eb="27">
      <t>ダイ</t>
    </rPh>
    <rPh sb="29" eb="30">
      <t>ジョウ</t>
    </rPh>
    <phoneticPr fontId="2"/>
  </si>
  <si>
    <t>関係する計画、通知等</t>
    <phoneticPr fontId="2"/>
  </si>
  <si>
    <t>水産基本計画（平成19年３月20日閣議決定）
水産復興マスタープラン（平成23年6月23日）</t>
    <rPh sb="0" eb="2">
      <t>スイサン</t>
    </rPh>
    <rPh sb="2" eb="4">
      <t>キホン</t>
    </rPh>
    <rPh sb="4" eb="6">
      <t>ケイカク</t>
    </rPh>
    <rPh sb="7" eb="9">
      <t>ヘイセイ</t>
    </rPh>
    <rPh sb="11" eb="12">
      <t>ネン</t>
    </rPh>
    <rPh sb="13" eb="14">
      <t>ガツ</t>
    </rPh>
    <rPh sb="16" eb="17">
      <t>ニチ</t>
    </rPh>
    <rPh sb="17" eb="19">
      <t>カクギ</t>
    </rPh>
    <rPh sb="19" eb="21">
      <t>ケッテイ</t>
    </rPh>
    <rPh sb="23" eb="25">
      <t>スイサン</t>
    </rPh>
    <rPh sb="25" eb="27">
      <t>フッコウ</t>
    </rPh>
    <rPh sb="35" eb="37">
      <t>ヘイセイ</t>
    </rPh>
    <rPh sb="39" eb="40">
      <t>ネン</t>
    </rPh>
    <rPh sb="41" eb="42">
      <t>ガツ</t>
    </rPh>
    <rPh sb="44" eb="45">
      <t>ニチ</t>
    </rPh>
    <phoneticPr fontId="2"/>
  </si>
  <si>
    <t xml:space="preserve"> 　東日本大震災により東北地方及び関東地方太平洋側を中心に水産関係に壊滅的な被害が生じ、特に、漁業生産の根幹である漁船や地域の基幹産業である定置網が多数甚大な被害を受けたため、漁業者が収入を得るために必要不可欠な漁船や定置網を早急に復旧させ、漁業の早期再開を図る。</t>
    <rPh sb="121" eb="123">
      <t>ギョギョウ</t>
    </rPh>
    <rPh sb="124" eb="126">
      <t>ソウキ</t>
    </rPh>
    <rPh sb="126" eb="128">
      <t>サイカイ</t>
    </rPh>
    <rPh sb="129" eb="130">
      <t>ハカ</t>
    </rPh>
    <phoneticPr fontId="2"/>
  </si>
  <si>
    <t>①共同利用小型漁船建造事業
　激甚災害法の規定に基づき、漁業協同組合が被災した漁業者の共同利用に供するために建造する小型漁船建造費に対して補助する。（指定地域：青森県、岩手県、宮城県、福島県及び茨城県　平成23年６月27日農林水産省告示）　補助率：１／３
②共同利用漁船等復旧支援対策事業
　①の事業でカバーされない地域や漁船・定置網等について、漁業協同組合等が被災した漁業者の共同利用に供するために建造・導入する漁船、漁労設備及び定置網の建造費・導入費に対して補助する。　補助率：１／２、１／３</t>
    <rPh sb="1" eb="3">
      <t>キョウドウ</t>
    </rPh>
    <rPh sb="3" eb="5">
      <t>リヨウ</t>
    </rPh>
    <rPh sb="5" eb="7">
      <t>コガタ</t>
    </rPh>
    <rPh sb="7" eb="9">
      <t>ギョセン</t>
    </rPh>
    <rPh sb="9" eb="11">
      <t>ケンゾウ</t>
    </rPh>
    <rPh sb="11" eb="13">
      <t>ジギョウ</t>
    </rPh>
    <rPh sb="15" eb="17">
      <t>ゲキジン</t>
    </rPh>
    <rPh sb="17" eb="19">
      <t>サイガイ</t>
    </rPh>
    <rPh sb="19" eb="20">
      <t>ホウ</t>
    </rPh>
    <rPh sb="21" eb="23">
      <t>キテイ</t>
    </rPh>
    <rPh sb="24" eb="25">
      <t>モト</t>
    </rPh>
    <rPh sb="28" eb="30">
      <t>ギョギョウ</t>
    </rPh>
    <rPh sb="30" eb="32">
      <t>キョウドウ</t>
    </rPh>
    <rPh sb="32" eb="34">
      <t>クミアイ</t>
    </rPh>
    <rPh sb="35" eb="37">
      <t>ヒサイ</t>
    </rPh>
    <rPh sb="39" eb="42">
      <t>ギョギョウシャ</t>
    </rPh>
    <rPh sb="43" eb="45">
      <t>キョウドウ</t>
    </rPh>
    <rPh sb="45" eb="47">
      <t>リヨウ</t>
    </rPh>
    <rPh sb="48" eb="49">
      <t>キョウ</t>
    </rPh>
    <rPh sb="54" eb="56">
      <t>ケンゾウ</t>
    </rPh>
    <rPh sb="58" eb="60">
      <t>コガタ</t>
    </rPh>
    <rPh sb="60" eb="62">
      <t>ギョセン</t>
    </rPh>
    <rPh sb="62" eb="65">
      <t>ケンゾウヒ</t>
    </rPh>
    <rPh sb="66" eb="67">
      <t>タイ</t>
    </rPh>
    <rPh sb="69" eb="71">
      <t>ホジョ</t>
    </rPh>
    <rPh sb="75" eb="77">
      <t>シテイ</t>
    </rPh>
    <rPh sb="77" eb="79">
      <t>チイキ</t>
    </rPh>
    <rPh sb="80" eb="83">
      <t>アオモリケン</t>
    </rPh>
    <rPh sb="84" eb="87">
      <t>イワテケン</t>
    </rPh>
    <rPh sb="88" eb="91">
      <t>ミヤギケン</t>
    </rPh>
    <rPh sb="92" eb="95">
      <t>フクシマケン</t>
    </rPh>
    <rPh sb="95" eb="96">
      <t>オヨ</t>
    </rPh>
    <rPh sb="97" eb="100">
      <t>イバラキケン</t>
    </rPh>
    <rPh sb="101" eb="103">
      <t>ヘイセイ</t>
    </rPh>
    <rPh sb="120" eb="123">
      <t>ホジョリツ</t>
    </rPh>
    <rPh sb="130" eb="132">
      <t>キョウドウ</t>
    </rPh>
    <rPh sb="132" eb="134">
      <t>リヨウ</t>
    </rPh>
    <rPh sb="134" eb="136">
      <t>ギョセン</t>
    </rPh>
    <rPh sb="136" eb="137">
      <t>トウ</t>
    </rPh>
    <rPh sb="137" eb="139">
      <t>フッキュウ</t>
    </rPh>
    <rPh sb="139" eb="141">
      <t>シエン</t>
    </rPh>
    <rPh sb="141" eb="143">
      <t>タイサク</t>
    </rPh>
    <rPh sb="143" eb="145">
      <t>ジギョウ</t>
    </rPh>
    <rPh sb="149" eb="151">
      <t>ジギョウ</t>
    </rPh>
    <rPh sb="159" eb="161">
      <t>チイキ</t>
    </rPh>
    <rPh sb="162" eb="164">
      <t>ギョセン</t>
    </rPh>
    <rPh sb="165" eb="167">
      <t>テイチ</t>
    </rPh>
    <rPh sb="167" eb="168">
      <t>アミ</t>
    </rPh>
    <rPh sb="168" eb="169">
      <t>トウ</t>
    </rPh>
    <rPh sb="174" eb="176">
      <t>ギョギョウ</t>
    </rPh>
    <rPh sb="176" eb="178">
      <t>キョウドウ</t>
    </rPh>
    <rPh sb="178" eb="180">
      <t>クミアイ</t>
    </rPh>
    <rPh sb="180" eb="181">
      <t>トウ</t>
    </rPh>
    <rPh sb="182" eb="184">
      <t>ヒサイ</t>
    </rPh>
    <rPh sb="186" eb="189">
      <t>ギョギョウシャ</t>
    </rPh>
    <rPh sb="190" eb="192">
      <t>キョウドウ</t>
    </rPh>
    <rPh sb="192" eb="194">
      <t>リヨウ</t>
    </rPh>
    <rPh sb="195" eb="196">
      <t>キョウ</t>
    </rPh>
    <rPh sb="201" eb="203">
      <t>ケンゾウ</t>
    </rPh>
    <rPh sb="204" eb="206">
      <t>ドウニュウ</t>
    </rPh>
    <rPh sb="208" eb="210">
      <t>ギョセン</t>
    </rPh>
    <rPh sb="211" eb="213">
      <t>ギョロウ</t>
    </rPh>
    <rPh sb="213" eb="215">
      <t>セツビ</t>
    </rPh>
    <rPh sb="215" eb="216">
      <t>オヨ</t>
    </rPh>
    <rPh sb="217" eb="220">
      <t>テイチアミ</t>
    </rPh>
    <rPh sb="221" eb="224">
      <t>ケンゾウヒ</t>
    </rPh>
    <rPh sb="225" eb="228">
      <t>ドウニュウヒ</t>
    </rPh>
    <rPh sb="229" eb="230">
      <t>タイ</t>
    </rPh>
    <rPh sb="232" eb="234">
      <t>ホジョ</t>
    </rPh>
    <rPh sb="238" eb="241">
      <t>ホジョリツ</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</si>
  <si>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</si>
  <si>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3,880（復興庁計上）</t>
    <rPh sb="6" eb="9">
      <t>フッコウチョウ</t>
    </rPh>
    <rPh sb="9" eb="11">
      <t>ケイジョウ</t>
    </rPh>
    <phoneticPr fontId="2"/>
  </si>
  <si>
    <t>2,894（復興庁計上）</t>
    <phoneticPr fontId="2"/>
  </si>
  <si>
    <t>目標値
（25年度）</t>
    <rPh sb="0" eb="3">
      <t>モクヒョウチ</t>
    </rPh>
    <rPh sb="7" eb="9">
      <t>ネンド</t>
    </rPh>
    <phoneticPr fontId="2"/>
  </si>
  <si>
    <t>新規漁業就業者数
※下段（　）書きは年度目標値、上段は年度実績値
漁船について、平成25年度末までに少なくとも12,000隻を復旧。（漁船保険等の利用による個人復旧を含む。）</t>
    <rPh sb="0" eb="2">
      <t>シンキ</t>
    </rPh>
    <rPh sb="2" eb="4">
      <t>ギョギョウ</t>
    </rPh>
    <rPh sb="4" eb="7">
      <t>シュウギョウシャ</t>
    </rPh>
    <rPh sb="7" eb="8">
      <t>スウ</t>
    </rPh>
    <rPh sb="67" eb="69">
      <t>ギョセン</t>
    </rPh>
    <rPh sb="69" eb="71">
      <t>ホケン</t>
    </rPh>
    <rPh sb="71" eb="72">
      <t>トウ</t>
    </rPh>
    <rPh sb="73" eb="75">
      <t>リヨウ</t>
    </rPh>
    <rPh sb="78" eb="80">
      <t>コジン</t>
    </rPh>
    <rPh sb="80" eb="82">
      <t>フッキュウ</t>
    </rPh>
    <rPh sb="83" eb="84">
      <t>フク</t>
    </rPh>
    <phoneticPr fontId="2"/>
  </si>
  <si>
    <t>人</t>
    <rPh sb="0" eb="1">
      <t>ヒト</t>
    </rPh>
    <phoneticPr fontId="2"/>
  </si>
  <si>
    <t>－</t>
    <phoneticPr fontId="2"/>
  </si>
  <si>
    <t>1,768(1,500)</t>
    <phoneticPr fontId="2"/>
  </si>
  <si>
    <t>1,500(各年)</t>
    <rPh sb="6" eb="8">
      <t>カクネン</t>
    </rPh>
    <phoneticPr fontId="2"/>
  </si>
  <si>
    <t>隻</t>
    <rPh sb="0" eb="1">
      <t>セキ</t>
    </rPh>
    <phoneticPr fontId="2"/>
  </si>
  <si>
    <t>－</t>
    <phoneticPr fontId="2"/>
  </si>
  <si>
    <t>％</t>
    <phoneticPr fontId="2"/>
  </si>
  <si>
    <t>事業利用による平成24年度末までの漁船導入契約隻数　</t>
    <rPh sb="0" eb="2">
      <t>ジギョウ</t>
    </rPh>
    <rPh sb="2" eb="4">
      <t>リヨウ</t>
    </rPh>
    <rPh sb="21" eb="23">
      <t>ケイヤク</t>
    </rPh>
    <phoneticPr fontId="2"/>
  </si>
  <si>
    <t>－</t>
    <phoneticPr fontId="2"/>
  </si>
  <si>
    <t>―</t>
    <phoneticPr fontId="2"/>
  </si>
  <si>
    <t>(    　－     )</t>
    <phoneticPr fontId="2"/>
  </si>
  <si>
    <t>2,585,523（円／隻）　　　　　　</t>
    <rPh sb="10" eb="11">
      <t>エン</t>
    </rPh>
    <rPh sb="12" eb="13">
      <t>セキ</t>
    </rPh>
    <phoneticPr fontId="2"/>
  </si>
  <si>
    <t>単位当たりのコスト=X/Y
X：漁船導入費（国費）23,611百万円
Y：導入隻数（計画）9,132隻
（参考）震災対応事業のため過去２ケ年の実績なし</t>
    <rPh sb="0" eb="2">
      <t>タンイ</t>
    </rPh>
    <rPh sb="2" eb="3">
      <t>ア</t>
    </rPh>
    <rPh sb="17" eb="19">
      <t>ギョセン</t>
    </rPh>
    <rPh sb="19" eb="21">
      <t>ドウニュウ</t>
    </rPh>
    <rPh sb="21" eb="22">
      <t>ヒ</t>
    </rPh>
    <rPh sb="23" eb="25">
      <t>コクヒ</t>
    </rPh>
    <rPh sb="32" eb="34">
      <t>ヒャクマン</t>
    </rPh>
    <rPh sb="34" eb="35">
      <t>エン</t>
    </rPh>
    <rPh sb="38" eb="40">
      <t>ドウニュウ</t>
    </rPh>
    <rPh sb="40" eb="42">
      <t>セキスウ</t>
    </rPh>
    <rPh sb="43" eb="45">
      <t>ケイカク</t>
    </rPh>
    <rPh sb="51" eb="52">
      <t>セキ</t>
    </rPh>
    <rPh sb="55" eb="57">
      <t>サンコウ</t>
    </rPh>
    <rPh sb="58" eb="60">
      <t>シンサイ</t>
    </rPh>
    <rPh sb="60" eb="62">
      <t>タイオウ</t>
    </rPh>
    <rPh sb="62" eb="64">
      <t>ジギョウ</t>
    </rPh>
    <rPh sb="67" eb="69">
      <t>カコ</t>
    </rPh>
    <rPh sb="71" eb="72">
      <t>ネン</t>
    </rPh>
    <rPh sb="73" eb="75">
      <t>ジッセキ</t>
    </rPh>
    <phoneticPr fontId="2"/>
  </si>
  <si>
    <t>①共同利用小型漁船建造費</t>
    <rPh sb="1" eb="3">
      <t>キョウドウ</t>
    </rPh>
    <rPh sb="3" eb="5">
      <t>リヨウ</t>
    </rPh>
    <rPh sb="5" eb="7">
      <t>コガタ</t>
    </rPh>
    <rPh sb="7" eb="9">
      <t>ギョセン</t>
    </rPh>
    <rPh sb="9" eb="12">
      <t>ケンゾウヒ</t>
    </rPh>
    <phoneticPr fontId="18"/>
  </si>
  <si>
    <t>被災地からの小型漁船建造要望が減ったことによる減</t>
    <rPh sb="0" eb="3">
      <t>ヒサイチ</t>
    </rPh>
    <rPh sb="6" eb="8">
      <t>コガタ</t>
    </rPh>
    <rPh sb="8" eb="10">
      <t>ギョセン</t>
    </rPh>
    <rPh sb="10" eb="12">
      <t>ケンゾウ</t>
    </rPh>
    <rPh sb="12" eb="14">
      <t>ヨウボウ</t>
    </rPh>
    <rPh sb="15" eb="16">
      <t>ヘ</t>
    </rPh>
    <rPh sb="23" eb="24">
      <t>ゲン</t>
    </rPh>
    <phoneticPr fontId="2"/>
  </si>
  <si>
    <t>①共同利用漁船等復旧支援対策事業</t>
    <rPh sb="1" eb="3">
      <t>キョウドウ</t>
    </rPh>
    <rPh sb="3" eb="5">
      <t>リヨウ</t>
    </rPh>
    <rPh sb="5" eb="7">
      <t>ギョセン</t>
    </rPh>
    <rPh sb="7" eb="8">
      <t>トウ</t>
    </rPh>
    <rPh sb="8" eb="10">
      <t>フッキュウ</t>
    </rPh>
    <rPh sb="10" eb="12">
      <t>シエン</t>
    </rPh>
    <rPh sb="12" eb="14">
      <t>タイサク</t>
    </rPh>
    <rPh sb="14" eb="16">
      <t>ジギョウ</t>
    </rPh>
    <phoneticPr fontId="18"/>
  </si>
  <si>
    <t>うち漁船・定置網導入費</t>
    <rPh sb="2" eb="4">
      <t>ギョセン</t>
    </rPh>
    <rPh sb="5" eb="7">
      <t>テイチ</t>
    </rPh>
    <rPh sb="7" eb="8">
      <t>アミ</t>
    </rPh>
    <rPh sb="8" eb="11">
      <t>ドウニュウヒ</t>
    </rPh>
    <phoneticPr fontId="18"/>
  </si>
  <si>
    <t>被災地からの漁船・定置網等漁具の建造・導入要望が増えたことによる増</t>
    <rPh sb="0" eb="3">
      <t>ヒサイチ</t>
    </rPh>
    <rPh sb="6" eb="8">
      <t>ギョセン</t>
    </rPh>
    <rPh sb="9" eb="12">
      <t>テイチアミ</t>
    </rPh>
    <rPh sb="12" eb="13">
      <t>トウ</t>
    </rPh>
    <rPh sb="13" eb="15">
      <t>ギョグ</t>
    </rPh>
    <rPh sb="16" eb="18">
      <t>ケンゾウ</t>
    </rPh>
    <rPh sb="19" eb="21">
      <t>ドウニュウ</t>
    </rPh>
    <rPh sb="21" eb="23">
      <t>ヨウボウ</t>
    </rPh>
    <rPh sb="24" eb="25">
      <t>フ</t>
    </rPh>
    <rPh sb="32" eb="33">
      <t>ゾウ</t>
    </rPh>
    <phoneticPr fontId="2"/>
  </si>
  <si>
    <t>うち運営費</t>
    <rPh sb="2" eb="5">
      <t>ウンエイヒ</t>
    </rPh>
    <phoneticPr fontId="18"/>
  </si>
  <si>
    <t>県の運営費要望が減ったことによる減</t>
    <rPh sb="0" eb="1">
      <t>ケン</t>
    </rPh>
    <rPh sb="2" eb="5">
      <t>ウンエイヒ</t>
    </rPh>
    <rPh sb="5" eb="7">
      <t>ヨウボウ</t>
    </rPh>
    <rPh sb="8" eb="9">
      <t>ヘ</t>
    </rPh>
    <rPh sb="16" eb="17">
      <t>ゲン</t>
    </rPh>
    <phoneticPr fontId="2"/>
  </si>
  <si>
    <t>－</t>
    <phoneticPr fontId="2"/>
  </si>
  <si>
    <t>不用率が大きい場合は、その理由を把握しているか。</t>
    <phoneticPr fontId="2"/>
  </si>
  <si>
    <t>単位あたりコストの削減に努めているか。その水準は妥当か。</t>
    <phoneticPr fontId="2"/>
  </si>
  <si>
    <t>○</t>
    <phoneticPr fontId="2"/>
  </si>
  <si>
    <t>活動実績は見込みに見合ったものであるか。</t>
    <phoneticPr fontId="2"/>
  </si>
  <si>
    <t xml:space="preserve">・東日本大震災により漁船被害を受けた漁業者の共同利用に供する漁船等の導入支援事業であり、多数の漁業者からのニーズがある。
・漁業の再開には漁船は必要不可欠な生産基盤であり、優先度も高い。
・共同利用小型漁船建造事業は激甚災害制度に基づく事業であり、国が１／３を負担することとなっている。共同利用漁船等復旧支援対策事業も激甚事業と同じスキームで実施するものであり、負担関係は妥当である。
・漁協等が証明する被災した漁船や定置網等について、漁船保険や漁業共済の評価標準価格を参考に建造・取得する経費に対して支援するものであり、過大となるコストは発生しない。
・漁網等漁労設備のみの復旧について、当初は補助対象としていなかったが、被災地からの強い要望を請け、事業要綱を改正してその課題に対応した。
</t>
    <rPh sb="95" eb="97">
      <t>キョウドウ</t>
    </rPh>
    <rPh sb="97" eb="99">
      <t>リヨウ</t>
    </rPh>
    <rPh sb="99" eb="101">
      <t>コガタ</t>
    </rPh>
    <rPh sb="101" eb="103">
      <t>ギョセン</t>
    </rPh>
    <rPh sb="103" eb="105">
      <t>ケンゾウ</t>
    </rPh>
    <rPh sb="105" eb="107">
      <t>ジギョウ</t>
    </rPh>
    <rPh sb="108" eb="110">
      <t>ゲキジン</t>
    </rPh>
    <rPh sb="110" eb="112">
      <t>サイガイ</t>
    </rPh>
    <rPh sb="112" eb="114">
      <t>セイド</t>
    </rPh>
    <rPh sb="115" eb="116">
      <t>モト</t>
    </rPh>
    <rPh sb="118" eb="120">
      <t>ジギョウ</t>
    </rPh>
    <rPh sb="124" eb="125">
      <t>クニ</t>
    </rPh>
    <rPh sb="130" eb="132">
      <t>フタン</t>
    </rPh>
    <rPh sb="143" eb="145">
      <t>キョウドウ</t>
    </rPh>
    <rPh sb="145" eb="147">
      <t>リヨウ</t>
    </rPh>
    <rPh sb="147" eb="150">
      <t>ギョセントウ</t>
    </rPh>
    <rPh sb="150" eb="156">
      <t>フッキュウシエンタイサク</t>
    </rPh>
    <rPh sb="156" eb="158">
      <t>ジギョウ</t>
    </rPh>
    <rPh sb="159" eb="161">
      <t>ゲキジン</t>
    </rPh>
    <rPh sb="161" eb="163">
      <t>ジギョウ</t>
    </rPh>
    <rPh sb="164" eb="165">
      <t>オナ</t>
    </rPh>
    <rPh sb="171" eb="173">
      <t>ジッシ</t>
    </rPh>
    <rPh sb="181" eb="183">
      <t>フタン</t>
    </rPh>
    <rPh sb="183" eb="185">
      <t>カンケイ</t>
    </rPh>
    <rPh sb="186" eb="188">
      <t>ダトウ</t>
    </rPh>
    <rPh sb="235" eb="237">
      <t>サンコウ</t>
    </rPh>
    <phoneticPr fontId="2"/>
  </si>
  <si>
    <t xml:space="preserve">
本事業は、24年度で終了の事業であるが、23年度においては、成果目標を「新規就業者数」のみしか設定しておらず、目標設定や成果の検証が不十分である。以上のことから「適切な成果目標の設定」を行うべきである。また、本事業の成果の検証を行う必要がある。</t>
    <phoneticPr fontId="2"/>
  </si>
  <si>
    <t>縮減</t>
    <rPh sb="0" eb="2">
      <t>シュクゲン</t>
    </rPh>
    <phoneticPr fontId="2"/>
  </si>
  <si>
    <t>　本事業は、24年度で終了としていたが、要望量調査の結果、平成25年度予算要求を行う事業である。
　本事業においては、「新規就業者数」の他に、「被災した漁船の復旧隻数」についても成果目標としているところであり、被災した漁船を復旧させ、早期の漁業再開を図るという事業の目的を遂行するために適切な目標をもって事業実施を行っているところである。　　　　　　　　　　　　　　　　　　　　　　　　　　　　　　　　　　　　　　　　　　　　　　　　　　　　　　　　　　　　　　　　　　　　　　　　　　　　　　　　　　　　　　　　　　　　　　　　　　　　　　　　　　　　　　　　
　なお､本事業は､23年度予算額を24年度に繰越した上で支援を継続しており､現時点では事業が完了していないことから成果を検証することは困難であるが、事業完了時点で必要な検証を行うこととしている。</t>
    <rPh sb="1" eb="2">
      <t>ホン</t>
    </rPh>
    <rPh sb="2" eb="4">
      <t>ジギョウ</t>
    </rPh>
    <rPh sb="20" eb="22">
      <t>ヨウボウ</t>
    </rPh>
    <rPh sb="22" eb="23">
      <t>リョウ</t>
    </rPh>
    <rPh sb="23" eb="25">
      <t>チョウサ</t>
    </rPh>
    <rPh sb="26" eb="28">
      <t>ケッカ</t>
    </rPh>
    <rPh sb="29" eb="31">
      <t>ヘイセイ</t>
    </rPh>
    <rPh sb="33" eb="35">
      <t>ネンド</t>
    </rPh>
    <rPh sb="35" eb="37">
      <t>ヨサン</t>
    </rPh>
    <rPh sb="37" eb="39">
      <t>ヨウキュウ</t>
    </rPh>
    <rPh sb="40" eb="41">
      <t>オコナ</t>
    </rPh>
    <rPh sb="42" eb="44">
      <t>ジギョウ</t>
    </rPh>
    <rPh sb="50" eb="51">
      <t>ホン</t>
    </rPh>
    <rPh sb="51" eb="53">
      <t>ジギョウ</t>
    </rPh>
    <rPh sb="60" eb="62">
      <t>シンキ</t>
    </rPh>
    <rPh sb="62" eb="65">
      <t>シュウギョウシャ</t>
    </rPh>
    <rPh sb="65" eb="66">
      <t>スウ</t>
    </rPh>
    <rPh sb="68" eb="69">
      <t>ホカ</t>
    </rPh>
    <rPh sb="72" eb="74">
      <t>ヒサイ</t>
    </rPh>
    <rPh sb="76" eb="78">
      <t>ギョセン</t>
    </rPh>
    <rPh sb="79" eb="81">
      <t>フッキュウ</t>
    </rPh>
    <rPh sb="81" eb="83">
      <t>セキスウ</t>
    </rPh>
    <rPh sb="89" eb="91">
      <t>セイカ</t>
    </rPh>
    <rPh sb="91" eb="93">
      <t>モクヒョウ</t>
    </rPh>
    <rPh sb="105" eb="107">
      <t>ヒサイ</t>
    </rPh>
    <rPh sb="109" eb="111">
      <t>ギョセン</t>
    </rPh>
    <rPh sb="112" eb="114">
      <t>フッキュウ</t>
    </rPh>
    <rPh sb="117" eb="119">
      <t>ソウキ</t>
    </rPh>
    <rPh sb="120" eb="122">
      <t>ギョギョウ</t>
    </rPh>
    <rPh sb="122" eb="124">
      <t>サイカイ</t>
    </rPh>
    <rPh sb="125" eb="126">
      <t>ハカ</t>
    </rPh>
    <rPh sb="130" eb="132">
      <t>ジギョウ</t>
    </rPh>
    <rPh sb="133" eb="135">
      <t>モクテキ</t>
    </rPh>
    <rPh sb="136" eb="138">
      <t>スイコウ</t>
    </rPh>
    <rPh sb="143" eb="145">
      <t>テキセツ</t>
    </rPh>
    <rPh sb="146" eb="148">
      <t>モクヒョウ</t>
    </rPh>
    <rPh sb="152" eb="154">
      <t>ジギョウ</t>
    </rPh>
    <rPh sb="154" eb="156">
      <t>ジッシ</t>
    </rPh>
    <rPh sb="157" eb="158">
      <t>オコナ</t>
    </rPh>
    <rPh sb="286" eb="287">
      <t>ホン</t>
    </rPh>
    <rPh sb="287" eb="289">
      <t>ジギョウ</t>
    </rPh>
    <rPh sb="293" eb="295">
      <t>ネンド</t>
    </rPh>
    <rPh sb="295" eb="298">
      <t>ヨサンガク</t>
    </rPh>
    <rPh sb="301" eb="303">
      <t>ネンド</t>
    </rPh>
    <rPh sb="304" eb="305">
      <t>ク</t>
    </rPh>
    <rPh sb="305" eb="306">
      <t>コ</t>
    </rPh>
    <rPh sb="308" eb="309">
      <t>ウエ</t>
    </rPh>
    <rPh sb="310" eb="312">
      <t>シエン</t>
    </rPh>
    <rPh sb="313" eb="315">
      <t>ケイゾク</t>
    </rPh>
    <rPh sb="320" eb="323">
      <t>ゲンジテン</t>
    </rPh>
    <rPh sb="325" eb="327">
      <t>ジギョウ</t>
    </rPh>
    <rPh sb="328" eb="330">
      <t>カンリョウ</t>
    </rPh>
    <rPh sb="339" eb="341">
      <t>セイカ</t>
    </rPh>
    <rPh sb="342" eb="344">
      <t>ケンショウ</t>
    </rPh>
    <rPh sb="349" eb="351">
      <t>コンナン</t>
    </rPh>
    <rPh sb="356" eb="358">
      <t>ジギョウ</t>
    </rPh>
    <rPh sb="358" eb="360">
      <t>カンリョウ</t>
    </rPh>
    <rPh sb="360" eb="362">
      <t>ジテン</t>
    </rPh>
    <rPh sb="363" eb="365">
      <t>ヒツヨウ</t>
    </rPh>
    <rPh sb="366" eb="368">
      <t>ケンショウ</t>
    </rPh>
    <rPh sb="369" eb="370">
      <t>オコナ</t>
    </rPh>
    <phoneticPr fontId="2"/>
  </si>
  <si>
    <t>新００７７</t>
    <rPh sb="0" eb="1">
      <t>シン</t>
    </rPh>
    <phoneticPr fontId="2"/>
  </si>
  <si>
    <t>A.　富山県</t>
    <rPh sb="3" eb="5">
      <t>トヤマ</t>
    </rPh>
    <rPh sb="5" eb="6">
      <t>ケン</t>
    </rPh>
    <phoneticPr fontId="2"/>
  </si>
  <si>
    <t>E.</t>
    <phoneticPr fontId="2"/>
  </si>
  <si>
    <t>導入費</t>
    <rPh sb="0" eb="3">
      <t>ドウニュウヒ</t>
    </rPh>
    <phoneticPr fontId="2"/>
  </si>
  <si>
    <t>漁船・漁具導入費</t>
    <phoneticPr fontId="2"/>
  </si>
  <si>
    <t>B.　八戸市</t>
    <rPh sb="3" eb="5">
      <t>ハチノヘ</t>
    </rPh>
    <rPh sb="5" eb="6">
      <t>シ</t>
    </rPh>
    <phoneticPr fontId="2"/>
  </si>
  <si>
    <t>F.</t>
    <phoneticPr fontId="2"/>
  </si>
  <si>
    <t>漁船・漁具導入費</t>
    <phoneticPr fontId="2"/>
  </si>
  <si>
    <t>C.鮭鱒漁業協同組合</t>
    <phoneticPr fontId="2"/>
  </si>
  <si>
    <t>G.</t>
    <phoneticPr fontId="2"/>
  </si>
  <si>
    <t>D.</t>
    <phoneticPr fontId="2"/>
  </si>
  <si>
    <t>H.</t>
    <phoneticPr fontId="2"/>
  </si>
  <si>
    <t>支出先上位１０者リスト</t>
    <phoneticPr fontId="2"/>
  </si>
  <si>
    <t>A.</t>
    <phoneticPr fontId="2"/>
  </si>
  <si>
    <t>支　出　先</t>
    <phoneticPr fontId="2"/>
  </si>
  <si>
    <t>業　務　概　要</t>
    <phoneticPr fontId="2"/>
  </si>
  <si>
    <t>支　出　額
（百万円）</t>
    <phoneticPr fontId="2"/>
  </si>
  <si>
    <t>富山県</t>
    <rPh sb="0" eb="3">
      <t>トヤマケン</t>
    </rPh>
    <phoneticPr fontId="2"/>
  </si>
  <si>
    <t>共同利用に供する漁船、漁具等の導入経費の助成</t>
    <rPh sb="0" eb="2">
      <t>キョウドウ</t>
    </rPh>
    <rPh sb="2" eb="4">
      <t>リヨウ</t>
    </rPh>
    <rPh sb="5" eb="6">
      <t>キョウ</t>
    </rPh>
    <rPh sb="8" eb="10">
      <t>ギョセン</t>
    </rPh>
    <rPh sb="11" eb="13">
      <t>ギョグ</t>
    </rPh>
    <rPh sb="13" eb="14">
      <t>トウ</t>
    </rPh>
    <rPh sb="15" eb="17">
      <t>ドウニュウ</t>
    </rPh>
    <rPh sb="17" eb="19">
      <t>ケイヒ</t>
    </rPh>
    <rPh sb="20" eb="22">
      <t>ジョセイ</t>
    </rPh>
    <phoneticPr fontId="2"/>
  </si>
  <si>
    <t>青森県</t>
    <rPh sb="0" eb="3">
      <t>アオモリケン</t>
    </rPh>
    <phoneticPr fontId="2"/>
  </si>
  <si>
    <t>福島県</t>
    <rPh sb="0" eb="3">
      <t>フクシマケン</t>
    </rPh>
    <phoneticPr fontId="2"/>
  </si>
  <si>
    <t>宮城県</t>
    <rPh sb="0" eb="3">
      <t>ミヤギケン</t>
    </rPh>
    <phoneticPr fontId="2"/>
  </si>
  <si>
    <t>北海道</t>
    <rPh sb="0" eb="3">
      <t>ホッカイドウ</t>
    </rPh>
    <phoneticPr fontId="2"/>
  </si>
  <si>
    <t>三重県</t>
    <rPh sb="0" eb="3">
      <t>ミエケン</t>
    </rPh>
    <phoneticPr fontId="2"/>
  </si>
  <si>
    <t>茨城県</t>
    <rPh sb="0" eb="3">
      <t>イバラキケン</t>
    </rPh>
    <phoneticPr fontId="2"/>
  </si>
  <si>
    <t>/</t>
    <phoneticPr fontId="2"/>
  </si>
  <si>
    <t>B.</t>
    <phoneticPr fontId="2"/>
  </si>
  <si>
    <t>八戸市</t>
    <rPh sb="0" eb="3">
      <t>ハチノヘシ</t>
    </rPh>
    <phoneticPr fontId="2"/>
  </si>
  <si>
    <t>三沢市</t>
    <rPh sb="0" eb="3">
      <t>ミサワシ</t>
    </rPh>
    <phoneticPr fontId="2"/>
  </si>
  <si>
    <t>百石町</t>
    <rPh sb="0" eb="2">
      <t>モモイシ</t>
    </rPh>
    <rPh sb="2" eb="3">
      <t>マチ</t>
    </rPh>
    <phoneticPr fontId="2"/>
  </si>
  <si>
    <t>伊勢市</t>
    <rPh sb="0" eb="3">
      <t>イセシ</t>
    </rPh>
    <phoneticPr fontId="2"/>
  </si>
  <si>
    <t>－</t>
    <phoneticPr fontId="2"/>
  </si>
  <si>
    <t>日立市</t>
    <rPh sb="0" eb="3">
      <t>ヒタチシ</t>
    </rPh>
    <phoneticPr fontId="2"/>
  </si>
  <si>
    <t>Ｃ.</t>
    <phoneticPr fontId="2"/>
  </si>
  <si>
    <t>支　出　先</t>
    <phoneticPr fontId="2"/>
  </si>
  <si>
    <t>業　務　概　要</t>
    <phoneticPr fontId="2"/>
  </si>
  <si>
    <t>支　出　額
（百万円）</t>
    <phoneticPr fontId="2"/>
  </si>
  <si>
    <t>鮭鱒漁業協同組合</t>
    <phoneticPr fontId="2"/>
  </si>
  <si>
    <t>共同利用に供する漁船、漁具等の導入</t>
    <rPh sb="0" eb="2">
      <t>キョウドウ</t>
    </rPh>
    <rPh sb="2" eb="4">
      <t>リヨウ</t>
    </rPh>
    <rPh sb="5" eb="6">
      <t>キョウ</t>
    </rPh>
    <rPh sb="8" eb="10">
      <t>ギョセン</t>
    </rPh>
    <rPh sb="11" eb="13">
      <t>ギョグ</t>
    </rPh>
    <rPh sb="13" eb="14">
      <t>トウ</t>
    </rPh>
    <rPh sb="15" eb="17">
      <t>ドウニュウ</t>
    </rPh>
    <phoneticPr fontId="2"/>
  </si>
  <si>
    <t>福島県旋網漁協</t>
    <phoneticPr fontId="2"/>
  </si>
  <si>
    <t>八戸機船漁業協同組合</t>
    <phoneticPr fontId="2"/>
  </si>
  <si>
    <t>日高中央漁協</t>
    <phoneticPr fontId="2"/>
  </si>
  <si>
    <t>牡鹿漁業協同組合</t>
    <phoneticPr fontId="2"/>
  </si>
  <si>
    <t>根室漁協</t>
    <phoneticPr fontId="2"/>
  </si>
  <si>
    <t>博洋漁業生産組合</t>
    <phoneticPr fontId="2"/>
  </si>
  <si>
    <t>相馬双葉漁協</t>
    <phoneticPr fontId="2"/>
  </si>
  <si>
    <t>宮城県中部施設保有漁業協同組合</t>
    <phoneticPr fontId="2"/>
  </si>
  <si>
    <t>三沢市漁業協同組合</t>
    <phoneticPr fontId="2"/>
  </si>
  <si>
    <t>復興庁：087
農林水産省：0393</t>
    <rPh sb="0" eb="2">
      <t>フッコウ</t>
    </rPh>
    <rPh sb="2" eb="3">
      <t>チョウ</t>
    </rPh>
    <rPh sb="8" eb="10">
      <t>ノウリン</t>
    </rPh>
    <rPh sb="10" eb="13">
      <t>スイサンショウ</t>
    </rPh>
    <phoneticPr fontId="2"/>
  </si>
  <si>
    <t>漁業者・漁協等への無利子・無担保・無保証人融資事業（復興関連事業）</t>
    <rPh sb="0" eb="2">
      <t>ギョギョウ</t>
    </rPh>
    <rPh sb="2" eb="3">
      <t>シャ</t>
    </rPh>
    <rPh sb="4" eb="7">
      <t>ギョキョウトウ</t>
    </rPh>
    <rPh sb="9" eb="12">
      <t>ムリシ</t>
    </rPh>
    <rPh sb="13" eb="16">
      <t>ムタンポ</t>
    </rPh>
    <rPh sb="17" eb="18">
      <t>ム</t>
    </rPh>
    <rPh sb="18" eb="21">
      <t>ホショウニン</t>
    </rPh>
    <rPh sb="21" eb="23">
      <t>ユウシ</t>
    </rPh>
    <rPh sb="23" eb="25">
      <t>ジギョウ</t>
    </rPh>
    <rPh sb="26" eb="28">
      <t>フッコウ</t>
    </rPh>
    <rPh sb="28" eb="30">
      <t>カンレン</t>
    </rPh>
    <rPh sb="30" eb="32">
      <t>ジギョウ</t>
    </rPh>
    <phoneticPr fontId="18"/>
  </si>
  <si>
    <t>担当部局庁</t>
    <phoneticPr fontId="2"/>
  </si>
  <si>
    <t>復興庁統括官付参事官（予算会計担当）
水産庁漁政部水産経営課</t>
    <rPh sb="19" eb="22">
      <t>スイサンチョウ</t>
    </rPh>
    <rPh sb="22" eb="25">
      <t>ギョセイブ</t>
    </rPh>
    <rPh sb="25" eb="27">
      <t>スイサン</t>
    </rPh>
    <rPh sb="27" eb="30">
      <t>ケイエイカ</t>
    </rPh>
    <phoneticPr fontId="18"/>
  </si>
  <si>
    <t>平成23年度～平成27年度</t>
    <rPh sb="0" eb="2">
      <t>ヘイセイ</t>
    </rPh>
    <rPh sb="4" eb="6">
      <t>ネンド</t>
    </rPh>
    <rPh sb="7" eb="9">
      <t>ヘイセイ</t>
    </rPh>
    <rPh sb="11" eb="13">
      <t>ネンド</t>
    </rPh>
    <phoneticPr fontId="18"/>
  </si>
  <si>
    <t>参事官　尾関　良夫
水産経営課長 植村 悌明</t>
    <rPh sb="10" eb="12">
      <t>スイサン</t>
    </rPh>
    <rPh sb="12" eb="14">
      <t>ケイエイ</t>
    </rPh>
    <rPh sb="14" eb="16">
      <t>カチョウ</t>
    </rPh>
    <rPh sb="17" eb="19">
      <t>ウエムラ</t>
    </rPh>
    <rPh sb="20" eb="21">
      <t>テイ</t>
    </rPh>
    <rPh sb="21" eb="22">
      <t>ア</t>
    </rPh>
    <phoneticPr fontId="2"/>
  </si>
  <si>
    <t>⑯ 漁業経営の安定</t>
    <rPh sb="2" eb="4">
      <t>ギョギョウ</t>
    </rPh>
    <rPh sb="4" eb="6">
      <t>ケイエイ</t>
    </rPh>
    <rPh sb="7" eb="9">
      <t>アンテイ</t>
    </rPh>
    <phoneticPr fontId="2"/>
  </si>
  <si>
    <r>
      <t xml:space="preserve">根拠法令
</t>
    </r>
    <r>
      <rPr>
        <sz val="10"/>
        <color theme="1"/>
        <rFont val="ＭＳ Ｐゴシック"/>
        <family val="3"/>
        <charset val="128"/>
      </rPr>
      <t>（具体的な
条項も記載）</t>
    </r>
    <rPh sb="0" eb="2">
      <t>コンキョ</t>
    </rPh>
    <rPh sb="2" eb="4">
      <t>ホウレイ</t>
    </rPh>
    <rPh sb="6" eb="9">
      <t>グタイテキ</t>
    </rPh>
    <rPh sb="11" eb="13">
      <t>ジョウコウ</t>
    </rPh>
    <rPh sb="14" eb="16">
      <t>キサイ</t>
    </rPh>
    <phoneticPr fontId="2"/>
  </si>
  <si>
    <t>－</t>
    <phoneticPr fontId="2"/>
  </si>
  <si>
    <t>水産復興マスタープラン
東日本大震災からの復興へ向けた基本方針</t>
    <rPh sb="0" eb="2">
      <t>スイサン</t>
    </rPh>
    <rPh sb="2" eb="4">
      <t>フッコウ</t>
    </rPh>
    <rPh sb="12" eb="15">
      <t>ヒガシニホン</t>
    </rPh>
    <rPh sb="15" eb="18">
      <t>ダイシンサイ</t>
    </rPh>
    <rPh sb="21" eb="23">
      <t>フッコウ</t>
    </rPh>
    <rPh sb="24" eb="25">
      <t>ム</t>
    </rPh>
    <rPh sb="27" eb="29">
      <t>キホン</t>
    </rPh>
    <rPh sb="29" eb="31">
      <t>ホウシン</t>
    </rPh>
    <phoneticPr fontId="2"/>
  </si>
  <si>
    <r>
      <t xml:space="preserve">事業の目的
</t>
    </r>
    <r>
      <rPr>
        <sz val="11"/>
        <color theme="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2"/>
  </si>
  <si>
    <t>東日本大震災により、漁船等の漁業生産の基盤や、漁業者の活動支援の中核的な役割を担う漁協に壊滅的な被害が生じたことから、被災漁業者や漁協等を対象とした災害復旧関係資金について、実質無利子化、無担保・無保証人化及び代位弁済経費等へ助成を行う。</t>
    <rPh sb="116" eb="117">
      <t>オコナ</t>
    </rPh>
    <phoneticPr fontId="2"/>
  </si>
  <si>
    <r>
      <t xml:space="preserve">事業概要
</t>
    </r>
    <r>
      <rPr>
        <sz val="11"/>
        <color theme="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2"/>
  </si>
  <si>
    <t>①水産関係資金無利子化事業：被災漁業者を対象として、漁業近代化資金、漁業経営維持安定資金及び日本政策金融公庫資金の貸付金利を実質無利子化する。 （補助率：定額）
②水産関係公庫資金無担保・無保証人事業：①の事業で無利子化する公庫資金の無担保・無保証人融資が可能となる融資制度の構築に必要な額を日本政策金融公庫に対し出資する。（出資金：定額）　
③漁業者等緊急保証対策事業：漁船建造資金や漁協の復旧資金等に対して、無担保・無保証人融資を推進するための緊急的な保証について支援する。（補助率：定額）　
④保証保険資金等緊急支援事業：震災により急増が見込まれる保証保険機関の代位弁済経費等へ助成する。（補助率：定額）
⑤漁協経営再建緊急支援事業：被災漁協等が経営再建のために借り入れる資金を実質無利子化する。（補助率：定額）</t>
    <rPh sb="1" eb="3">
      <t>スイサン</t>
    </rPh>
    <rPh sb="34" eb="36">
      <t>ギョギョウ</t>
    </rPh>
    <rPh sb="36" eb="38">
      <t>ケイエイ</t>
    </rPh>
    <rPh sb="38" eb="40">
      <t>イジ</t>
    </rPh>
    <rPh sb="40" eb="42">
      <t>アンテイ</t>
    </rPh>
    <rPh sb="42" eb="44">
      <t>シキン</t>
    </rPh>
    <rPh sb="44" eb="45">
      <t>オヨ</t>
    </rPh>
    <rPh sb="82" eb="84">
      <t>スイサン</t>
    </rPh>
    <rPh sb="163" eb="166">
      <t>シュッシキン</t>
    </rPh>
    <rPh sb="264" eb="266">
      <t>シンサイ</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</si>
  <si>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</si>
  <si>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r>
      <t xml:space="preserve">予算額・
執行額
</t>
    </r>
    <r>
      <rPr>
        <sz val="9"/>
        <color theme="1"/>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2"/>
  </si>
  <si>
    <t>10,702（復興庁計上）</t>
    <rPh sb="7" eb="10">
      <t>フッコウチョウ</t>
    </rPh>
    <rPh sb="10" eb="12">
      <t>ケイジョウ</t>
    </rPh>
    <phoneticPr fontId="2"/>
  </si>
  <si>
    <r>
      <t>⑤：765</t>
    </r>
    <r>
      <rPr>
        <sz val="9"/>
        <color theme="1"/>
        <rFont val="ＭＳ Ｐゴシック"/>
        <family val="3"/>
        <charset val="128"/>
      </rPr>
      <t>（復興庁計上）</t>
    </r>
    <r>
      <rPr>
        <sz val="11"/>
        <color theme="1"/>
        <rFont val="ＭＳ Ｐゴシック"/>
        <family val="3"/>
        <charset val="128"/>
      </rPr>
      <t xml:space="preserve">
</t>
    </r>
    <r>
      <rPr>
        <sz val="10"/>
        <color theme="1"/>
        <rFont val="ＭＳ Ｐゴシック"/>
        <family val="3"/>
        <charset val="128"/>
      </rPr>
      <t>（①～③：事項要求）</t>
    </r>
    <rPh sb="6" eb="8">
      <t>フッコウ</t>
    </rPh>
    <rPh sb="8" eb="9">
      <t>チョウ</t>
    </rPh>
    <rPh sb="9" eb="11">
      <t>ケイジョウ</t>
    </rPh>
    <rPh sb="18" eb="20">
      <t>ジコウ</t>
    </rPh>
    <rPh sb="20" eb="22">
      <t>ヨウキュウ</t>
    </rPh>
    <phoneticPr fontId="2"/>
  </si>
  <si>
    <t>目標値
（23年度）
（24年度）</t>
    <rPh sb="0" eb="3">
      <t>モクヒョウチ</t>
    </rPh>
    <rPh sb="7" eb="9">
      <t>ネンド</t>
    </rPh>
    <rPh sb="14" eb="16">
      <t>ネンド</t>
    </rPh>
    <phoneticPr fontId="2"/>
  </si>
  <si>
    <r>
      <t xml:space="preserve">
</t>
    </r>
    <r>
      <rPr>
        <u/>
        <sz val="11"/>
        <color theme="1"/>
        <rFont val="ＭＳ Ｐゴシック"/>
        <family val="3"/>
        <charset val="128"/>
      </rPr>
      <t>・資源管理・漁業所得補償対策加入漁業者による漁業生産の割合</t>
    </r>
    <r>
      <rPr>
        <sz val="11"/>
        <color theme="1"/>
        <rFont val="ＭＳ Ｐゴシック"/>
        <family val="3"/>
        <charset val="128"/>
      </rPr>
      <t xml:space="preserve">
・当事業により、1,019億円の融資枠を目安として、被災漁業者・漁協への資金融通の円滑化を目指す。
</t>
    </r>
    <rPh sb="2" eb="4">
      <t>シゲン</t>
    </rPh>
    <rPh sb="4" eb="6">
      <t>カンリ</t>
    </rPh>
    <rPh sb="7" eb="9">
      <t>ギョギョウ</t>
    </rPh>
    <rPh sb="9" eb="11">
      <t>ショトク</t>
    </rPh>
    <rPh sb="11" eb="13">
      <t>ホショウ</t>
    </rPh>
    <rPh sb="13" eb="15">
      <t>タイサク</t>
    </rPh>
    <rPh sb="15" eb="17">
      <t>カニュウ</t>
    </rPh>
    <rPh sb="17" eb="20">
      <t>ギョギョウシャ</t>
    </rPh>
    <rPh sb="23" eb="25">
      <t>ギョギョウ</t>
    </rPh>
    <rPh sb="25" eb="27">
      <t>セイサン</t>
    </rPh>
    <rPh sb="28" eb="30">
      <t>ワリアイ</t>
    </rPh>
    <rPh sb="33" eb="36">
      <t>トウジギョウ</t>
    </rPh>
    <rPh sb="45" eb="47">
      <t>オクエン</t>
    </rPh>
    <rPh sb="48" eb="51">
      <t>ユウシワク</t>
    </rPh>
    <rPh sb="52" eb="54">
      <t>メヤス</t>
    </rPh>
    <rPh sb="58" eb="60">
      <t>ヒサイ</t>
    </rPh>
    <rPh sb="60" eb="63">
      <t>ギョギョウシャ</t>
    </rPh>
    <rPh sb="64" eb="66">
      <t>ギョキョウ</t>
    </rPh>
    <rPh sb="68" eb="70">
      <t>シキン</t>
    </rPh>
    <rPh sb="70" eb="72">
      <t>ユウヅウ</t>
    </rPh>
    <rPh sb="73" eb="76">
      <t>エンカツカ</t>
    </rPh>
    <rPh sb="77" eb="79">
      <t>メザ</t>
    </rPh>
    <phoneticPr fontId="2"/>
  </si>
  <si>
    <t>％
億円</t>
    <rPh sb="2" eb="4">
      <t>オクエン</t>
    </rPh>
    <phoneticPr fontId="2"/>
  </si>
  <si>
    <t>‐
‐</t>
    <phoneticPr fontId="2"/>
  </si>
  <si>
    <t>‐
‐</t>
    <phoneticPr fontId="2"/>
  </si>
  <si>
    <t>55
(70)
842
(1,019)</t>
    <phoneticPr fontId="2"/>
  </si>
  <si>
    <t>70
688</t>
    <phoneticPr fontId="2"/>
  </si>
  <si>
    <t>％</t>
    <phoneticPr fontId="2"/>
  </si>
  <si>
    <t>78.6
82.6</t>
    <phoneticPr fontId="2"/>
  </si>
  <si>
    <t>融資実績及び保証実績</t>
    <rPh sb="0" eb="2">
      <t>ユウシ</t>
    </rPh>
    <rPh sb="2" eb="4">
      <t>ジッセキ</t>
    </rPh>
    <rPh sb="4" eb="5">
      <t>オヨ</t>
    </rPh>
    <rPh sb="6" eb="8">
      <t>ホショウ</t>
    </rPh>
    <rPh sb="8" eb="10">
      <t>ジッセキ</t>
    </rPh>
    <phoneticPr fontId="2"/>
  </si>
  <si>
    <r>
      <rPr>
        <strike/>
        <sz val="11"/>
        <color theme="1"/>
        <rFont val="ＭＳ Ｐゴシック"/>
        <family val="3"/>
        <charset val="128"/>
      </rPr>
      <t xml:space="preserve">
</t>
    </r>
    <r>
      <rPr>
        <sz val="11"/>
        <color theme="1"/>
        <rFont val="ＭＳ Ｐゴシック"/>
        <family val="3"/>
        <charset val="128"/>
      </rPr>
      <t>億円</t>
    </r>
    <rPh sb="1" eb="3">
      <t>オクエン</t>
    </rPh>
    <phoneticPr fontId="2"/>
  </si>
  <si>
    <t>－</t>
    <phoneticPr fontId="2"/>
  </si>
  <si>
    <t>―</t>
    <phoneticPr fontId="2"/>
  </si>
  <si>
    <t>(    －     )</t>
  </si>
  <si>
    <t>　　3,657,554　（円/件数）</t>
    <rPh sb="13" eb="14">
      <t>エン</t>
    </rPh>
    <rPh sb="15" eb="16">
      <t>ケン</t>
    </rPh>
    <rPh sb="16" eb="17">
      <t>スウ</t>
    </rPh>
    <phoneticPr fontId="2"/>
  </si>
  <si>
    <t xml:space="preserve">単位当たりコスト：
15,252百万円÷4,170件
執行額（23年度）÷（融資残高件数+保証引受件数+代位弁済助成件数）
執行額：15,252百万円
融資残高件数：1,771件（①②の事業）＋103件（⑤の事業）
保証引受件数：755件（③の事業）
代位弁済助成件数：1,541件（④の事業）
</t>
    <rPh sb="0" eb="2">
      <t>タンイ</t>
    </rPh>
    <rPh sb="2" eb="3">
      <t>ア</t>
    </rPh>
    <rPh sb="16" eb="18">
      <t>ヒャクマン</t>
    </rPh>
    <rPh sb="18" eb="19">
      <t>エン</t>
    </rPh>
    <rPh sb="25" eb="26">
      <t>ケン</t>
    </rPh>
    <rPh sb="27" eb="29">
      <t>シッコウ</t>
    </rPh>
    <rPh sb="29" eb="30">
      <t>ガク</t>
    </rPh>
    <rPh sb="33" eb="35">
      <t>ネンド</t>
    </rPh>
    <rPh sb="38" eb="40">
      <t>ユウシ</t>
    </rPh>
    <rPh sb="40" eb="42">
      <t>ザンダカ</t>
    </rPh>
    <rPh sb="42" eb="44">
      <t>ケンスウ</t>
    </rPh>
    <rPh sb="45" eb="47">
      <t>ホショウ</t>
    </rPh>
    <rPh sb="47" eb="49">
      <t>ヒキウケ</t>
    </rPh>
    <rPh sb="49" eb="51">
      <t>ケンスウ</t>
    </rPh>
    <rPh sb="52" eb="54">
      <t>ダイイ</t>
    </rPh>
    <rPh sb="54" eb="56">
      <t>ベンサイ</t>
    </rPh>
    <rPh sb="56" eb="58">
      <t>ジョセイ</t>
    </rPh>
    <rPh sb="58" eb="60">
      <t>ケンスウ</t>
    </rPh>
    <rPh sb="62" eb="64">
      <t>シッコウ</t>
    </rPh>
    <rPh sb="64" eb="65">
      <t>ガク</t>
    </rPh>
    <rPh sb="72" eb="74">
      <t>ヒャクマン</t>
    </rPh>
    <rPh sb="74" eb="75">
      <t>エン</t>
    </rPh>
    <rPh sb="76" eb="78">
      <t>ユウシ</t>
    </rPh>
    <rPh sb="78" eb="80">
      <t>ザンダカ</t>
    </rPh>
    <rPh sb="80" eb="82">
      <t>ケンスウ</t>
    </rPh>
    <rPh sb="88" eb="89">
      <t>ケン</t>
    </rPh>
    <rPh sb="93" eb="95">
      <t>ジギョウ</t>
    </rPh>
    <rPh sb="100" eb="101">
      <t>ケン</t>
    </rPh>
    <rPh sb="104" eb="106">
      <t>ジギョウ</t>
    </rPh>
    <rPh sb="108" eb="110">
      <t>ホショウ</t>
    </rPh>
    <rPh sb="110" eb="112">
      <t>ヒキウケ</t>
    </rPh>
    <rPh sb="112" eb="114">
      <t>ケンスウ</t>
    </rPh>
    <rPh sb="118" eb="119">
      <t>ケン</t>
    </rPh>
    <rPh sb="122" eb="124">
      <t>ジギョウ</t>
    </rPh>
    <rPh sb="126" eb="128">
      <t>ダイイ</t>
    </rPh>
    <rPh sb="128" eb="130">
      <t>ベンサイ</t>
    </rPh>
    <rPh sb="130" eb="132">
      <t>ジョセイ</t>
    </rPh>
    <rPh sb="132" eb="134">
      <t>ケンスウ</t>
    </rPh>
    <rPh sb="140" eb="141">
      <t>ケン</t>
    </rPh>
    <rPh sb="144" eb="146">
      <t>ジギョウ</t>
    </rPh>
    <phoneticPr fontId="2"/>
  </si>
  <si>
    <t>①水産関係資金無利子化事業</t>
    <rPh sb="1" eb="3">
      <t>スイサン</t>
    </rPh>
    <rPh sb="3" eb="5">
      <t>カンケイ</t>
    </rPh>
    <rPh sb="5" eb="7">
      <t>シキン</t>
    </rPh>
    <rPh sb="7" eb="10">
      <t>ムリシ</t>
    </rPh>
    <rPh sb="10" eb="11">
      <t>カ</t>
    </rPh>
    <rPh sb="11" eb="13">
      <t>ジギョウ</t>
    </rPh>
    <phoneticPr fontId="2"/>
  </si>
  <si>
    <t>※事項要求</t>
    <rPh sb="1" eb="3">
      <t>ジコウ</t>
    </rPh>
    <rPh sb="3" eb="5">
      <t>ヨウキュウ</t>
    </rPh>
    <phoneticPr fontId="2"/>
  </si>
  <si>
    <t>②水産関係公庫資金無担保・無保証人事業</t>
    <rPh sb="1" eb="3">
      <t>スイサン</t>
    </rPh>
    <rPh sb="3" eb="5">
      <t>カンケイ</t>
    </rPh>
    <rPh sb="5" eb="7">
      <t>コウコ</t>
    </rPh>
    <rPh sb="7" eb="9">
      <t>シキン</t>
    </rPh>
    <rPh sb="9" eb="12">
      <t>ムタンポ</t>
    </rPh>
    <rPh sb="13" eb="16">
      <t>ムホショウ</t>
    </rPh>
    <rPh sb="16" eb="17">
      <t>ニン</t>
    </rPh>
    <rPh sb="17" eb="19">
      <t>ジギョウ</t>
    </rPh>
    <phoneticPr fontId="2"/>
  </si>
  <si>
    <t>③漁業者等緊急保証対策事業</t>
    <rPh sb="1" eb="4">
      <t>ギョギョウシャ</t>
    </rPh>
    <rPh sb="4" eb="5">
      <t>トウ</t>
    </rPh>
    <rPh sb="5" eb="7">
      <t>キンキュウ</t>
    </rPh>
    <rPh sb="7" eb="9">
      <t>ホショウ</t>
    </rPh>
    <rPh sb="9" eb="11">
      <t>タイサク</t>
    </rPh>
    <rPh sb="11" eb="13">
      <t>ジギョウ</t>
    </rPh>
    <phoneticPr fontId="2"/>
  </si>
  <si>
    <t>④保証保険資金等緊急支援事業</t>
    <rPh sb="1" eb="3">
      <t>ホショウ</t>
    </rPh>
    <rPh sb="3" eb="5">
      <t>ホケン</t>
    </rPh>
    <rPh sb="5" eb="7">
      <t>シキン</t>
    </rPh>
    <rPh sb="7" eb="8">
      <t>トウ</t>
    </rPh>
    <rPh sb="8" eb="10">
      <t>キンキュウ</t>
    </rPh>
    <rPh sb="10" eb="12">
      <t>シエン</t>
    </rPh>
    <rPh sb="12" eb="14">
      <t>ジギョウ</t>
    </rPh>
    <phoneticPr fontId="2"/>
  </si>
  <si>
    <t>-</t>
    <phoneticPr fontId="2"/>
  </si>
  <si>
    <t>⑤漁業経営再建緊急支援事業</t>
    <rPh sb="1" eb="3">
      <t>ギョギョウ</t>
    </rPh>
    <rPh sb="3" eb="5">
      <t>ケイエイ</t>
    </rPh>
    <rPh sb="5" eb="7">
      <t>サイケン</t>
    </rPh>
    <rPh sb="7" eb="9">
      <t>キンキュウ</t>
    </rPh>
    <rPh sb="9" eb="11">
      <t>シエン</t>
    </rPh>
    <rPh sb="11" eb="13">
      <t>ジギョウ</t>
    </rPh>
    <phoneticPr fontId="2"/>
  </si>
  <si>
    <t>25年度新規受付分の融資の開始が年度当初に見込まれるため、
利子助成額が増額</t>
    <rPh sb="2" eb="4">
      <t>ネンド</t>
    </rPh>
    <rPh sb="4" eb="6">
      <t>シンキ</t>
    </rPh>
    <rPh sb="6" eb="8">
      <t>ウケツケ</t>
    </rPh>
    <rPh sb="8" eb="9">
      <t>ブン</t>
    </rPh>
    <rPh sb="10" eb="12">
      <t>ユウシ</t>
    </rPh>
    <rPh sb="13" eb="15">
      <t>カイシ</t>
    </rPh>
    <rPh sb="16" eb="18">
      <t>ネンド</t>
    </rPh>
    <rPh sb="18" eb="20">
      <t>トウショ</t>
    </rPh>
    <rPh sb="21" eb="23">
      <t>ミコ</t>
    </rPh>
    <rPh sb="30" eb="32">
      <t>リシ</t>
    </rPh>
    <rPh sb="32" eb="35">
      <t>ジョセイガク</t>
    </rPh>
    <rPh sb="36" eb="38">
      <t>ゾウガク</t>
    </rPh>
    <phoneticPr fontId="2"/>
  </si>
  <si>
    <t xml:space="preserve">　不用理由について、利子助成を行う事業については、資金需要が予定を下回ったことに加え、融資・保証機関の審査に時間を要し、資金の融資実行日が年度末に集中したことにより、不用が生じた。
　無担保・無保証人融資を推進するための保証を支援する事業については、保証の引受額が当初の予定を下回ったため、不用が生じた。
　保証保険機関の代位弁済経費へ助成する事業については、当初予定していた代位弁済額が予定を下回ったため、不用が生じた。
</t>
    <rPh sb="1" eb="3">
      <t>フヨウ</t>
    </rPh>
    <rPh sb="3" eb="5">
      <t>リユウ</t>
    </rPh>
    <rPh sb="10" eb="12">
      <t>リシ</t>
    </rPh>
    <rPh sb="12" eb="14">
      <t>ジョセイ</t>
    </rPh>
    <rPh sb="15" eb="16">
      <t>オコナ</t>
    </rPh>
    <rPh sb="17" eb="19">
      <t>ジギョウ</t>
    </rPh>
    <rPh sb="25" eb="27">
      <t>シキン</t>
    </rPh>
    <rPh sb="27" eb="29">
      <t>ジュヨウ</t>
    </rPh>
    <rPh sb="30" eb="32">
      <t>ヨテイ</t>
    </rPh>
    <rPh sb="33" eb="35">
      <t>シタマワ</t>
    </rPh>
    <rPh sb="40" eb="41">
      <t>クワ</t>
    </rPh>
    <rPh sb="43" eb="45">
      <t>ユウシ</t>
    </rPh>
    <rPh sb="46" eb="48">
      <t>ホショウ</t>
    </rPh>
    <rPh sb="48" eb="50">
      <t>キカン</t>
    </rPh>
    <rPh sb="51" eb="53">
      <t>シンサ</t>
    </rPh>
    <rPh sb="54" eb="56">
      <t>ジカン</t>
    </rPh>
    <rPh sb="57" eb="58">
      <t>ヨウ</t>
    </rPh>
    <rPh sb="60" eb="62">
      <t>シキン</t>
    </rPh>
    <rPh sb="63" eb="65">
      <t>ユウシ</t>
    </rPh>
    <rPh sb="65" eb="68">
      <t>ジッコウビ</t>
    </rPh>
    <rPh sb="69" eb="72">
      <t>ネンドマツ</t>
    </rPh>
    <rPh sb="73" eb="75">
      <t>シュウチュウ</t>
    </rPh>
    <rPh sb="92" eb="95">
      <t>ムタンポ</t>
    </rPh>
    <rPh sb="96" eb="99">
      <t>ムホショウ</t>
    </rPh>
    <rPh sb="99" eb="100">
      <t>ニン</t>
    </rPh>
    <rPh sb="100" eb="102">
      <t>ユウシ</t>
    </rPh>
    <rPh sb="103" eb="105">
      <t>スイシン</t>
    </rPh>
    <rPh sb="110" eb="112">
      <t>ホショウ</t>
    </rPh>
    <rPh sb="113" eb="115">
      <t>シエン</t>
    </rPh>
    <rPh sb="117" eb="119">
      <t>ジギョウ</t>
    </rPh>
    <rPh sb="125" eb="127">
      <t>ホショウ</t>
    </rPh>
    <rPh sb="128" eb="131">
      <t>ヒキウケガク</t>
    </rPh>
    <rPh sb="132" eb="134">
      <t>トウショ</t>
    </rPh>
    <rPh sb="135" eb="137">
      <t>ヨテイ</t>
    </rPh>
    <rPh sb="138" eb="140">
      <t>シタマワ</t>
    </rPh>
    <rPh sb="154" eb="156">
      <t>ホショウ</t>
    </rPh>
    <rPh sb="156" eb="158">
      <t>ホケン</t>
    </rPh>
    <rPh sb="158" eb="160">
      <t>キカン</t>
    </rPh>
    <rPh sb="161" eb="163">
      <t>ダイイ</t>
    </rPh>
    <rPh sb="163" eb="165">
      <t>ベンサイ</t>
    </rPh>
    <rPh sb="165" eb="167">
      <t>ケイヒ</t>
    </rPh>
    <rPh sb="168" eb="170">
      <t>ジョセイ</t>
    </rPh>
    <rPh sb="172" eb="174">
      <t>ジギョウ</t>
    </rPh>
    <rPh sb="180" eb="182">
      <t>トウショ</t>
    </rPh>
    <rPh sb="182" eb="184">
      <t>ヨテイ</t>
    </rPh>
    <rPh sb="188" eb="190">
      <t>ダイイ</t>
    </rPh>
    <rPh sb="190" eb="193">
      <t>ベンサイガク</t>
    </rPh>
    <rPh sb="194" eb="196">
      <t>ヨテイ</t>
    </rPh>
    <rPh sb="197" eb="199">
      <t>シタマワ</t>
    </rPh>
    <rPh sb="204" eb="206">
      <t>フヨウ</t>
    </rPh>
    <rPh sb="207" eb="208">
      <t>ショウ</t>
    </rPh>
    <phoneticPr fontId="2"/>
  </si>
  <si>
    <t>-</t>
    <phoneticPr fontId="2"/>
  </si>
  <si>
    <t>○</t>
    <phoneticPr fontId="2"/>
  </si>
  <si>
    <t>　成果目標については、平成23年度に資源管理・漁業所得補償対策のもとで資源管理に取り組む漁業者による漁業生産の割合を'70%としていたところであるが、東日本大震災の影響等により達成度78.6%に留まったところ。このため、平成24年度の目標値については、同割合を平成23年度と同じ70%とし、達成度向上を目指すこととしている。
　また、当事業により1,019億円の融資枠を目安として、被災漁業者・漁協への資金融通の円滑化を目指していたところであるが、資金需要が予定を下回ったことに加え融資・保証機関の審査に時間を要し、資金の融資実行日が年度末に集中したこと等により達成度82.6%に留まったところ。このため、平成24年度の目標値については、実績や需要調査を踏まえ融資枠を688億円とし、達成度向上を目指すこととしている。</t>
    <rPh sb="1" eb="3">
      <t>セイカ</t>
    </rPh>
    <rPh sb="3" eb="5">
      <t>モクヒョウ</t>
    </rPh>
    <rPh sb="11" eb="13">
      <t>ヘイセイ</t>
    </rPh>
    <rPh sb="15" eb="17">
      <t>ネンド</t>
    </rPh>
    <rPh sb="18" eb="20">
      <t>シゲン</t>
    </rPh>
    <rPh sb="20" eb="22">
      <t>カンリ</t>
    </rPh>
    <rPh sb="23" eb="25">
      <t>ギョギョウ</t>
    </rPh>
    <rPh sb="25" eb="27">
      <t>ショトク</t>
    </rPh>
    <rPh sb="27" eb="29">
      <t>ホショウ</t>
    </rPh>
    <rPh sb="29" eb="31">
      <t>タイサク</t>
    </rPh>
    <rPh sb="35" eb="37">
      <t>シゲン</t>
    </rPh>
    <rPh sb="37" eb="39">
      <t>カンリ</t>
    </rPh>
    <rPh sb="40" eb="41">
      <t>ト</t>
    </rPh>
    <rPh sb="42" eb="43">
      <t>ク</t>
    </rPh>
    <rPh sb="44" eb="47">
      <t>ギョギョウシャ</t>
    </rPh>
    <rPh sb="50" eb="52">
      <t>ギョギョウ</t>
    </rPh>
    <rPh sb="52" eb="54">
      <t>セイサン</t>
    </rPh>
    <rPh sb="55" eb="57">
      <t>ワリアイ</t>
    </rPh>
    <rPh sb="75" eb="78">
      <t>ヒガシニホン</t>
    </rPh>
    <rPh sb="78" eb="81">
      <t>ダイシンサイ</t>
    </rPh>
    <rPh sb="82" eb="84">
      <t>エイキョウ</t>
    </rPh>
    <rPh sb="84" eb="85">
      <t>トウ</t>
    </rPh>
    <rPh sb="88" eb="91">
      <t>タッセイド</t>
    </rPh>
    <rPh sb="97" eb="98">
      <t>トド</t>
    </rPh>
    <rPh sb="110" eb="112">
      <t>ヘイセイ</t>
    </rPh>
    <rPh sb="114" eb="116">
      <t>ネンド</t>
    </rPh>
    <rPh sb="117" eb="120">
      <t>モクヒョウチ</t>
    </rPh>
    <rPh sb="126" eb="127">
      <t>ドウ</t>
    </rPh>
    <rPh sb="127" eb="129">
      <t>ワリアイ</t>
    </rPh>
    <rPh sb="130" eb="132">
      <t>ヘイセイ</t>
    </rPh>
    <rPh sb="134" eb="136">
      <t>ネンド</t>
    </rPh>
    <rPh sb="137" eb="138">
      <t>オナ</t>
    </rPh>
    <rPh sb="145" eb="148">
      <t>タッセイド</t>
    </rPh>
    <rPh sb="148" eb="150">
      <t>コウジョウ</t>
    </rPh>
    <rPh sb="151" eb="153">
      <t>メザ</t>
    </rPh>
    <rPh sb="167" eb="170">
      <t>トウジギョウ</t>
    </rPh>
    <rPh sb="178" eb="180">
      <t>オクエン</t>
    </rPh>
    <rPh sb="181" eb="184">
      <t>ユウシワク</t>
    </rPh>
    <rPh sb="185" eb="187">
      <t>メヤス</t>
    </rPh>
    <rPh sb="191" eb="193">
      <t>ヒサイ</t>
    </rPh>
    <rPh sb="193" eb="196">
      <t>ギョギョウシャ</t>
    </rPh>
    <rPh sb="197" eb="199">
      <t>ギョキョウ</t>
    </rPh>
    <rPh sb="201" eb="203">
      <t>シキン</t>
    </rPh>
    <rPh sb="203" eb="205">
      <t>ユウヅウ</t>
    </rPh>
    <rPh sb="206" eb="209">
      <t>エンカツカ</t>
    </rPh>
    <rPh sb="210" eb="212">
      <t>メザ</t>
    </rPh>
    <rPh sb="224" eb="226">
      <t>シキン</t>
    </rPh>
    <rPh sb="226" eb="228">
      <t>ジュヨウ</t>
    </rPh>
    <rPh sb="229" eb="231">
      <t>ヨテイ</t>
    </rPh>
    <rPh sb="232" eb="234">
      <t>シタマワ</t>
    </rPh>
    <rPh sb="239" eb="240">
      <t>クワ</t>
    </rPh>
    <rPh sb="241" eb="243">
      <t>ユウシ</t>
    </rPh>
    <rPh sb="244" eb="246">
      <t>ホショウ</t>
    </rPh>
    <rPh sb="246" eb="248">
      <t>キカン</t>
    </rPh>
    <rPh sb="249" eb="251">
      <t>シンサ</t>
    </rPh>
    <rPh sb="252" eb="254">
      <t>ジカン</t>
    </rPh>
    <rPh sb="255" eb="256">
      <t>ヨウ</t>
    </rPh>
    <rPh sb="277" eb="278">
      <t>トウ</t>
    </rPh>
    <rPh sb="281" eb="284">
      <t>タッセイド</t>
    </rPh>
    <rPh sb="290" eb="291">
      <t>トド</t>
    </rPh>
    <rPh sb="303" eb="305">
      <t>ヘイセイ</t>
    </rPh>
    <rPh sb="307" eb="309">
      <t>ネンド</t>
    </rPh>
    <rPh sb="310" eb="313">
      <t>モクヒョウチ</t>
    </rPh>
    <rPh sb="319" eb="321">
      <t>ジッセキ</t>
    </rPh>
    <rPh sb="322" eb="324">
      <t>ジュヨウ</t>
    </rPh>
    <rPh sb="324" eb="326">
      <t>チョウサ</t>
    </rPh>
    <rPh sb="327" eb="328">
      <t>フ</t>
    </rPh>
    <rPh sb="330" eb="333">
      <t>ユウシワク</t>
    </rPh>
    <rPh sb="337" eb="339">
      <t>オクエン</t>
    </rPh>
    <rPh sb="342" eb="345">
      <t>タッセイド</t>
    </rPh>
    <rPh sb="345" eb="347">
      <t>コウジョウ</t>
    </rPh>
    <rPh sb="348" eb="350">
      <t>メザ</t>
    </rPh>
    <phoneticPr fontId="2"/>
  </si>
  <si>
    <t>△</t>
    <phoneticPr fontId="2"/>
  </si>
  <si>
    <t>△</t>
  </si>
  <si>
    <t>農業経営復旧・復興対策利子助成金等交付事業（経営局）
日本公庫資金円滑化貸付事業
（経営局）</t>
    <rPh sb="0" eb="2">
      <t>ノウギョウ</t>
    </rPh>
    <rPh sb="2" eb="4">
      <t>ケイエイ</t>
    </rPh>
    <rPh sb="4" eb="6">
      <t>フッキュウ</t>
    </rPh>
    <rPh sb="7" eb="9">
      <t>フッコウ</t>
    </rPh>
    <rPh sb="9" eb="11">
      <t>タイサク</t>
    </rPh>
    <rPh sb="11" eb="13">
      <t>リシ</t>
    </rPh>
    <rPh sb="13" eb="16">
      <t>ジョセイキン</t>
    </rPh>
    <rPh sb="16" eb="17">
      <t>トウ</t>
    </rPh>
    <rPh sb="17" eb="19">
      <t>コウフ</t>
    </rPh>
    <rPh sb="19" eb="21">
      <t>ジギョウ</t>
    </rPh>
    <rPh sb="22" eb="25">
      <t>ケイエイキョク</t>
    </rPh>
    <rPh sb="27" eb="29">
      <t>ニホン</t>
    </rPh>
    <rPh sb="29" eb="31">
      <t>コウコ</t>
    </rPh>
    <rPh sb="31" eb="33">
      <t>シキン</t>
    </rPh>
    <rPh sb="33" eb="36">
      <t>エンカツカ</t>
    </rPh>
    <rPh sb="36" eb="38">
      <t>カシツケ</t>
    </rPh>
    <rPh sb="38" eb="40">
      <t>ジギョウ</t>
    </rPh>
    <rPh sb="42" eb="45">
      <t>ケイエイキョク</t>
    </rPh>
    <phoneticPr fontId="2"/>
  </si>
  <si>
    <t>　事業実施主体である全国漁業協同組合連合会、日本政策金融公庫、漁業信用基金協会及び（独）農林漁業信用基金は、融資や保証を行っている団体であること、また、平素から漁業者や漁協に対して金融に係る指導を行うなど専門的な知識やノウハウを有しており、事業の迅速な執行及び適切な進捗管理が行われ、効率的に事業を行うことが可能である。また、融資や保証を通じて漁業者や漁協を支援することは、直接的な補助と比較し、財政負担の少ない支援措置であり効率的である。</t>
    <rPh sb="1" eb="3">
      <t>ジギョウ</t>
    </rPh>
    <rPh sb="3" eb="5">
      <t>ジッシ</t>
    </rPh>
    <rPh sb="5" eb="7">
      <t>シュタイ</t>
    </rPh>
    <rPh sb="10" eb="12">
      <t>ゼンコク</t>
    </rPh>
    <rPh sb="12" eb="14">
      <t>ギョギョウ</t>
    </rPh>
    <rPh sb="14" eb="16">
      <t>キョウドウ</t>
    </rPh>
    <rPh sb="16" eb="18">
      <t>クミアイ</t>
    </rPh>
    <rPh sb="18" eb="21">
      <t>レンゴウカイ</t>
    </rPh>
    <rPh sb="22" eb="24">
      <t>ニホン</t>
    </rPh>
    <rPh sb="24" eb="26">
      <t>セイサク</t>
    </rPh>
    <rPh sb="26" eb="28">
      <t>キンユウ</t>
    </rPh>
    <rPh sb="28" eb="30">
      <t>コウコ</t>
    </rPh>
    <rPh sb="31" eb="33">
      <t>ギョギョウ</t>
    </rPh>
    <rPh sb="33" eb="35">
      <t>シンヨウ</t>
    </rPh>
    <rPh sb="35" eb="37">
      <t>キキン</t>
    </rPh>
    <rPh sb="37" eb="39">
      <t>キョウカイ</t>
    </rPh>
    <rPh sb="39" eb="40">
      <t>オヨ</t>
    </rPh>
    <rPh sb="42" eb="43">
      <t>ドク</t>
    </rPh>
    <rPh sb="44" eb="46">
      <t>ノウリン</t>
    </rPh>
    <rPh sb="46" eb="48">
      <t>ギョギョウ</t>
    </rPh>
    <rPh sb="48" eb="50">
      <t>シンヨウ</t>
    </rPh>
    <rPh sb="50" eb="52">
      <t>キキン</t>
    </rPh>
    <rPh sb="76" eb="78">
      <t>ヘイソ</t>
    </rPh>
    <rPh sb="80" eb="83">
      <t>ギョギョウシャ</t>
    </rPh>
    <rPh sb="84" eb="86">
      <t>ギョキョウ</t>
    </rPh>
    <rPh sb="87" eb="88">
      <t>タイ</t>
    </rPh>
    <rPh sb="90" eb="92">
      <t>キンユウ</t>
    </rPh>
    <rPh sb="93" eb="94">
      <t>カカ</t>
    </rPh>
    <rPh sb="95" eb="97">
      <t>シドウ</t>
    </rPh>
    <rPh sb="98" eb="99">
      <t>オコナ</t>
    </rPh>
    <rPh sb="102" eb="105">
      <t>センモンテキ</t>
    </rPh>
    <rPh sb="106" eb="108">
      <t>チシキ</t>
    </rPh>
    <rPh sb="114" eb="115">
      <t>ユウ</t>
    </rPh>
    <rPh sb="120" eb="122">
      <t>ジギョウ</t>
    </rPh>
    <rPh sb="123" eb="125">
      <t>ジンソク</t>
    </rPh>
    <rPh sb="126" eb="128">
      <t>シッコウ</t>
    </rPh>
    <rPh sb="128" eb="129">
      <t>オヨ</t>
    </rPh>
    <rPh sb="130" eb="132">
      <t>テキセツ</t>
    </rPh>
    <rPh sb="133" eb="135">
      <t>シンチョク</t>
    </rPh>
    <rPh sb="135" eb="137">
      <t>カンリ</t>
    </rPh>
    <rPh sb="138" eb="139">
      <t>オコナ</t>
    </rPh>
    <rPh sb="142" eb="145">
      <t>コウリツテキ</t>
    </rPh>
    <rPh sb="146" eb="148">
      <t>ジギョウ</t>
    </rPh>
    <rPh sb="149" eb="150">
      <t>オコナ</t>
    </rPh>
    <rPh sb="154" eb="156">
      <t>カノウ</t>
    </rPh>
    <rPh sb="163" eb="165">
      <t>ユウシ</t>
    </rPh>
    <rPh sb="166" eb="168">
      <t>ホショウ</t>
    </rPh>
    <rPh sb="169" eb="170">
      <t>ツウ</t>
    </rPh>
    <rPh sb="172" eb="175">
      <t>ギョギョウシャ</t>
    </rPh>
    <rPh sb="176" eb="178">
      <t>ギョキョウ</t>
    </rPh>
    <rPh sb="179" eb="181">
      <t>シエン</t>
    </rPh>
    <rPh sb="187" eb="190">
      <t>チョクセツテキ</t>
    </rPh>
    <rPh sb="191" eb="193">
      <t>ホジョ</t>
    </rPh>
    <rPh sb="194" eb="196">
      <t>ヒカク</t>
    </rPh>
    <rPh sb="198" eb="200">
      <t>ザイセイ</t>
    </rPh>
    <rPh sb="200" eb="202">
      <t>フタン</t>
    </rPh>
    <rPh sb="203" eb="204">
      <t>スク</t>
    </rPh>
    <rPh sb="206" eb="208">
      <t>シエン</t>
    </rPh>
    <rPh sb="208" eb="210">
      <t>ソチ</t>
    </rPh>
    <rPh sb="213" eb="216">
      <t>コウリツテキ</t>
    </rPh>
    <phoneticPr fontId="2"/>
  </si>
  <si>
    <t>抜本的改善</t>
    <rPh sb="0" eb="3">
      <t>バッポンテキ</t>
    </rPh>
    <rPh sb="3" eb="5">
      <t>カイゼン</t>
    </rPh>
    <phoneticPr fontId="1"/>
  </si>
  <si>
    <t>　本事業は、執行率が56.4%と低い。また、成果目標について、東日本大震災の影響があり成果の検証が不十分であるほか、目標設定が不十分である。以上のことから、「執行額と予算額の乖離の改善」、「適切な成果目標の設定（事業と直結した成果指標の併記）」を行うべきであり、本事業としては「抜本的改善」とする。また、本事業の成果の検証を行う必要がある。</t>
    <phoneticPr fontId="2"/>
  </si>
  <si>
    <t>縮減</t>
    <rPh sb="0" eb="2">
      <t>シュクゲン</t>
    </rPh>
    <phoneticPr fontId="2"/>
  </si>
  <si>
    <t>　執行額と予算額の乖離の改善を図るため、平成25年度予算概算要求で事業規模を見直した。</t>
    <rPh sb="1" eb="3">
      <t>シッコウ</t>
    </rPh>
    <rPh sb="15" eb="16">
      <t>ハカ</t>
    </rPh>
    <phoneticPr fontId="2"/>
  </si>
  <si>
    <t>新0075,3補0061,3補0062,3補0063</t>
    <rPh sb="0" eb="1">
      <t>シン</t>
    </rPh>
    <rPh sb="7" eb="8">
      <t>ポ</t>
    </rPh>
    <phoneticPr fontId="2"/>
  </si>
  <si>
    <r>
      <t xml:space="preserve">資金の流れ
</t>
    </r>
    <r>
      <rPr>
        <sz val="11"/>
        <color theme="1"/>
        <rFont val="ＭＳ ゴシック"/>
        <family val="3"/>
        <charset val="128"/>
      </rPr>
      <t>（資金の受け取り先が何を行っているかについて補足する）（単位：百万円）</t>
    </r>
    <rPh sb="0" eb="2">
      <t>シキン</t>
    </rPh>
    <rPh sb="3" eb="4">
      <t>ナガ</t>
    </rPh>
    <rPh sb="7" eb="9">
      <t>シキン</t>
    </rPh>
    <rPh sb="10" eb="11">
      <t>ウ</t>
    </rPh>
    <rPh sb="12" eb="13">
      <t>ト</t>
    </rPh>
    <rPh sb="14" eb="15">
      <t>サキ</t>
    </rPh>
    <rPh sb="16" eb="17">
      <t>ナニ</t>
    </rPh>
    <rPh sb="18" eb="19">
      <t>オコナ</t>
    </rPh>
    <rPh sb="28" eb="30">
      <t>ホソク</t>
    </rPh>
    <rPh sb="34" eb="36">
      <t>タンイ</t>
    </rPh>
    <rPh sb="37" eb="38">
      <t>ヒャク</t>
    </rPh>
    <rPh sb="38" eb="40">
      <t>マンエン</t>
    </rPh>
    <phoneticPr fontId="2"/>
  </si>
  <si>
    <r>
      <t xml:space="preserve">費目・使途
</t>
    </r>
    <r>
      <rPr>
        <sz val="11"/>
        <color theme="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</si>
  <si>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A.全国漁業協同組合連合会</t>
    <phoneticPr fontId="2"/>
  </si>
  <si>
    <t>E.（独）農林漁業信用基金</t>
    <rPh sb="3" eb="4">
      <t>ドク</t>
    </rPh>
    <rPh sb="5" eb="7">
      <t>ノウリン</t>
    </rPh>
    <rPh sb="7" eb="9">
      <t>ギョギョウ</t>
    </rPh>
    <rPh sb="9" eb="11">
      <t>シンヨウ</t>
    </rPh>
    <rPh sb="11" eb="13">
      <t>キキン</t>
    </rPh>
    <phoneticPr fontId="2"/>
  </si>
  <si>
    <t>利子助成</t>
    <rPh sb="0" eb="2">
      <t>リシ</t>
    </rPh>
    <rPh sb="2" eb="4">
      <t>ジョセイ</t>
    </rPh>
    <phoneticPr fontId="2"/>
  </si>
  <si>
    <t>交付金</t>
    <rPh sb="0" eb="3">
      <t>コウフキン</t>
    </rPh>
    <phoneticPr fontId="2"/>
  </si>
  <si>
    <t>求償権償却経費の付保分及び代位弁済に係る保険金支払経費</t>
    <rPh sb="0" eb="3">
      <t>キュウショウケン</t>
    </rPh>
    <rPh sb="3" eb="5">
      <t>ショウキャク</t>
    </rPh>
    <rPh sb="5" eb="7">
      <t>ケイヒ</t>
    </rPh>
    <rPh sb="8" eb="9">
      <t>フ</t>
    </rPh>
    <rPh sb="9" eb="10">
      <t>ホ</t>
    </rPh>
    <rPh sb="10" eb="11">
      <t>ブン</t>
    </rPh>
    <rPh sb="11" eb="12">
      <t>オヨ</t>
    </rPh>
    <rPh sb="13" eb="15">
      <t>ダイイ</t>
    </rPh>
    <rPh sb="15" eb="17">
      <t>ベンサイ</t>
    </rPh>
    <rPh sb="18" eb="19">
      <t>カカ</t>
    </rPh>
    <rPh sb="20" eb="23">
      <t>ホケンキン</t>
    </rPh>
    <rPh sb="23" eb="25">
      <t>シハライ</t>
    </rPh>
    <rPh sb="25" eb="27">
      <t>ケイヒ</t>
    </rPh>
    <phoneticPr fontId="2"/>
  </si>
  <si>
    <t>事務費</t>
    <rPh sb="0" eb="3">
      <t>ジムヒ</t>
    </rPh>
    <phoneticPr fontId="2"/>
  </si>
  <si>
    <t>事務に係る経費</t>
    <rPh sb="0" eb="2">
      <t>ジム</t>
    </rPh>
    <rPh sb="3" eb="4">
      <t>カカワ</t>
    </rPh>
    <rPh sb="5" eb="7">
      <t>ケイヒ</t>
    </rPh>
    <phoneticPr fontId="2"/>
  </si>
  <si>
    <t>B.全国漁業協同組合連合会</t>
    <rPh sb="2" eb="4">
      <t>ゼンコク</t>
    </rPh>
    <rPh sb="4" eb="6">
      <t>ギョギョウ</t>
    </rPh>
    <rPh sb="6" eb="8">
      <t>キョウドウ</t>
    </rPh>
    <rPh sb="8" eb="10">
      <t>クミアイ</t>
    </rPh>
    <rPh sb="10" eb="13">
      <t>レンゴウカイ</t>
    </rPh>
    <phoneticPr fontId="2"/>
  </si>
  <si>
    <t>F.被災漁業者a</t>
    <rPh sb="2" eb="4">
      <t>ヒサイ</t>
    </rPh>
    <rPh sb="4" eb="7">
      <t>ギョギョウシャ</t>
    </rPh>
    <phoneticPr fontId="2"/>
  </si>
  <si>
    <t>利子助成金</t>
    <rPh sb="0" eb="2">
      <t>リシ</t>
    </rPh>
    <rPh sb="2" eb="4">
      <t>ジョセイ</t>
    </rPh>
    <rPh sb="4" eb="5">
      <t>キン</t>
    </rPh>
    <phoneticPr fontId="2"/>
  </si>
  <si>
    <t>東日本大震災で被災した漁協等が経営再建を行うに際し本事業活用した漁協に対して支払う利子助成金</t>
    <rPh sb="0" eb="1">
      <t>ヒガシ</t>
    </rPh>
    <rPh sb="1" eb="3">
      <t>ニホン</t>
    </rPh>
    <rPh sb="3" eb="4">
      <t>ダイ</t>
    </rPh>
    <rPh sb="4" eb="6">
      <t>シンサイ</t>
    </rPh>
    <rPh sb="7" eb="9">
      <t>ヒサイ</t>
    </rPh>
    <rPh sb="11" eb="13">
      <t>ギョキョウ</t>
    </rPh>
    <rPh sb="13" eb="14">
      <t>トウ</t>
    </rPh>
    <rPh sb="15" eb="17">
      <t>ケイエイ</t>
    </rPh>
    <rPh sb="17" eb="19">
      <t>サイケン</t>
    </rPh>
    <rPh sb="20" eb="21">
      <t>オコナ</t>
    </rPh>
    <rPh sb="23" eb="24">
      <t>サイ</t>
    </rPh>
    <rPh sb="25" eb="26">
      <t>ホン</t>
    </rPh>
    <rPh sb="26" eb="28">
      <t>ジギョウ</t>
    </rPh>
    <rPh sb="28" eb="30">
      <t>カツヨウ</t>
    </rPh>
    <rPh sb="32" eb="34">
      <t>ギョキョウ</t>
    </rPh>
    <rPh sb="35" eb="36">
      <t>タイ</t>
    </rPh>
    <rPh sb="38" eb="40">
      <t>シハラ</t>
    </rPh>
    <rPh sb="41" eb="43">
      <t>リシ</t>
    </rPh>
    <rPh sb="43" eb="46">
      <t>ジョセイキン</t>
    </rPh>
    <phoneticPr fontId="2"/>
  </si>
  <si>
    <t>人件費</t>
    <rPh sb="0" eb="3">
      <t>ジンケンヒ</t>
    </rPh>
    <phoneticPr fontId="2"/>
  </si>
  <si>
    <t>本事業実施に際し、説明会・申請補助、申請書受付対応に要する人員に対する経費</t>
    <rPh sb="0" eb="1">
      <t>ホン</t>
    </rPh>
    <rPh sb="1" eb="3">
      <t>ジギョウ</t>
    </rPh>
    <rPh sb="3" eb="5">
      <t>ジッシ</t>
    </rPh>
    <rPh sb="6" eb="7">
      <t>サイ</t>
    </rPh>
    <rPh sb="9" eb="12">
      <t>セツメイカイ</t>
    </rPh>
    <rPh sb="13" eb="15">
      <t>シンセイ</t>
    </rPh>
    <rPh sb="15" eb="17">
      <t>ホジョ</t>
    </rPh>
    <rPh sb="18" eb="21">
      <t>シンセイショ</t>
    </rPh>
    <rPh sb="21" eb="23">
      <t>ウケツケ</t>
    </rPh>
    <rPh sb="23" eb="25">
      <t>タイオウ</t>
    </rPh>
    <rPh sb="26" eb="27">
      <t>ヨウ</t>
    </rPh>
    <rPh sb="29" eb="31">
      <t>ジンイン</t>
    </rPh>
    <rPh sb="32" eb="33">
      <t>タイ</t>
    </rPh>
    <rPh sb="35" eb="37">
      <t>ケイヒ</t>
    </rPh>
    <phoneticPr fontId="2"/>
  </si>
  <si>
    <t>その他</t>
    <rPh sb="2" eb="3">
      <t>ホカ</t>
    </rPh>
    <phoneticPr fontId="2"/>
  </si>
  <si>
    <t>旅費、通信費</t>
    <rPh sb="0" eb="2">
      <t>リョヒ</t>
    </rPh>
    <rPh sb="3" eb="6">
      <t>ツウシンヒ</t>
    </rPh>
    <phoneticPr fontId="2"/>
  </si>
  <si>
    <t>C.日本政策金融公庫</t>
    <phoneticPr fontId="2"/>
  </si>
  <si>
    <t>G.岩手県信用漁業協同組合連合会</t>
    <rPh sb="2" eb="5">
      <t>イワテケン</t>
    </rPh>
    <rPh sb="5" eb="7">
      <t>シンヨウ</t>
    </rPh>
    <rPh sb="7" eb="9">
      <t>ギョギョウ</t>
    </rPh>
    <rPh sb="9" eb="11">
      <t>キョウドウ</t>
    </rPh>
    <rPh sb="11" eb="13">
      <t>クミアイ</t>
    </rPh>
    <rPh sb="13" eb="16">
      <t>レンゴウカイ</t>
    </rPh>
    <phoneticPr fontId="2"/>
  </si>
  <si>
    <t>出資金</t>
    <rPh sb="0" eb="3">
      <t>シュッシキン</t>
    </rPh>
    <phoneticPr fontId="2"/>
  </si>
  <si>
    <t>利子助成金</t>
    <rPh sb="0" eb="2">
      <t>リシ</t>
    </rPh>
    <rPh sb="2" eb="5">
      <t>ジョセイキン</t>
    </rPh>
    <phoneticPr fontId="2"/>
  </si>
  <si>
    <t>漁協経営再建資金に係る利子助成</t>
    <rPh sb="0" eb="2">
      <t>ギョキョウ</t>
    </rPh>
    <rPh sb="2" eb="4">
      <t>ケイエイ</t>
    </rPh>
    <rPh sb="4" eb="6">
      <t>サイケン</t>
    </rPh>
    <rPh sb="6" eb="8">
      <t>シキン</t>
    </rPh>
    <rPh sb="9" eb="10">
      <t>カカ</t>
    </rPh>
    <rPh sb="11" eb="13">
      <t>リシ</t>
    </rPh>
    <rPh sb="13" eb="15">
      <t>ジョセイ</t>
    </rPh>
    <phoneticPr fontId="2"/>
  </si>
  <si>
    <t>D.岩手県漁業信用基金協会</t>
    <rPh sb="2" eb="5">
      <t>イワテケン</t>
    </rPh>
    <rPh sb="5" eb="7">
      <t>ギョギョウ</t>
    </rPh>
    <rPh sb="7" eb="9">
      <t>シンヨウ</t>
    </rPh>
    <rPh sb="9" eb="11">
      <t>キキン</t>
    </rPh>
    <rPh sb="11" eb="13">
      <t>キョウカイ</t>
    </rPh>
    <phoneticPr fontId="2"/>
  </si>
  <si>
    <t>求償権償却経費等及び代位弁済経費等</t>
    <rPh sb="0" eb="3">
      <t>キュウショウケン</t>
    </rPh>
    <rPh sb="3" eb="5">
      <t>ショウキャク</t>
    </rPh>
    <rPh sb="5" eb="7">
      <t>ケイヒ</t>
    </rPh>
    <rPh sb="7" eb="8">
      <t>トウ</t>
    </rPh>
    <rPh sb="8" eb="9">
      <t>オヨ</t>
    </rPh>
    <rPh sb="10" eb="12">
      <t>ダイイ</t>
    </rPh>
    <rPh sb="12" eb="14">
      <t>ベンサイ</t>
    </rPh>
    <rPh sb="14" eb="16">
      <t>ケイヒ</t>
    </rPh>
    <rPh sb="16" eb="17">
      <t>トウ</t>
    </rPh>
    <phoneticPr fontId="2"/>
  </si>
  <si>
    <t>全国漁業協同組合連合会</t>
    <phoneticPr fontId="2"/>
  </si>
  <si>
    <t>被災漁業者等が借り入れる公庫資金、漁業近代化資金及び漁業経営維持安定資金について、利子助成</t>
    <rPh sb="0" eb="2">
      <t>ヒサイ</t>
    </rPh>
    <rPh sb="2" eb="6">
      <t>ギョギョウシャナド</t>
    </rPh>
    <rPh sb="7" eb="8">
      <t>カ</t>
    </rPh>
    <rPh sb="9" eb="10">
      <t>イ</t>
    </rPh>
    <rPh sb="12" eb="14">
      <t>コウコ</t>
    </rPh>
    <rPh sb="14" eb="16">
      <t>シキン</t>
    </rPh>
    <rPh sb="17" eb="19">
      <t>ギョギョウ</t>
    </rPh>
    <rPh sb="19" eb="22">
      <t>キンダイカ</t>
    </rPh>
    <rPh sb="22" eb="24">
      <t>シキン</t>
    </rPh>
    <rPh sb="24" eb="25">
      <t>オヨ</t>
    </rPh>
    <rPh sb="26" eb="28">
      <t>ギョギョウ</t>
    </rPh>
    <rPh sb="28" eb="30">
      <t>ケイエイ</t>
    </rPh>
    <rPh sb="30" eb="32">
      <t>イジ</t>
    </rPh>
    <rPh sb="32" eb="34">
      <t>アンテイ</t>
    </rPh>
    <rPh sb="34" eb="36">
      <t>シキン</t>
    </rPh>
    <rPh sb="41" eb="43">
      <t>リシ</t>
    </rPh>
    <rPh sb="43" eb="45">
      <t>ジョセイ</t>
    </rPh>
    <phoneticPr fontId="2"/>
  </si>
  <si>
    <r>
      <t xml:space="preserve">役員総数
</t>
    </r>
    <r>
      <rPr>
        <sz val="10"/>
        <color theme="1"/>
        <rFont val="ＭＳ Ｐゴシック"/>
        <family val="3"/>
        <charset val="128"/>
      </rPr>
      <t>（官庁OB/役員数）</t>
    </r>
    <rPh sb="0" eb="2">
      <t>ヤクイン</t>
    </rPh>
    <rPh sb="2" eb="4">
      <t>ソウスウ</t>
    </rPh>
    <rPh sb="6" eb="8">
      <t>カンチョウ</t>
    </rPh>
    <rPh sb="11" eb="14">
      <t>ヤクインスウ</t>
    </rPh>
    <phoneticPr fontId="2"/>
  </si>
  <si>
    <t>全国漁業協同組合連合会</t>
    <rPh sb="0" eb="2">
      <t>ゼンコク</t>
    </rPh>
    <rPh sb="2" eb="4">
      <t>ギョギョウ</t>
    </rPh>
    <rPh sb="4" eb="6">
      <t>キョウドウ</t>
    </rPh>
    <rPh sb="6" eb="8">
      <t>クミアイ</t>
    </rPh>
    <rPh sb="8" eb="11">
      <t>レンゴウカイ</t>
    </rPh>
    <phoneticPr fontId="2"/>
  </si>
  <si>
    <t>東日本大震災で被災した漁協等が経営再建を行うために借り入れる資金に対する利子助成を実施。また、本事業実施に係る人件費及び現地での説明会・申請手続き補助に係る旅費等</t>
    <rPh sb="25" eb="26">
      <t>カ</t>
    </rPh>
    <rPh sb="27" eb="28">
      <t>イ</t>
    </rPh>
    <rPh sb="30" eb="32">
      <t>シキン</t>
    </rPh>
    <rPh sb="33" eb="34">
      <t>タイ</t>
    </rPh>
    <rPh sb="36" eb="38">
      <t>リシ</t>
    </rPh>
    <rPh sb="38" eb="40">
      <t>ジョセイ</t>
    </rPh>
    <rPh sb="41" eb="43">
      <t>ジッシ</t>
    </rPh>
    <rPh sb="47" eb="48">
      <t>ホン</t>
    </rPh>
    <rPh sb="48" eb="50">
      <t>ジギョウ</t>
    </rPh>
    <rPh sb="50" eb="52">
      <t>ジッシ</t>
    </rPh>
    <rPh sb="53" eb="54">
      <t>カカ</t>
    </rPh>
    <rPh sb="55" eb="58">
      <t>ジンケンヒ</t>
    </rPh>
    <rPh sb="58" eb="59">
      <t>オヨ</t>
    </rPh>
    <rPh sb="60" eb="62">
      <t>ゲンチ</t>
    </rPh>
    <rPh sb="64" eb="67">
      <t>セツメイカイ</t>
    </rPh>
    <rPh sb="68" eb="70">
      <t>シンセイ</t>
    </rPh>
    <rPh sb="70" eb="72">
      <t>テツヅ</t>
    </rPh>
    <rPh sb="73" eb="75">
      <t>ホジョ</t>
    </rPh>
    <rPh sb="76" eb="77">
      <t>カカ</t>
    </rPh>
    <rPh sb="78" eb="80">
      <t>リョヒ</t>
    </rPh>
    <rPh sb="80" eb="81">
      <t>トウ</t>
    </rPh>
    <phoneticPr fontId="2"/>
  </si>
  <si>
    <t>Ｃ.</t>
    <phoneticPr fontId="2"/>
  </si>
  <si>
    <t>日本政策金融公庫</t>
    <phoneticPr fontId="2"/>
  </si>
  <si>
    <t>復旧・復興に係る資金を無担保・無保証人融資</t>
    <rPh sb="11" eb="14">
      <t>ムタンポ</t>
    </rPh>
    <rPh sb="15" eb="18">
      <t>ムホショウ</t>
    </rPh>
    <rPh sb="18" eb="19">
      <t>ニン</t>
    </rPh>
    <rPh sb="19" eb="21">
      <t>ユウシ</t>
    </rPh>
    <phoneticPr fontId="2"/>
  </si>
  <si>
    <t>Ｄ.</t>
    <phoneticPr fontId="2"/>
  </si>
  <si>
    <t>岩手県漁業信用基金協会</t>
    <rPh sb="0" eb="3">
      <t>イワテケン</t>
    </rPh>
    <rPh sb="3" eb="5">
      <t>ギョギョウ</t>
    </rPh>
    <rPh sb="5" eb="7">
      <t>シンヨウ</t>
    </rPh>
    <rPh sb="7" eb="9">
      <t>キキン</t>
    </rPh>
    <rPh sb="9" eb="11">
      <t>キョウカイ</t>
    </rPh>
    <phoneticPr fontId="2"/>
  </si>
  <si>
    <t>求償権償却等のための特別準備金への積み立て及び代位弁済等</t>
    <rPh sb="0" eb="3">
      <t>キュウショウケン</t>
    </rPh>
    <rPh sb="3" eb="5">
      <t>ショウキャク</t>
    </rPh>
    <rPh sb="5" eb="6">
      <t>トウ</t>
    </rPh>
    <rPh sb="10" eb="12">
      <t>トクベツ</t>
    </rPh>
    <rPh sb="12" eb="15">
      <t>ジュンビキン</t>
    </rPh>
    <rPh sb="17" eb="18">
      <t>ツ</t>
    </rPh>
    <rPh sb="19" eb="20">
      <t>タ</t>
    </rPh>
    <rPh sb="21" eb="22">
      <t>オヨ</t>
    </rPh>
    <rPh sb="23" eb="25">
      <t>ダイイ</t>
    </rPh>
    <rPh sb="25" eb="27">
      <t>ベンサイ</t>
    </rPh>
    <rPh sb="27" eb="28">
      <t>トウ</t>
    </rPh>
    <phoneticPr fontId="2"/>
  </si>
  <si>
    <t>宮城県漁業信用基金協会</t>
    <rPh sb="0" eb="3">
      <t>ミヤギケン</t>
    </rPh>
    <rPh sb="3" eb="5">
      <t>ギョギョウ</t>
    </rPh>
    <rPh sb="5" eb="7">
      <t>シンヨウ</t>
    </rPh>
    <rPh sb="7" eb="9">
      <t>キキン</t>
    </rPh>
    <rPh sb="9" eb="11">
      <t>キョウカイ</t>
    </rPh>
    <phoneticPr fontId="2"/>
  </si>
  <si>
    <t>茨城県漁業信用基金協会</t>
    <rPh sb="0" eb="3">
      <t>イバラギケン</t>
    </rPh>
    <rPh sb="3" eb="5">
      <t>ギョギョウ</t>
    </rPh>
    <rPh sb="5" eb="7">
      <t>シンヨウ</t>
    </rPh>
    <rPh sb="7" eb="9">
      <t>キキン</t>
    </rPh>
    <rPh sb="9" eb="11">
      <t>キョウカイ</t>
    </rPh>
    <phoneticPr fontId="2"/>
  </si>
  <si>
    <t>全国遠洋沖合漁業信用基金協会</t>
    <rPh sb="0" eb="2">
      <t>ゼンコク</t>
    </rPh>
    <rPh sb="2" eb="4">
      <t>エンヨウ</t>
    </rPh>
    <rPh sb="4" eb="6">
      <t>オキアイ</t>
    </rPh>
    <rPh sb="6" eb="8">
      <t>ギョギョウ</t>
    </rPh>
    <rPh sb="8" eb="10">
      <t>シンヨウ</t>
    </rPh>
    <rPh sb="10" eb="12">
      <t>キキン</t>
    </rPh>
    <rPh sb="12" eb="14">
      <t>キョウカイ</t>
    </rPh>
    <phoneticPr fontId="2"/>
  </si>
  <si>
    <t>福島県漁業信用基金協会</t>
    <rPh sb="0" eb="3">
      <t>フクシマケン</t>
    </rPh>
    <rPh sb="3" eb="5">
      <t>ギョギョウ</t>
    </rPh>
    <rPh sb="5" eb="7">
      <t>シンヨウ</t>
    </rPh>
    <rPh sb="7" eb="9">
      <t>キキン</t>
    </rPh>
    <rPh sb="9" eb="11">
      <t>キョウカイ</t>
    </rPh>
    <phoneticPr fontId="2"/>
  </si>
  <si>
    <t>高知県漁業信用基金協会</t>
    <rPh sb="0" eb="3">
      <t>コウチケン</t>
    </rPh>
    <rPh sb="3" eb="5">
      <t>ギョギョウ</t>
    </rPh>
    <rPh sb="5" eb="7">
      <t>シンヨウ</t>
    </rPh>
    <rPh sb="7" eb="9">
      <t>キキン</t>
    </rPh>
    <rPh sb="9" eb="11">
      <t>キョウカイ</t>
    </rPh>
    <phoneticPr fontId="2"/>
  </si>
  <si>
    <t>青森県漁業信用基金協会</t>
    <rPh sb="0" eb="3">
      <t>アオモリケン</t>
    </rPh>
    <rPh sb="3" eb="5">
      <t>ギョギョウ</t>
    </rPh>
    <rPh sb="5" eb="7">
      <t>シンヨウ</t>
    </rPh>
    <rPh sb="7" eb="9">
      <t>キキン</t>
    </rPh>
    <rPh sb="9" eb="11">
      <t>キョウカイ</t>
    </rPh>
    <phoneticPr fontId="2"/>
  </si>
  <si>
    <t>三重県漁業信用基金協会</t>
    <rPh sb="0" eb="3">
      <t>ミエケン</t>
    </rPh>
    <rPh sb="3" eb="5">
      <t>ギョギョウ</t>
    </rPh>
    <rPh sb="5" eb="7">
      <t>シンヨウ</t>
    </rPh>
    <rPh sb="7" eb="9">
      <t>キキン</t>
    </rPh>
    <rPh sb="9" eb="11">
      <t>キョウカイ</t>
    </rPh>
    <phoneticPr fontId="2"/>
  </si>
  <si>
    <t>北海道漁業信用基金協会</t>
    <rPh sb="0" eb="3">
      <t>ホッカイドウ</t>
    </rPh>
    <rPh sb="3" eb="5">
      <t>ギョギョウ</t>
    </rPh>
    <rPh sb="5" eb="7">
      <t>シンヨウ</t>
    </rPh>
    <rPh sb="7" eb="9">
      <t>キキン</t>
    </rPh>
    <rPh sb="9" eb="11">
      <t>キョウカイ</t>
    </rPh>
    <phoneticPr fontId="2"/>
  </si>
  <si>
    <t>富山県漁業信用基金協会</t>
    <rPh sb="0" eb="3">
      <t>トヤマケン</t>
    </rPh>
    <rPh sb="3" eb="5">
      <t>ギョギョウ</t>
    </rPh>
    <rPh sb="5" eb="7">
      <t>シンヨウ</t>
    </rPh>
    <rPh sb="7" eb="9">
      <t>キキン</t>
    </rPh>
    <rPh sb="9" eb="11">
      <t>キョウカイ</t>
    </rPh>
    <phoneticPr fontId="2"/>
  </si>
  <si>
    <t>Ｅ.</t>
    <phoneticPr fontId="2"/>
  </si>
  <si>
    <t>（独）農林漁業信用基金</t>
    <rPh sb="1" eb="2">
      <t>ドク</t>
    </rPh>
    <rPh sb="3" eb="5">
      <t>ノウリン</t>
    </rPh>
    <rPh sb="5" eb="7">
      <t>ギョギョウ</t>
    </rPh>
    <rPh sb="7" eb="9">
      <t>シンヨウ</t>
    </rPh>
    <rPh sb="9" eb="11">
      <t>キキン</t>
    </rPh>
    <phoneticPr fontId="2"/>
  </si>
  <si>
    <t>漁業者等緊急保証対策事業交付金への積み立て及び保険金支払</t>
    <rPh sb="0" eb="3">
      <t>ギョギョウシャ</t>
    </rPh>
    <rPh sb="3" eb="4">
      <t>トウ</t>
    </rPh>
    <rPh sb="4" eb="6">
      <t>キンキュウ</t>
    </rPh>
    <rPh sb="6" eb="8">
      <t>ホショウ</t>
    </rPh>
    <rPh sb="8" eb="10">
      <t>タイサク</t>
    </rPh>
    <rPh sb="10" eb="12">
      <t>ジギョウ</t>
    </rPh>
    <rPh sb="12" eb="15">
      <t>コウフキン</t>
    </rPh>
    <rPh sb="17" eb="18">
      <t>ツ</t>
    </rPh>
    <rPh sb="19" eb="20">
      <t>タ</t>
    </rPh>
    <rPh sb="21" eb="22">
      <t>オヨ</t>
    </rPh>
    <rPh sb="23" eb="26">
      <t>ホケンキン</t>
    </rPh>
    <rPh sb="26" eb="28">
      <t>シハライ</t>
    </rPh>
    <phoneticPr fontId="2"/>
  </si>
  <si>
    <t>Ｆ.</t>
    <phoneticPr fontId="2"/>
  </si>
  <si>
    <t>被災漁業者a</t>
    <phoneticPr fontId="2"/>
  </si>
  <si>
    <t>復旧・復興に係る公庫資金及び近代化資金の借入</t>
    <rPh sb="0" eb="2">
      <t>フッキュウ</t>
    </rPh>
    <rPh sb="3" eb="5">
      <t>フッコウ</t>
    </rPh>
    <phoneticPr fontId="2"/>
  </si>
  <si>
    <t>被災漁業者b</t>
    <phoneticPr fontId="2"/>
  </si>
  <si>
    <t>被災漁業者c</t>
    <phoneticPr fontId="2"/>
  </si>
  <si>
    <t>被災漁業者d</t>
    <phoneticPr fontId="2"/>
  </si>
  <si>
    <t>被災漁業者e</t>
    <phoneticPr fontId="2"/>
  </si>
  <si>
    <t>被災漁業者f</t>
    <phoneticPr fontId="2"/>
  </si>
  <si>
    <t>被災漁業者g</t>
    <phoneticPr fontId="2"/>
  </si>
  <si>
    <t>被災漁業者h</t>
    <phoneticPr fontId="2"/>
  </si>
  <si>
    <t>被災漁業者i</t>
    <phoneticPr fontId="2"/>
  </si>
  <si>
    <t>被災漁業者j</t>
    <phoneticPr fontId="2"/>
  </si>
  <si>
    <t>Ｇ.</t>
    <phoneticPr fontId="2"/>
  </si>
  <si>
    <t>岩手県信用漁業協同組合連合会</t>
    <rPh sb="0" eb="3">
      <t>イワテケン</t>
    </rPh>
    <rPh sb="3" eb="5">
      <t>シンヨウ</t>
    </rPh>
    <rPh sb="5" eb="7">
      <t>ギョギョウ</t>
    </rPh>
    <rPh sb="7" eb="9">
      <t>キョウドウ</t>
    </rPh>
    <rPh sb="9" eb="11">
      <t>クミアイ</t>
    </rPh>
    <rPh sb="11" eb="14">
      <t>レンゴウカイ</t>
    </rPh>
    <phoneticPr fontId="2"/>
  </si>
  <si>
    <t>漁協等の経営再建に必要な資金を融資</t>
    <rPh sb="0" eb="2">
      <t>ギョキョウ</t>
    </rPh>
    <rPh sb="2" eb="3">
      <t>トウ</t>
    </rPh>
    <rPh sb="4" eb="6">
      <t>ケイエイ</t>
    </rPh>
    <rPh sb="6" eb="8">
      <t>サイケン</t>
    </rPh>
    <rPh sb="9" eb="11">
      <t>ヒツヨウ</t>
    </rPh>
    <rPh sb="12" eb="14">
      <t>シキン</t>
    </rPh>
    <rPh sb="15" eb="17">
      <t>ユウシ</t>
    </rPh>
    <phoneticPr fontId="2"/>
  </si>
  <si>
    <t>北海道信用漁業協同組合連合会</t>
    <rPh sb="0" eb="3">
      <t>ホッカイドウ</t>
    </rPh>
    <rPh sb="3" eb="5">
      <t>シンヨウ</t>
    </rPh>
    <rPh sb="5" eb="7">
      <t>ギョギョウ</t>
    </rPh>
    <rPh sb="7" eb="9">
      <t>キョウドウ</t>
    </rPh>
    <rPh sb="9" eb="11">
      <t>クミアイ</t>
    </rPh>
    <rPh sb="11" eb="14">
      <t>レンゴウカイ</t>
    </rPh>
    <phoneticPr fontId="2"/>
  </si>
  <si>
    <t>青森県信用漁業協同組合連合会</t>
    <rPh sb="0" eb="3">
      <t>アオモリケン</t>
    </rPh>
    <rPh sb="3" eb="5">
      <t>シンヨウ</t>
    </rPh>
    <rPh sb="5" eb="7">
      <t>ギョギョウ</t>
    </rPh>
    <rPh sb="7" eb="9">
      <t>キョウドウ</t>
    </rPh>
    <rPh sb="9" eb="11">
      <t>クミアイ</t>
    </rPh>
    <rPh sb="11" eb="14">
      <t>レンゴウカイ</t>
    </rPh>
    <phoneticPr fontId="2"/>
  </si>
  <si>
    <t>福島県信用漁業協同組合連合会</t>
    <rPh sb="0" eb="2">
      <t>フクシマ</t>
    </rPh>
    <rPh sb="2" eb="3">
      <t>ケン</t>
    </rPh>
    <rPh sb="3" eb="5">
      <t>シンヨウ</t>
    </rPh>
    <rPh sb="5" eb="7">
      <t>ギョギョウ</t>
    </rPh>
    <rPh sb="7" eb="9">
      <t>キョウドウ</t>
    </rPh>
    <rPh sb="9" eb="11">
      <t>クミアイ</t>
    </rPh>
    <rPh sb="11" eb="14">
      <t>レンゴウカイ</t>
    </rPh>
    <phoneticPr fontId="2"/>
  </si>
  <si>
    <t>茨城県信用漁業協同組合連合会</t>
    <rPh sb="0" eb="2">
      <t>イバラキ</t>
    </rPh>
    <rPh sb="2" eb="3">
      <t>ケン</t>
    </rPh>
    <rPh sb="3" eb="5">
      <t>シンヨウ</t>
    </rPh>
    <rPh sb="5" eb="7">
      <t>ギョギョウ</t>
    </rPh>
    <rPh sb="7" eb="9">
      <t>キョウドウ</t>
    </rPh>
    <rPh sb="9" eb="11">
      <t>クミアイ</t>
    </rPh>
    <rPh sb="11" eb="14">
      <t>レンゴウカイ</t>
    </rPh>
    <phoneticPr fontId="2"/>
  </si>
  <si>
    <t>復興庁：088
農林水産省：0396</t>
    <phoneticPr fontId="2"/>
  </si>
  <si>
    <t>　　　　　　　　　　　　　平成２４年行政事業レビューシート　　　　(農林水産省)</t>
    <rPh sb="13" eb="15">
      <t>ヘイセイ</t>
    </rPh>
    <rPh sb="17" eb="18">
      <t>ネン</t>
    </rPh>
    <rPh sb="18" eb="20">
      <t>ギョウセイ</t>
    </rPh>
    <rPh sb="20" eb="22">
      <t>ジギョウ</t>
    </rPh>
    <rPh sb="34" eb="36">
      <t>ノウリン</t>
    </rPh>
    <rPh sb="36" eb="39">
      <t>スイサンショウ</t>
    </rPh>
    <rPh sb="38" eb="39">
      <t>ショウ</t>
    </rPh>
    <phoneticPr fontId="2"/>
  </si>
  <si>
    <t>漁業復興担い手確保支援事業費
（復興関連事業）</t>
    <rPh sb="2" eb="4">
      <t>フッコウ</t>
    </rPh>
    <rPh sb="9" eb="11">
      <t>シエン</t>
    </rPh>
    <rPh sb="11" eb="13">
      <t>ジギョウ</t>
    </rPh>
    <rPh sb="13" eb="14">
      <t>ヒ</t>
    </rPh>
    <rPh sb="16" eb="18">
      <t>フッコウ</t>
    </rPh>
    <rPh sb="18" eb="20">
      <t>カンレン</t>
    </rPh>
    <rPh sb="20" eb="22">
      <t>ジギョウ</t>
    </rPh>
    <phoneticPr fontId="2"/>
  </si>
  <si>
    <t>担当部局庁</t>
    <phoneticPr fontId="2"/>
  </si>
  <si>
    <t>復興庁統括官付参事官
(予算会計担当)
水産庁漁政部企画課</t>
    <rPh sb="0" eb="2">
      <t>フッコウ</t>
    </rPh>
    <rPh sb="2" eb="3">
      <t>チョウ</t>
    </rPh>
    <rPh sb="3" eb="5">
      <t>トウカツ</t>
    </rPh>
    <rPh sb="5" eb="6">
      <t>カン</t>
    </rPh>
    <rPh sb="6" eb="7">
      <t>ヅケ</t>
    </rPh>
    <rPh sb="7" eb="10">
      <t>サンジカン</t>
    </rPh>
    <rPh sb="12" eb="14">
      <t>ヨサン</t>
    </rPh>
    <rPh sb="14" eb="16">
      <t>カイケイ</t>
    </rPh>
    <rPh sb="16" eb="18">
      <t>タントウ</t>
    </rPh>
    <rPh sb="20" eb="23">
      <t>スイサンチョウ</t>
    </rPh>
    <rPh sb="23" eb="26">
      <t>ギョセイブ</t>
    </rPh>
    <rPh sb="26" eb="28">
      <t>キカク</t>
    </rPh>
    <rPh sb="28" eb="29">
      <t>カ</t>
    </rPh>
    <phoneticPr fontId="55"/>
  </si>
  <si>
    <t>平成24年～平成27年</t>
    <rPh sb="0" eb="2">
      <t>ヘイセイ</t>
    </rPh>
    <rPh sb="4" eb="5">
      <t>ネン</t>
    </rPh>
    <rPh sb="6" eb="8">
      <t>ヘイセイ</t>
    </rPh>
    <rPh sb="10" eb="11">
      <t>ネン</t>
    </rPh>
    <phoneticPr fontId="2"/>
  </si>
  <si>
    <t>復興庁参事官　尾関良夫
水産庁企画課長
　新井 ゆたか</t>
    <rPh sb="0" eb="2">
      <t>フッコウ</t>
    </rPh>
    <rPh sb="2" eb="3">
      <t>チョウ</t>
    </rPh>
    <rPh sb="3" eb="6">
      <t>サンジカン</t>
    </rPh>
    <rPh sb="7" eb="9">
      <t>オゼキ</t>
    </rPh>
    <rPh sb="9" eb="11">
      <t>ヨシオ</t>
    </rPh>
    <rPh sb="12" eb="14">
      <t>スイサン</t>
    </rPh>
    <rPh sb="14" eb="15">
      <t>チョウ</t>
    </rPh>
    <rPh sb="15" eb="17">
      <t>キカク</t>
    </rPh>
    <rPh sb="17" eb="19">
      <t>カチョウ</t>
    </rPh>
    <rPh sb="21" eb="23">
      <t>アライ</t>
    </rPh>
    <phoneticPr fontId="2"/>
  </si>
  <si>
    <t>―</t>
    <phoneticPr fontId="2"/>
  </si>
  <si>
    <t>関係する計画、通知等</t>
    <phoneticPr fontId="2"/>
  </si>
  <si>
    <t>東日本大震災からの復興の基本方針（東日本大震災復興対策本部）、水産振興マスタープラン(水産庁)</t>
    <rPh sb="0" eb="3">
      <t>ヒガシニホン</t>
    </rPh>
    <rPh sb="3" eb="6">
      <t>ダイシンサイ</t>
    </rPh>
    <rPh sb="9" eb="11">
      <t>フッコウ</t>
    </rPh>
    <rPh sb="12" eb="14">
      <t>キホン</t>
    </rPh>
    <rPh sb="14" eb="16">
      <t>ホウシン</t>
    </rPh>
    <rPh sb="31" eb="33">
      <t>スイサン</t>
    </rPh>
    <rPh sb="33" eb="35">
      <t>シンコウ</t>
    </rPh>
    <rPh sb="43" eb="45">
      <t>スイサン</t>
    </rPh>
    <rPh sb="45" eb="46">
      <t>チョウ</t>
    </rPh>
    <phoneticPr fontId="2"/>
  </si>
  <si>
    <t>　東日本大震災により壊滅的な被害を受けた沿岸部の被災地では、漁業就業者が大幅に減少する可能性がある。特に、漁船や漁労施設の復旧に長期間を要する状況においては、被災漁業者の廃業や離職が進むことが懸念されている。これらを防止するため、漁業関係の雇用機会を通じた若青年漁業者の技術習得や漁家子弟を含む新規就業者の就業を支援し、復興に必要な担い手の確保・育成を図る。</t>
    <rPh sb="115" eb="117">
      <t>ギョギョウ</t>
    </rPh>
    <rPh sb="117" eb="119">
      <t>カンケイ</t>
    </rPh>
    <rPh sb="120" eb="122">
      <t>コヨウ</t>
    </rPh>
    <rPh sb="122" eb="124">
      <t>キカイ</t>
    </rPh>
    <rPh sb="125" eb="126">
      <t>ツウ</t>
    </rPh>
    <rPh sb="128" eb="129">
      <t>ジャク</t>
    </rPh>
    <rPh sb="129" eb="131">
      <t>セイネン</t>
    </rPh>
    <rPh sb="131" eb="134">
      <t>ギョギョウシャ</t>
    </rPh>
    <rPh sb="135" eb="137">
      <t>ギジュツ</t>
    </rPh>
    <rPh sb="137" eb="139">
      <t>シュウトク</t>
    </rPh>
    <rPh sb="140" eb="142">
      <t>ギョカ</t>
    </rPh>
    <rPh sb="142" eb="144">
      <t>シテイ</t>
    </rPh>
    <rPh sb="145" eb="146">
      <t>フク</t>
    </rPh>
    <rPh sb="147" eb="149">
      <t>シンキ</t>
    </rPh>
    <rPh sb="149" eb="152">
      <t>シュウギョウシャ</t>
    </rPh>
    <rPh sb="153" eb="155">
      <t>シュウギョウ</t>
    </rPh>
    <rPh sb="156" eb="158">
      <t>シエン</t>
    </rPh>
    <rPh sb="160" eb="162">
      <t>フッコウ</t>
    </rPh>
    <rPh sb="163" eb="165">
      <t>ヒツヨウ</t>
    </rPh>
    <rPh sb="166" eb="167">
      <t>ニナ</t>
    </rPh>
    <rPh sb="168" eb="169">
      <t>テ</t>
    </rPh>
    <rPh sb="170" eb="172">
      <t>カクホ</t>
    </rPh>
    <rPh sb="173" eb="175">
      <t>イクセイ</t>
    </rPh>
    <rPh sb="176" eb="177">
      <t>ハカ</t>
    </rPh>
    <phoneticPr fontId="2"/>
  </si>
  <si>
    <t xml:space="preserve"> ①漁業の再開が当面見込めない若青年漁業者が他の漁船や他地域等において行う新たな漁法や技術の習得支援、②新たに漁業への就業を希望する漁家子弟を含む新規就業者の就業等を漁業現場での長期研修により支援、③漁船の規模拡大や協業化等に伴い必要となる資格等の取得支援等、被災漁業者の状況に応じたきめ細やかなサポート体制を整備し、漁業の復興の礎となる担い手の確保・育成を支援する。[補助率：定額]
</t>
    <rPh sb="52" eb="53">
      <t>アラ</t>
    </rPh>
    <rPh sb="55" eb="57">
      <t>ギョギョウ</t>
    </rPh>
    <rPh sb="59" eb="61">
      <t>シュウギョウ</t>
    </rPh>
    <rPh sb="62" eb="64">
      <t>キボウ</t>
    </rPh>
    <rPh sb="71" eb="72">
      <t>フク</t>
    </rPh>
    <rPh sb="73" eb="75">
      <t>シンキ</t>
    </rPh>
    <rPh sb="75" eb="78">
      <t>シュウギョウシャ</t>
    </rPh>
    <rPh sb="83" eb="85">
      <t>ギョギョウ</t>
    </rPh>
    <rPh sb="85" eb="87">
      <t>ゲンバ</t>
    </rPh>
    <rPh sb="89" eb="91">
      <t>チョウキ</t>
    </rPh>
    <rPh sb="91" eb="93">
      <t>ケンシュウ</t>
    </rPh>
    <rPh sb="128" eb="129">
      <t>トウ</t>
    </rPh>
    <phoneticPr fontId="2"/>
  </si>
  <si>
    <r>
      <rPr>
        <sz val="11"/>
        <rFont val="ＭＳ Ｐゴシック"/>
        <family val="3"/>
        <charset val="128"/>
      </rPr>
      <t>21年度</t>
    </r>
    <rPh sb="2" eb="4">
      <t>ネンド</t>
    </rPh>
    <phoneticPr fontId="2"/>
  </si>
  <si>
    <r>
      <rPr>
        <sz val="11"/>
        <rFont val="ＭＳ Ｐゴシック"/>
        <family val="3"/>
        <charset val="128"/>
      </rPr>
      <t>22年度</t>
    </r>
    <rPh sb="2" eb="4">
      <t>ネンド</t>
    </rPh>
    <phoneticPr fontId="2"/>
  </si>
  <si>
    <r>
      <rPr>
        <sz val="11"/>
        <rFont val="ＭＳ Ｐゴシック"/>
        <family val="3"/>
        <charset val="128"/>
      </rPr>
      <t>23年度</t>
    </r>
    <rPh sb="2" eb="4">
      <t>ネンド</t>
    </rPh>
    <phoneticPr fontId="2"/>
  </si>
  <si>
    <r>
      <rPr>
        <sz val="11"/>
        <rFont val="ＭＳ Ｐゴシック"/>
        <family val="3"/>
        <charset val="128"/>
      </rPr>
      <t>24年度</t>
    </r>
    <rPh sb="2" eb="4">
      <t>ネンド</t>
    </rPh>
    <phoneticPr fontId="2"/>
  </si>
  <si>
    <r>
      <rPr>
        <sz val="11"/>
        <rFont val="ＭＳ Ｐゴシック"/>
        <family val="3"/>
        <charset val="128"/>
      </rPr>
      <t>25年度要求</t>
    </r>
    <rPh sb="2" eb="4">
      <t>ネンド</t>
    </rPh>
    <rPh sb="4" eb="6">
      <t>ヨウキュウ</t>
    </rPh>
    <phoneticPr fontId="2"/>
  </si>
  <si>
    <t>-</t>
    <phoneticPr fontId="2"/>
  </si>
  <si>
    <t>1,068（復興庁計上）</t>
    <rPh sb="6" eb="8">
      <t>フッコウ</t>
    </rPh>
    <rPh sb="8" eb="9">
      <t>チョウ</t>
    </rPh>
    <rPh sb="9" eb="11">
      <t>ケイジョウ</t>
    </rPh>
    <phoneticPr fontId="2"/>
  </si>
  <si>
    <t>700（復興庁計上）</t>
    <phoneticPr fontId="2"/>
  </si>
  <si>
    <t>-</t>
    <phoneticPr fontId="2"/>
  </si>
  <si>
    <t>目標値</t>
    <rPh sb="0" eb="3">
      <t>モクヒョウチ</t>
    </rPh>
    <phoneticPr fontId="2"/>
  </si>
  <si>
    <t>漁家子弟等の新規就業者と合わせ、 毎年度1,500人の新規就業者を継続的に確保する。</t>
  </si>
  <si>
    <t>人</t>
    <rPh sb="0" eb="1">
      <t>ニン</t>
    </rPh>
    <phoneticPr fontId="2"/>
  </si>
  <si>
    <t>1500
(23年)</t>
    <rPh sb="8" eb="9">
      <t>ネン</t>
    </rPh>
    <phoneticPr fontId="2"/>
  </si>
  <si>
    <t>達成度</t>
    <rPh sb="0" eb="2">
      <t>タッセイ</t>
    </rPh>
    <rPh sb="2" eb="3">
      <t>ド</t>
    </rPh>
    <phoneticPr fontId="2"/>
  </si>
  <si>
    <t>％</t>
    <phoneticPr fontId="2"/>
  </si>
  <si>
    <t>被災地の若青年漁業者(45才未満)の人数の維持
(基準値：平成20年)</t>
    <rPh sb="0" eb="3">
      <t>ヒサイチ</t>
    </rPh>
    <rPh sb="4" eb="5">
      <t>ジャク</t>
    </rPh>
    <rPh sb="5" eb="7">
      <t>セイネン</t>
    </rPh>
    <rPh sb="7" eb="10">
      <t>ギョギョウシャ</t>
    </rPh>
    <rPh sb="13" eb="14">
      <t>サイ</t>
    </rPh>
    <rPh sb="14" eb="16">
      <t>ミマン</t>
    </rPh>
    <rPh sb="18" eb="20">
      <t>ニンズウ</t>
    </rPh>
    <rPh sb="21" eb="23">
      <t>イジ</t>
    </rPh>
    <rPh sb="25" eb="27">
      <t>キジュン</t>
    </rPh>
    <rPh sb="27" eb="28">
      <t>チ</t>
    </rPh>
    <rPh sb="29" eb="31">
      <t>ヘイセイ</t>
    </rPh>
    <rPh sb="33" eb="34">
      <t>ネン</t>
    </rPh>
    <phoneticPr fontId="2"/>
  </si>
  <si>
    <t>成果実績</t>
    <rPh sb="0" eb="2">
      <t>セイカ</t>
    </rPh>
    <rPh sb="2" eb="4">
      <t>ジッセキ</t>
    </rPh>
    <phoneticPr fontId="2"/>
  </si>
  <si>
    <t>人</t>
    <rPh sb="0" eb="1">
      <t>ヒト</t>
    </rPh>
    <phoneticPr fontId="2"/>
  </si>
  <si>
    <t>-</t>
    <phoneticPr fontId="2"/>
  </si>
  <si>
    <t>4090
（27年）</t>
    <rPh sb="8" eb="9">
      <t>ネン</t>
    </rPh>
    <phoneticPr fontId="2"/>
  </si>
  <si>
    <t>％</t>
    <phoneticPr fontId="2"/>
  </si>
  <si>
    <t>技術取得研修受講者数</t>
    <rPh sb="0" eb="2">
      <t>ギジュツ</t>
    </rPh>
    <rPh sb="2" eb="4">
      <t>シュトク</t>
    </rPh>
    <rPh sb="4" eb="6">
      <t>ケンシュウ</t>
    </rPh>
    <rPh sb="6" eb="9">
      <t>ジュコウシャ</t>
    </rPh>
    <rPh sb="9" eb="10">
      <t>スウ</t>
    </rPh>
    <phoneticPr fontId="2"/>
  </si>
  <si>
    <t>341
（580）</t>
    <phoneticPr fontId="2"/>
  </si>
  <si>
    <t>(520)</t>
    <phoneticPr fontId="2"/>
  </si>
  <si>
    <t>資格取得講習受講者数</t>
    <rPh sb="0" eb="2">
      <t>シカク</t>
    </rPh>
    <rPh sb="2" eb="4">
      <t>シュトク</t>
    </rPh>
    <rPh sb="4" eb="6">
      <t>コウシュウ</t>
    </rPh>
    <rPh sb="6" eb="9">
      <t>ジュコウシャ</t>
    </rPh>
    <rPh sb="9" eb="10">
      <t>スウ</t>
    </rPh>
    <phoneticPr fontId="2"/>
  </si>
  <si>
    <t>198
（280）</t>
    <phoneticPr fontId="2"/>
  </si>
  <si>
    <t>(280)</t>
    <phoneticPr fontId="2"/>
  </si>
  <si>
    <t>251千円　（135,144千円/539人）　　　　　</t>
    <rPh sb="3" eb="5">
      <t>センエン</t>
    </rPh>
    <rPh sb="14" eb="16">
      <t>センエン</t>
    </rPh>
    <phoneticPr fontId="2"/>
  </si>
  <si>
    <t>平成23年度の技術習得及び就業支援に係った経費
（135,144,千円）を研修受講人数（539人）で除した。</t>
    <rPh sb="0" eb="2">
      <t>ヘイセイ</t>
    </rPh>
    <rPh sb="4" eb="6">
      <t>ネンド</t>
    </rPh>
    <rPh sb="7" eb="9">
      <t>ギジュツ</t>
    </rPh>
    <rPh sb="9" eb="11">
      <t>シュウトク</t>
    </rPh>
    <rPh sb="11" eb="12">
      <t>オヨ</t>
    </rPh>
    <rPh sb="13" eb="15">
      <t>シュウギョウ</t>
    </rPh>
    <rPh sb="15" eb="17">
      <t>シエン</t>
    </rPh>
    <rPh sb="18" eb="19">
      <t>カカ</t>
    </rPh>
    <rPh sb="21" eb="23">
      <t>ケイヒ</t>
    </rPh>
    <rPh sb="33" eb="34">
      <t>セン</t>
    </rPh>
    <rPh sb="34" eb="35">
      <t>エン</t>
    </rPh>
    <rPh sb="37" eb="39">
      <t>ケンシュウ</t>
    </rPh>
    <rPh sb="39" eb="41">
      <t>ジュコウ</t>
    </rPh>
    <rPh sb="41" eb="43">
      <t>ニンズウ</t>
    </rPh>
    <rPh sb="47" eb="48">
      <t>ヒト</t>
    </rPh>
    <rPh sb="49" eb="50">
      <t>ケント</t>
    </rPh>
    <rPh sb="50" eb="51">
      <t>ジョ</t>
    </rPh>
    <phoneticPr fontId="2"/>
  </si>
  <si>
    <t>　１　漁業就業・技術習得
　　促進情報の提供</t>
    <rPh sb="3" eb="5">
      <t>ギョギョウ</t>
    </rPh>
    <rPh sb="5" eb="7">
      <t>シュウギョウ</t>
    </rPh>
    <rPh sb="8" eb="10">
      <t>ギジュツ</t>
    </rPh>
    <rPh sb="10" eb="12">
      <t>シュウトク</t>
    </rPh>
    <rPh sb="15" eb="17">
      <t>ソクシン</t>
    </rPh>
    <rPh sb="17" eb="19">
      <t>ジョウホウ</t>
    </rPh>
    <rPh sb="20" eb="22">
      <t>テイキョウ</t>
    </rPh>
    <phoneticPr fontId="2"/>
  </si>
  <si>
    <t>　復興庁が実施した要望調査に基づき、要求。</t>
    <rPh sb="1" eb="3">
      <t>フッコウ</t>
    </rPh>
    <rPh sb="3" eb="4">
      <t>チョウ</t>
    </rPh>
    <rPh sb="5" eb="7">
      <t>ジッシ</t>
    </rPh>
    <rPh sb="9" eb="11">
      <t>ヨウボウ</t>
    </rPh>
    <rPh sb="11" eb="13">
      <t>チョウサ</t>
    </rPh>
    <rPh sb="14" eb="15">
      <t>モト</t>
    </rPh>
    <rPh sb="18" eb="20">
      <t>ヨウキュウ</t>
    </rPh>
    <phoneticPr fontId="2"/>
  </si>
  <si>
    <t>　２　復興担い手確保・育
　　成支援事業　　　</t>
    <phoneticPr fontId="2"/>
  </si>
  <si>
    <t>　３　資格取得支援</t>
    <phoneticPr fontId="2"/>
  </si>
  <si>
    <t>評価に関する説明</t>
    <rPh sb="0" eb="2">
      <t>ヒョウカ</t>
    </rPh>
    <rPh sb="3" eb="4">
      <t>カン</t>
    </rPh>
    <rPh sb="6" eb="8">
      <t>セツメイ</t>
    </rPh>
    <phoneticPr fontId="2"/>
  </si>
  <si>
    <t xml:space="preserve">　不用発生の要因としては、被災地域では漁協の機能が損なわれており、通常よりも事業の周知や受入漁業者とのマッチングに時間がかかり、大幅に研修開始時期が遅れ、１ヶ月程度しか実施できなかった。また、ガレキの撤去等の別事業等を利用して、復旧復興事業に携わる若青年漁業者等が相当数いたため、想定よりも対象者が減少した。
</t>
    <rPh sb="84" eb="86">
      <t>ジッシ</t>
    </rPh>
    <phoneticPr fontId="2"/>
  </si>
  <si>
    <r>
      <t>国が実施すべき事業であるか。地方自治体、民間等に委ねるべき事業</t>
    </r>
    <r>
      <rPr>
        <sz val="11"/>
        <rFont val="ＭＳ Ｐゴシック"/>
        <family val="3"/>
        <charset val="128"/>
      </rPr>
      <t>となっていないか。</t>
    </r>
    <rPh sb="14" eb="16">
      <t>チホウ</t>
    </rPh>
    <rPh sb="16" eb="19">
      <t>ジチタイ</t>
    </rPh>
    <rPh sb="20" eb="22">
      <t>ミンカン</t>
    </rPh>
    <rPh sb="22" eb="23">
      <t>トウ</t>
    </rPh>
    <rPh sb="24" eb="25">
      <t>ユダ</t>
    </rPh>
    <rPh sb="29" eb="31">
      <t>ジギョウ</t>
    </rPh>
    <phoneticPr fontId="2"/>
  </si>
  <si>
    <t>　支出先の選定については、3次補正では、公募期間が短期間であったため、結果として１者応募となってしまった。
　</t>
    <rPh sb="1" eb="4">
      <t>シシュツサキ</t>
    </rPh>
    <rPh sb="5" eb="7">
      <t>センテイ</t>
    </rPh>
    <rPh sb="14" eb="15">
      <t>ジ</t>
    </rPh>
    <rPh sb="15" eb="17">
      <t>ホセイ</t>
    </rPh>
    <rPh sb="20" eb="22">
      <t>コウボ</t>
    </rPh>
    <rPh sb="22" eb="24">
      <t>キカン</t>
    </rPh>
    <rPh sb="25" eb="28">
      <t>タンキカン</t>
    </rPh>
    <rPh sb="35" eb="37">
      <t>ケッカ</t>
    </rPh>
    <rPh sb="41" eb="42">
      <t>シャ</t>
    </rPh>
    <rPh sb="42" eb="44">
      <t>オウボ</t>
    </rPh>
    <phoneticPr fontId="2"/>
  </si>
  <si>
    <t>－</t>
    <phoneticPr fontId="2"/>
  </si>
  <si>
    <r>
      <t>　被災した若青年漁業者の生活支援だけではなく、漁業を再開できない期間を有効に活用し、雇用機会を通じた若青年漁業者の技術習得等を支援することは、若青年漁業者の廃業や離職を防止し、被災地の漁業復興に必要な人材の確保・育成を図ることができ、実効性の高い手段となっている。
　</t>
    </r>
    <r>
      <rPr>
        <sz val="11"/>
        <rFont val="ＭＳ Ｐゴシック"/>
        <family val="3"/>
        <charset val="128"/>
      </rPr>
      <t xml:space="preserve">被災地域では漁協の機能が損なわれており、通常よりも事業の周知や受入漁業者とのマッチングに時間がかかり、大幅に研修開始時期が遅れ、１ヶ月程度しか実施できなかった。また、ガレキの撤去等の別事業等を利用して、復旧復興事業に携わる若青年漁業者等が相当数いたため、実績が見込みを下回った。
</t>
    </r>
    <rPh sb="1" eb="3">
      <t>ヒサイ</t>
    </rPh>
    <rPh sb="5" eb="6">
      <t>ジャク</t>
    </rPh>
    <rPh sb="6" eb="8">
      <t>セイネン</t>
    </rPh>
    <rPh sb="8" eb="10">
      <t>ギョギョウ</t>
    </rPh>
    <rPh sb="10" eb="11">
      <t>シャ</t>
    </rPh>
    <rPh sb="12" eb="14">
      <t>セイカツ</t>
    </rPh>
    <rPh sb="14" eb="16">
      <t>シエン</t>
    </rPh>
    <rPh sb="23" eb="25">
      <t>ギョギョウ</t>
    </rPh>
    <rPh sb="26" eb="28">
      <t>サイカイ</t>
    </rPh>
    <rPh sb="32" eb="34">
      <t>キカン</t>
    </rPh>
    <rPh sb="35" eb="37">
      <t>ユウコウ</t>
    </rPh>
    <rPh sb="38" eb="40">
      <t>カツヨウ</t>
    </rPh>
    <rPh sb="42" eb="44">
      <t>コヨウ</t>
    </rPh>
    <rPh sb="44" eb="46">
      <t>キカイ</t>
    </rPh>
    <rPh sb="47" eb="48">
      <t>ツウ</t>
    </rPh>
    <rPh sb="50" eb="51">
      <t>ジャク</t>
    </rPh>
    <rPh sb="51" eb="53">
      <t>セイネン</t>
    </rPh>
    <rPh sb="53" eb="56">
      <t>ギョギョウシャ</t>
    </rPh>
    <rPh sb="57" eb="59">
      <t>ギジュツ</t>
    </rPh>
    <rPh sb="59" eb="61">
      <t>シュウトク</t>
    </rPh>
    <rPh sb="61" eb="62">
      <t>トウ</t>
    </rPh>
    <rPh sb="63" eb="65">
      <t>シエン</t>
    </rPh>
    <rPh sb="71" eb="72">
      <t>ジャク</t>
    </rPh>
    <rPh sb="72" eb="74">
      <t>セイネン</t>
    </rPh>
    <rPh sb="74" eb="76">
      <t>ギョギョウ</t>
    </rPh>
    <rPh sb="76" eb="77">
      <t>シャ</t>
    </rPh>
    <rPh sb="78" eb="80">
      <t>ハイギョウ</t>
    </rPh>
    <rPh sb="81" eb="83">
      <t>リショク</t>
    </rPh>
    <rPh sb="84" eb="86">
      <t>ボウシ</t>
    </rPh>
    <rPh sb="88" eb="91">
      <t>ヒサイチ</t>
    </rPh>
    <rPh sb="92" eb="94">
      <t>ギョギョウ</t>
    </rPh>
    <rPh sb="94" eb="96">
      <t>フッコウ</t>
    </rPh>
    <rPh sb="97" eb="99">
      <t>ヒツヨウ</t>
    </rPh>
    <rPh sb="100" eb="102">
      <t>ジンザイ</t>
    </rPh>
    <rPh sb="103" eb="105">
      <t>カクホ</t>
    </rPh>
    <rPh sb="106" eb="108">
      <t>イクセイ</t>
    </rPh>
    <rPh sb="109" eb="110">
      <t>ハカ</t>
    </rPh>
    <rPh sb="117" eb="120">
      <t>ジッコウセイ</t>
    </rPh>
    <rPh sb="121" eb="122">
      <t>タカ</t>
    </rPh>
    <rPh sb="123" eb="125">
      <t>シュダン</t>
    </rPh>
    <rPh sb="261" eb="263">
      <t>ジッセキ</t>
    </rPh>
    <rPh sb="264" eb="266">
      <t>ミコ</t>
    </rPh>
    <rPh sb="268" eb="270">
      <t>シタマワ</t>
    </rPh>
    <phoneticPr fontId="2"/>
  </si>
  <si>
    <t>○過去の事業仕分けの結果や横断的な見直しの基準を踏まえたものとなっているのか。
　・２２年度の事業仕分けの結果や、２３年度事業の点検結果を踏まえ積算内容を見直したものとなっている。
○事業の成果目標が立てられているか、また、事業効果のシミュレーションが厳密に行われているか。その際、より効率的な他の手段の選択性について、真剣な検討が行われているか。　　　　　　　　　　　　　　　　　　　　　　　　　　　　　　　　　
  ・事業の成果目標を「被災地の若青年漁業者(45才未満)の人数の維持」とし、若青年漁業者による他の経営体の漁船等での技術習得や漁家子弟等の就業を支援することで、被災地における若青年漁業者の維持に寄与すると考えられる。
○直接の利害関係者からの要望にとどまらず、広く国民のニーズに応えるものとなっているか。　　　　　　　　　　　　　　　　　　　　　　　　　　　　　　　　　　　　　　　　　　　　　　　　　　　　　　　　　　　　　　　　　　　　　　　　　　　　
　・我が国全体の生産量の約２割を占める被災地において、次世代の担い手を確保・育成することは、国民への水産物の安定供給を図るためにも重要である。
○当該府省のミッションなのか。　　　　　　　　　　　　　　　　　　　　　　　　　　　　　　　　　　　　　　　　　　　　　　　　　　　　　　　　　　　　　　　　　　　　　　　　　　　　
　・被災地における漁労技術の円滑な継承や次世代の担い手の定着・確保を推進する観点は、「水産振興マスタープラン」「東日本大震災からの復興の基本方針」にも盛り込まれており、農林水産省のミッションである。</t>
    <rPh sb="44" eb="46">
      <t>ネンド</t>
    </rPh>
    <rPh sb="47" eb="49">
      <t>ジギョウ</t>
    </rPh>
    <rPh sb="49" eb="51">
      <t>シワ</t>
    </rPh>
    <rPh sb="53" eb="55">
      <t>ケッカ</t>
    </rPh>
    <rPh sb="92" eb="94">
      <t>ジギョウ</t>
    </rPh>
    <rPh sb="95" eb="97">
      <t>セイカ</t>
    </rPh>
    <rPh sb="97" eb="99">
      <t>モクヒョウ</t>
    </rPh>
    <rPh sb="100" eb="101">
      <t>タ</t>
    </rPh>
    <rPh sb="112" eb="114">
      <t>ジギョウ</t>
    </rPh>
    <rPh sb="114" eb="116">
      <t>コウカ</t>
    </rPh>
    <rPh sb="126" eb="128">
      <t>ゲンミツ</t>
    </rPh>
    <rPh sb="129" eb="130">
      <t>オコナ</t>
    </rPh>
    <rPh sb="139" eb="140">
      <t>サイ</t>
    </rPh>
    <rPh sb="143" eb="146">
      <t>コウリツテキ</t>
    </rPh>
    <rPh sb="147" eb="148">
      <t>タ</t>
    </rPh>
    <rPh sb="149" eb="151">
      <t>シュダン</t>
    </rPh>
    <rPh sb="152" eb="155">
      <t>センタクセイ</t>
    </rPh>
    <rPh sb="160" eb="162">
      <t>シンケン</t>
    </rPh>
    <rPh sb="163" eb="165">
      <t>ケントウ</t>
    </rPh>
    <rPh sb="166" eb="167">
      <t>オコナ</t>
    </rPh>
    <rPh sb="306" eb="308">
      <t>キヨ</t>
    </rPh>
    <rPh sb="311" eb="312">
      <t>カンガ</t>
    </rPh>
    <rPh sb="319" eb="321">
      <t>チョクセツ</t>
    </rPh>
    <rPh sb="322" eb="324">
      <t>リガイ</t>
    </rPh>
    <rPh sb="324" eb="327">
      <t>カンケイシャ</t>
    </rPh>
    <rPh sb="330" eb="332">
      <t>ヨウボウ</t>
    </rPh>
    <rPh sb="339" eb="340">
      <t>ヒロ</t>
    </rPh>
    <rPh sb="341" eb="343">
      <t>コクミン</t>
    </rPh>
    <rPh sb="348" eb="349">
      <t>コタ</t>
    </rPh>
    <rPh sb="604" eb="607">
      <t>ヒサイチ</t>
    </rPh>
    <rPh sb="645" eb="647">
      <t>スイサン</t>
    </rPh>
    <rPh sb="647" eb="649">
      <t>シンコウ</t>
    </rPh>
    <rPh sb="658" eb="661">
      <t>ヒガシニホン</t>
    </rPh>
    <rPh sb="661" eb="664">
      <t>ダイシンサイ</t>
    </rPh>
    <rPh sb="667" eb="669">
      <t>フッコウ</t>
    </rPh>
    <rPh sb="670" eb="672">
      <t>キホン</t>
    </rPh>
    <rPh sb="672" eb="674">
      <t>ホウシン</t>
    </rPh>
    <rPh sb="677" eb="678">
      <t>モ</t>
    </rPh>
    <rPh sb="679" eb="680">
      <t>コ</t>
    </rPh>
    <phoneticPr fontId="2"/>
  </si>
  <si>
    <t>一部改善</t>
    <rPh sb="0" eb="2">
      <t>イチブ</t>
    </rPh>
    <rPh sb="2" eb="4">
      <t>カイゼン</t>
    </rPh>
    <phoneticPr fontId="2"/>
  </si>
  <si>
    <t xml:space="preserve">  本事業は、執行率が13%と低く、資金の流れのＡについて、１者応募となっている。加えて、謝金については、コストの更なる削減が可能と考えられる。また、活動実績について、当初の見込みを下回っている。以上のことから、「執行額と予算額の乖離の改善」、「支出先の選定における競争性・透明性の一層の向上」、「コストの削減」、「活動実績が活性化するような支援方策の見直し」を行うべきであり、本事業としては「一部改善」とする。</t>
    <rPh sb="32" eb="34">
      <t>オウボ</t>
    </rPh>
    <phoneticPr fontId="2"/>
  </si>
  <si>
    <t>縮減</t>
    <rPh sb="0" eb="2">
      <t>シュクゲン</t>
    </rPh>
    <phoneticPr fontId="2"/>
  </si>
  <si>
    <t>　平成２３年度は、事業の周知に時間がかかり、事業の開始が遅れたため執行率が低かったが、平成２４年度は被災地域において、政府広報や現地コーディネータによる事業概要の説明を実施するなど、活動の活性化に努めているところ。平成２５年度概算要求については、被災地からの要望を十分踏まえたうえで、コストの削減に努め、予算額を見直して要求することとしたい。また、公募については、平成24年度も結果的に１者応募となったものの、平成23年度の事業実施主体とは異なる業者となっていることに加え、他の民間団体等からも問い合わせがあるなど応募が見込めたことから、一定の競争性は確保されていたものと考えているが、平成25年度の公募にあたっても、引き続き競争性・透明性の一層の向上を図りたい。</t>
    <phoneticPr fontId="2"/>
  </si>
  <si>
    <t>○　事業仕分け第３弾（H22年11月）
　　 評価結果：「予算要求を半額程度縮減し見直しを行うこと」</t>
    <phoneticPr fontId="2"/>
  </si>
  <si>
    <t>０４４５</t>
    <phoneticPr fontId="2"/>
  </si>
  <si>
    <t>０２９０</t>
    <phoneticPr fontId="2"/>
  </si>
  <si>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2"/>
  </si>
  <si>
    <t>A.　株式会社アール・ピー・アイ</t>
    <rPh sb="3" eb="7">
      <t>カブシキガイシャ</t>
    </rPh>
    <phoneticPr fontId="55"/>
  </si>
  <si>
    <t>E.</t>
    <phoneticPr fontId="2"/>
  </si>
  <si>
    <t>謝金</t>
    <phoneticPr fontId="2"/>
  </si>
  <si>
    <t>技術習得研修等に係る指導謝金</t>
    <rPh sb="0" eb="2">
      <t>ギジュツ</t>
    </rPh>
    <rPh sb="2" eb="4">
      <t>シュウトク</t>
    </rPh>
    <rPh sb="4" eb="6">
      <t>ケンシュウ</t>
    </rPh>
    <rPh sb="6" eb="7">
      <t>ナド</t>
    </rPh>
    <rPh sb="8" eb="9">
      <t>カカ</t>
    </rPh>
    <rPh sb="10" eb="12">
      <t>シドウ</t>
    </rPh>
    <rPh sb="12" eb="14">
      <t>シャキン</t>
    </rPh>
    <phoneticPr fontId="2"/>
  </si>
  <si>
    <t>講習費</t>
    <rPh sb="0" eb="2">
      <t>コウシュウ</t>
    </rPh>
    <rPh sb="2" eb="3">
      <t>ヒ</t>
    </rPh>
    <phoneticPr fontId="2"/>
  </si>
  <si>
    <t>資格習得等の講習に係る会場使用料等の経費</t>
    <rPh sb="0" eb="2">
      <t>シカク</t>
    </rPh>
    <rPh sb="2" eb="4">
      <t>シュウトク</t>
    </rPh>
    <rPh sb="4" eb="5">
      <t>トウ</t>
    </rPh>
    <rPh sb="6" eb="8">
      <t>コウシュウ</t>
    </rPh>
    <rPh sb="9" eb="10">
      <t>カカ</t>
    </rPh>
    <rPh sb="11" eb="13">
      <t>カイジョウ</t>
    </rPh>
    <rPh sb="13" eb="16">
      <t>シヨウリョウ</t>
    </rPh>
    <rPh sb="16" eb="17">
      <t>トウ</t>
    </rPh>
    <rPh sb="18" eb="20">
      <t>ケイヒ</t>
    </rPh>
    <phoneticPr fontId="2"/>
  </si>
  <si>
    <t>賃金</t>
    <rPh sb="0" eb="2">
      <t>チンギン</t>
    </rPh>
    <phoneticPr fontId="2"/>
  </si>
  <si>
    <t>事業実施に係る資料の収集・整理・事務補助等の業務を行うための賃金</t>
  </si>
  <si>
    <t>安全対策費</t>
    <rPh sb="0" eb="2">
      <t>アンゼン</t>
    </rPh>
    <rPh sb="2" eb="4">
      <t>タイサク</t>
    </rPh>
    <rPh sb="4" eb="5">
      <t>ヒ</t>
    </rPh>
    <phoneticPr fontId="2"/>
  </si>
  <si>
    <t>研修生のライフジャケット等安全装備品に係る経費</t>
    <rPh sb="0" eb="1">
      <t>ケン</t>
    </rPh>
    <rPh sb="1" eb="2">
      <t>シュウ</t>
    </rPh>
    <rPh sb="2" eb="3">
      <t>セイ</t>
    </rPh>
    <rPh sb="12" eb="13">
      <t>トウ</t>
    </rPh>
    <rPh sb="13" eb="15">
      <t>アンゼン</t>
    </rPh>
    <rPh sb="15" eb="17">
      <t>ソウビ</t>
    </rPh>
    <rPh sb="17" eb="18">
      <t>ヒン</t>
    </rPh>
    <rPh sb="19" eb="20">
      <t>カカ</t>
    </rPh>
    <rPh sb="21" eb="23">
      <t>ケイヒ</t>
    </rPh>
    <phoneticPr fontId="2"/>
  </si>
  <si>
    <t>研修生受入にかかる漁業等の事務経費</t>
    <rPh sb="0" eb="1">
      <t>ケン</t>
    </rPh>
    <rPh sb="1" eb="2">
      <t>シュウ</t>
    </rPh>
    <rPh sb="2" eb="3">
      <t>セイ</t>
    </rPh>
    <rPh sb="3" eb="5">
      <t>ウケイレ</t>
    </rPh>
    <rPh sb="9" eb="11">
      <t>ギョギョウ</t>
    </rPh>
    <rPh sb="11" eb="12">
      <t>トウ</t>
    </rPh>
    <rPh sb="13" eb="15">
      <t>ジム</t>
    </rPh>
    <rPh sb="15" eb="17">
      <t>ケイヒ</t>
    </rPh>
    <phoneticPr fontId="2"/>
  </si>
  <si>
    <t>印刷製本費</t>
    <rPh sb="0" eb="2">
      <t>インサツ</t>
    </rPh>
    <rPh sb="2" eb="3">
      <t>セイ</t>
    </rPh>
    <rPh sb="3" eb="4">
      <t>ホン</t>
    </rPh>
    <rPh sb="4" eb="5">
      <t>ヒ</t>
    </rPh>
    <phoneticPr fontId="2"/>
  </si>
  <si>
    <t>資料作成(ポスター・チラシ等)にかかる経費</t>
    <rPh sb="0" eb="2">
      <t>シリョウ</t>
    </rPh>
    <rPh sb="2" eb="4">
      <t>サクセイ</t>
    </rPh>
    <rPh sb="13" eb="14">
      <t>トウ</t>
    </rPh>
    <rPh sb="19" eb="21">
      <t>ケイヒ</t>
    </rPh>
    <phoneticPr fontId="2"/>
  </si>
  <si>
    <t>役務費</t>
    <rPh sb="0" eb="2">
      <t>エキム</t>
    </rPh>
    <rPh sb="2" eb="3">
      <t>ヒ</t>
    </rPh>
    <phoneticPr fontId="2"/>
  </si>
  <si>
    <t>現地コーディネーターに係る役務費</t>
    <rPh sb="0" eb="2">
      <t>ゲンチ</t>
    </rPh>
    <rPh sb="11" eb="12">
      <t>カカ</t>
    </rPh>
    <rPh sb="13" eb="15">
      <t>エキム</t>
    </rPh>
    <rPh sb="15" eb="16">
      <t>ヒ</t>
    </rPh>
    <phoneticPr fontId="2"/>
  </si>
  <si>
    <t>その他</t>
    <rPh sb="2" eb="3">
      <t>タ</t>
    </rPh>
    <phoneticPr fontId="2"/>
  </si>
  <si>
    <t>事業に係る旅費、通信費等</t>
    <rPh sb="0" eb="2">
      <t>ジギョウ</t>
    </rPh>
    <rPh sb="3" eb="4">
      <t>カカ</t>
    </rPh>
    <rPh sb="5" eb="7">
      <t>リョヒ</t>
    </rPh>
    <rPh sb="8" eb="11">
      <t>ツウシンヒ</t>
    </rPh>
    <rPh sb="11" eb="12">
      <t>トウ</t>
    </rPh>
    <phoneticPr fontId="2"/>
  </si>
  <si>
    <t>B.　</t>
    <phoneticPr fontId="2"/>
  </si>
  <si>
    <t>C.</t>
    <phoneticPr fontId="2"/>
  </si>
  <si>
    <t>株式会社アール・ピー・アイ</t>
    <rPh sb="0" eb="4">
      <t>カブシキガイシャ</t>
    </rPh>
    <phoneticPr fontId="2"/>
  </si>
  <si>
    <t>地域活性化等に関する調査・コンサルティング・事業プロデュース及び運営サポート</t>
    <rPh sb="0" eb="2">
      <t>チイキ</t>
    </rPh>
    <rPh sb="2" eb="5">
      <t>カッセイカ</t>
    </rPh>
    <rPh sb="5" eb="6">
      <t>トウ</t>
    </rPh>
    <rPh sb="7" eb="8">
      <t>カン</t>
    </rPh>
    <rPh sb="10" eb="12">
      <t>チョウサ</t>
    </rPh>
    <rPh sb="22" eb="24">
      <t>ジギョウ</t>
    </rPh>
    <rPh sb="30" eb="31">
      <t>オヨ</t>
    </rPh>
    <rPh sb="32" eb="34">
      <t>ウンエイ</t>
    </rPh>
    <phoneticPr fontId="2"/>
  </si>
  <si>
    <t>－</t>
    <phoneticPr fontId="2"/>
  </si>
  <si>
    <t>省エネ機器設備の導入による操業再開及び省エネ化の推進</t>
    <rPh sb="0" eb="1">
      <t>ショウ</t>
    </rPh>
    <rPh sb="3" eb="7">
      <t>キキセツビ</t>
    </rPh>
    <rPh sb="8" eb="10">
      <t>ドウニュウ</t>
    </rPh>
    <rPh sb="13" eb="15">
      <t>ソウギョウ</t>
    </rPh>
    <rPh sb="15" eb="17">
      <t>サイカイ</t>
    </rPh>
    <rPh sb="17" eb="18">
      <t>オヨ</t>
    </rPh>
    <rPh sb="19" eb="20">
      <t>ショウ</t>
    </rPh>
    <rPh sb="22" eb="23">
      <t>カ</t>
    </rPh>
    <rPh sb="24" eb="26">
      <t>スイシン</t>
    </rPh>
    <phoneticPr fontId="2"/>
  </si>
  <si>
    <t>a漁業者グループ</t>
    <rPh sb="1" eb="4">
      <t>ギョギョウシャ</t>
    </rPh>
    <phoneticPr fontId="2"/>
  </si>
  <si>
    <t>支　出　額
（百万円）</t>
    <phoneticPr fontId="2"/>
  </si>
  <si>
    <t>業　務　概　要</t>
    <phoneticPr fontId="2"/>
  </si>
  <si>
    <t>支　出　先</t>
    <phoneticPr fontId="2"/>
  </si>
  <si>
    <t>B.</t>
    <phoneticPr fontId="2"/>
  </si>
  <si>
    <t>/</t>
    <phoneticPr fontId="2"/>
  </si>
  <si>
    <t>漁業用省エネ機器設備の性能に係る調査・情報収集及び評価分析、助成対象となる省エネ機器設備を選定する基準作成等</t>
    <rPh sb="0" eb="3">
      <t>ギョギョウヨウ</t>
    </rPh>
    <rPh sb="3" eb="4">
      <t>ショウ</t>
    </rPh>
    <rPh sb="6" eb="8">
      <t>キキ</t>
    </rPh>
    <rPh sb="8" eb="10">
      <t>セツビ</t>
    </rPh>
    <rPh sb="11" eb="13">
      <t>セイノウ</t>
    </rPh>
    <rPh sb="14" eb="15">
      <t>カカ</t>
    </rPh>
    <rPh sb="16" eb="18">
      <t>チョウサ</t>
    </rPh>
    <rPh sb="19" eb="21">
      <t>ジョウホウ</t>
    </rPh>
    <rPh sb="21" eb="23">
      <t>シュウシュウ</t>
    </rPh>
    <rPh sb="23" eb="24">
      <t>オヨ</t>
    </rPh>
    <rPh sb="25" eb="27">
      <t>ヒョウカ</t>
    </rPh>
    <rPh sb="27" eb="29">
      <t>ブンセキ</t>
    </rPh>
    <rPh sb="30" eb="32">
      <t>ジョセイ</t>
    </rPh>
    <rPh sb="32" eb="34">
      <t>タイショウ</t>
    </rPh>
    <rPh sb="37" eb="38">
      <t>ショウ</t>
    </rPh>
    <rPh sb="40" eb="44">
      <t>キキセツビ</t>
    </rPh>
    <rPh sb="45" eb="47">
      <t>センテイ</t>
    </rPh>
    <rPh sb="49" eb="51">
      <t>キジュン</t>
    </rPh>
    <rPh sb="51" eb="53">
      <t>サクセイ</t>
    </rPh>
    <rPh sb="53" eb="54">
      <t>トウ</t>
    </rPh>
    <phoneticPr fontId="2"/>
  </si>
  <si>
    <t>漁業経営体質強化機器設備導入支援事業共同実施機関（社団法人海洋水産システム協会）</t>
    <rPh sb="0" eb="2">
      <t>ギョギョウ</t>
    </rPh>
    <rPh sb="2" eb="4">
      <t>ケイエイ</t>
    </rPh>
    <rPh sb="4" eb="6">
      <t>タイシツ</t>
    </rPh>
    <rPh sb="6" eb="8">
      <t>キョウカ</t>
    </rPh>
    <rPh sb="8" eb="12">
      <t>キキセツビ</t>
    </rPh>
    <rPh sb="12" eb="14">
      <t>ドウニュウ</t>
    </rPh>
    <rPh sb="14" eb="16">
      <t>シエン</t>
    </rPh>
    <rPh sb="16" eb="18">
      <t>ジギョウ</t>
    </rPh>
    <rPh sb="18" eb="20">
      <t>キョウドウ</t>
    </rPh>
    <rPh sb="20" eb="22">
      <t>ジッシ</t>
    </rPh>
    <rPh sb="22" eb="24">
      <t>キカン</t>
    </rPh>
    <rPh sb="25" eb="29">
      <t>シャダンホウジン</t>
    </rPh>
    <rPh sb="29" eb="31">
      <t>カイヨウ</t>
    </rPh>
    <rPh sb="31" eb="33">
      <t>スイサン</t>
    </rPh>
    <rPh sb="37" eb="39">
      <t>キョウカイ</t>
    </rPh>
    <phoneticPr fontId="2"/>
  </si>
  <si>
    <t>漁業者グループからの申請等の受付、承認その他事業の運営及び指導監督、漁業者グループによる省エネ機器設備導入費用に係る助成金交付等</t>
    <rPh sb="0" eb="3">
      <t>ギョギョウシャ</t>
    </rPh>
    <rPh sb="10" eb="12">
      <t>シンセイ</t>
    </rPh>
    <rPh sb="12" eb="13">
      <t>トウ</t>
    </rPh>
    <rPh sb="14" eb="15">
      <t>ウ</t>
    </rPh>
    <rPh sb="15" eb="16">
      <t>ツ</t>
    </rPh>
    <rPh sb="17" eb="19">
      <t>ショウニン</t>
    </rPh>
    <rPh sb="21" eb="22">
      <t>タ</t>
    </rPh>
    <rPh sb="22" eb="24">
      <t>ジギョウ</t>
    </rPh>
    <rPh sb="25" eb="27">
      <t>ウンエイ</t>
    </rPh>
    <rPh sb="27" eb="28">
      <t>オヨ</t>
    </rPh>
    <rPh sb="29" eb="31">
      <t>シドウ</t>
    </rPh>
    <rPh sb="31" eb="33">
      <t>カントク</t>
    </rPh>
    <rPh sb="34" eb="37">
      <t>ギョギョウシャ</t>
    </rPh>
    <rPh sb="44" eb="45">
      <t>ショウ</t>
    </rPh>
    <rPh sb="47" eb="51">
      <t>キキセツビ</t>
    </rPh>
    <rPh sb="51" eb="53">
      <t>ドウニュウ</t>
    </rPh>
    <rPh sb="53" eb="55">
      <t>ヒヨウ</t>
    </rPh>
    <rPh sb="56" eb="57">
      <t>カカ</t>
    </rPh>
    <rPh sb="58" eb="61">
      <t>ジョセイキン</t>
    </rPh>
    <rPh sb="61" eb="63">
      <t>コウフ</t>
    </rPh>
    <rPh sb="63" eb="64">
      <t>トウ</t>
    </rPh>
    <phoneticPr fontId="2"/>
  </si>
  <si>
    <t>漁業経営体質強化機器設備導入支援事業共同実施機関（代表機関：特定非営利活動法人水産業・漁村活性化推進機構）</t>
    <rPh sb="0" eb="2">
      <t>ギョギョウ</t>
    </rPh>
    <rPh sb="2" eb="4">
      <t>ケイエイ</t>
    </rPh>
    <rPh sb="4" eb="6">
      <t>タイシツ</t>
    </rPh>
    <rPh sb="6" eb="8">
      <t>キョウカ</t>
    </rPh>
    <rPh sb="8" eb="12">
      <t>キキセツビ</t>
    </rPh>
    <rPh sb="12" eb="14">
      <t>ドウニュウ</t>
    </rPh>
    <rPh sb="14" eb="16">
      <t>シエン</t>
    </rPh>
    <rPh sb="16" eb="18">
      <t>ジギョウ</t>
    </rPh>
    <rPh sb="18" eb="20">
      <t>キョウドウ</t>
    </rPh>
    <rPh sb="20" eb="22">
      <t>ジッシ</t>
    </rPh>
    <rPh sb="22" eb="24">
      <t>キカン</t>
    </rPh>
    <rPh sb="25" eb="29">
      <t>ダイヒョウキカン</t>
    </rPh>
    <rPh sb="30" eb="32">
      <t>トクテイ</t>
    </rPh>
    <rPh sb="32" eb="35">
      <t>ヒエイリ</t>
    </rPh>
    <rPh sb="35" eb="37">
      <t>カツドウ</t>
    </rPh>
    <rPh sb="37" eb="39">
      <t>ホウジン</t>
    </rPh>
    <rPh sb="39" eb="42">
      <t>スイサンギョウ</t>
    </rPh>
    <rPh sb="43" eb="45">
      <t>ギョソン</t>
    </rPh>
    <rPh sb="45" eb="48">
      <t>カッセイカ</t>
    </rPh>
    <rPh sb="48" eb="50">
      <t>スイシン</t>
    </rPh>
    <rPh sb="50" eb="52">
      <t>キコウ</t>
    </rPh>
    <phoneticPr fontId="2"/>
  </si>
  <si>
    <t>A.</t>
    <phoneticPr fontId="2"/>
  </si>
  <si>
    <t>支出先上位１０者リスト</t>
    <phoneticPr fontId="2"/>
  </si>
  <si>
    <t>省エネ機器設備（船外機：14台）の導入費用の１／２以内を助成</t>
    <rPh sb="0" eb="1">
      <t>ショウ</t>
    </rPh>
    <rPh sb="3" eb="7">
      <t>キキセツビ</t>
    </rPh>
    <rPh sb="8" eb="11">
      <t>センガイキ</t>
    </rPh>
    <rPh sb="14" eb="15">
      <t>ダイ</t>
    </rPh>
    <rPh sb="17" eb="19">
      <t>ドウニュウ</t>
    </rPh>
    <rPh sb="19" eb="21">
      <t>ヒヨウ</t>
    </rPh>
    <rPh sb="25" eb="27">
      <t>イナイ</t>
    </rPh>
    <rPh sb="28" eb="30">
      <t>ジョセイ</t>
    </rPh>
    <phoneticPr fontId="2"/>
  </si>
  <si>
    <t>助成金</t>
    <rPh sb="0" eb="3">
      <t>ジョセイキン</t>
    </rPh>
    <phoneticPr fontId="2"/>
  </si>
  <si>
    <t>Ｂ：a漁業者グループ</t>
    <rPh sb="3" eb="6">
      <t>ギョギョウシャ</t>
    </rPh>
    <phoneticPr fontId="2"/>
  </si>
  <si>
    <t>旅費、委員謝金、消耗品費等</t>
    <rPh sb="0" eb="2">
      <t>リョヒ</t>
    </rPh>
    <rPh sb="3" eb="5">
      <t>イイン</t>
    </rPh>
    <rPh sb="5" eb="7">
      <t>シャキン</t>
    </rPh>
    <rPh sb="8" eb="10">
      <t>ショウモウ</t>
    </rPh>
    <rPh sb="10" eb="11">
      <t>ヒン</t>
    </rPh>
    <rPh sb="11" eb="12">
      <t>ヒ</t>
    </rPh>
    <rPh sb="12" eb="13">
      <t>トウ</t>
    </rPh>
    <phoneticPr fontId="2"/>
  </si>
  <si>
    <t>省エネ機器設備調査員（３名）等</t>
    <rPh sb="3" eb="7">
      <t>キキセツビ</t>
    </rPh>
    <rPh sb="7" eb="10">
      <t>チョウサイン</t>
    </rPh>
    <rPh sb="12" eb="13">
      <t>メイ</t>
    </rPh>
    <rPh sb="14" eb="15">
      <t>トウ</t>
    </rPh>
    <phoneticPr fontId="2"/>
  </si>
  <si>
    <t>Ａ：漁業経営体質強化機器設備導入支援事業共同実施機関　　　　　　　　　　　　　　　　　　　　　　　（社団法人海洋水産システム協会）</t>
    <rPh sb="50" eb="54">
      <t>シャダンホウジン</t>
    </rPh>
    <rPh sb="54" eb="56">
      <t>カイヨウ</t>
    </rPh>
    <rPh sb="56" eb="58">
      <t>スイサン</t>
    </rPh>
    <rPh sb="62" eb="64">
      <t>キョウカイ</t>
    </rPh>
    <phoneticPr fontId="2"/>
  </si>
  <si>
    <t>通信運搬費、会議費、消耗品費等</t>
    <rPh sb="0" eb="2">
      <t>ツウシン</t>
    </rPh>
    <rPh sb="2" eb="5">
      <t>ウンパンヒ</t>
    </rPh>
    <rPh sb="6" eb="9">
      <t>カイギヒ</t>
    </rPh>
    <rPh sb="10" eb="13">
      <t>ショウモウヒン</t>
    </rPh>
    <rPh sb="13" eb="14">
      <t>ヒ</t>
    </rPh>
    <rPh sb="14" eb="15">
      <t>トウ</t>
    </rPh>
    <phoneticPr fontId="2"/>
  </si>
  <si>
    <t>事務局員（2名）　　　　　　　　　　　　　　　　　　　　　　　　　　　　　　　　　　　　　　　　　　　　　　　</t>
    <rPh sb="0" eb="3">
      <t>ジムキョク</t>
    </rPh>
    <rPh sb="3" eb="4">
      <t>イン</t>
    </rPh>
    <rPh sb="6" eb="7">
      <t>メイ</t>
    </rPh>
    <phoneticPr fontId="2"/>
  </si>
  <si>
    <t>省エネ機器設備導入支援事業費</t>
    <rPh sb="0" eb="1">
      <t>ショウ</t>
    </rPh>
    <rPh sb="3" eb="7">
      <t>キキセツビ</t>
    </rPh>
    <rPh sb="7" eb="9">
      <t>ドウニュウ</t>
    </rPh>
    <rPh sb="9" eb="13">
      <t>シエンジギョウ</t>
    </rPh>
    <rPh sb="13" eb="14">
      <t>ヒ</t>
    </rPh>
    <phoneticPr fontId="2"/>
  </si>
  <si>
    <t>Ａ：漁業経営体質強化機器設備導入支援事業共同実施機関　　　　　　　　　　　　　　　　　　　　　　　（代表機関：特定非営利活動法人水産業・漁村活性化推進機構）</t>
    <phoneticPr fontId="2"/>
  </si>
  <si>
    <t>23年度実績</t>
    <rPh sb="2" eb="4">
      <t>ネンド</t>
    </rPh>
    <rPh sb="4" eb="6">
      <t>ジッセキ</t>
    </rPh>
    <phoneticPr fontId="2"/>
  </si>
  <si>
    <t>24新0062</t>
    <rPh sb="2" eb="3">
      <t>シン</t>
    </rPh>
    <phoneticPr fontId="2"/>
  </si>
  <si>
    <t>　本事業は、24年度で終了としていたが、要望量調査の結果、平成25年度予算要求を行う事業である。
　本事業は、省エネ機器設備に関し、震災によるメーカーの生産能力の低下・納品遅延等によって漁業者グループにおける23年度内の導入が困難となり、23年度予算額の大半を､助成対象グループ及び対象機器を確定の上､24年度に繰越し､支援を継続しており､全額執行の見込みであり､改善すべき執行額と予算額の乖離は生じない予定。よって､本事業の支援方策としても適切であると考える。
　また､「新規就業者確保」に加え､「燃油使用量削減」に係る成果目標を設定しており､適切な目標の下、事業を実施しているところ。
　加えて､一者応募については､上記の点検結果のとおり､応募者数が増加するよう、公募期間の拡大等の見直しを検討してまいりたい。
　なお､本事業に関し､23年度予算額は前述のとおり､24年度に繰越の上で支援を継続しており､現時点で成果の検証を行うことは困難であるが、事業完了時点で必要な検証を行ってまいりたい。</t>
    <rPh sb="1" eb="2">
      <t>ホン</t>
    </rPh>
    <rPh sb="2" eb="4">
      <t>ジギョウ</t>
    </rPh>
    <rPh sb="8" eb="10">
      <t>ネンド</t>
    </rPh>
    <rPh sb="11" eb="13">
      <t>シュウリョウ</t>
    </rPh>
    <rPh sb="20" eb="22">
      <t>ヨウボウ</t>
    </rPh>
    <rPh sb="22" eb="23">
      <t>リョウ</t>
    </rPh>
    <rPh sb="23" eb="25">
      <t>チョウサ</t>
    </rPh>
    <rPh sb="26" eb="28">
      <t>ケッカ</t>
    </rPh>
    <rPh sb="29" eb="31">
      <t>ヘイセイ</t>
    </rPh>
    <rPh sb="33" eb="35">
      <t>ネンド</t>
    </rPh>
    <rPh sb="35" eb="37">
      <t>ヨサン</t>
    </rPh>
    <rPh sb="37" eb="39">
      <t>ヨウキュウ</t>
    </rPh>
    <rPh sb="40" eb="41">
      <t>オコナ</t>
    </rPh>
    <rPh sb="42" eb="44">
      <t>ジギョウ</t>
    </rPh>
    <phoneticPr fontId="2"/>
  </si>
  <si>
    <t>本事業は、24年度で終了の事業であるが、23年度においては、執行率が15%と低く、資金の流れのＡについて、１者応募となっている。　　　　　　　　　　　　　　　　　　　　　　　　　　　　　　　　　　　　　　　　　　　　　　　　　　　　　　　　　　　　　　　　　　　　　　　　　　　　　　　　　　　　　　　　　　　　　　　　　　　　　　　　　　　　　　　　　　　　　　　　　　　　　　　　　　　　　　　　　　　　　　　　　また、成果目標を「新規就業者数」のみしか設定しておらず、目標設定や成果の検証が不十分である。　　　　　　　　　　　　　　　　　　　　　　　　　　　　　　　　　　　　　　　　　　　　　　　　　　　　　　　　　　　　　　　　　　　　　　　　　　　　　　　　　　　　　　　　　　　　　　　　　　　　　　　　　　　　　　　　　　　　　　　　また、活動実績について、当初の見込みを下回っている。以上のことから、「執行額と予算額の乖離の改善」、「支出先の選定における競争性・透明性の一層の向上」、「適切な成果目標の設定」、「活動実績が活性化するような支援方策の見直し」を行うべきである。　　　　　　　　　　　　　　　　　　　　　　　　　　　　　　　　　　　　　　　　　　　　　　　　　　　　　　　　　　　　　　　　　　　　　　　　　　　　　　　　　　　　　　　　　　　　　　　　　　　　　　　　　　　　　　　　　　　　　　　　　　　　　　　　　　　　　　　　　　　　　　　　　　　　　　　　　　　　　　　　また、本事業の成果の検証を行う必要がある。</t>
    <rPh sb="55" eb="57">
      <t>オウボ</t>
    </rPh>
    <phoneticPr fontId="2"/>
  </si>
  <si>
    <t>　　</t>
    <phoneticPr fontId="2"/>
  </si>
  <si>
    <t>　　　　　　　　　　　　　　　　　　　　　　　　　　　　　　　　　　　　　　　　　　　　　　　　　　　　　　　　　　　　　　　　　　　　　　　　　　　　　　　　　　　　　　　　　　　　　　　　　　　　　　　　（１）本事業は、23年度予算額の大半を24年度に繰り越すため、現時点で活動実績・成果実績・達成度等の評価及び当該評価を踏まえた改善方針の検討等を行うことは困難であるものの、当初予算額を上回る助成額の申請があったことから、国民のニーズにあった事業になっていると評価できる。　　　　　　　　　　　　　　　　　　　　　　　　　　　　　　　　　　　　　　　　　　　　　　　　　　　　　　　　　　　　　　　　　　　　　　　　　　　　　　　　　　　　　　　　　　　　　　　　　　　　　　　　　　　　　　　　　　　　　　　　　　　　　　　　　　　　　　　　　　　　　　　　　　　　　　　　　　　　　　　　　　　　　　　　　　　　　　　　　　　　　　　　　　　　　　　　　　　　　　　　　　　　　　　　　　　　　　　　　　　　　　　　　　　　　　　　　　　　　　　　　　　　　　　　　　　　　　　　　　　　　　　　　　　　　　　　　　　　　　　　　　　　　　　　　　　　　　　　　　　　　　　　　　　　　　　　　　　　　　　　　
（２）23年度及び24年度の本事業の実施に際し、公募による事業主体の選定を行った結果、一者応札となった。本事業を実施するための漁業用機器設備の省エネルギー性能の基準を作成できるような法人は、現在の事業主体以外に見あたらないという状況にある。震災からの復興という迅速な対応が求められる事業であるが、引き続き、応募者数が増加するよう、公募期間の拡大等の見直しを検討してまいりたい。　　　　　　　　　　　　　　　　</t>
    <rPh sb="107" eb="108">
      <t>ホン</t>
    </rPh>
    <rPh sb="114" eb="116">
      <t>ネンド</t>
    </rPh>
    <rPh sb="116" eb="119">
      <t>ヨサンガク</t>
    </rPh>
    <rPh sb="128" eb="129">
      <t>ク</t>
    </rPh>
    <rPh sb="130" eb="131">
      <t>コ</t>
    </rPh>
    <rPh sb="135" eb="138">
      <t>ゲンジテン</t>
    </rPh>
    <rPh sb="139" eb="141">
      <t>カツドウ</t>
    </rPh>
    <rPh sb="141" eb="143">
      <t>ジッセキ</t>
    </rPh>
    <rPh sb="144" eb="146">
      <t>セイカ</t>
    </rPh>
    <rPh sb="146" eb="148">
      <t>ジッセキ</t>
    </rPh>
    <rPh sb="149" eb="152">
      <t>タッセイド</t>
    </rPh>
    <rPh sb="152" eb="153">
      <t>トウ</t>
    </rPh>
    <rPh sb="154" eb="156">
      <t>ヒョウカ</t>
    </rPh>
    <rPh sb="156" eb="157">
      <t>オヨ</t>
    </rPh>
    <rPh sb="158" eb="160">
      <t>トウガイ</t>
    </rPh>
    <rPh sb="160" eb="162">
      <t>ヒョウカ</t>
    </rPh>
    <rPh sb="163" eb="164">
      <t>フ</t>
    </rPh>
    <rPh sb="167" eb="169">
      <t>カイゼン</t>
    </rPh>
    <rPh sb="169" eb="171">
      <t>ホウシン</t>
    </rPh>
    <rPh sb="172" eb="174">
      <t>ケントウ</t>
    </rPh>
    <rPh sb="174" eb="175">
      <t>トウ</t>
    </rPh>
    <rPh sb="176" eb="177">
      <t>オコナ</t>
    </rPh>
    <rPh sb="181" eb="183">
      <t>コンナン</t>
    </rPh>
    <rPh sb="190" eb="192">
      <t>トウショ</t>
    </rPh>
    <rPh sb="192" eb="195">
      <t>ヨサンガク</t>
    </rPh>
    <rPh sb="196" eb="197">
      <t>ウワ</t>
    </rPh>
    <rPh sb="197" eb="198">
      <t>マワ</t>
    </rPh>
    <rPh sb="203" eb="205">
      <t>シンセイ</t>
    </rPh>
    <rPh sb="224" eb="226">
      <t>ジギョウ</t>
    </rPh>
    <rPh sb="233" eb="235">
      <t>ヒョウカ</t>
    </rPh>
    <rPh sb="567" eb="569">
      <t>ネンド</t>
    </rPh>
    <rPh sb="569" eb="570">
      <t>オヨ</t>
    </rPh>
    <rPh sb="602" eb="604">
      <t>ケッカ</t>
    </rPh>
    <rPh sb="614" eb="615">
      <t>ホン</t>
    </rPh>
    <rPh sb="615" eb="617">
      <t>ジギョウ</t>
    </rPh>
    <rPh sb="618" eb="620">
      <t>ジッシ</t>
    </rPh>
    <rPh sb="625" eb="628">
      <t>ギョギョウヨウ</t>
    </rPh>
    <rPh sb="628" eb="632">
      <t>キキセツビ</t>
    </rPh>
    <rPh sb="633" eb="634">
      <t>ショウ</t>
    </rPh>
    <rPh sb="639" eb="641">
      <t>セイノウ</t>
    </rPh>
    <rPh sb="642" eb="644">
      <t>キジュン</t>
    </rPh>
    <rPh sb="645" eb="647">
      <t>サクセイ</t>
    </rPh>
    <rPh sb="653" eb="655">
      <t>ホウジン</t>
    </rPh>
    <rPh sb="657" eb="659">
      <t>ゲンザイ</t>
    </rPh>
    <rPh sb="660" eb="662">
      <t>ジギョウ</t>
    </rPh>
    <rPh sb="662" eb="664">
      <t>シュタイ</t>
    </rPh>
    <rPh sb="664" eb="666">
      <t>イガイ</t>
    </rPh>
    <rPh sb="667" eb="668">
      <t>ミ</t>
    </rPh>
    <rPh sb="682" eb="684">
      <t>シンサイ</t>
    </rPh>
    <rPh sb="687" eb="689">
      <t>フッコウ</t>
    </rPh>
    <rPh sb="692" eb="694">
      <t>ジンソク</t>
    </rPh>
    <rPh sb="695" eb="697">
      <t>タイオウ</t>
    </rPh>
    <rPh sb="698" eb="699">
      <t>モト</t>
    </rPh>
    <rPh sb="703" eb="705">
      <t>ジギョウ</t>
    </rPh>
    <rPh sb="710" eb="711">
      <t>ヒ</t>
    </rPh>
    <rPh sb="712" eb="713">
      <t>ツヅ</t>
    </rPh>
    <rPh sb="715" eb="718">
      <t>オウボシャ</t>
    </rPh>
    <rPh sb="718" eb="719">
      <t>スウ</t>
    </rPh>
    <rPh sb="720" eb="722">
      <t>ゾウカ</t>
    </rPh>
    <rPh sb="727" eb="729">
      <t>コウボ</t>
    </rPh>
    <rPh sb="729" eb="731">
      <t>キカン</t>
    </rPh>
    <rPh sb="732" eb="734">
      <t>カクダイ</t>
    </rPh>
    <rPh sb="734" eb="735">
      <t>トウ</t>
    </rPh>
    <rPh sb="736" eb="738">
      <t>ミナオ</t>
    </rPh>
    <rPh sb="740" eb="742">
      <t>ケントウ</t>
    </rPh>
    <phoneticPr fontId="2"/>
  </si>
  <si>
    <t>活動実績は見込みに見合ったものであるか。</t>
    <phoneticPr fontId="2"/>
  </si>
  <si>
    <t xml:space="preserve">
・基準に合致した相当程度の省エネルギー性能を有する機器のみを助成対象としている。　　　　　　　　　　　　　　　　　　　　　　　　　　　　　　　　　　　　　　　　　　　　　　　　　　　　　　　　　　　　　　　　　　　　　　　　　　　　　　　　　　　　　　　　　　　　　　　　　　・本事業は、省エネ機器設備に関し、震災によるメーカーの生産能力の低下や納品遅延、造船所等による設置・取付工事の遅延等が発生し、漁業者グループにおける平成２３年度内の導入が困難となり、24年度に繰り越したたため、現時点で活動実績・成果実績・達成度等の評価を行うことは困難である。（左記の評価欄について、「－」としている事項に関し）</t>
    <rPh sb="2" eb="4">
      <t>キジュン</t>
    </rPh>
    <rPh sb="5" eb="7">
      <t>ガッチ</t>
    </rPh>
    <rPh sb="9" eb="11">
      <t>ソウトウ</t>
    </rPh>
    <rPh sb="11" eb="13">
      <t>テイド</t>
    </rPh>
    <rPh sb="14" eb="15">
      <t>ショウ</t>
    </rPh>
    <rPh sb="20" eb="22">
      <t>セイノウ</t>
    </rPh>
    <rPh sb="23" eb="24">
      <t>ユウ</t>
    </rPh>
    <rPh sb="26" eb="28">
      <t>キキ</t>
    </rPh>
    <rPh sb="31" eb="33">
      <t>ジョセイ</t>
    </rPh>
    <rPh sb="33" eb="35">
      <t>タイショウ</t>
    </rPh>
    <rPh sb="145" eb="146">
      <t>ショウ</t>
    </rPh>
    <rPh sb="148" eb="152">
      <t>キキセツビ</t>
    </rPh>
    <rPh sb="153" eb="154">
      <t>カン</t>
    </rPh>
    <rPh sb="174" eb="176">
      <t>ノウヒン</t>
    </rPh>
    <rPh sb="176" eb="178">
      <t>チエン</t>
    </rPh>
    <rPh sb="179" eb="182">
      <t>ゾウセンジョ</t>
    </rPh>
    <rPh sb="182" eb="183">
      <t>トウ</t>
    </rPh>
    <rPh sb="186" eb="188">
      <t>セッチ</t>
    </rPh>
    <rPh sb="189" eb="190">
      <t>ト</t>
    </rPh>
    <rPh sb="190" eb="191">
      <t>ツ</t>
    </rPh>
    <rPh sb="191" eb="193">
      <t>コウジ</t>
    </rPh>
    <rPh sb="194" eb="196">
      <t>チエン</t>
    </rPh>
    <rPh sb="196" eb="197">
      <t>トウ</t>
    </rPh>
    <rPh sb="198" eb="200">
      <t>ハッセイ</t>
    </rPh>
    <rPh sb="202" eb="205">
      <t>ギョギョウシャ</t>
    </rPh>
    <rPh sb="213" eb="215">
      <t>ヘイセイ</t>
    </rPh>
    <rPh sb="217" eb="220">
      <t>ネンドナイ</t>
    </rPh>
    <rPh sb="221" eb="223">
      <t>ドウニュウ</t>
    </rPh>
    <rPh sb="224" eb="226">
      <t>コンナン</t>
    </rPh>
    <rPh sb="235" eb="236">
      <t>ク</t>
    </rPh>
    <rPh sb="237" eb="238">
      <t>コ</t>
    </rPh>
    <rPh sb="266" eb="267">
      <t>オコナ</t>
    </rPh>
    <rPh sb="271" eb="273">
      <t>コンナン</t>
    </rPh>
    <rPh sb="278" eb="280">
      <t>サキ</t>
    </rPh>
    <rPh sb="281" eb="283">
      <t>ヒョウカ</t>
    </rPh>
    <rPh sb="283" eb="284">
      <t>ラン</t>
    </rPh>
    <rPh sb="297" eb="299">
      <t>ジコウ</t>
    </rPh>
    <rPh sb="300" eb="301">
      <t>カン</t>
    </rPh>
    <phoneticPr fontId="2"/>
  </si>
  <si>
    <t>○</t>
    <phoneticPr fontId="2"/>
  </si>
  <si>
    <t>単位あたりコストの削減に努めているか。その水準は妥当か。</t>
    <phoneticPr fontId="2"/>
  </si>
  <si>
    <t>・事業主体は公募により、選定しており、競争性は確保している。　　　　　　　　　　　　　　　　　　　　　　　　　　　　　　　　　　　　　　　　　　　　　　　　　　　　　　　　　　　・助成対象となる機器に関し、原則として３社以上から見積書を徴することにより、コストの削減に努めている。　　　　　　　　　　　　　　　　　　　　　　　　　　　　　　　　　　　　　　　　　　　　　　　　　　　　　　　　　　　　　　　　　　　　　　　　　　　　　　　　　　　　　　　・国が1/2を助成し、漁業者グループは1/2を負担する仕組みとなっており、受益者との負担関係は妥当である。　　　　　　　　　　　　　　　　　　　　　　　　　　　　　　　　　　　　　　　　　　　　　　　　　　　　　　　　　　　　　　　　　　　　　　　　　　　　　　　　　　　　　　　　　　　　　　　　　　　　　　　　　　　　　　　　　　　　　　　　　　　　　　　　　　　　　　　　　　　　　　　　　　　　　　　　　　　・事業主体における、事務費用への支出は最低限のものであり、合理的である。　　　　　　　　　　　　　　　　　　　　　　　　　　　　　　　　　　　　　　　　　　　　　　　　　　　　　　　　　　　　　　　　　　　　　　　　　　　　　　　　　　　・基準に合致した相当程度の省エネルギー性能を有する機器のみを助成対象としている。</t>
    <rPh sb="1" eb="3">
      <t>ジギョウ</t>
    </rPh>
    <rPh sb="3" eb="5">
      <t>シュタイ</t>
    </rPh>
    <rPh sb="6" eb="8">
      <t>コウボ</t>
    </rPh>
    <rPh sb="12" eb="14">
      <t>センテイ</t>
    </rPh>
    <rPh sb="19" eb="21">
      <t>キョウソウ</t>
    </rPh>
    <rPh sb="21" eb="22">
      <t>セイ</t>
    </rPh>
    <rPh sb="23" eb="25">
      <t>カクホ</t>
    </rPh>
    <rPh sb="90" eb="92">
      <t>ジョセイ</t>
    </rPh>
    <rPh sb="92" eb="94">
      <t>タイショウ</t>
    </rPh>
    <rPh sb="97" eb="99">
      <t>キキ</t>
    </rPh>
    <rPh sb="100" eb="101">
      <t>カン</t>
    </rPh>
    <rPh sb="103" eb="105">
      <t>ゲンソク</t>
    </rPh>
    <rPh sb="109" eb="110">
      <t>シャ</t>
    </rPh>
    <rPh sb="110" eb="112">
      <t>イジョウ</t>
    </rPh>
    <rPh sb="114" eb="116">
      <t>ミツ</t>
    </rPh>
    <rPh sb="116" eb="117">
      <t>ショ</t>
    </rPh>
    <rPh sb="118" eb="119">
      <t>チョウ</t>
    </rPh>
    <rPh sb="131" eb="133">
      <t>サクゲン</t>
    </rPh>
    <rPh sb="134" eb="135">
      <t>ツト</t>
    </rPh>
    <rPh sb="264" eb="267">
      <t>ジュエキシャ</t>
    </rPh>
    <rPh sb="269" eb="271">
      <t>フタン</t>
    </rPh>
    <rPh sb="271" eb="273">
      <t>カンケイ</t>
    </rPh>
    <rPh sb="274" eb="276">
      <t>ダトウ</t>
    </rPh>
    <rPh sb="436" eb="438">
      <t>ジギョウ</t>
    </rPh>
    <rPh sb="438" eb="440">
      <t>シュタイ</t>
    </rPh>
    <rPh sb="445" eb="448">
      <t>ジムヒ</t>
    </rPh>
    <rPh sb="448" eb="449">
      <t>ヨウ</t>
    </rPh>
    <rPh sb="451" eb="453">
      <t>シシュツ</t>
    </rPh>
    <rPh sb="454" eb="457">
      <t>サイテイゲン</t>
    </rPh>
    <rPh sb="464" eb="467">
      <t>ゴウリテキ</t>
    </rPh>
    <rPh sb="555" eb="557">
      <t>キジュン</t>
    </rPh>
    <rPh sb="558" eb="560">
      <t>ガッチ</t>
    </rPh>
    <rPh sb="562" eb="564">
      <t>ソウトウ</t>
    </rPh>
    <rPh sb="564" eb="566">
      <t>テイド</t>
    </rPh>
    <rPh sb="567" eb="568">
      <t>ショウ</t>
    </rPh>
    <rPh sb="576" eb="577">
      <t>ユウ</t>
    </rPh>
    <rPh sb="579" eb="581">
      <t>キキ</t>
    </rPh>
    <rPh sb="584" eb="586">
      <t>ジョセイ</t>
    </rPh>
    <rPh sb="586" eb="588">
      <t>タイショウ</t>
    </rPh>
    <phoneticPr fontId="2"/>
  </si>
  <si>
    <t>△</t>
    <phoneticPr fontId="2"/>
  </si>
  <si>
    <t>不用率が大きい場合は、その理由を把握しているか。</t>
    <phoneticPr fontId="2"/>
  </si>
  <si>
    <t>・当初予算額を上回る助成額の申請があったところであり、本事業に対する国民のニーズは高い。また、本事業は、被災地の漁業を省エネ型漁業への転換を促す観点から、国が行う事業として優先度が高い。　　　　　　　　　　　　　　　　　　　　　　　　　　　　　　　　　　　　　　　　　　　　　　　　　　　　　　　　　　　　　　　　　　　　　　　　　　　　　　　・復興の基本方針で「ＬＥＤ等の省エネ設備の導入促進を行う」と示されており、国がイニシアチブをもって実施する必要がある。　　　　　　　　　　　　　　　　　　　　　　　　　　　　　　　・なお、漁業者グループからの申請を審査の上､助成を行った結果､精算残が生じ、不用となった。</t>
    <rPh sb="1" eb="3">
      <t>トウショ</t>
    </rPh>
    <rPh sb="3" eb="6">
      <t>ヨサンガク</t>
    </rPh>
    <rPh sb="7" eb="9">
      <t>ウワマワ</t>
    </rPh>
    <rPh sb="10" eb="13">
      <t>ジョセイガク</t>
    </rPh>
    <rPh sb="14" eb="16">
      <t>シンセイ</t>
    </rPh>
    <rPh sb="27" eb="28">
      <t>ホン</t>
    </rPh>
    <rPh sb="28" eb="30">
      <t>ジギョウ</t>
    </rPh>
    <rPh sb="31" eb="32">
      <t>タイ</t>
    </rPh>
    <rPh sb="34" eb="36">
      <t>コクミン</t>
    </rPh>
    <rPh sb="41" eb="42">
      <t>タカ</t>
    </rPh>
    <rPh sb="47" eb="48">
      <t>ホン</t>
    </rPh>
    <rPh sb="48" eb="50">
      <t>ジギョウ</t>
    </rPh>
    <rPh sb="77" eb="78">
      <t>クニ</t>
    </rPh>
    <rPh sb="79" eb="80">
      <t>オコナ</t>
    </rPh>
    <rPh sb="81" eb="83">
      <t>ジギョウ</t>
    </rPh>
    <rPh sb="209" eb="210">
      <t>クニ</t>
    </rPh>
    <rPh sb="221" eb="223">
      <t>ジッシ</t>
    </rPh>
    <rPh sb="225" eb="227">
      <t>ヒツヨウ</t>
    </rPh>
    <rPh sb="297" eb="298">
      <t>ショウ</t>
    </rPh>
    <rPh sb="300" eb="302">
      <t>フヨウ</t>
    </rPh>
    <phoneticPr fontId="2"/>
  </si>
  <si>
    <t>被災地の省エネ機器設備への需要を踏まえ、増額</t>
    <rPh sb="0" eb="3">
      <t>ヒサイチ</t>
    </rPh>
    <rPh sb="4" eb="5">
      <t>ショウ</t>
    </rPh>
    <rPh sb="7" eb="9">
      <t>キキ</t>
    </rPh>
    <rPh sb="9" eb="11">
      <t>セツビ</t>
    </rPh>
    <rPh sb="13" eb="15">
      <t>ジュヨウ</t>
    </rPh>
    <rPh sb="16" eb="17">
      <t>フ</t>
    </rPh>
    <rPh sb="20" eb="22">
      <t>ゾウガク</t>
    </rPh>
    <phoneticPr fontId="2"/>
  </si>
  <si>
    <t>漁業経営体質強化機器設備導入推進事業費</t>
    <phoneticPr fontId="2"/>
  </si>
  <si>
    <t>漁業経営体質強化機器設備導入推進費</t>
    <phoneticPr fontId="2"/>
  </si>
  <si>
    <r>
      <rPr>
        <sz val="10"/>
        <rFont val="ＭＳ Ｐゴシック"/>
        <family val="3"/>
        <charset val="128"/>
      </rPr>
      <t>（23年度事業費）　　（機器導入実績）</t>
    </r>
    <r>
      <rPr>
        <sz val="11"/>
        <rFont val="ＭＳ Ｐゴシック"/>
        <family val="3"/>
        <charset val="128"/>
      </rPr>
      <t>　　　　　　　　　　　　　　　　　　　　　　　　　　　　　　　　　　　　　　　　　　　　　　　３，０４２，０００円÷１４台</t>
    </r>
    <rPh sb="3" eb="5">
      <t>ネンド</t>
    </rPh>
    <rPh sb="5" eb="8">
      <t>ジギョウヒ</t>
    </rPh>
    <rPh sb="12" eb="14">
      <t>キキ</t>
    </rPh>
    <rPh sb="14" eb="16">
      <t>ドウニュウ</t>
    </rPh>
    <rPh sb="16" eb="18">
      <t>ジッセキ</t>
    </rPh>
    <rPh sb="79" eb="80">
      <t>ダイ</t>
    </rPh>
    <phoneticPr fontId="2"/>
  </si>
  <si>
    <t>（１台あたりの機器導入単価）　　　　　　　　　　　　　　　　　　　　　　　　　　　　　　　　　　　　　　　　　　　　　　　　２１７，２８６（円／台）　　　　　　　　　　　　　　　　　　</t>
    <phoneticPr fontId="2"/>
  </si>
  <si>
    <t>（94）</t>
    <phoneticPr fontId="2"/>
  </si>
  <si>
    <t>（534）</t>
    <phoneticPr fontId="2"/>
  </si>
  <si>
    <t>-</t>
    <phoneticPr fontId="2"/>
  </si>
  <si>
    <t>―</t>
    <phoneticPr fontId="2"/>
  </si>
  <si>
    <t>台</t>
    <rPh sb="0" eb="1">
      <t>ダイ</t>
    </rPh>
    <phoneticPr fontId="2"/>
  </si>
  <si>
    <t>省エネ化及び迅速かつ効率的な漁業の再建のために導入する省エネ機器設備数</t>
    <phoneticPr fontId="2"/>
  </si>
  <si>
    <t>％</t>
    <phoneticPr fontId="2"/>
  </si>
  <si>
    <t>成果実績
②</t>
    <rPh sb="0" eb="2">
      <t>セイカ</t>
    </rPh>
    <rPh sb="2" eb="4">
      <t>ジッセキ</t>
    </rPh>
    <phoneticPr fontId="2"/>
  </si>
  <si>
    <t>燃油使用量を削減　　　　　　　　　　　　　　　　　　　　　　　　　　　（省エネ機器設備を導入した漁業者グループ全体の燃油使用量を削減）</t>
    <rPh sb="0" eb="2">
      <t>ネンユ</t>
    </rPh>
    <rPh sb="2" eb="4">
      <t>シヨウ</t>
    </rPh>
    <rPh sb="4" eb="5">
      <t>リョウ</t>
    </rPh>
    <rPh sb="6" eb="8">
      <t>サクゲン</t>
    </rPh>
    <rPh sb="36" eb="37">
      <t>ショウ</t>
    </rPh>
    <rPh sb="39" eb="41">
      <t>キキ</t>
    </rPh>
    <rPh sb="41" eb="43">
      <t>セツビ</t>
    </rPh>
    <rPh sb="44" eb="46">
      <t>ドウニュウ</t>
    </rPh>
    <rPh sb="48" eb="51">
      <t>ギョギョウシャ</t>
    </rPh>
    <rPh sb="55" eb="57">
      <t>ゼンタイ</t>
    </rPh>
    <rPh sb="58" eb="60">
      <t>ネンユ</t>
    </rPh>
    <rPh sb="60" eb="62">
      <t>シヨウ</t>
    </rPh>
    <rPh sb="62" eb="63">
      <t>リョウ</t>
    </rPh>
    <rPh sb="64" eb="66">
      <t>サクゲン</t>
    </rPh>
    <phoneticPr fontId="2"/>
  </si>
  <si>
    <t>1500人</t>
    <rPh sb="4" eb="5">
      <t>ニン</t>
    </rPh>
    <phoneticPr fontId="2"/>
  </si>
  <si>
    <t>成果実績
①</t>
    <rPh sb="0" eb="2">
      <t>セイカ</t>
    </rPh>
    <rPh sb="2" eb="4">
      <t>ジッセキ</t>
    </rPh>
    <phoneticPr fontId="2"/>
  </si>
  <si>
    <t>目標値
（23年度）</t>
    <rPh sb="0" eb="3">
      <t>モクヒョウチ</t>
    </rPh>
    <rPh sb="7" eb="9">
      <t>ネンド</t>
    </rPh>
    <phoneticPr fontId="2"/>
  </si>
  <si>
    <t>326（復興庁計上）</t>
    <phoneticPr fontId="2"/>
  </si>
  <si>
    <t>239（復興庁計上）</t>
    <phoneticPr fontId="2"/>
  </si>
  <si>
    <t xml:space="preserve">東日本大震災の発生により漁船水没や漁業用機器設備流失の被害を受けた漁業者のグループ等による、ＬＥＤ集魚灯・省エネ型エンジン等の最新の省エネ機器設備の導入費用を支援し、省エネ化の推進を図る。                                                                                                   　　　　　　　　　　　　　　　　　　　　　　　　　　　　　　　　　　　　　　　　　　　（補助率：定額(漁業者グループによる導入費用の助成率は１／２以内））                                                                              
</t>
    <rPh sb="0" eb="3">
      <t>ヒガシニホン</t>
    </rPh>
    <rPh sb="3" eb="6">
      <t>ダイシンサイ</t>
    </rPh>
    <rPh sb="7" eb="9">
      <t>ハッセイ</t>
    </rPh>
    <rPh sb="79" eb="81">
      <t>シエン</t>
    </rPh>
    <rPh sb="237" eb="240">
      <t>ホジョリツ</t>
    </rPh>
    <rPh sb="241" eb="243">
      <t>テイガク</t>
    </rPh>
    <rPh sb="244" eb="247">
      <t>ギョギョウシャ</t>
    </rPh>
    <rPh sb="254" eb="256">
      <t>ドウニュウ</t>
    </rPh>
    <rPh sb="256" eb="258">
      <t>ヒヨウ</t>
    </rPh>
    <rPh sb="259" eb="262">
      <t>ジョセイリツ</t>
    </rPh>
    <rPh sb="266" eb="268">
      <t>イナイ</t>
    </rPh>
    <phoneticPr fontId="2"/>
  </si>
  <si>
    <t>東日本大震災の被災地の漁業を単なる現状復旧にとどまらない「省エネに優れた高収益・環境対応型漁業」に転換させるとともに迅速かつ効率的な漁業の再建を実現する。</t>
    <rPh sb="0" eb="3">
      <t>ヒガシニホン</t>
    </rPh>
    <rPh sb="3" eb="6">
      <t>ダイシンサイ</t>
    </rPh>
    <phoneticPr fontId="2"/>
  </si>
  <si>
    <t>水産基本計画（平成19年3月20日閣議決定）
水産復興マスタープラン（平成23年6月）
復興への提言（平成23年6月25日東日本大震災復興構想会議）　　　　　　　　　　　　　　　　　　　　　　　　　　　　　　　　　　　　　　　　　　　　　　　　　　　　　　　　　　　　　　　　　　　　　　　　　　　　　　　　　　　　　　　　　　　　　　　　　　　　　　　　　　　　　　　　　　　　　　「東日本大震災からの復興の基本方針」（平成23年7月29日　東日本大震災復興対策本部）</t>
    <rPh sb="0" eb="2">
      <t>スイサン</t>
    </rPh>
    <rPh sb="2" eb="4">
      <t>キホン</t>
    </rPh>
    <rPh sb="4" eb="6">
      <t>ケイカク</t>
    </rPh>
    <rPh sb="7" eb="9">
      <t>ヘイセイ</t>
    </rPh>
    <rPh sb="11" eb="12">
      <t>ネン</t>
    </rPh>
    <rPh sb="13" eb="14">
      <t>ガツ</t>
    </rPh>
    <rPh sb="16" eb="17">
      <t>ニチ</t>
    </rPh>
    <rPh sb="17" eb="19">
      <t>カクギ</t>
    </rPh>
    <rPh sb="19" eb="21">
      <t>ケッテイ</t>
    </rPh>
    <rPh sb="23" eb="25">
      <t>スイサン</t>
    </rPh>
    <rPh sb="25" eb="27">
      <t>フッコウ</t>
    </rPh>
    <rPh sb="35" eb="37">
      <t>ヘイセイ</t>
    </rPh>
    <rPh sb="39" eb="40">
      <t>ネン</t>
    </rPh>
    <rPh sb="41" eb="42">
      <t>ガツ</t>
    </rPh>
    <rPh sb="44" eb="46">
      <t>フッコウ</t>
    </rPh>
    <rPh sb="48" eb="50">
      <t>テイゲン</t>
    </rPh>
    <rPh sb="51" eb="53">
      <t>ヘイセイ</t>
    </rPh>
    <rPh sb="55" eb="56">
      <t>ネン</t>
    </rPh>
    <rPh sb="57" eb="58">
      <t>ガツ</t>
    </rPh>
    <rPh sb="60" eb="61">
      <t>ニチ</t>
    </rPh>
    <rPh sb="61" eb="64">
      <t>ヒガシニホン</t>
    </rPh>
    <rPh sb="64" eb="67">
      <t>ダイシンサイ</t>
    </rPh>
    <rPh sb="67" eb="69">
      <t>フッコウ</t>
    </rPh>
    <rPh sb="69" eb="71">
      <t>コウソウ</t>
    </rPh>
    <rPh sb="71" eb="73">
      <t>カイギ</t>
    </rPh>
    <rPh sb="193" eb="196">
      <t>ヒガシニホン</t>
    </rPh>
    <rPh sb="196" eb="199">
      <t>ダイシンサイ</t>
    </rPh>
    <rPh sb="202" eb="204">
      <t>フッコウ</t>
    </rPh>
    <rPh sb="205" eb="207">
      <t>キホン</t>
    </rPh>
    <rPh sb="207" eb="209">
      <t>ホウシン</t>
    </rPh>
    <rPh sb="211" eb="213">
      <t>ヘイセイ</t>
    </rPh>
    <rPh sb="215" eb="216">
      <t>ネン</t>
    </rPh>
    <rPh sb="217" eb="218">
      <t>ガツ</t>
    </rPh>
    <rPh sb="220" eb="221">
      <t>ニチ</t>
    </rPh>
    <rPh sb="222" eb="225">
      <t>ヒガシニホン</t>
    </rPh>
    <rPh sb="225" eb="228">
      <t>ダイシンサイ</t>
    </rPh>
    <rPh sb="228" eb="230">
      <t>フッコウ</t>
    </rPh>
    <rPh sb="230" eb="232">
      <t>タイサク</t>
    </rPh>
    <rPh sb="232" eb="234">
      <t>ホンブ</t>
    </rPh>
    <phoneticPr fontId="2"/>
  </si>
  <si>
    <t>関係する計画、通知等</t>
    <phoneticPr fontId="2"/>
  </si>
  <si>
    <t>16．漁業経営の安定</t>
    <rPh sb="3" eb="5">
      <t>ギョギョウ</t>
    </rPh>
    <rPh sb="5" eb="7">
      <t>ケイエイ</t>
    </rPh>
    <rPh sb="8" eb="10">
      <t>アンテイ</t>
    </rPh>
    <phoneticPr fontId="2"/>
  </si>
  <si>
    <t>平成23年度～24年度</t>
    <rPh sb="0" eb="2">
      <t>ヘイセイ</t>
    </rPh>
    <rPh sb="4" eb="6">
      <t>ネンド</t>
    </rPh>
    <rPh sb="9" eb="11">
      <t>ネンド</t>
    </rPh>
    <phoneticPr fontId="2"/>
  </si>
  <si>
    <t>復興庁統括官付参事官
(予算会計担当)
水産庁漁政部企画課
水産業体質強化推進室</t>
    <rPh sb="0" eb="2">
      <t>フッコウ</t>
    </rPh>
    <rPh sb="2" eb="3">
      <t>チョウ</t>
    </rPh>
    <rPh sb="3" eb="5">
      <t>トウカツ</t>
    </rPh>
    <rPh sb="5" eb="6">
      <t>カン</t>
    </rPh>
    <rPh sb="6" eb="7">
      <t>ヅケ</t>
    </rPh>
    <rPh sb="7" eb="10">
      <t>サンジカン</t>
    </rPh>
    <rPh sb="12" eb="14">
      <t>ヨサン</t>
    </rPh>
    <rPh sb="14" eb="16">
      <t>カイケイ</t>
    </rPh>
    <rPh sb="16" eb="18">
      <t>タントウ</t>
    </rPh>
    <rPh sb="20" eb="23">
      <t>スイサンチョウ</t>
    </rPh>
    <rPh sb="23" eb="26">
      <t>ギョセイブ</t>
    </rPh>
    <rPh sb="26" eb="28">
      <t>キカク</t>
    </rPh>
    <rPh sb="28" eb="29">
      <t>カ</t>
    </rPh>
    <rPh sb="30" eb="33">
      <t>スイサンギョウ</t>
    </rPh>
    <rPh sb="33" eb="35">
      <t>タイシツ</t>
    </rPh>
    <rPh sb="35" eb="37">
      <t>キョウカ</t>
    </rPh>
    <rPh sb="37" eb="40">
      <t>スイシンシツ</t>
    </rPh>
    <phoneticPr fontId="55"/>
  </si>
  <si>
    <t>担当部局庁</t>
    <phoneticPr fontId="2"/>
  </si>
  <si>
    <t>漁業経営体質強化機器設備導入支援事業
(復興関連事業)</t>
    <rPh sb="0" eb="2">
      <t>ギョギョウ</t>
    </rPh>
    <rPh sb="2" eb="4">
      <t>ケイエイ</t>
    </rPh>
    <rPh sb="4" eb="6">
      <t>タイシツ</t>
    </rPh>
    <rPh sb="6" eb="8">
      <t>キョウカ</t>
    </rPh>
    <rPh sb="8" eb="12">
      <t>キキセツビ</t>
    </rPh>
    <rPh sb="12" eb="14">
      <t>ドウニュウ</t>
    </rPh>
    <rPh sb="14" eb="16">
      <t>シエン</t>
    </rPh>
    <rPh sb="16" eb="18">
      <t>ジギョウ</t>
    </rPh>
    <rPh sb="20" eb="22">
      <t>フッコウ</t>
    </rPh>
    <rPh sb="22" eb="24">
      <t>カンレン</t>
    </rPh>
    <rPh sb="24" eb="26">
      <t>ジギョウ</t>
    </rPh>
    <phoneticPr fontId="2"/>
  </si>
  <si>
    <t>復興庁：089
農林水産省：0397</t>
    <phoneticPr fontId="2"/>
  </si>
  <si>
    <t>復興庁：090
農林水産省：0399</t>
    <phoneticPr fontId="2"/>
  </si>
  <si>
    <t>水産業共同利用施設復旧整備事業
（復興関連事業）</t>
    <rPh sb="0" eb="3">
      <t>スイサンギョウ</t>
    </rPh>
    <rPh sb="3" eb="5">
      <t>キョウドウ</t>
    </rPh>
    <rPh sb="5" eb="7">
      <t>リヨウ</t>
    </rPh>
    <rPh sb="7" eb="9">
      <t>シセツ</t>
    </rPh>
    <rPh sb="9" eb="11">
      <t>フッキュウ</t>
    </rPh>
    <rPh sb="11" eb="13">
      <t>セイビ</t>
    </rPh>
    <rPh sb="13" eb="15">
      <t>ジギョウ</t>
    </rPh>
    <rPh sb="17" eb="19">
      <t>フッコウ</t>
    </rPh>
    <rPh sb="19" eb="21">
      <t>カンレン</t>
    </rPh>
    <rPh sb="21" eb="23">
      <t>ジギョウ</t>
    </rPh>
    <phoneticPr fontId="2"/>
  </si>
  <si>
    <t>担当部局庁</t>
    <phoneticPr fontId="2"/>
  </si>
  <si>
    <t>復興庁統括官付参事官（予算会計担当）
水産庁漁港漁場整備部防災漁村課ほか</t>
    <rPh sb="0" eb="3">
      <t>フッコウチョウ</t>
    </rPh>
    <rPh sb="3" eb="6">
      <t>トウカツカン</t>
    </rPh>
    <rPh sb="6" eb="7">
      <t>ヅキ</t>
    </rPh>
    <rPh sb="7" eb="10">
      <t>サンジカン</t>
    </rPh>
    <rPh sb="11" eb="13">
      <t>ヨサン</t>
    </rPh>
    <rPh sb="13" eb="15">
      <t>カイケイ</t>
    </rPh>
    <rPh sb="15" eb="17">
      <t>タントウ</t>
    </rPh>
    <rPh sb="19" eb="22">
      <t>スイサンチョウ</t>
    </rPh>
    <rPh sb="22" eb="24">
      <t>ギョコウ</t>
    </rPh>
    <rPh sb="24" eb="26">
      <t>ギョジョウ</t>
    </rPh>
    <rPh sb="26" eb="28">
      <t>セイビ</t>
    </rPh>
    <rPh sb="28" eb="29">
      <t>ブ</t>
    </rPh>
    <rPh sb="29" eb="31">
      <t>ボウサイ</t>
    </rPh>
    <rPh sb="31" eb="33">
      <t>ギョソン</t>
    </rPh>
    <rPh sb="33" eb="34">
      <t>カ</t>
    </rPh>
    <phoneticPr fontId="2"/>
  </si>
  <si>
    <t>平成23年度・平成27年度</t>
    <rPh sb="0" eb="2">
      <t>ヘイセイ</t>
    </rPh>
    <rPh sb="4" eb="6">
      <t>ネンド</t>
    </rPh>
    <rPh sb="7" eb="9">
      <t>ヘイセイ</t>
    </rPh>
    <rPh sb="11" eb="13">
      <t>ネンド</t>
    </rPh>
    <phoneticPr fontId="2"/>
  </si>
  <si>
    <t>復興庁参事官
　尾関良夫
水産庁防災漁村課長
　本田　直久</t>
    <rPh sb="0" eb="3">
      <t>フッコウチョウ</t>
    </rPh>
    <rPh sb="3" eb="6">
      <t>サンジカン</t>
    </rPh>
    <rPh sb="8" eb="10">
      <t>オゼキ</t>
    </rPh>
    <rPh sb="10" eb="12">
      <t>ヨシオ</t>
    </rPh>
    <rPh sb="13" eb="16">
      <t>スイサンチョウ</t>
    </rPh>
    <rPh sb="16" eb="18">
      <t>ボウサイ</t>
    </rPh>
    <rPh sb="18" eb="20">
      <t>ギョソン</t>
    </rPh>
    <rPh sb="20" eb="22">
      <t>カチョウ</t>
    </rPh>
    <rPh sb="24" eb="26">
      <t>ホンダ</t>
    </rPh>
    <rPh sb="27" eb="28">
      <t>ナオ</t>
    </rPh>
    <rPh sb="28" eb="29">
      <t>ヒサ</t>
    </rPh>
    <phoneticPr fontId="2"/>
  </si>
  <si>
    <t>⑮水産資源の回復
⑯漁業経営の安定
⑰漁村の健全な発展</t>
    <rPh sb="1" eb="3">
      <t>スイサン</t>
    </rPh>
    <rPh sb="3" eb="5">
      <t>シゲン</t>
    </rPh>
    <rPh sb="6" eb="8">
      <t>カイフク</t>
    </rPh>
    <rPh sb="10" eb="12">
      <t>ギョギョウ</t>
    </rPh>
    <rPh sb="12" eb="14">
      <t>ケイエイ</t>
    </rPh>
    <rPh sb="15" eb="17">
      <t>アンテイ</t>
    </rPh>
    <rPh sb="19" eb="21">
      <t>ギョソン</t>
    </rPh>
    <rPh sb="22" eb="24">
      <t>ケンゼン</t>
    </rPh>
    <rPh sb="25" eb="27">
      <t>ハッテン</t>
    </rPh>
    <phoneticPr fontId="2"/>
  </si>
  <si>
    <t>－</t>
    <phoneticPr fontId="2"/>
  </si>
  <si>
    <t>関係する計画、通知等</t>
    <phoneticPr fontId="2"/>
  </si>
  <si>
    <t>水産基本計画(平成19年3月20日閣議決定)
水産復興マスタープラン(平成23年6月水産庁)
東日本大震災からの復興の基本方針(平成23年7月29日東日本大震災復興対策本部)</t>
    <rPh sb="0" eb="2">
      <t>スイサン</t>
    </rPh>
    <rPh sb="2" eb="4">
      <t>キホン</t>
    </rPh>
    <rPh sb="4" eb="6">
      <t>ケイカク</t>
    </rPh>
    <rPh sb="7" eb="9">
      <t>ヘイセイ</t>
    </rPh>
    <rPh sb="11" eb="12">
      <t>ネン</t>
    </rPh>
    <rPh sb="13" eb="14">
      <t>ガツ</t>
    </rPh>
    <rPh sb="16" eb="17">
      <t>ニチ</t>
    </rPh>
    <rPh sb="17" eb="19">
      <t>カクギ</t>
    </rPh>
    <rPh sb="19" eb="21">
      <t>ケッテイ</t>
    </rPh>
    <rPh sb="23" eb="25">
      <t>スイサン</t>
    </rPh>
    <rPh sb="25" eb="27">
      <t>フッコウ</t>
    </rPh>
    <rPh sb="35" eb="37">
      <t>ヘイセイ</t>
    </rPh>
    <rPh sb="39" eb="40">
      <t>ネン</t>
    </rPh>
    <rPh sb="41" eb="42">
      <t>ガツ</t>
    </rPh>
    <rPh sb="42" eb="45">
      <t>スイサンチョウ</t>
    </rPh>
    <rPh sb="47" eb="50">
      <t>ヒガシニホン</t>
    </rPh>
    <rPh sb="50" eb="53">
      <t>ダイシンサイ</t>
    </rPh>
    <rPh sb="56" eb="58">
      <t>フッコウ</t>
    </rPh>
    <rPh sb="59" eb="61">
      <t>キホン</t>
    </rPh>
    <rPh sb="61" eb="63">
      <t>ホウシン</t>
    </rPh>
    <rPh sb="64" eb="66">
      <t>ヘイセイ</t>
    </rPh>
    <rPh sb="68" eb="69">
      <t>ネン</t>
    </rPh>
    <rPh sb="70" eb="71">
      <t>ガツ</t>
    </rPh>
    <rPh sb="73" eb="74">
      <t>ニチ</t>
    </rPh>
    <rPh sb="74" eb="75">
      <t>ヒガシ</t>
    </rPh>
    <rPh sb="75" eb="77">
      <t>ニホン</t>
    </rPh>
    <rPh sb="77" eb="80">
      <t>ダイシンサイ</t>
    </rPh>
    <rPh sb="80" eb="82">
      <t>フッコウ</t>
    </rPh>
    <rPh sb="82" eb="84">
      <t>タイサク</t>
    </rPh>
    <rPh sb="84" eb="86">
      <t>ホンブ</t>
    </rPh>
    <phoneticPr fontId="2"/>
  </si>
  <si>
    <t>平成２３年３月の東日本大震災により、太平洋沿岸域の水産業は壊滅的な被害を受けた。主要な被災地である北海道から千葉県においては、水産業が主要産業として地域経済の核となってきたと同時に、我が国国民への水産物の安定供給にとって重要な役割を果たしてきた。国民全体への水産物の安定供給を早期に実現するためには、漁業者等の共同利用施設や放流用種苗生産施設の再建が必須であり、そのために必要な支援を図る。</t>
    <rPh sb="0" eb="2">
      <t>ヘイセイ</t>
    </rPh>
    <rPh sb="6" eb="7">
      <t>ガツ</t>
    </rPh>
    <rPh sb="8" eb="9">
      <t>ヒガシ</t>
    </rPh>
    <rPh sb="9" eb="11">
      <t>ニホン</t>
    </rPh>
    <rPh sb="11" eb="14">
      <t>ダイシンサイ</t>
    </rPh>
    <rPh sb="18" eb="21">
      <t>タイヘイヨウ</t>
    </rPh>
    <rPh sb="150" eb="153">
      <t>ギョギョウシャ</t>
    </rPh>
    <rPh sb="153" eb="154">
      <t>ナド</t>
    </rPh>
    <rPh sb="155" eb="157">
      <t>キョウドウ</t>
    </rPh>
    <rPh sb="157" eb="159">
      <t>リヨウ</t>
    </rPh>
    <rPh sb="159" eb="161">
      <t>シセツ</t>
    </rPh>
    <rPh sb="162" eb="164">
      <t>ホウリュウ</t>
    </rPh>
    <rPh sb="164" eb="165">
      <t>ヨウ</t>
    </rPh>
    <rPh sb="165" eb="167">
      <t>シュビョウ</t>
    </rPh>
    <rPh sb="167" eb="169">
      <t>セイサン</t>
    </rPh>
    <rPh sb="169" eb="171">
      <t>シセツ</t>
    </rPh>
    <rPh sb="172" eb="174">
      <t>サイケン</t>
    </rPh>
    <rPh sb="175" eb="177">
      <t>ヒッス</t>
    </rPh>
    <rPh sb="186" eb="188">
      <t>ヒツヨウ</t>
    </rPh>
    <rPh sb="189" eb="191">
      <t>シエン</t>
    </rPh>
    <rPh sb="192" eb="193">
      <t>ハカ</t>
    </rPh>
    <phoneticPr fontId="2"/>
  </si>
  <si>
    <t xml:space="preserve">
①被災した漁業者等の共同利用施設（荷さばき施設等）のうち、規模の適正化や衛生機能の高度化等を図るような施設等を整備する場合に、整備費の一部を助成。
②被害を受けた漁港が必要最低限の機能回復を図るための施設（係船環、車止め等）及び漁港環境の復旧・防災対策に必要な施設を整備する場合、整備費の一部を助成。
（補助率　岩手県・宮城県・福島県：２／３、左記以外の道県：１／２）</t>
    <rPh sb="2" eb="4">
      <t>ヒサイ</t>
    </rPh>
    <rPh sb="6" eb="9">
      <t>ギョギョウシャ</t>
    </rPh>
    <rPh sb="9" eb="10">
      <t>ナド</t>
    </rPh>
    <rPh sb="11" eb="13">
      <t>キョウドウ</t>
    </rPh>
    <rPh sb="13" eb="15">
      <t>リヨウ</t>
    </rPh>
    <rPh sb="15" eb="17">
      <t>シセツ</t>
    </rPh>
    <rPh sb="18" eb="19">
      <t>ニ</t>
    </rPh>
    <rPh sb="22" eb="24">
      <t>シセツ</t>
    </rPh>
    <rPh sb="24" eb="25">
      <t>ナド</t>
    </rPh>
    <rPh sb="30" eb="32">
      <t>キボ</t>
    </rPh>
    <rPh sb="33" eb="35">
      <t>テキセイ</t>
    </rPh>
    <rPh sb="35" eb="36">
      <t>カ</t>
    </rPh>
    <rPh sb="37" eb="39">
      <t>エイセイ</t>
    </rPh>
    <rPh sb="39" eb="41">
      <t>キノウ</t>
    </rPh>
    <rPh sb="42" eb="44">
      <t>コウド</t>
    </rPh>
    <rPh sb="44" eb="45">
      <t>カ</t>
    </rPh>
    <rPh sb="45" eb="46">
      <t>ナド</t>
    </rPh>
    <rPh sb="47" eb="48">
      <t>ハカ</t>
    </rPh>
    <rPh sb="52" eb="54">
      <t>シセツ</t>
    </rPh>
    <rPh sb="54" eb="55">
      <t>ナド</t>
    </rPh>
    <rPh sb="56" eb="58">
      <t>セイビ</t>
    </rPh>
    <rPh sb="60" eb="62">
      <t>バアイ</t>
    </rPh>
    <rPh sb="64" eb="67">
      <t>セイビヒ</t>
    </rPh>
    <rPh sb="68" eb="70">
      <t>イチブ</t>
    </rPh>
    <rPh sb="71" eb="73">
      <t>ジョセイ</t>
    </rPh>
    <rPh sb="76" eb="78">
      <t>ヒガイ</t>
    </rPh>
    <rPh sb="79" eb="80">
      <t>ウ</t>
    </rPh>
    <rPh sb="82" eb="84">
      <t>ギョコウ</t>
    </rPh>
    <rPh sb="85" eb="87">
      <t>ヒツヨウ</t>
    </rPh>
    <rPh sb="87" eb="90">
      <t>サイテイゲン</t>
    </rPh>
    <rPh sb="91" eb="93">
      <t>キノウ</t>
    </rPh>
    <rPh sb="93" eb="95">
      <t>カイフク</t>
    </rPh>
    <rPh sb="96" eb="97">
      <t>ハカ</t>
    </rPh>
    <rPh sb="101" eb="103">
      <t>シセツ</t>
    </rPh>
    <rPh sb="104" eb="105">
      <t>カカ</t>
    </rPh>
    <rPh sb="105" eb="106">
      <t>フネ</t>
    </rPh>
    <rPh sb="106" eb="107">
      <t>ワ</t>
    </rPh>
    <rPh sb="108" eb="110">
      <t>クルマド</t>
    </rPh>
    <rPh sb="111" eb="112">
      <t>ナド</t>
    </rPh>
    <rPh sb="113" eb="114">
      <t>オヨ</t>
    </rPh>
    <rPh sb="115" eb="117">
      <t>ギョコウ</t>
    </rPh>
    <rPh sb="117" eb="119">
      <t>カンキョウ</t>
    </rPh>
    <rPh sb="120" eb="122">
      <t>フッキュウ</t>
    </rPh>
    <rPh sb="123" eb="125">
      <t>ボウサイ</t>
    </rPh>
    <rPh sb="125" eb="127">
      <t>タイサク</t>
    </rPh>
    <rPh sb="128" eb="130">
      <t>ヒツヨウ</t>
    </rPh>
    <rPh sb="131" eb="133">
      <t>シセツ</t>
    </rPh>
    <rPh sb="134" eb="136">
      <t>セイビ</t>
    </rPh>
    <rPh sb="138" eb="140">
      <t>バアイ</t>
    </rPh>
    <rPh sb="141" eb="144">
      <t>セイビヒ</t>
    </rPh>
    <rPh sb="145" eb="147">
      <t>イチブ</t>
    </rPh>
    <rPh sb="148" eb="150">
      <t>ジョセイ</t>
    </rPh>
    <rPh sb="153" eb="156">
      <t>ホジョリツ</t>
    </rPh>
    <rPh sb="157" eb="160">
      <t>イワテケン</t>
    </rPh>
    <rPh sb="161" eb="164">
      <t>ミヤギケン</t>
    </rPh>
    <rPh sb="165" eb="168">
      <t>フクシマケン</t>
    </rPh>
    <rPh sb="173" eb="175">
      <t>サキ</t>
    </rPh>
    <rPh sb="175" eb="177">
      <t>イガイ</t>
    </rPh>
    <rPh sb="178" eb="180">
      <t>ドウケン</t>
    </rPh>
    <phoneticPr fontId="2"/>
  </si>
  <si>
    <t>10,009（復興庁計上）</t>
    <rPh sb="7" eb="10">
      <t>フッコウチョウ</t>
    </rPh>
    <rPh sb="10" eb="12">
      <t>ケイジョウ</t>
    </rPh>
    <phoneticPr fontId="2"/>
  </si>
  <si>
    <t>8,165（復興庁計上）</t>
    <phoneticPr fontId="2"/>
  </si>
  <si>
    <t>消費地と産地の価格比の縮減</t>
    <rPh sb="0" eb="3">
      <t>ショウヒチ</t>
    </rPh>
    <rPh sb="4" eb="6">
      <t>サンチ</t>
    </rPh>
    <rPh sb="7" eb="9">
      <t>カカク</t>
    </rPh>
    <rPh sb="9" eb="10">
      <t>ヒ</t>
    </rPh>
    <rPh sb="11" eb="13">
      <t>シュクゲン</t>
    </rPh>
    <phoneticPr fontId="2"/>
  </si>
  <si>
    <t>3.94
（3.86）</t>
    <phoneticPr fontId="2"/>
  </si>
  <si>
    <t>3.77
（3.82）</t>
    <phoneticPr fontId="2"/>
  </si>
  <si>
    <t>3.61
（3.78）</t>
    <phoneticPr fontId="2"/>
  </si>
  <si>
    <t>3.98から3.78へ引き下げ
（23）</t>
    <rPh sb="11" eb="12">
      <t>ヒ</t>
    </rPh>
    <rPh sb="13" eb="14">
      <t>サ</t>
    </rPh>
    <phoneticPr fontId="2"/>
  </si>
  <si>
    <t>漁協等の被災した共同利用施設の再建数</t>
    <rPh sb="0" eb="2">
      <t>ギョキョウ</t>
    </rPh>
    <rPh sb="2" eb="3">
      <t>ナド</t>
    </rPh>
    <rPh sb="4" eb="6">
      <t>ヒサイ</t>
    </rPh>
    <rPh sb="8" eb="10">
      <t>キョウドウ</t>
    </rPh>
    <rPh sb="10" eb="12">
      <t>リヨウ</t>
    </rPh>
    <rPh sb="12" eb="14">
      <t>シセツ</t>
    </rPh>
    <rPh sb="15" eb="17">
      <t>サイケン</t>
    </rPh>
    <rPh sb="17" eb="18">
      <t>スウ</t>
    </rPh>
    <phoneticPr fontId="2"/>
  </si>
  <si>
    <t>件数</t>
    <rPh sb="0" eb="2">
      <t>ケンスウ</t>
    </rPh>
    <phoneticPr fontId="2"/>
  </si>
  <si>
    <t>(　　－　　)</t>
    <phoneticPr fontId="2"/>
  </si>
  <si>
    <t>　　　　　　　　　　　69（百万円／件数）　　　　　　</t>
    <rPh sb="14" eb="16">
      <t>ヒャクマン</t>
    </rPh>
    <rPh sb="16" eb="17">
      <t>エン</t>
    </rPh>
    <rPh sb="18" eb="20">
      <t>ケンスウ</t>
    </rPh>
    <phoneticPr fontId="2"/>
  </si>
  <si>
    <t>２３年度の執行額/２３年度の活動実績（８３３百万円/１２件）</t>
    <rPh sb="2" eb="4">
      <t>ネンド</t>
    </rPh>
    <rPh sb="5" eb="7">
      <t>シッコウ</t>
    </rPh>
    <rPh sb="7" eb="8">
      <t>ガク</t>
    </rPh>
    <rPh sb="11" eb="13">
      <t>ネンド</t>
    </rPh>
    <rPh sb="14" eb="16">
      <t>カツドウ</t>
    </rPh>
    <rPh sb="16" eb="18">
      <t>ジッセキ</t>
    </rPh>
    <rPh sb="22" eb="24">
      <t>ヒャクマン</t>
    </rPh>
    <rPh sb="24" eb="25">
      <t>エン</t>
    </rPh>
    <rPh sb="28" eb="29">
      <t>ケン</t>
    </rPh>
    <phoneticPr fontId="2"/>
  </si>
  <si>
    <t>水産業共同利用施設復旧整備費補助金</t>
    <rPh sb="0" eb="3">
      <t>スイサンギョウ</t>
    </rPh>
    <rPh sb="3" eb="5">
      <t>キョウドウ</t>
    </rPh>
    <rPh sb="5" eb="7">
      <t>リヨウ</t>
    </rPh>
    <rPh sb="7" eb="9">
      <t>シセツ</t>
    </rPh>
    <rPh sb="9" eb="11">
      <t>フッキュウ</t>
    </rPh>
    <rPh sb="11" eb="13">
      <t>セイビ</t>
    </rPh>
    <rPh sb="13" eb="14">
      <t>ヒ</t>
    </rPh>
    <rPh sb="14" eb="17">
      <t>ホジョキン</t>
    </rPh>
    <phoneticPr fontId="2"/>
  </si>
  <si>
    <t>地方公共団体に対する要望調査の結果に基づき、要求したため。</t>
    <rPh sb="0" eb="2">
      <t>チホウ</t>
    </rPh>
    <rPh sb="2" eb="4">
      <t>コウキョウ</t>
    </rPh>
    <rPh sb="4" eb="6">
      <t>ダンタイ</t>
    </rPh>
    <rPh sb="7" eb="8">
      <t>タイ</t>
    </rPh>
    <rPh sb="10" eb="12">
      <t>ヨウボウ</t>
    </rPh>
    <rPh sb="12" eb="14">
      <t>チョウサ</t>
    </rPh>
    <rPh sb="15" eb="17">
      <t>ケッカ</t>
    </rPh>
    <rPh sb="18" eb="19">
      <t>モト</t>
    </rPh>
    <rPh sb="22" eb="24">
      <t>ヨウキュウ</t>
    </rPh>
    <phoneticPr fontId="2"/>
  </si>
  <si>
    <t>○</t>
    <phoneticPr fontId="2"/>
  </si>
  <si>
    <t>不用は、未申請、契約残（入札残）等によるものである。</t>
    <rPh sb="0" eb="2">
      <t>フヨウ</t>
    </rPh>
    <rPh sb="4" eb="7">
      <t>ミシンセイ</t>
    </rPh>
    <rPh sb="8" eb="10">
      <t>ケイヤク</t>
    </rPh>
    <rPh sb="10" eb="11">
      <t>ザン</t>
    </rPh>
    <rPh sb="12" eb="14">
      <t>ニュウサツ</t>
    </rPh>
    <rPh sb="14" eb="15">
      <t>ザン</t>
    </rPh>
    <rPh sb="16" eb="17">
      <t>ナド</t>
    </rPh>
    <phoneticPr fontId="2"/>
  </si>
  <si>
    <t>不用率が大きい場合は、その理由を把握しているか。</t>
    <phoneticPr fontId="2"/>
  </si>
  <si>
    <t>単位あたりコストの削減に努めているか。その水準は妥当か。</t>
    <phoneticPr fontId="2"/>
  </si>
  <si>
    <t>活動実績は見込みに見合ったものであるか。</t>
    <phoneticPr fontId="2"/>
  </si>
  <si>
    <t>・実際に執行されている事業の内容が、強い水産業づくり交付金の過去の事業仕分け等の結果や横断的な見直し基準等を踏まえたものになっている。
・執行面において既に明らかになった課題はない。
・事業の成果目標及び活動指標は立てられている。
・平成２３年３月の東日本大震災により、被災地域は壊滅的な被害を受けており、国の積極的な支援の必要がある。</t>
    <rPh sb="1" eb="3">
      <t>ジッサイ</t>
    </rPh>
    <rPh sb="4" eb="6">
      <t>シッコウ</t>
    </rPh>
    <rPh sb="11" eb="13">
      <t>ジギョウ</t>
    </rPh>
    <rPh sb="14" eb="16">
      <t>ナイヨウ</t>
    </rPh>
    <rPh sb="18" eb="19">
      <t>ツヨ</t>
    </rPh>
    <rPh sb="20" eb="23">
      <t>スイサンギョウ</t>
    </rPh>
    <rPh sb="26" eb="29">
      <t>コウフキン</t>
    </rPh>
    <rPh sb="30" eb="32">
      <t>カコ</t>
    </rPh>
    <rPh sb="33" eb="35">
      <t>ジギョウ</t>
    </rPh>
    <rPh sb="35" eb="37">
      <t>シワ</t>
    </rPh>
    <rPh sb="38" eb="39">
      <t>ナド</t>
    </rPh>
    <rPh sb="40" eb="42">
      <t>ケッカ</t>
    </rPh>
    <rPh sb="43" eb="46">
      <t>オウダンテキ</t>
    </rPh>
    <rPh sb="47" eb="49">
      <t>ミナオ</t>
    </rPh>
    <rPh sb="50" eb="52">
      <t>キジュン</t>
    </rPh>
    <rPh sb="52" eb="53">
      <t>ナド</t>
    </rPh>
    <rPh sb="54" eb="55">
      <t>フ</t>
    </rPh>
    <rPh sb="69" eb="72">
      <t>シッコウメン</t>
    </rPh>
    <rPh sb="76" eb="77">
      <t>スデ</t>
    </rPh>
    <rPh sb="78" eb="79">
      <t>アキ</t>
    </rPh>
    <rPh sb="85" eb="87">
      <t>カダイ</t>
    </rPh>
    <rPh sb="93" eb="95">
      <t>ジギョウ</t>
    </rPh>
    <rPh sb="96" eb="98">
      <t>セイカ</t>
    </rPh>
    <rPh sb="98" eb="100">
      <t>モクヒョウ</t>
    </rPh>
    <rPh sb="100" eb="101">
      <t>オヨ</t>
    </rPh>
    <rPh sb="102" eb="104">
      <t>カツドウ</t>
    </rPh>
    <rPh sb="104" eb="106">
      <t>シヒョウ</t>
    </rPh>
    <rPh sb="107" eb="108">
      <t>タ</t>
    </rPh>
    <rPh sb="135" eb="137">
      <t>ヒサイ</t>
    </rPh>
    <rPh sb="137" eb="139">
      <t>チイキ</t>
    </rPh>
    <rPh sb="140" eb="143">
      <t>カイメツテキ</t>
    </rPh>
    <rPh sb="144" eb="146">
      <t>ヒガイ</t>
    </rPh>
    <rPh sb="147" eb="148">
      <t>ウ</t>
    </rPh>
    <rPh sb="153" eb="154">
      <t>クニ</t>
    </rPh>
    <rPh sb="155" eb="158">
      <t>セッキョクテキ</t>
    </rPh>
    <rPh sb="159" eb="161">
      <t>シエン</t>
    </rPh>
    <rPh sb="162" eb="164">
      <t>ヒツヨウ</t>
    </rPh>
    <phoneticPr fontId="2"/>
  </si>
  <si>
    <t>一部改善</t>
    <phoneticPr fontId="2"/>
  </si>
  <si>
    <t>本事業は、執行率が67.3％と低い。また、目標設定や成果の検証が不十分である。また、活動実績について、当初の見込みを下回っている。以上のことから「執行額と予算額の乖離の改善」、「適切な成果目標の設定」、「活動実績が活性化するような支援方策の見直し」を行うべきであり、本事業としては「一部改善」とする。また、本事業の成果の検証を行う必要がある。</t>
    <phoneticPr fontId="2"/>
  </si>
  <si>
    <t>平成２５年度予算においては、地方公共団体からの要望調査の結果に基づく要求額とし、執行額と予算額の乖離を改善するとともに、執行においては活動実績が活性化するよう地方公共団体との連携をより密にし、改善を図る。</t>
    <rPh sb="0" eb="2">
      <t>ヘイセイ</t>
    </rPh>
    <rPh sb="1" eb="2">
      <t>カミヒラ</t>
    </rPh>
    <rPh sb="4" eb="6">
      <t>ネンド</t>
    </rPh>
    <rPh sb="6" eb="8">
      <t>ヨサン</t>
    </rPh>
    <rPh sb="14" eb="16">
      <t>チホウ</t>
    </rPh>
    <rPh sb="16" eb="18">
      <t>コウキョウ</t>
    </rPh>
    <rPh sb="18" eb="20">
      <t>ダンタイ</t>
    </rPh>
    <rPh sb="23" eb="25">
      <t>ヨウボウ</t>
    </rPh>
    <rPh sb="25" eb="27">
      <t>チョウサ</t>
    </rPh>
    <rPh sb="28" eb="30">
      <t>ケッカ</t>
    </rPh>
    <rPh sb="31" eb="32">
      <t>モト</t>
    </rPh>
    <rPh sb="34" eb="36">
      <t>ヨウキュウ</t>
    </rPh>
    <rPh sb="36" eb="37">
      <t>ガク</t>
    </rPh>
    <rPh sb="40" eb="42">
      <t>シッコウ</t>
    </rPh>
    <rPh sb="42" eb="43">
      <t>ガク</t>
    </rPh>
    <rPh sb="44" eb="47">
      <t>ヨサンガク</t>
    </rPh>
    <rPh sb="48" eb="50">
      <t>カイリ</t>
    </rPh>
    <rPh sb="51" eb="53">
      <t>カイゼン</t>
    </rPh>
    <rPh sb="60" eb="62">
      <t>シッコウ</t>
    </rPh>
    <rPh sb="67" eb="69">
      <t>カツドウ</t>
    </rPh>
    <rPh sb="69" eb="71">
      <t>ジッセキ</t>
    </rPh>
    <rPh sb="72" eb="75">
      <t>カッセイカ</t>
    </rPh>
    <rPh sb="79" eb="81">
      <t>チホウ</t>
    </rPh>
    <rPh sb="81" eb="83">
      <t>コウキョウ</t>
    </rPh>
    <rPh sb="83" eb="85">
      <t>ダンタイ</t>
    </rPh>
    <rPh sb="87" eb="89">
      <t>レンケイ</t>
    </rPh>
    <rPh sb="92" eb="93">
      <t>ミツ</t>
    </rPh>
    <rPh sb="96" eb="98">
      <t>カイゼン</t>
    </rPh>
    <rPh sb="99" eb="100">
      <t>ハカ</t>
    </rPh>
    <phoneticPr fontId="2"/>
  </si>
  <si>
    <t>-</t>
    <phoneticPr fontId="2"/>
  </si>
  <si>
    <t>新0078</t>
    <rPh sb="0" eb="1">
      <t>シン</t>
    </rPh>
    <phoneticPr fontId="2"/>
  </si>
  <si>
    <t>A.都道府県（岩手県）</t>
    <rPh sb="2" eb="6">
      <t>トドウフケン</t>
    </rPh>
    <rPh sb="7" eb="10">
      <t>イワテケン</t>
    </rPh>
    <phoneticPr fontId="2"/>
  </si>
  <si>
    <t>E.実施主体による事業（広田湾漁業協同組合・養殖施設）</t>
    <rPh sb="2" eb="4">
      <t>ジッシ</t>
    </rPh>
    <rPh sb="4" eb="6">
      <t>シュタイ</t>
    </rPh>
    <rPh sb="9" eb="11">
      <t>ジギョウ</t>
    </rPh>
    <rPh sb="12" eb="15">
      <t>ヒロタワン</t>
    </rPh>
    <rPh sb="15" eb="17">
      <t>ギョギョウ</t>
    </rPh>
    <rPh sb="17" eb="19">
      <t>キョウドウ</t>
    </rPh>
    <rPh sb="19" eb="21">
      <t>クミアイ</t>
    </rPh>
    <rPh sb="22" eb="24">
      <t>ヨウショク</t>
    </rPh>
    <rPh sb="24" eb="26">
      <t>シセツ</t>
    </rPh>
    <phoneticPr fontId="2"/>
  </si>
  <si>
    <t>市町村への交付</t>
    <rPh sb="0" eb="3">
      <t>シチョウソン</t>
    </rPh>
    <rPh sb="5" eb="7">
      <t>コウフ</t>
    </rPh>
    <phoneticPr fontId="2"/>
  </si>
  <si>
    <t>購入費</t>
    <rPh sb="0" eb="3">
      <t>コウニュウヒ</t>
    </rPh>
    <phoneticPr fontId="2"/>
  </si>
  <si>
    <t>建設工事の資材費として８者へ支払い
（支払先：㈱北村漁網店、アサヤ㈱、スガノ興産㈱、   泰興㈱、マルショウ工業㈲、㈱日山商店、岩手県森林整備協同組合、岩手県森林組合連合会）</t>
    <rPh sb="0" eb="2">
      <t>ケンセツ</t>
    </rPh>
    <rPh sb="2" eb="4">
      <t>コウジ</t>
    </rPh>
    <rPh sb="5" eb="8">
      <t>シザイヒ</t>
    </rPh>
    <rPh sb="12" eb="13">
      <t>モノ</t>
    </rPh>
    <rPh sb="14" eb="16">
      <t>シハラ</t>
    </rPh>
    <phoneticPr fontId="2"/>
  </si>
  <si>
    <t>附帯事務費</t>
    <rPh sb="0" eb="2">
      <t>フタイ</t>
    </rPh>
    <rPh sb="2" eb="5">
      <t>ジムヒ</t>
    </rPh>
    <phoneticPr fontId="2"/>
  </si>
  <si>
    <t>指導監督に用いる事務用品</t>
    <rPh sb="0" eb="2">
      <t>シドウ</t>
    </rPh>
    <rPh sb="2" eb="4">
      <t>カントク</t>
    </rPh>
    <rPh sb="5" eb="6">
      <t>モチ</t>
    </rPh>
    <rPh sb="8" eb="10">
      <t>ジム</t>
    </rPh>
    <rPh sb="10" eb="12">
      <t>ヨウヒン</t>
    </rPh>
    <phoneticPr fontId="2"/>
  </si>
  <si>
    <t>工事費</t>
    <rPh sb="0" eb="3">
      <t>コウジヒ</t>
    </rPh>
    <phoneticPr fontId="2"/>
  </si>
  <si>
    <t>建設工事費として㈱明和土木、㈱佐賀組へ支払い</t>
    <rPh sb="0" eb="2">
      <t>ケンセツ</t>
    </rPh>
    <rPh sb="2" eb="5">
      <t>コウジヒ</t>
    </rPh>
    <rPh sb="9" eb="11">
      <t>メイワ</t>
    </rPh>
    <rPh sb="11" eb="13">
      <t>ドボク</t>
    </rPh>
    <rPh sb="15" eb="17">
      <t>サガ</t>
    </rPh>
    <rPh sb="17" eb="18">
      <t>クミ</t>
    </rPh>
    <rPh sb="19" eb="21">
      <t>シハラ</t>
    </rPh>
    <phoneticPr fontId="2"/>
  </si>
  <si>
    <t>指導監督のための交通費</t>
    <rPh sb="0" eb="2">
      <t>シドウ</t>
    </rPh>
    <rPh sb="2" eb="4">
      <t>カントク</t>
    </rPh>
    <rPh sb="8" eb="11">
      <t>コウツウヒ</t>
    </rPh>
    <phoneticPr fontId="2"/>
  </si>
  <si>
    <t>B.都道府県直営の事業（茨城県・栽培漁業センター）</t>
    <rPh sb="2" eb="6">
      <t>トドウフケン</t>
    </rPh>
    <rPh sb="6" eb="8">
      <t>チョクエイ</t>
    </rPh>
    <rPh sb="9" eb="11">
      <t>ジギョウ</t>
    </rPh>
    <rPh sb="12" eb="14">
      <t>イバラキ</t>
    </rPh>
    <rPh sb="14" eb="15">
      <t>ケン</t>
    </rPh>
    <rPh sb="16" eb="18">
      <t>サイバイ</t>
    </rPh>
    <rPh sb="18" eb="20">
      <t>ギョギョウ</t>
    </rPh>
    <phoneticPr fontId="2"/>
  </si>
  <si>
    <t>委託費</t>
    <rPh sb="0" eb="2">
      <t>イタク</t>
    </rPh>
    <rPh sb="2" eb="3">
      <t>ヒ</t>
    </rPh>
    <phoneticPr fontId="2"/>
  </si>
  <si>
    <t>設計業務委託費として芙蓉海洋開発株式会社へ支払い</t>
    <rPh sb="0" eb="2">
      <t>セッケイ</t>
    </rPh>
    <rPh sb="2" eb="4">
      <t>ギョウム</t>
    </rPh>
    <rPh sb="4" eb="6">
      <t>イタク</t>
    </rPh>
    <rPh sb="6" eb="7">
      <t>ヒ</t>
    </rPh>
    <rPh sb="7" eb="8">
      <t>コウヒ</t>
    </rPh>
    <rPh sb="10" eb="12">
      <t>フヨウ</t>
    </rPh>
    <rPh sb="12" eb="14">
      <t>カイヨウ</t>
    </rPh>
    <rPh sb="14" eb="16">
      <t>カイハツ</t>
    </rPh>
    <rPh sb="16" eb="18">
      <t>カブシキ</t>
    </rPh>
    <rPh sb="18" eb="20">
      <t>カイシャ</t>
    </rPh>
    <rPh sb="21" eb="23">
      <t>シハラ</t>
    </rPh>
    <phoneticPr fontId="2"/>
  </si>
  <si>
    <t>関係機関と協議のための交通費、事務に用いる通信運搬費及び印刷製本費</t>
    <rPh sb="21" eb="23">
      <t>ツウシン</t>
    </rPh>
    <rPh sb="23" eb="25">
      <t>ウンパン</t>
    </rPh>
    <rPh sb="25" eb="26">
      <t>ヒ</t>
    </rPh>
    <rPh sb="26" eb="27">
      <t>オヨ</t>
    </rPh>
    <rPh sb="28" eb="30">
      <t>インサツ</t>
    </rPh>
    <rPh sb="30" eb="32">
      <t>セイホン</t>
    </rPh>
    <rPh sb="32" eb="33">
      <t>ヒ</t>
    </rPh>
    <phoneticPr fontId="2"/>
  </si>
  <si>
    <t>C.市町村（大船渡市）</t>
    <rPh sb="2" eb="5">
      <t>シチョウソン</t>
    </rPh>
    <rPh sb="6" eb="10">
      <t>オオフナトシ</t>
    </rPh>
    <phoneticPr fontId="2"/>
  </si>
  <si>
    <t>大船渡市漁業協同組合への交付</t>
    <rPh sb="0" eb="4">
      <t>オオフナトシ</t>
    </rPh>
    <rPh sb="4" eb="6">
      <t>ギョギョウ</t>
    </rPh>
    <rPh sb="6" eb="8">
      <t>キョウドウ</t>
    </rPh>
    <rPh sb="8" eb="10">
      <t>クミアイ</t>
    </rPh>
    <rPh sb="12" eb="14">
      <t>コウフ</t>
    </rPh>
    <phoneticPr fontId="2"/>
  </si>
  <si>
    <t>綾里漁業協同組合への交付</t>
    <rPh sb="0" eb="2">
      <t>リョウリ</t>
    </rPh>
    <rPh sb="2" eb="4">
      <t>ギョギョウ</t>
    </rPh>
    <rPh sb="4" eb="6">
      <t>キョウドウ</t>
    </rPh>
    <rPh sb="6" eb="8">
      <t>クミアイ</t>
    </rPh>
    <rPh sb="10" eb="12">
      <t>コウフ</t>
    </rPh>
    <phoneticPr fontId="2"/>
  </si>
  <si>
    <t>吉浜漁業協同組合への交付</t>
    <rPh sb="0" eb="2">
      <t>ヨシハマ</t>
    </rPh>
    <rPh sb="2" eb="4">
      <t>ギョギョウ</t>
    </rPh>
    <rPh sb="4" eb="6">
      <t>キョウドウ</t>
    </rPh>
    <rPh sb="6" eb="8">
      <t>クミアイ</t>
    </rPh>
    <rPh sb="10" eb="12">
      <t>コウフ</t>
    </rPh>
    <phoneticPr fontId="2"/>
  </si>
  <si>
    <t>D.市町村直営の事業（北海道伊達市・放置艇収容施設）</t>
    <rPh sb="2" eb="5">
      <t>シチョウソン</t>
    </rPh>
    <rPh sb="5" eb="7">
      <t>チョクエイ</t>
    </rPh>
    <rPh sb="8" eb="10">
      <t>ジギョウ</t>
    </rPh>
    <rPh sb="11" eb="14">
      <t>ホッカイドウ</t>
    </rPh>
    <rPh sb="14" eb="17">
      <t>ダテシ</t>
    </rPh>
    <rPh sb="18" eb="20">
      <t>ホウチ</t>
    </rPh>
    <rPh sb="20" eb="21">
      <t>テイ</t>
    </rPh>
    <rPh sb="21" eb="23">
      <t>シュウヨウ</t>
    </rPh>
    <rPh sb="23" eb="25">
      <t>シセツ</t>
    </rPh>
    <phoneticPr fontId="2"/>
  </si>
  <si>
    <t>工事費</t>
  </si>
  <si>
    <t>建設工事費として（株）新勝工業へ支払い</t>
  </si>
  <si>
    <t>都道府県</t>
    <rPh sb="0" eb="4">
      <t>トドウフケン</t>
    </rPh>
    <phoneticPr fontId="2"/>
  </si>
  <si>
    <t>市町村等に対する補助金の交付事務、指導監督費等</t>
    <rPh sb="0" eb="3">
      <t>シチョウソン</t>
    </rPh>
    <rPh sb="3" eb="4">
      <t>ナド</t>
    </rPh>
    <rPh sb="5" eb="6">
      <t>タイ</t>
    </rPh>
    <rPh sb="8" eb="11">
      <t>ホジョキン</t>
    </rPh>
    <rPh sb="12" eb="14">
      <t>コウフ</t>
    </rPh>
    <rPh sb="14" eb="16">
      <t>ジム</t>
    </rPh>
    <rPh sb="17" eb="19">
      <t>シドウ</t>
    </rPh>
    <rPh sb="19" eb="21">
      <t>カントク</t>
    </rPh>
    <rPh sb="21" eb="22">
      <t>ヒ</t>
    </rPh>
    <rPh sb="22" eb="23">
      <t>ナド</t>
    </rPh>
    <phoneticPr fontId="2"/>
  </si>
  <si>
    <t>北海道</t>
    <rPh sb="0" eb="3">
      <t>ホッカイドウ</t>
    </rPh>
    <phoneticPr fontId="2"/>
  </si>
  <si>
    <t>茨城県</t>
    <rPh sb="0" eb="3">
      <t>イバラギケン</t>
    </rPh>
    <phoneticPr fontId="2"/>
  </si>
  <si>
    <t>都道府県直営の事業</t>
    <rPh sb="0" eb="4">
      <t>トドウフケン</t>
    </rPh>
    <rPh sb="4" eb="6">
      <t>チョクエイ</t>
    </rPh>
    <rPh sb="7" eb="9">
      <t>ジギョウ</t>
    </rPh>
    <phoneticPr fontId="2"/>
  </si>
  <si>
    <t>栽培漁業センター災害復旧設計書作成業務，復旧に係る事務費</t>
    <rPh sb="0" eb="2">
      <t>サイバイ</t>
    </rPh>
    <rPh sb="2" eb="4">
      <t>ギョギョウ</t>
    </rPh>
    <rPh sb="8" eb="10">
      <t>サイガイ</t>
    </rPh>
    <rPh sb="10" eb="12">
      <t>フッキュウ</t>
    </rPh>
    <rPh sb="12" eb="15">
      <t>セッケイショ</t>
    </rPh>
    <rPh sb="15" eb="17">
      <t>サクセイ</t>
    </rPh>
    <rPh sb="17" eb="19">
      <t>ギョウム</t>
    </rPh>
    <rPh sb="20" eb="22">
      <t>フッキュウ</t>
    </rPh>
    <rPh sb="23" eb="24">
      <t>カカ</t>
    </rPh>
    <rPh sb="25" eb="28">
      <t>ジムヒ</t>
    </rPh>
    <phoneticPr fontId="2"/>
  </si>
  <si>
    <t>随意契約</t>
    <rPh sb="0" eb="2">
      <t>ズイイ</t>
    </rPh>
    <rPh sb="2" eb="4">
      <t>ケイヤク</t>
    </rPh>
    <phoneticPr fontId="2"/>
  </si>
  <si>
    <t>陸上種苗生産施設</t>
    <rPh sb="0" eb="2">
      <t>リクジョウ</t>
    </rPh>
    <rPh sb="2" eb="4">
      <t>シュビョウ</t>
    </rPh>
    <rPh sb="4" eb="6">
      <t>セイサン</t>
    </rPh>
    <rPh sb="6" eb="8">
      <t>シセツ</t>
    </rPh>
    <phoneticPr fontId="2"/>
  </si>
  <si>
    <t>漁港環境施設（便所）</t>
    <rPh sb="0" eb="2">
      <t>ギョコウ</t>
    </rPh>
    <rPh sb="2" eb="4">
      <t>カンキョウ</t>
    </rPh>
    <rPh sb="4" eb="6">
      <t>シセツ</t>
    </rPh>
    <rPh sb="7" eb="9">
      <t>ベンジョ</t>
    </rPh>
    <phoneticPr fontId="2"/>
  </si>
  <si>
    <t>工事</t>
    <rPh sb="0" eb="2">
      <t>コウジ</t>
    </rPh>
    <phoneticPr fontId="2"/>
  </si>
  <si>
    <t>設計監理業務委託</t>
    <rPh sb="0" eb="2">
      <t>セッケイ</t>
    </rPh>
    <rPh sb="2" eb="4">
      <t>カンリ</t>
    </rPh>
    <rPh sb="4" eb="6">
      <t>ギョウム</t>
    </rPh>
    <rPh sb="6" eb="8">
      <t>イタク</t>
    </rPh>
    <phoneticPr fontId="2"/>
  </si>
  <si>
    <t>海水処理施設</t>
    <rPh sb="0" eb="2">
      <t>カイスイ</t>
    </rPh>
    <rPh sb="2" eb="4">
      <t>ショリ</t>
    </rPh>
    <rPh sb="4" eb="6">
      <t>シセツ</t>
    </rPh>
    <phoneticPr fontId="2"/>
  </si>
  <si>
    <t>Ｃ</t>
    <phoneticPr fontId="2"/>
  </si>
  <si>
    <t>市町村</t>
    <rPh sb="0" eb="3">
      <t>シチョウソン</t>
    </rPh>
    <phoneticPr fontId="2"/>
  </si>
  <si>
    <t>支　出　先</t>
    <phoneticPr fontId="2"/>
  </si>
  <si>
    <t>業　務　概　要</t>
    <phoneticPr fontId="2"/>
  </si>
  <si>
    <t>支　出　額
（百万円）</t>
    <phoneticPr fontId="2"/>
  </si>
  <si>
    <t>大船渡市</t>
    <rPh sb="0" eb="4">
      <t>オオフナトシ</t>
    </rPh>
    <phoneticPr fontId="2"/>
  </si>
  <si>
    <t>実施主体に対する補助金の交付事務、指導監督費等</t>
    <rPh sb="0" eb="2">
      <t>ジッシ</t>
    </rPh>
    <rPh sb="2" eb="4">
      <t>シュタイ</t>
    </rPh>
    <rPh sb="5" eb="6">
      <t>タイ</t>
    </rPh>
    <rPh sb="8" eb="11">
      <t>ホジョキン</t>
    </rPh>
    <rPh sb="12" eb="14">
      <t>コウフ</t>
    </rPh>
    <rPh sb="14" eb="16">
      <t>ジム</t>
    </rPh>
    <rPh sb="17" eb="19">
      <t>シドウ</t>
    </rPh>
    <rPh sb="19" eb="21">
      <t>カントク</t>
    </rPh>
    <rPh sb="21" eb="22">
      <t>ヒ</t>
    </rPh>
    <rPh sb="22" eb="23">
      <t>ナド</t>
    </rPh>
    <phoneticPr fontId="2"/>
  </si>
  <si>
    <t>-</t>
    <phoneticPr fontId="2"/>
  </si>
  <si>
    <t>陸前高田市</t>
    <rPh sb="0" eb="2">
      <t>リクゼン</t>
    </rPh>
    <rPh sb="2" eb="4">
      <t>タカタ</t>
    </rPh>
    <rPh sb="4" eb="5">
      <t>シ</t>
    </rPh>
    <phoneticPr fontId="2"/>
  </si>
  <si>
    <t>野田村</t>
    <rPh sb="0" eb="3">
      <t>ノダムラ</t>
    </rPh>
    <phoneticPr fontId="2"/>
  </si>
  <si>
    <t>八雲町</t>
    <rPh sb="0" eb="2">
      <t>ヤグモ</t>
    </rPh>
    <rPh sb="2" eb="3">
      <t>マチ</t>
    </rPh>
    <phoneticPr fontId="2"/>
  </si>
  <si>
    <t>山田町</t>
    <rPh sb="0" eb="3">
      <t>ヤマダマチ</t>
    </rPh>
    <phoneticPr fontId="2"/>
  </si>
  <si>
    <t>宮古市</t>
    <rPh sb="0" eb="3">
      <t>ミヤコシ</t>
    </rPh>
    <phoneticPr fontId="2"/>
  </si>
  <si>
    <t>釜石市</t>
    <rPh sb="0" eb="3">
      <t>カマイシシ</t>
    </rPh>
    <phoneticPr fontId="2"/>
  </si>
  <si>
    <t>大槌町</t>
    <rPh sb="0" eb="2">
      <t>オオツチ</t>
    </rPh>
    <rPh sb="2" eb="3">
      <t>マチ</t>
    </rPh>
    <phoneticPr fontId="2"/>
  </si>
  <si>
    <t>洋野町</t>
    <rPh sb="0" eb="3">
      <t>ヒロノマチ</t>
    </rPh>
    <phoneticPr fontId="2"/>
  </si>
  <si>
    <t>南三陸町</t>
    <rPh sb="0" eb="1">
      <t>ミナミ</t>
    </rPh>
    <rPh sb="1" eb="3">
      <t>サンリク</t>
    </rPh>
    <rPh sb="3" eb="4">
      <t>マチ</t>
    </rPh>
    <phoneticPr fontId="2"/>
  </si>
  <si>
    <t>/</t>
    <phoneticPr fontId="2"/>
  </si>
  <si>
    <t>Ｄ</t>
    <phoneticPr fontId="2"/>
  </si>
  <si>
    <t>市町村直営の事業</t>
    <rPh sb="0" eb="3">
      <t>シチョウソン</t>
    </rPh>
    <rPh sb="3" eb="5">
      <t>チョクエイ</t>
    </rPh>
    <rPh sb="6" eb="8">
      <t>ジギョウ</t>
    </rPh>
    <phoneticPr fontId="2"/>
  </si>
  <si>
    <t>北海道伊達市</t>
    <rPh sb="0" eb="3">
      <t>ホッカイドウ</t>
    </rPh>
    <rPh sb="3" eb="6">
      <t>ダテシ</t>
    </rPh>
    <phoneticPr fontId="2"/>
  </si>
  <si>
    <t>放置艇収容施設（係留施設）</t>
    <rPh sb="0" eb="2">
      <t>ホウチ</t>
    </rPh>
    <rPh sb="2" eb="3">
      <t>テイ</t>
    </rPh>
    <rPh sb="3" eb="5">
      <t>シュウヨウ</t>
    </rPh>
    <rPh sb="5" eb="7">
      <t>シセツ</t>
    </rPh>
    <rPh sb="8" eb="10">
      <t>ケイリュウ</t>
    </rPh>
    <rPh sb="10" eb="12">
      <t>シセツ</t>
    </rPh>
    <phoneticPr fontId="2"/>
  </si>
  <si>
    <t>千葉県銚子市</t>
    <rPh sb="0" eb="3">
      <t>チバケン</t>
    </rPh>
    <rPh sb="3" eb="5">
      <t>チョウシ</t>
    </rPh>
    <rPh sb="5" eb="6">
      <t>シ</t>
    </rPh>
    <phoneticPr fontId="2"/>
  </si>
  <si>
    <t>　　機械設備工事</t>
    <rPh sb="2" eb="4">
      <t>キカイ</t>
    </rPh>
    <rPh sb="4" eb="6">
      <t>セツビ</t>
    </rPh>
    <rPh sb="6" eb="8">
      <t>コウジ</t>
    </rPh>
    <phoneticPr fontId="2"/>
  </si>
  <si>
    <t>　　建築物工事</t>
    <rPh sb="2" eb="5">
      <t>ケンチクブツ</t>
    </rPh>
    <phoneticPr fontId="2"/>
  </si>
  <si>
    <t>　　電気設備工事</t>
    <rPh sb="2" eb="4">
      <t>デンキ</t>
    </rPh>
    <rPh sb="4" eb="6">
      <t>セツビ</t>
    </rPh>
    <rPh sb="6" eb="8">
      <t>コウジ</t>
    </rPh>
    <phoneticPr fontId="2"/>
  </si>
  <si>
    <t>実施主体</t>
    <rPh sb="0" eb="2">
      <t>ジッシ</t>
    </rPh>
    <rPh sb="2" eb="4">
      <t>シュタイ</t>
    </rPh>
    <phoneticPr fontId="2"/>
  </si>
  <si>
    <t>広田湾漁業協同組合</t>
    <rPh sb="0" eb="3">
      <t>ヒロタワン</t>
    </rPh>
    <rPh sb="3" eb="5">
      <t>ギョギョウ</t>
    </rPh>
    <rPh sb="5" eb="7">
      <t>キョウドウ</t>
    </rPh>
    <rPh sb="7" eb="9">
      <t>クミアイ</t>
    </rPh>
    <phoneticPr fontId="2"/>
  </si>
  <si>
    <t>養殖施設</t>
    <rPh sb="0" eb="2">
      <t>ヨウショク</t>
    </rPh>
    <rPh sb="2" eb="4">
      <t>シセツ</t>
    </rPh>
    <phoneticPr fontId="2"/>
  </si>
  <si>
    <t>資材購入①</t>
    <rPh sb="0" eb="2">
      <t>シザイ</t>
    </rPh>
    <rPh sb="2" eb="4">
      <t>コウニュウ</t>
    </rPh>
    <phoneticPr fontId="2"/>
  </si>
  <si>
    <t>工事①</t>
    <rPh sb="0" eb="2">
      <t>コウジ</t>
    </rPh>
    <phoneticPr fontId="2"/>
  </si>
  <si>
    <t>工事②</t>
    <rPh sb="0" eb="2">
      <t>コウジ</t>
    </rPh>
    <phoneticPr fontId="2"/>
  </si>
  <si>
    <t>資材購入②</t>
    <rPh sb="0" eb="2">
      <t>シザイ</t>
    </rPh>
    <rPh sb="2" eb="4">
      <t>コウニュウ</t>
    </rPh>
    <phoneticPr fontId="2"/>
  </si>
  <si>
    <t>資材購入③</t>
    <rPh sb="0" eb="2">
      <t>シザイ</t>
    </rPh>
    <rPh sb="2" eb="4">
      <t>コウニュウ</t>
    </rPh>
    <phoneticPr fontId="2"/>
  </si>
  <si>
    <t>資材購入④</t>
    <rPh sb="0" eb="2">
      <t>シザイ</t>
    </rPh>
    <rPh sb="2" eb="4">
      <t>コウニュウ</t>
    </rPh>
    <phoneticPr fontId="2"/>
  </si>
  <si>
    <t>資材購入⑤</t>
    <rPh sb="0" eb="2">
      <t>シザイ</t>
    </rPh>
    <rPh sb="2" eb="4">
      <t>コウニュウ</t>
    </rPh>
    <phoneticPr fontId="2"/>
  </si>
  <si>
    <t>資材購入⑥</t>
    <rPh sb="0" eb="2">
      <t>シザイ</t>
    </rPh>
    <rPh sb="2" eb="4">
      <t>コウニュウ</t>
    </rPh>
    <phoneticPr fontId="2"/>
  </si>
  <si>
    <t>資材購入⑦</t>
    <rPh sb="0" eb="2">
      <t>シザイ</t>
    </rPh>
    <rPh sb="2" eb="4">
      <t>コウニュウ</t>
    </rPh>
    <phoneticPr fontId="2"/>
  </si>
  <si>
    <t>資材購入⑧</t>
    <rPh sb="0" eb="2">
      <t>シザイ</t>
    </rPh>
    <rPh sb="2" eb="4">
      <t>コウニュウ</t>
    </rPh>
    <phoneticPr fontId="2"/>
  </si>
  <si>
    <t>資材購入⑨</t>
    <rPh sb="0" eb="2">
      <t>シザイ</t>
    </rPh>
    <rPh sb="2" eb="4">
      <t>コウニュウ</t>
    </rPh>
    <phoneticPr fontId="2"/>
  </si>
  <si>
    <t>資材購入⑩</t>
    <rPh sb="0" eb="2">
      <t>シザイ</t>
    </rPh>
    <rPh sb="2" eb="4">
      <t>コウニュウ</t>
    </rPh>
    <phoneticPr fontId="2"/>
  </si>
  <si>
    <t>資材購入⑪</t>
    <rPh sb="0" eb="2">
      <t>シザイ</t>
    </rPh>
    <rPh sb="2" eb="4">
      <t>コウニュウ</t>
    </rPh>
    <phoneticPr fontId="2"/>
  </si>
  <si>
    <t>資材購入⑫</t>
    <rPh sb="0" eb="2">
      <t>シザイ</t>
    </rPh>
    <rPh sb="2" eb="4">
      <t>コウニュウ</t>
    </rPh>
    <phoneticPr fontId="2"/>
  </si>
  <si>
    <t>資材購入⑬</t>
    <rPh sb="0" eb="2">
      <t>シザイ</t>
    </rPh>
    <rPh sb="2" eb="4">
      <t>コウニュウ</t>
    </rPh>
    <phoneticPr fontId="2"/>
  </si>
  <si>
    <t>資材購入⑭</t>
    <rPh sb="0" eb="2">
      <t>シザイ</t>
    </rPh>
    <rPh sb="2" eb="4">
      <t>コウニュウ</t>
    </rPh>
    <phoneticPr fontId="2"/>
  </si>
  <si>
    <t>資材購入⑮</t>
    <rPh sb="0" eb="2">
      <t>シザイ</t>
    </rPh>
    <rPh sb="2" eb="4">
      <t>コウニュウ</t>
    </rPh>
    <phoneticPr fontId="2"/>
  </si>
  <si>
    <t>資材購入⑯</t>
    <rPh sb="0" eb="2">
      <t>シザイ</t>
    </rPh>
    <rPh sb="2" eb="4">
      <t>コウニュウ</t>
    </rPh>
    <phoneticPr fontId="2"/>
  </si>
  <si>
    <t>大船渡市漁業協同組合</t>
    <rPh sb="0" eb="4">
      <t>オオフナトシ</t>
    </rPh>
    <rPh sb="4" eb="6">
      <t>ギョギョウ</t>
    </rPh>
    <rPh sb="6" eb="8">
      <t>キョウドウ</t>
    </rPh>
    <rPh sb="8" eb="10">
      <t>クミアイ</t>
    </rPh>
    <phoneticPr fontId="2"/>
  </si>
  <si>
    <t>資材購入</t>
    <rPh sb="0" eb="2">
      <t>シザイ</t>
    </rPh>
    <rPh sb="2" eb="4">
      <t>コウニュウ</t>
    </rPh>
    <phoneticPr fontId="2"/>
  </si>
  <si>
    <t>設計監理委託</t>
    <rPh sb="0" eb="2">
      <t>セッケイ</t>
    </rPh>
    <rPh sb="2" eb="4">
      <t>カンリ</t>
    </rPh>
    <rPh sb="4" eb="6">
      <t>イタク</t>
    </rPh>
    <phoneticPr fontId="2"/>
  </si>
  <si>
    <t>船越湾漁業協同組合</t>
    <rPh sb="0" eb="1">
      <t>フナ</t>
    </rPh>
    <rPh sb="1" eb="2">
      <t>コシ</t>
    </rPh>
    <rPh sb="2" eb="3">
      <t>ワン</t>
    </rPh>
    <rPh sb="3" eb="5">
      <t>ギョギョウ</t>
    </rPh>
    <rPh sb="5" eb="7">
      <t>キョウドウ</t>
    </rPh>
    <rPh sb="7" eb="9">
      <t>クミアイ</t>
    </rPh>
    <phoneticPr fontId="2"/>
  </si>
  <si>
    <t>八雲町漁業協同組合</t>
    <rPh sb="0" eb="2">
      <t>ヤグモ</t>
    </rPh>
    <rPh sb="2" eb="3">
      <t>マチ</t>
    </rPh>
    <rPh sb="3" eb="5">
      <t>ギョギョウ</t>
    </rPh>
    <rPh sb="5" eb="7">
      <t>キョウドウ</t>
    </rPh>
    <rPh sb="7" eb="9">
      <t>クミアイ</t>
    </rPh>
    <phoneticPr fontId="2"/>
  </si>
  <si>
    <t>野田村漁業協同組合</t>
    <rPh sb="0" eb="3">
      <t>ノダムラ</t>
    </rPh>
    <rPh sb="3" eb="5">
      <t>ギョギョウ</t>
    </rPh>
    <rPh sb="5" eb="7">
      <t>キョウドウ</t>
    </rPh>
    <rPh sb="7" eb="9">
      <t>クミアイ</t>
    </rPh>
    <phoneticPr fontId="2"/>
  </si>
  <si>
    <t>水産物荷さばき施設</t>
    <rPh sb="0" eb="3">
      <t>スイサンブツ</t>
    </rPh>
    <rPh sb="3" eb="4">
      <t>ニ</t>
    </rPh>
    <rPh sb="7" eb="9">
      <t>シセツ</t>
    </rPh>
    <phoneticPr fontId="2"/>
  </si>
  <si>
    <t>水産物鮮度保持施設</t>
    <phoneticPr fontId="2"/>
  </si>
  <si>
    <t>宮古漁業協同組合</t>
    <rPh sb="0" eb="2">
      <t>ミヤコ</t>
    </rPh>
    <rPh sb="2" eb="4">
      <t>ギョギョウ</t>
    </rPh>
    <rPh sb="4" eb="6">
      <t>キョウドウ</t>
    </rPh>
    <rPh sb="6" eb="8">
      <t>クミアイ</t>
    </rPh>
    <phoneticPr fontId="2"/>
  </si>
  <si>
    <t>落部漁業協同組合</t>
    <rPh sb="0" eb="1">
      <t>オ</t>
    </rPh>
    <rPh sb="1" eb="2">
      <t>ベ</t>
    </rPh>
    <rPh sb="2" eb="4">
      <t>ギョギョウ</t>
    </rPh>
    <rPh sb="4" eb="6">
      <t>キョウドウ</t>
    </rPh>
    <rPh sb="6" eb="8">
      <t>クミアイ</t>
    </rPh>
    <phoneticPr fontId="2"/>
  </si>
  <si>
    <t>唐丹町漁業協同組合</t>
    <rPh sb="0" eb="1">
      <t>トウ</t>
    </rPh>
    <rPh sb="1" eb="2">
      <t>タン</t>
    </rPh>
    <rPh sb="2" eb="3">
      <t>マチ</t>
    </rPh>
    <rPh sb="3" eb="5">
      <t>ギョギョウ</t>
    </rPh>
    <rPh sb="5" eb="7">
      <t>キョウドウ</t>
    </rPh>
    <rPh sb="7" eb="9">
      <t>クミアイ</t>
    </rPh>
    <phoneticPr fontId="2"/>
  </si>
  <si>
    <t>綾里漁業協同組合</t>
    <rPh sb="0" eb="2">
      <t>リョウリ</t>
    </rPh>
    <rPh sb="2" eb="4">
      <t>ギョギョウ</t>
    </rPh>
    <rPh sb="4" eb="6">
      <t>キョウドウ</t>
    </rPh>
    <rPh sb="6" eb="8">
      <t>クミアイ</t>
    </rPh>
    <phoneticPr fontId="2"/>
  </si>
  <si>
    <t>復興庁：091
農林水産省：0400</t>
    <phoneticPr fontId="2"/>
  </si>
  <si>
    <t>水産業共同利用施設復旧支援事業
（復興関連事業）</t>
    <rPh sb="0" eb="3">
      <t>スイサンギョウ</t>
    </rPh>
    <rPh sb="3" eb="5">
      <t>キョウドウ</t>
    </rPh>
    <rPh sb="5" eb="7">
      <t>リヨウ</t>
    </rPh>
    <rPh sb="7" eb="9">
      <t>シセツ</t>
    </rPh>
    <rPh sb="9" eb="11">
      <t>フッキュウ</t>
    </rPh>
    <rPh sb="11" eb="13">
      <t>シエン</t>
    </rPh>
    <rPh sb="13" eb="15">
      <t>ジギョウ</t>
    </rPh>
    <rPh sb="17" eb="19">
      <t>フッコウ</t>
    </rPh>
    <rPh sb="19" eb="21">
      <t>カンレン</t>
    </rPh>
    <rPh sb="21" eb="23">
      <t>ジギョウ</t>
    </rPh>
    <phoneticPr fontId="2"/>
  </si>
  <si>
    <t>担当部局庁</t>
    <phoneticPr fontId="2"/>
  </si>
  <si>
    <t>復興庁参事官（予算会計担当）
水産庁漁政部加工流通課</t>
    <rPh sb="0" eb="3">
      <t>フッコウチョウ</t>
    </rPh>
    <rPh sb="3" eb="6">
      <t>サンジカン</t>
    </rPh>
    <rPh sb="7" eb="9">
      <t>ヨサン</t>
    </rPh>
    <rPh sb="9" eb="11">
      <t>カイケイ</t>
    </rPh>
    <rPh sb="11" eb="13">
      <t>タントウ</t>
    </rPh>
    <rPh sb="15" eb="18">
      <t>スイサンチョウ</t>
    </rPh>
    <rPh sb="18" eb="21">
      <t>ギョセイブ</t>
    </rPh>
    <rPh sb="21" eb="23">
      <t>カコウ</t>
    </rPh>
    <rPh sb="23" eb="26">
      <t>リュウツウカ</t>
    </rPh>
    <phoneticPr fontId="62"/>
  </si>
  <si>
    <t>平成23年度～平成25年度</t>
    <rPh sb="0" eb="2">
      <t>ヘイセイ</t>
    </rPh>
    <rPh sb="4" eb="6">
      <t>ネンド</t>
    </rPh>
    <rPh sb="7" eb="9">
      <t>ヘイセイ</t>
    </rPh>
    <rPh sb="11" eb="13">
      <t>ネンド</t>
    </rPh>
    <phoneticPr fontId="2"/>
  </si>
  <si>
    <t>復興庁参事官　尾関　良夫
水産庁加工流通課長
　山口　琢磨</t>
    <rPh sb="0" eb="2">
      <t>フッコウ</t>
    </rPh>
    <rPh sb="2" eb="3">
      <t>チョウ</t>
    </rPh>
    <rPh sb="3" eb="6">
      <t>サンジカン</t>
    </rPh>
    <rPh sb="7" eb="9">
      <t>オゼキ</t>
    </rPh>
    <rPh sb="10" eb="12">
      <t>ヨシオ</t>
    </rPh>
    <rPh sb="13" eb="16">
      <t>スイサンチョウ</t>
    </rPh>
    <rPh sb="16" eb="18">
      <t>カコウ</t>
    </rPh>
    <rPh sb="18" eb="20">
      <t>リュウツウ</t>
    </rPh>
    <rPh sb="20" eb="22">
      <t>カチョウ</t>
    </rPh>
    <rPh sb="24" eb="26">
      <t>ヤマグチ</t>
    </rPh>
    <rPh sb="27" eb="29">
      <t>タクマ</t>
    </rPh>
    <phoneticPr fontId="2"/>
  </si>
  <si>
    <t>－</t>
    <phoneticPr fontId="2"/>
  </si>
  <si>
    <t>関係する計画、通知等</t>
    <phoneticPr fontId="2"/>
  </si>
  <si>
    <t xml:space="preserve">平成２３年３月の東日本大震災により、太平洋沿岸域の水産業は壊滅的な被害を受けた。主要な被災地である北海道から千葉県においては、水産業・水産加工業が主要産業として地域経済の核となってきたと同時に、我が国国民への水産物の安定供給にとって重要な役割を果たしてきた。被災地住民のみならず、国民全体への水産物の安定供給を早期に実現するためには、水産業・水産加工業の再生が不可欠であり、その鍵を握る施設である市場、冷凍・冷蔵庫、加工場などの共同利用施設等の復旧・再建が必須であり、必要な支援を図る。
</t>
    <rPh sb="0" eb="2">
      <t>ヘイセイ</t>
    </rPh>
    <phoneticPr fontId="2"/>
  </si>
  <si>
    <t>１．被災した漁業協同組合・水産加工業協同組合等が水産業共同利用施設（製氷・貯氷施設、市場、荷さばき施設、加工施設、冷凍冷蔵施設等）の早期復旧に必要不可欠な機器等を整備する場合、整備費の一部を支援。
２．被災した漁業協同組合、水産加工業協同組合等が、
     ①　被災した施設の機能を回復し、共同利用施設として使用するため、
     ②　被災した施設の機能を代替する共同利用施設の整備をするため
  に必要不可欠な共同利用施設の機器等を整備する場合、整備費の一部を支援。
（補助率　２／３：岩手県、宮城県、福島県　１／２：北海道、青森県、茨城県、千葉県）</t>
    <rPh sb="238" eb="241">
      <t>ホジョリツ</t>
    </rPh>
    <rPh sb="246" eb="249">
      <t>イワテケン</t>
    </rPh>
    <rPh sb="250" eb="253">
      <t>ミヤギケン</t>
    </rPh>
    <rPh sb="254" eb="257">
      <t>フクシマケン</t>
    </rPh>
    <rPh sb="262" eb="265">
      <t>ホッカイドウ</t>
    </rPh>
    <rPh sb="266" eb="269">
      <t>アオモリケン</t>
    </rPh>
    <rPh sb="270" eb="273">
      <t>イバラキケン</t>
    </rPh>
    <rPh sb="274" eb="277">
      <t>チバケン</t>
    </rPh>
    <phoneticPr fontId="2"/>
  </si>
  <si>
    <r>
      <t>3</t>
    </r>
    <r>
      <rPr>
        <sz val="11"/>
        <rFont val="ＭＳ Ｐゴシック"/>
        <family val="3"/>
        <charset val="128"/>
      </rPr>
      <t>,</t>
    </r>
    <r>
      <rPr>
        <sz val="11"/>
        <rFont val="ＭＳ Ｐゴシック"/>
        <family val="3"/>
        <charset val="128"/>
      </rPr>
      <t>340（復興庁計上）</t>
    </r>
    <phoneticPr fontId="2"/>
  </si>
  <si>
    <t>2,209（復興庁計上）</t>
    <phoneticPr fontId="2"/>
  </si>
  <si>
    <t>消費地と生産地との価格を３．７８倍以内に縮減</t>
    <rPh sb="0" eb="3">
      <t>ショウヒチ</t>
    </rPh>
    <rPh sb="4" eb="7">
      <t>セイサンチ</t>
    </rPh>
    <rPh sb="9" eb="11">
      <t>カカク</t>
    </rPh>
    <rPh sb="16" eb="17">
      <t>バイ</t>
    </rPh>
    <rPh sb="17" eb="19">
      <t>イナイ</t>
    </rPh>
    <rPh sb="20" eb="22">
      <t>シュクゲン</t>
    </rPh>
    <phoneticPr fontId="2"/>
  </si>
  <si>
    <t>倍</t>
    <rPh sb="0" eb="1">
      <t>バイ</t>
    </rPh>
    <phoneticPr fontId="2"/>
  </si>
  <si>
    <t>－</t>
    <phoneticPr fontId="2"/>
  </si>
  <si>
    <r>
      <rPr>
        <sz val="11"/>
        <rFont val="ＭＳ Ｐゴシック"/>
        <family val="3"/>
        <charset val="128"/>
      </rPr>
      <t>3.61
(3.78)</t>
    </r>
    <phoneticPr fontId="2"/>
  </si>
  <si>
    <t>％</t>
    <phoneticPr fontId="2"/>
  </si>
  <si>
    <t>漁協等の被災した共同利用施設の復旧数</t>
    <phoneticPr fontId="2"/>
  </si>
  <si>
    <t>(                   )</t>
    <phoneticPr fontId="2"/>
  </si>
  <si>
    <t>(                )</t>
    <phoneticPr fontId="2"/>
  </si>
  <si>
    <t>　49（百万円／施設）　　</t>
    <rPh sb="4" eb="6">
      <t>ヒャクマン</t>
    </rPh>
    <rPh sb="6" eb="7">
      <t>エン</t>
    </rPh>
    <rPh sb="8" eb="10">
      <t>シセツ</t>
    </rPh>
    <phoneticPr fontId="2"/>
  </si>
  <si>
    <r>
      <t xml:space="preserve">執行額／活動実績
</t>
    </r>
    <r>
      <rPr>
        <sz val="11"/>
        <rFont val="ＭＳ Ｐゴシック"/>
        <family val="3"/>
        <charset val="128"/>
      </rPr>
      <t>（13,559百万円／276施設）　</t>
    </r>
    <rPh sb="0" eb="2">
      <t>シッコウ</t>
    </rPh>
    <rPh sb="2" eb="3">
      <t>ガク</t>
    </rPh>
    <rPh sb="4" eb="6">
      <t>カツドウ</t>
    </rPh>
    <rPh sb="6" eb="8">
      <t>ジッセキ</t>
    </rPh>
    <rPh sb="16" eb="18">
      <t>ヒャクマン</t>
    </rPh>
    <rPh sb="18" eb="19">
      <t>エン</t>
    </rPh>
    <phoneticPr fontId="2"/>
  </si>
  <si>
    <t>機器等整備対策</t>
    <rPh sb="0" eb="2">
      <t>キキ</t>
    </rPh>
    <rPh sb="2" eb="3">
      <t>トウ</t>
    </rPh>
    <rPh sb="3" eb="5">
      <t>セイビ</t>
    </rPh>
    <rPh sb="5" eb="7">
      <t>タイサク</t>
    </rPh>
    <phoneticPr fontId="2"/>
  </si>
  <si>
    <t>機能回復整備対策</t>
    <rPh sb="0" eb="2">
      <t>キノウ</t>
    </rPh>
    <rPh sb="2" eb="4">
      <t>カイフク</t>
    </rPh>
    <rPh sb="4" eb="6">
      <t>セイビ</t>
    </rPh>
    <rPh sb="6" eb="8">
      <t>タイサク</t>
    </rPh>
    <phoneticPr fontId="2"/>
  </si>
  <si>
    <t>○</t>
    <phoneticPr fontId="2"/>
  </si>
  <si>
    <t>被災地において復旧事業等が集中したため、年度内に契約に至らなかった事業が多数発生し、それら事業が未実施に終わったこと等により、多額の不用が生じた。</t>
    <rPh sb="58" eb="59">
      <t>トウ</t>
    </rPh>
    <phoneticPr fontId="2"/>
  </si>
  <si>
    <t>不用率が大きい場合は、その理由を把握しているか。</t>
    <phoneticPr fontId="2"/>
  </si>
  <si>
    <t>単位あたりコストの削減に努めているか。その水準は妥当か。</t>
    <phoneticPr fontId="2"/>
  </si>
  <si>
    <t>活動実績は見込みに見合ったものであるか。</t>
    <phoneticPr fontId="2"/>
  </si>
  <si>
    <t xml:space="preserve">・復旧を緊急的、着実に実施するために、被災道県による被災状況の確認等を基に適切に実施する必要がある。このため、公募により事業主体を選定せず、地方公共団体向け補助金としたところ。
・執行面において、緊急的に復旧できるよう関係道県と連携して支援を実施している。
</t>
    <rPh sb="90" eb="93">
      <t>シッコウメン</t>
    </rPh>
    <rPh sb="98" eb="101">
      <t>キンキュウテキ</t>
    </rPh>
    <rPh sb="102" eb="104">
      <t>フッキュウ</t>
    </rPh>
    <rPh sb="109" eb="111">
      <t>カンケイ</t>
    </rPh>
    <rPh sb="111" eb="113">
      <t>ドウケン</t>
    </rPh>
    <rPh sb="114" eb="116">
      <t>レンケイ</t>
    </rPh>
    <rPh sb="118" eb="120">
      <t>シエン</t>
    </rPh>
    <rPh sb="121" eb="123">
      <t>ジッシ</t>
    </rPh>
    <phoneticPr fontId="2"/>
  </si>
  <si>
    <t>　本事業は、24年度で終了の事業であるが、23年度においては、執行率が80％と低い。また、目標設定や成果の検証が不十分である。また、活動実績について、当初の見込みを下回っている。以上のことから「執行額と予算額の乖離の改善」、「適切な成果目標の設定」、「活動実績が活性化するような支援方策の見直し」を行うべきである。また、本事業の成果の検証を行う必要がある。</t>
    <rPh sb="1" eb="2">
      <t>ホン</t>
    </rPh>
    <rPh sb="2" eb="4">
      <t>ジギョウ</t>
    </rPh>
    <rPh sb="8" eb="10">
      <t>ネンド</t>
    </rPh>
    <rPh sb="11" eb="13">
      <t>シュウリョウ</t>
    </rPh>
    <rPh sb="14" eb="16">
      <t>ジギョウ</t>
    </rPh>
    <rPh sb="23" eb="25">
      <t>ネンド</t>
    </rPh>
    <rPh sb="31" eb="34">
      <t>シッコウリツ</t>
    </rPh>
    <rPh sb="39" eb="40">
      <t>ヒク</t>
    </rPh>
    <rPh sb="45" eb="47">
      <t>モクヒョウ</t>
    </rPh>
    <rPh sb="47" eb="49">
      <t>セッテイ</t>
    </rPh>
    <rPh sb="50" eb="52">
      <t>セイカ</t>
    </rPh>
    <rPh sb="53" eb="55">
      <t>ケンショウ</t>
    </rPh>
    <rPh sb="56" eb="59">
      <t>フジュウブン</t>
    </rPh>
    <rPh sb="66" eb="68">
      <t>カツドウ</t>
    </rPh>
    <rPh sb="68" eb="70">
      <t>ジッセキ</t>
    </rPh>
    <rPh sb="75" eb="77">
      <t>トウショ</t>
    </rPh>
    <rPh sb="78" eb="80">
      <t>ミコ</t>
    </rPh>
    <rPh sb="82" eb="84">
      <t>シタマワ</t>
    </rPh>
    <rPh sb="89" eb="91">
      <t>イジョウ</t>
    </rPh>
    <rPh sb="97" eb="99">
      <t>シッコウ</t>
    </rPh>
    <rPh sb="99" eb="100">
      <t>ガク</t>
    </rPh>
    <rPh sb="101" eb="104">
      <t>ヨサンガク</t>
    </rPh>
    <rPh sb="105" eb="107">
      <t>カイリ</t>
    </rPh>
    <rPh sb="108" eb="110">
      <t>カイゼン</t>
    </rPh>
    <rPh sb="113" eb="115">
      <t>テキセツ</t>
    </rPh>
    <rPh sb="116" eb="118">
      <t>セイカ</t>
    </rPh>
    <rPh sb="118" eb="120">
      <t>モクヒョウ</t>
    </rPh>
    <rPh sb="121" eb="123">
      <t>セッテイ</t>
    </rPh>
    <rPh sb="126" eb="128">
      <t>カツドウ</t>
    </rPh>
    <rPh sb="128" eb="130">
      <t>ジッセキ</t>
    </rPh>
    <rPh sb="131" eb="134">
      <t>カッセイカ</t>
    </rPh>
    <rPh sb="139" eb="141">
      <t>シエン</t>
    </rPh>
    <rPh sb="141" eb="143">
      <t>ホウサク</t>
    </rPh>
    <rPh sb="144" eb="146">
      <t>ミナオ</t>
    </rPh>
    <rPh sb="149" eb="150">
      <t>オコナ</t>
    </rPh>
    <rPh sb="160" eb="161">
      <t>ホン</t>
    </rPh>
    <rPh sb="161" eb="163">
      <t>ジギョウ</t>
    </rPh>
    <rPh sb="164" eb="166">
      <t>セイカ</t>
    </rPh>
    <rPh sb="167" eb="169">
      <t>ケンショウ</t>
    </rPh>
    <rPh sb="170" eb="171">
      <t>オコナ</t>
    </rPh>
    <rPh sb="172" eb="174">
      <t>ヒツヨウ</t>
    </rPh>
    <phoneticPr fontId="2"/>
  </si>
  <si>
    <t>E.</t>
    <phoneticPr fontId="2"/>
  </si>
  <si>
    <t>実施主体に対する助成金</t>
    <rPh sb="0" eb="2">
      <t>ジッシ</t>
    </rPh>
    <rPh sb="2" eb="4">
      <t>シュタイ</t>
    </rPh>
    <rPh sb="5" eb="6">
      <t>タイ</t>
    </rPh>
    <rPh sb="8" eb="11">
      <t>ジョセイキン</t>
    </rPh>
    <phoneticPr fontId="2"/>
  </si>
  <si>
    <t>B.石巻市水産加工業協同組合</t>
    <rPh sb="2" eb="5">
      <t>イシノマキシ</t>
    </rPh>
    <rPh sb="5" eb="9">
      <t>スイサンカコウ</t>
    </rPh>
    <rPh sb="9" eb="10">
      <t>ギョウ</t>
    </rPh>
    <rPh sb="10" eb="12">
      <t>キョウドウ</t>
    </rPh>
    <rPh sb="12" eb="14">
      <t>クミアイ</t>
    </rPh>
    <phoneticPr fontId="2"/>
  </si>
  <si>
    <t>施設修繕</t>
    <rPh sb="0" eb="2">
      <t>シセツ</t>
    </rPh>
    <rPh sb="2" eb="4">
      <t>シュウゼン</t>
    </rPh>
    <phoneticPr fontId="2"/>
  </si>
  <si>
    <t>製氷施設、貯氷施設、冷凍・冷蔵施設、水産加工残滓処理施設、加工場、他）</t>
    <rPh sb="0" eb="2">
      <t>セイヒョウ</t>
    </rPh>
    <rPh sb="2" eb="4">
      <t>シセツ</t>
    </rPh>
    <rPh sb="5" eb="6">
      <t>チョ</t>
    </rPh>
    <rPh sb="6" eb="7">
      <t>ヒョウ</t>
    </rPh>
    <rPh sb="7" eb="9">
      <t>シセツ</t>
    </rPh>
    <rPh sb="10" eb="12">
      <t>レイトウ</t>
    </rPh>
    <rPh sb="13" eb="15">
      <t>レイゾウ</t>
    </rPh>
    <rPh sb="15" eb="17">
      <t>シセツ</t>
    </rPh>
    <rPh sb="18" eb="22">
      <t>スイサンカコウ</t>
    </rPh>
    <rPh sb="22" eb="24">
      <t>ザンサイ</t>
    </rPh>
    <rPh sb="24" eb="26">
      <t>ショリ</t>
    </rPh>
    <rPh sb="26" eb="28">
      <t>シセツ</t>
    </rPh>
    <rPh sb="29" eb="32">
      <t>カコウジョウ</t>
    </rPh>
    <rPh sb="33" eb="34">
      <t>ホカ</t>
    </rPh>
    <phoneticPr fontId="2"/>
  </si>
  <si>
    <t>機器等整備</t>
    <rPh sb="0" eb="2">
      <t>キキ</t>
    </rPh>
    <rPh sb="2" eb="3">
      <t>トウ</t>
    </rPh>
    <rPh sb="3" eb="5">
      <t>セイビ</t>
    </rPh>
    <phoneticPr fontId="2"/>
  </si>
  <si>
    <t>機器購入（フォークリフト、パレット、フィレマシーン、選別機、他）</t>
    <rPh sb="0" eb="2">
      <t>キキ</t>
    </rPh>
    <rPh sb="2" eb="4">
      <t>コウニュウ</t>
    </rPh>
    <rPh sb="26" eb="29">
      <t>センベツキ</t>
    </rPh>
    <rPh sb="30" eb="31">
      <t>ホカ</t>
    </rPh>
    <phoneticPr fontId="2"/>
  </si>
  <si>
    <t>県内の漁業協同組合、水産加工業協同組合等への助成</t>
    <phoneticPr fontId="2"/>
  </si>
  <si>
    <t>県内の漁業協同組合、水産加工業協同組合等への助成の他、道県自ら実施主体となり復旧事業を実施</t>
    <phoneticPr fontId="2"/>
  </si>
  <si>
    <t>石巻市水産加工業協同組合</t>
    <rPh sb="0" eb="3">
      <t>イシノマキシ</t>
    </rPh>
    <rPh sb="3" eb="7">
      <t>スイサンカコウ</t>
    </rPh>
    <rPh sb="7" eb="8">
      <t>ギョウ</t>
    </rPh>
    <rPh sb="8" eb="10">
      <t>キョウドウ</t>
    </rPh>
    <rPh sb="10" eb="12">
      <t>クミアイ</t>
    </rPh>
    <phoneticPr fontId="2"/>
  </si>
  <si>
    <t>被災した共同利用施設を復旧するため、機器等整備や施設の修繕を実施</t>
    <rPh sb="0" eb="2">
      <t>ヒサイ</t>
    </rPh>
    <rPh sb="4" eb="6">
      <t>キョウドウ</t>
    </rPh>
    <rPh sb="6" eb="8">
      <t>リヨウ</t>
    </rPh>
    <rPh sb="8" eb="10">
      <t>シセツ</t>
    </rPh>
    <rPh sb="11" eb="13">
      <t>フッキュウ</t>
    </rPh>
    <rPh sb="18" eb="20">
      <t>キキ</t>
    </rPh>
    <rPh sb="20" eb="21">
      <t>トウ</t>
    </rPh>
    <rPh sb="21" eb="23">
      <t>セイビ</t>
    </rPh>
    <rPh sb="24" eb="26">
      <t>シセツ</t>
    </rPh>
    <rPh sb="27" eb="29">
      <t>シュウゼン</t>
    </rPh>
    <rPh sb="30" eb="32">
      <t>ジッシ</t>
    </rPh>
    <phoneticPr fontId="2"/>
  </si>
  <si>
    <t>気仙沼冷凍水産加工業協同組合</t>
    <rPh sb="0" eb="3">
      <t>ケセンヌマ</t>
    </rPh>
    <rPh sb="3" eb="5">
      <t>レイトウ</t>
    </rPh>
    <rPh sb="5" eb="9">
      <t>スイサンカコウ</t>
    </rPh>
    <rPh sb="9" eb="10">
      <t>ギョウ</t>
    </rPh>
    <rPh sb="10" eb="12">
      <t>キョウドウ</t>
    </rPh>
    <rPh sb="12" eb="14">
      <t>クミアイ</t>
    </rPh>
    <phoneticPr fontId="2"/>
  </si>
  <si>
    <t>気仙沼漁業協同組合</t>
    <rPh sb="0" eb="3">
      <t>ケセンヌマ</t>
    </rPh>
    <rPh sb="3" eb="9">
      <t>ギョキョウ</t>
    </rPh>
    <phoneticPr fontId="2"/>
  </si>
  <si>
    <t>石巻市</t>
    <rPh sb="0" eb="3">
      <t>イシノマキシ</t>
    </rPh>
    <phoneticPr fontId="2"/>
  </si>
  <si>
    <t>久慈市漁業協同組合</t>
    <rPh sb="0" eb="3">
      <t>クジシ</t>
    </rPh>
    <rPh sb="3" eb="9">
      <t>ギョキョウ</t>
    </rPh>
    <phoneticPr fontId="2"/>
  </si>
  <si>
    <t>宮城県北部施設保有漁業協同組合</t>
    <rPh sb="0" eb="3">
      <t>ミヤギケン</t>
    </rPh>
    <rPh sb="3" eb="5">
      <t>ホクブ</t>
    </rPh>
    <rPh sb="5" eb="7">
      <t>シセツ</t>
    </rPh>
    <rPh sb="7" eb="9">
      <t>ホユウ</t>
    </rPh>
    <rPh sb="9" eb="15">
      <t>ギョキョウ</t>
    </rPh>
    <phoneticPr fontId="2"/>
  </si>
  <si>
    <t>厚岸漁業協同組合</t>
    <rPh sb="0" eb="2">
      <t>アッケシ</t>
    </rPh>
    <rPh sb="2" eb="8">
      <t>ギョキョウ</t>
    </rPh>
    <phoneticPr fontId="2"/>
  </si>
  <si>
    <t>重茂漁業協同組合</t>
    <rPh sb="0" eb="2">
      <t>オモエ</t>
    </rPh>
    <rPh sb="2" eb="8">
      <t>ギョキョウ</t>
    </rPh>
    <phoneticPr fontId="2"/>
  </si>
  <si>
    <t>気仙沼水産食品事業協同組合</t>
    <rPh sb="0" eb="3">
      <t>ケセンヌマ</t>
    </rPh>
    <rPh sb="3" eb="5">
      <t>スイサン</t>
    </rPh>
    <rPh sb="5" eb="7">
      <t>ショクヒン</t>
    </rPh>
    <rPh sb="7" eb="9">
      <t>ジギョウ</t>
    </rPh>
    <rPh sb="9" eb="11">
      <t>キョウドウ</t>
    </rPh>
    <rPh sb="11" eb="13">
      <t>クミアイ</t>
    </rPh>
    <phoneticPr fontId="2"/>
  </si>
  <si>
    <t>普代村漁業協同組合</t>
    <rPh sb="0" eb="3">
      <t>フダイムラ</t>
    </rPh>
    <rPh sb="3" eb="9">
      <t>ギョキョウ</t>
    </rPh>
    <phoneticPr fontId="2"/>
  </si>
  <si>
    <t>復興庁：092
農林水産省：0402</t>
    <phoneticPr fontId="2"/>
  </si>
  <si>
    <t>加工原料等の安定確保取組支援
（復興関連事業）</t>
    <rPh sb="0" eb="2">
      <t>カコウ</t>
    </rPh>
    <rPh sb="2" eb="4">
      <t>ゲンリョウ</t>
    </rPh>
    <rPh sb="4" eb="5">
      <t>トウ</t>
    </rPh>
    <rPh sb="6" eb="8">
      <t>アンテイ</t>
    </rPh>
    <rPh sb="8" eb="10">
      <t>カクホ</t>
    </rPh>
    <rPh sb="10" eb="12">
      <t>トリクミ</t>
    </rPh>
    <rPh sb="12" eb="14">
      <t>シエン</t>
    </rPh>
    <rPh sb="16" eb="18">
      <t>フッコウ</t>
    </rPh>
    <rPh sb="18" eb="20">
      <t>カンレン</t>
    </rPh>
    <rPh sb="20" eb="22">
      <t>ジギョウ</t>
    </rPh>
    <phoneticPr fontId="2"/>
  </si>
  <si>
    <t>担当部局庁</t>
    <phoneticPr fontId="2"/>
  </si>
  <si>
    <t>⑰漁村の健全な発展</t>
    <rPh sb="1" eb="3">
      <t>ギョソン</t>
    </rPh>
    <rPh sb="4" eb="6">
      <t>ケンゼン</t>
    </rPh>
    <rPh sb="7" eb="9">
      <t>ハッテン</t>
    </rPh>
    <phoneticPr fontId="2"/>
  </si>
  <si>
    <t>－</t>
    <phoneticPr fontId="2"/>
  </si>
  <si>
    <t>関係する計画、通知等</t>
    <phoneticPr fontId="2"/>
  </si>
  <si>
    <t xml:space="preserve">   平成２３年３月の東日本大震災に伴い、東日本太平洋沿岸の地域は壊滅的な被害を受けた。これら沿岸地域の復興を進めていくためには、基盤産業として地域の経済・雇用を支えてきた漁業とその関連産業である流通・加工業の早期復興が必要不可欠である。
   地域の漁港が甚大な被害を受けた中、地元漁港への水揚げが本格的に再開されるまでの当面の間、緊急的に漁協、水産加工協等が、遠隔地から原料を確保する際等に生ずる掛かり増し経費の一部支援を図る。
</t>
    <rPh sb="213" eb="214">
      <t>ハカ</t>
    </rPh>
    <phoneticPr fontId="2"/>
  </si>
  <si>
    <t>（１）遠隔地からの原料確保に伴う経費支援
　  被災地域の漁協・水産加工協等が遠隔地から原料を確保する場合に係る運賃の一部を支援。（補助率：１／２）　  　
（２）原料変更に伴う経費支援
　  被災地域の漁協・水産加工協等が遠隔地から原料を確保することにより、通常の製造ライン等の変更が必要な場合に係る経費（パッケー
  ジ変更費・製造ライン改修費・サンプル品開発費）の一部支援。（補助率：１／２）
（３）活き餌確保に伴う経費支援
　  被災地域の漁協が遠隔地から活き餌を確保する場合に係る用船料の一部を支援。（補助率：１／２）</t>
    <rPh sb="66" eb="69">
      <t>ホジョリツ</t>
    </rPh>
    <rPh sb="191" eb="194">
      <t>ホジョリツ</t>
    </rPh>
    <rPh sb="256" eb="259">
      <t>ホジョリツ</t>
    </rPh>
    <phoneticPr fontId="2"/>
  </si>
  <si>
    <t>98（復興庁計上）</t>
    <rPh sb="3" eb="6">
      <t>フッコウチョウ</t>
    </rPh>
    <rPh sb="6" eb="8">
      <t>ケイジョウ</t>
    </rPh>
    <phoneticPr fontId="2"/>
  </si>
  <si>
    <t>-</t>
    <phoneticPr fontId="2"/>
  </si>
  <si>
    <r>
      <t>目標値
（</t>
    </r>
    <r>
      <rPr>
        <sz val="11"/>
        <rFont val="ＭＳ Ｐゴシック"/>
        <family val="3"/>
        <charset val="128"/>
      </rPr>
      <t>23年度）</t>
    </r>
    <rPh sb="0" eb="3">
      <t>モクヒョウチ</t>
    </rPh>
    <rPh sb="7" eb="9">
      <t>ネンド</t>
    </rPh>
    <phoneticPr fontId="2"/>
  </si>
  <si>
    <r>
      <t xml:space="preserve">・消費地と生産地との価格を3.78倍以内に縮減
</t>
    </r>
    <r>
      <rPr>
        <sz val="11"/>
        <rFont val="ＭＳ Ｐゴシック"/>
        <family val="3"/>
        <charset val="128"/>
      </rPr>
      <t xml:space="preserve">
</t>
    </r>
    <phoneticPr fontId="2"/>
  </si>
  <si>
    <t>被災地の漁協・水産加工協等が加工・流通業の早期復興を目指す取組に対する支援の実施数</t>
    <rPh sb="0" eb="3">
      <t>ヒサイチ</t>
    </rPh>
    <rPh sb="4" eb="6">
      <t>ギョキョウ</t>
    </rPh>
    <rPh sb="7" eb="9">
      <t>スイサン</t>
    </rPh>
    <rPh sb="9" eb="11">
      <t>カコウ</t>
    </rPh>
    <rPh sb="11" eb="12">
      <t>キョウ</t>
    </rPh>
    <rPh sb="12" eb="13">
      <t>トウ</t>
    </rPh>
    <rPh sb="14" eb="16">
      <t>カコウ</t>
    </rPh>
    <rPh sb="17" eb="19">
      <t>リュウツウ</t>
    </rPh>
    <rPh sb="19" eb="20">
      <t>ギョウ</t>
    </rPh>
    <rPh sb="21" eb="23">
      <t>ソウキ</t>
    </rPh>
    <rPh sb="23" eb="25">
      <t>フッコウ</t>
    </rPh>
    <rPh sb="26" eb="28">
      <t>メザ</t>
    </rPh>
    <rPh sb="29" eb="31">
      <t>トリクミ</t>
    </rPh>
    <rPh sb="32" eb="33">
      <t>タイ</t>
    </rPh>
    <rPh sb="35" eb="37">
      <t>シエン</t>
    </rPh>
    <rPh sb="38" eb="40">
      <t>ジッシ</t>
    </rPh>
    <rPh sb="40" eb="41">
      <t>スウ</t>
    </rPh>
    <phoneticPr fontId="2"/>
  </si>
  <si>
    <t>地区</t>
    <rPh sb="0" eb="2">
      <t>チク</t>
    </rPh>
    <phoneticPr fontId="2"/>
  </si>
  <si>
    <t>－</t>
    <phoneticPr fontId="2"/>
  </si>
  <si>
    <t>(                )</t>
    <phoneticPr fontId="2"/>
  </si>
  <si>
    <t>4（百万円／地区）　　　　　　　　　　　　　　　　　　　　　　　　　　　　　　　　　　　　　　　　　　　　　　　　　　　　　　　　　　　　　　　　　　　　　　　　　　　　　　　　　　　　　　　　　　　　　　　　　　</t>
    <rPh sb="6" eb="8">
      <t>チク</t>
    </rPh>
    <phoneticPr fontId="2"/>
  </si>
  <si>
    <r>
      <t>　助成額（決算ベース）</t>
    </r>
    <r>
      <rPr>
        <sz val="11"/>
        <rFont val="ＭＳ Ｐゴシック"/>
        <family val="3"/>
        <charset val="128"/>
      </rPr>
      <t>32百万円／実施主体8地区</t>
    </r>
    <rPh sb="1" eb="4">
      <t>ジョセイガク</t>
    </rPh>
    <rPh sb="5" eb="7">
      <t>ケッサン</t>
    </rPh>
    <rPh sb="13" eb="15">
      <t>ヒャクマン</t>
    </rPh>
    <rPh sb="15" eb="16">
      <t>エン</t>
    </rPh>
    <rPh sb="17" eb="19">
      <t>ジッシ</t>
    </rPh>
    <rPh sb="19" eb="21">
      <t>シュタイ</t>
    </rPh>
    <rPh sb="22" eb="24">
      <t>チク</t>
    </rPh>
    <phoneticPr fontId="2"/>
  </si>
  <si>
    <t>原料確保経費支援</t>
    <rPh sb="0" eb="2">
      <t>ゲンリョウ</t>
    </rPh>
    <rPh sb="2" eb="4">
      <t>カクホ</t>
    </rPh>
    <rPh sb="4" eb="6">
      <t>ケイヒ</t>
    </rPh>
    <rPh sb="6" eb="8">
      <t>シエン</t>
    </rPh>
    <phoneticPr fontId="2"/>
  </si>
  <si>
    <t>　一定の役割を果たした事業は廃止し、被災地の更なる復興に対する支援を追加。</t>
    <rPh sb="1" eb="3">
      <t>イッテイ</t>
    </rPh>
    <rPh sb="4" eb="6">
      <t>ヤクワリ</t>
    </rPh>
    <rPh sb="7" eb="8">
      <t>ハ</t>
    </rPh>
    <rPh sb="11" eb="13">
      <t>ジギョウ</t>
    </rPh>
    <rPh sb="14" eb="16">
      <t>ハイシ</t>
    </rPh>
    <rPh sb="18" eb="21">
      <t>ヒサイチ</t>
    </rPh>
    <rPh sb="22" eb="23">
      <t>サラ</t>
    </rPh>
    <rPh sb="25" eb="27">
      <t>フッコウ</t>
    </rPh>
    <rPh sb="28" eb="29">
      <t>タイ</t>
    </rPh>
    <rPh sb="31" eb="33">
      <t>シエン</t>
    </rPh>
    <rPh sb="34" eb="36">
      <t>ツイカ</t>
    </rPh>
    <phoneticPr fontId="2"/>
  </si>
  <si>
    <t>原料変更経費支援</t>
    <rPh sb="0" eb="2">
      <t>ゲンリョウ</t>
    </rPh>
    <rPh sb="2" eb="4">
      <t>ヘンコウ</t>
    </rPh>
    <rPh sb="4" eb="6">
      <t>ケイヒ</t>
    </rPh>
    <rPh sb="6" eb="8">
      <t>シエン</t>
    </rPh>
    <phoneticPr fontId="2"/>
  </si>
  <si>
    <t>活餌確保経費支援</t>
    <rPh sb="0" eb="2">
      <t>イキエ</t>
    </rPh>
    <rPh sb="2" eb="4">
      <t>カクホ</t>
    </rPh>
    <rPh sb="4" eb="6">
      <t>ケイヒ</t>
    </rPh>
    <rPh sb="6" eb="8">
      <t>シエン</t>
    </rPh>
    <phoneticPr fontId="2"/>
  </si>
  <si>
    <t>-</t>
    <phoneticPr fontId="2"/>
  </si>
  <si>
    <t>復興事業経費支援</t>
    <rPh sb="0" eb="2">
      <t>フッコウ</t>
    </rPh>
    <rPh sb="2" eb="4">
      <t>ジギョウ</t>
    </rPh>
    <rPh sb="4" eb="6">
      <t>ケイヒ</t>
    </rPh>
    <rPh sb="6" eb="8">
      <t>シエン</t>
    </rPh>
    <phoneticPr fontId="2"/>
  </si>
  <si>
    <t>フェイス回復経費支援</t>
    <rPh sb="4" eb="6">
      <t>カイフク</t>
    </rPh>
    <rPh sb="6" eb="8">
      <t>ケイヒ</t>
    </rPh>
    <rPh sb="8" eb="10">
      <t>シエン</t>
    </rPh>
    <phoneticPr fontId="2"/>
  </si>
  <si>
    <t>11月中旬までに大半の加工原料の仕入れ及び活き餌の仕入れ等が終了していたため、事業要望が当初の想定を大幅に下回り、上記の執行額にとどまったところ。</t>
    <rPh sb="2" eb="3">
      <t>ガツ</t>
    </rPh>
    <rPh sb="3" eb="5">
      <t>チュウジュン</t>
    </rPh>
    <rPh sb="8" eb="10">
      <t>タイハン</t>
    </rPh>
    <rPh sb="11" eb="13">
      <t>カコウ</t>
    </rPh>
    <rPh sb="13" eb="15">
      <t>ゲンリョウ</t>
    </rPh>
    <rPh sb="16" eb="18">
      <t>シイ</t>
    </rPh>
    <rPh sb="19" eb="20">
      <t>オヨ</t>
    </rPh>
    <rPh sb="21" eb="22">
      <t>イ</t>
    </rPh>
    <rPh sb="23" eb="24">
      <t>エサ</t>
    </rPh>
    <rPh sb="25" eb="27">
      <t>シイ</t>
    </rPh>
    <rPh sb="28" eb="29">
      <t>トウ</t>
    </rPh>
    <rPh sb="30" eb="32">
      <t>シュウリョウ</t>
    </rPh>
    <rPh sb="39" eb="41">
      <t>ジギョウ</t>
    </rPh>
    <rPh sb="41" eb="43">
      <t>ヨウボウ</t>
    </rPh>
    <rPh sb="44" eb="46">
      <t>トウショ</t>
    </rPh>
    <rPh sb="47" eb="49">
      <t>ソウテイ</t>
    </rPh>
    <rPh sb="50" eb="52">
      <t>オオハバ</t>
    </rPh>
    <rPh sb="53" eb="55">
      <t>シタマワ</t>
    </rPh>
    <rPh sb="57" eb="59">
      <t>ジョウキ</t>
    </rPh>
    <rPh sb="60" eb="62">
      <t>シッコウ</t>
    </rPh>
    <rPh sb="62" eb="63">
      <t>ガク</t>
    </rPh>
    <phoneticPr fontId="2"/>
  </si>
  <si>
    <t>　復旧を緊急的かつ着実に実施するためには、被災道県による被災状況の確認等を基に適切に実施する必要がある。このため、公募により事業主体を選定せず、地方公共団体向け補助金としたところ。被災地においては、地域経済の核となってきた漁業とその関連産業である水産加工業等の一体的再生が必要。</t>
    <rPh sb="99" eb="101">
      <t>チイキ</t>
    </rPh>
    <rPh sb="101" eb="103">
      <t>ケイザイ</t>
    </rPh>
    <rPh sb="104" eb="105">
      <t>カク</t>
    </rPh>
    <rPh sb="111" eb="113">
      <t>ギョギョウ</t>
    </rPh>
    <rPh sb="116" eb="118">
      <t>カンレン</t>
    </rPh>
    <rPh sb="118" eb="120">
      <t>サンギョウ</t>
    </rPh>
    <rPh sb="123" eb="125">
      <t>スイサン</t>
    </rPh>
    <rPh sb="125" eb="128">
      <t>カコウギョウ</t>
    </rPh>
    <rPh sb="128" eb="129">
      <t>トウ</t>
    </rPh>
    <rPh sb="130" eb="133">
      <t>イッタイテキ</t>
    </rPh>
    <rPh sb="133" eb="135">
      <t>サイセイ</t>
    </rPh>
    <phoneticPr fontId="2"/>
  </si>
  <si>
    <t>　本事業は、24年度で終了の事業であるが、23年度においては、執行率が13.5％と低い。また、活動実績について、当初の見込みを下回っている。以上のことから「執行額と予算額の乖離の改善」、「活動実績が活性化するような支援方策の見直し」を行うべきである。</t>
    <rPh sb="1" eb="2">
      <t>ホン</t>
    </rPh>
    <rPh sb="2" eb="4">
      <t>ジギョウ</t>
    </rPh>
    <rPh sb="8" eb="10">
      <t>ネンド</t>
    </rPh>
    <rPh sb="11" eb="13">
      <t>シュウリョウ</t>
    </rPh>
    <rPh sb="14" eb="16">
      <t>ジギョウ</t>
    </rPh>
    <rPh sb="23" eb="25">
      <t>ネンド</t>
    </rPh>
    <rPh sb="31" eb="34">
      <t>シッコウリツ</t>
    </rPh>
    <rPh sb="41" eb="42">
      <t>ヒク</t>
    </rPh>
    <rPh sb="47" eb="49">
      <t>カツドウ</t>
    </rPh>
    <rPh sb="49" eb="51">
      <t>ジッセキ</t>
    </rPh>
    <rPh sb="56" eb="58">
      <t>トウショ</t>
    </rPh>
    <rPh sb="59" eb="61">
      <t>ミコ</t>
    </rPh>
    <rPh sb="63" eb="65">
      <t>シタマワ</t>
    </rPh>
    <rPh sb="70" eb="72">
      <t>イジョウ</t>
    </rPh>
    <rPh sb="78" eb="80">
      <t>シッコウ</t>
    </rPh>
    <rPh sb="80" eb="81">
      <t>ガク</t>
    </rPh>
    <rPh sb="82" eb="85">
      <t>ヨサンガク</t>
    </rPh>
    <rPh sb="86" eb="88">
      <t>カイリ</t>
    </rPh>
    <rPh sb="89" eb="91">
      <t>カイゼン</t>
    </rPh>
    <rPh sb="94" eb="96">
      <t>カツドウ</t>
    </rPh>
    <rPh sb="96" eb="98">
      <t>ジッセキ</t>
    </rPh>
    <rPh sb="99" eb="102">
      <t>カッセイカ</t>
    </rPh>
    <rPh sb="107" eb="109">
      <t>シエン</t>
    </rPh>
    <rPh sb="109" eb="111">
      <t>ホウサク</t>
    </rPh>
    <rPh sb="112" eb="114">
      <t>ミナオ</t>
    </rPh>
    <rPh sb="117" eb="118">
      <t>オコナ</t>
    </rPh>
    <phoneticPr fontId="2"/>
  </si>
  <si>
    <t>　平成24年度においては、予算執行に際して地方公共団体との連携を密にしたことにより、平成24年7月17日付けで全額割当内示済みとなったところ。
　本事業は、24年度で終了を予定していたが、地方公共団体に対する要望調査の結果に基づき、25年度予算も要求することとした。平成25年度予算においては、地方公共団体の要望調査の結果を踏まえつつ、被災地の更なる復興に必要な事業を追加するとともに、執行においては活動実績が活性化するよう地方公共団体との連携をより密にし、改善を図る。</t>
    <rPh sb="1" eb="3">
      <t>ヘイセイ</t>
    </rPh>
    <rPh sb="5" eb="7">
      <t>ネンド</t>
    </rPh>
    <rPh sb="13" eb="15">
      <t>ヨサン</t>
    </rPh>
    <rPh sb="15" eb="17">
      <t>シッコウ</t>
    </rPh>
    <rPh sb="18" eb="19">
      <t>サイ</t>
    </rPh>
    <rPh sb="21" eb="23">
      <t>チホウ</t>
    </rPh>
    <rPh sb="23" eb="25">
      <t>コウキョウ</t>
    </rPh>
    <rPh sb="25" eb="27">
      <t>ダンタイ</t>
    </rPh>
    <rPh sb="29" eb="31">
      <t>レンケイ</t>
    </rPh>
    <rPh sb="32" eb="33">
      <t>ミツ</t>
    </rPh>
    <rPh sb="42" eb="44">
      <t>ヘイセイ</t>
    </rPh>
    <rPh sb="46" eb="47">
      <t>ネン</t>
    </rPh>
    <rPh sb="48" eb="49">
      <t>ガツ</t>
    </rPh>
    <rPh sb="51" eb="53">
      <t>ニチヅ</t>
    </rPh>
    <rPh sb="55" eb="57">
      <t>ゼンガク</t>
    </rPh>
    <rPh sb="57" eb="59">
      <t>ワリアテ</t>
    </rPh>
    <rPh sb="59" eb="61">
      <t>ナイジ</t>
    </rPh>
    <rPh sb="61" eb="62">
      <t>ズ</t>
    </rPh>
    <rPh sb="133" eb="135">
      <t>ヘイセイ</t>
    </rPh>
    <rPh sb="137" eb="139">
      <t>ネンド</t>
    </rPh>
    <rPh sb="139" eb="141">
      <t>ヨサン</t>
    </rPh>
    <rPh sb="147" eb="149">
      <t>チホウ</t>
    </rPh>
    <rPh sb="149" eb="151">
      <t>コウキョウ</t>
    </rPh>
    <rPh sb="151" eb="153">
      <t>ダンタイ</t>
    </rPh>
    <rPh sb="154" eb="156">
      <t>ヨウボウ</t>
    </rPh>
    <rPh sb="156" eb="158">
      <t>チョウサ</t>
    </rPh>
    <rPh sb="159" eb="161">
      <t>ケッカ</t>
    </rPh>
    <rPh sb="162" eb="163">
      <t>フ</t>
    </rPh>
    <rPh sb="168" eb="171">
      <t>ヒサイチ</t>
    </rPh>
    <rPh sb="172" eb="173">
      <t>サラ</t>
    </rPh>
    <rPh sb="175" eb="177">
      <t>フッコウ</t>
    </rPh>
    <rPh sb="178" eb="180">
      <t>ヒツヨウ</t>
    </rPh>
    <rPh sb="181" eb="183">
      <t>ジギョウ</t>
    </rPh>
    <rPh sb="184" eb="186">
      <t>ツイカ</t>
    </rPh>
    <rPh sb="193" eb="195">
      <t>シッコウ</t>
    </rPh>
    <rPh sb="200" eb="202">
      <t>カツドウ</t>
    </rPh>
    <rPh sb="202" eb="204">
      <t>ジッセキ</t>
    </rPh>
    <rPh sb="205" eb="208">
      <t>カッセイカ</t>
    </rPh>
    <rPh sb="212" eb="214">
      <t>チホウ</t>
    </rPh>
    <rPh sb="214" eb="216">
      <t>コウキョウ</t>
    </rPh>
    <rPh sb="216" eb="218">
      <t>ダンタイ</t>
    </rPh>
    <rPh sb="220" eb="222">
      <t>レンケイ</t>
    </rPh>
    <rPh sb="225" eb="226">
      <t>ミツ</t>
    </rPh>
    <rPh sb="229" eb="231">
      <t>カイゼン</t>
    </rPh>
    <rPh sb="232" eb="233">
      <t>ハカ</t>
    </rPh>
    <phoneticPr fontId="2"/>
  </si>
  <si>
    <t>24新0066</t>
    <rPh sb="2" eb="3">
      <t>シン</t>
    </rPh>
    <phoneticPr fontId="2"/>
  </si>
  <si>
    <t>B.全国漁業協同組合連合会東北事業所</t>
    <rPh sb="2" eb="4">
      <t>ゼンコク</t>
    </rPh>
    <rPh sb="4" eb="10">
      <t>ギョギョウキョウドウクミアイ</t>
    </rPh>
    <rPh sb="10" eb="13">
      <t>レンゴウカイ</t>
    </rPh>
    <rPh sb="13" eb="15">
      <t>トウホク</t>
    </rPh>
    <rPh sb="15" eb="18">
      <t>ジギョウショ</t>
    </rPh>
    <phoneticPr fontId="2"/>
  </si>
  <si>
    <t>運搬料</t>
    <rPh sb="0" eb="3">
      <t>ウンパンリョウ</t>
    </rPh>
    <phoneticPr fontId="2"/>
  </si>
  <si>
    <t>原料仕入れを実施する際の運搬料、他県で凍結・保管を実施する際の運搬料</t>
    <rPh sb="0" eb="2">
      <t>ゲンリョウ</t>
    </rPh>
    <rPh sb="2" eb="4">
      <t>シイ</t>
    </rPh>
    <rPh sb="6" eb="8">
      <t>ジッシ</t>
    </rPh>
    <rPh sb="10" eb="11">
      <t>サイ</t>
    </rPh>
    <rPh sb="12" eb="15">
      <t>ウンパンリョウ</t>
    </rPh>
    <rPh sb="16" eb="18">
      <t>タケン</t>
    </rPh>
    <rPh sb="19" eb="21">
      <t>トウケツ</t>
    </rPh>
    <rPh sb="22" eb="24">
      <t>ホカン</t>
    </rPh>
    <rPh sb="25" eb="27">
      <t>ジッシ</t>
    </rPh>
    <rPh sb="29" eb="30">
      <t>サイ</t>
    </rPh>
    <rPh sb="31" eb="34">
      <t>ウンパンリョウ</t>
    </rPh>
    <phoneticPr fontId="2"/>
  </si>
  <si>
    <t>全国漁業協同組合連合会東北事業部、宮城県漁業協同組合、塩釜魚市場水産加工業協同組合への助成</t>
    <rPh sb="0" eb="2">
      <t>ゼンコク</t>
    </rPh>
    <rPh sb="2" eb="8">
      <t>ギョキョウ</t>
    </rPh>
    <rPh sb="8" eb="11">
      <t>レンゴウカイ</t>
    </rPh>
    <rPh sb="11" eb="13">
      <t>トウホク</t>
    </rPh>
    <rPh sb="13" eb="16">
      <t>ジギョウブ</t>
    </rPh>
    <rPh sb="17" eb="20">
      <t>ミヤギケン</t>
    </rPh>
    <rPh sb="20" eb="26">
      <t>ギョキョウ</t>
    </rPh>
    <rPh sb="27" eb="29">
      <t>シオガマ</t>
    </rPh>
    <rPh sb="29" eb="32">
      <t>ウオイチバ</t>
    </rPh>
    <rPh sb="32" eb="36">
      <t>スイサンカコウ</t>
    </rPh>
    <rPh sb="36" eb="37">
      <t>ギョウ</t>
    </rPh>
    <rPh sb="37" eb="39">
      <t>キョウドウ</t>
    </rPh>
    <rPh sb="39" eb="41">
      <t>クミアイ</t>
    </rPh>
    <rPh sb="43" eb="45">
      <t>ジョセイ</t>
    </rPh>
    <phoneticPr fontId="2"/>
  </si>
  <si>
    <t>北海道漁業協同組合連合会への助成</t>
    <rPh sb="0" eb="3">
      <t>ホッカイドウ</t>
    </rPh>
    <rPh sb="3" eb="9">
      <t>ギョキョウ</t>
    </rPh>
    <rPh sb="9" eb="12">
      <t>レンゴウカイ</t>
    </rPh>
    <rPh sb="14" eb="16">
      <t>ジョセイ</t>
    </rPh>
    <phoneticPr fontId="2"/>
  </si>
  <si>
    <t>福島県漁業協同組合連合会、東北水産加工業協同組合への助成</t>
    <rPh sb="0" eb="3">
      <t>フクシマケン</t>
    </rPh>
    <rPh sb="3" eb="9">
      <t>ギョキョウ</t>
    </rPh>
    <rPh sb="9" eb="12">
      <t>レンゴウカイ</t>
    </rPh>
    <rPh sb="13" eb="15">
      <t>トウホク</t>
    </rPh>
    <rPh sb="15" eb="19">
      <t>スイサンカコウ</t>
    </rPh>
    <rPh sb="19" eb="20">
      <t>ギョウ</t>
    </rPh>
    <rPh sb="20" eb="22">
      <t>キョウドウ</t>
    </rPh>
    <rPh sb="22" eb="24">
      <t>クミアイ</t>
    </rPh>
    <rPh sb="26" eb="28">
      <t>ジョセイ</t>
    </rPh>
    <phoneticPr fontId="2"/>
  </si>
  <si>
    <t>波崎水産加工業協同組合、大洗水産加工業協同組合への助成</t>
    <rPh sb="0" eb="2">
      <t>ハサキ</t>
    </rPh>
    <rPh sb="2" eb="4">
      <t>スイサン</t>
    </rPh>
    <rPh sb="4" eb="7">
      <t>カコウギョウ</t>
    </rPh>
    <rPh sb="7" eb="9">
      <t>キョウドウ</t>
    </rPh>
    <rPh sb="9" eb="11">
      <t>クミアイ</t>
    </rPh>
    <rPh sb="12" eb="14">
      <t>オオアライ</t>
    </rPh>
    <rPh sb="14" eb="16">
      <t>スイサン</t>
    </rPh>
    <rPh sb="16" eb="19">
      <t>カコウギョウ</t>
    </rPh>
    <rPh sb="19" eb="21">
      <t>キョウドウ</t>
    </rPh>
    <rPh sb="21" eb="23">
      <t>クミアイ</t>
    </rPh>
    <rPh sb="25" eb="27">
      <t>ジョセイ</t>
    </rPh>
    <phoneticPr fontId="2"/>
  </si>
  <si>
    <t>全国漁業協同組合連合会東北事業部</t>
    <rPh sb="0" eb="2">
      <t>ゼンコク</t>
    </rPh>
    <rPh sb="2" eb="8">
      <t>ギョギョウキョウドウクミアイ</t>
    </rPh>
    <rPh sb="8" eb="11">
      <t>レンゴウカイ</t>
    </rPh>
    <rPh sb="11" eb="13">
      <t>トウホク</t>
    </rPh>
    <rPh sb="13" eb="16">
      <t>ジギョウブ</t>
    </rPh>
    <phoneticPr fontId="2"/>
  </si>
  <si>
    <t>遠隔地で水揚げされた加工原料（サバ、イカ等）を仕入れ、近隣の加工業者へ販売等を実施。</t>
    <rPh sb="0" eb="3">
      <t>エンカクチ</t>
    </rPh>
    <rPh sb="4" eb="6">
      <t>ミズア</t>
    </rPh>
    <rPh sb="10" eb="12">
      <t>カコウ</t>
    </rPh>
    <rPh sb="12" eb="14">
      <t>ゲンリョウ</t>
    </rPh>
    <rPh sb="20" eb="21">
      <t>トウ</t>
    </rPh>
    <rPh sb="23" eb="25">
      <t>シイ</t>
    </rPh>
    <rPh sb="27" eb="29">
      <t>キンリン</t>
    </rPh>
    <rPh sb="30" eb="32">
      <t>カコウ</t>
    </rPh>
    <rPh sb="32" eb="34">
      <t>ギョウシャ</t>
    </rPh>
    <rPh sb="35" eb="37">
      <t>ハンバイ</t>
    </rPh>
    <rPh sb="37" eb="38">
      <t>トウ</t>
    </rPh>
    <rPh sb="39" eb="41">
      <t>ジッシ</t>
    </rPh>
    <phoneticPr fontId="2"/>
  </si>
  <si>
    <t>北海道漁業協同組合連合会</t>
    <rPh sb="0" eb="3">
      <t>ホッカイドウ</t>
    </rPh>
    <rPh sb="3" eb="9">
      <t>ギョギョウキョウドウクミアイ</t>
    </rPh>
    <rPh sb="9" eb="12">
      <t>レンゴウカイ</t>
    </rPh>
    <phoneticPr fontId="2"/>
  </si>
  <si>
    <t>東北の漁港が甚大な被害を受けたことから、サンマの水揚げが道東に集中し、これらの保管場所の確保のため、遠隔地へ運搬等を実施。</t>
    <rPh sb="0" eb="2">
      <t>トウホク</t>
    </rPh>
    <rPh sb="3" eb="5">
      <t>ギョコウ</t>
    </rPh>
    <rPh sb="6" eb="8">
      <t>ジンダイ</t>
    </rPh>
    <rPh sb="9" eb="11">
      <t>ヒガイ</t>
    </rPh>
    <rPh sb="12" eb="13">
      <t>ウ</t>
    </rPh>
    <rPh sb="24" eb="26">
      <t>ミズア</t>
    </rPh>
    <rPh sb="28" eb="30">
      <t>ドウトウ</t>
    </rPh>
    <rPh sb="31" eb="33">
      <t>シュウチュウ</t>
    </rPh>
    <rPh sb="39" eb="41">
      <t>ホカン</t>
    </rPh>
    <rPh sb="41" eb="43">
      <t>バショ</t>
    </rPh>
    <rPh sb="44" eb="46">
      <t>カクホ</t>
    </rPh>
    <rPh sb="50" eb="53">
      <t>エンカクチ</t>
    </rPh>
    <rPh sb="54" eb="56">
      <t>ウンパン</t>
    </rPh>
    <rPh sb="56" eb="57">
      <t>トウ</t>
    </rPh>
    <rPh sb="58" eb="60">
      <t>ジッシ</t>
    </rPh>
    <phoneticPr fontId="2"/>
  </si>
  <si>
    <t>福島県漁業協同組合連合会</t>
    <phoneticPr fontId="2"/>
  </si>
  <si>
    <t>遠隔地で水揚げされた加工原料（イカ、サンマ等）を仕入れ、県内の仲買人、加工業者へ販売等を実施。</t>
    <phoneticPr fontId="2"/>
  </si>
  <si>
    <t>宮城県漁業協同組合</t>
    <rPh sb="0" eb="3">
      <t>ミヤギケン</t>
    </rPh>
    <rPh sb="3" eb="9">
      <t>ギョキョウ</t>
    </rPh>
    <phoneticPr fontId="2"/>
  </si>
  <si>
    <t>県内で水揚げされた加工原料（キンメダイ、ツボダイ等）を仕入れ、遠隔地で保管等を実施。</t>
    <rPh sb="0" eb="2">
      <t>ケンナイ</t>
    </rPh>
    <rPh sb="3" eb="5">
      <t>ミズア</t>
    </rPh>
    <rPh sb="9" eb="11">
      <t>カコウ</t>
    </rPh>
    <rPh sb="11" eb="13">
      <t>ゲンリョウ</t>
    </rPh>
    <rPh sb="24" eb="25">
      <t>トウ</t>
    </rPh>
    <rPh sb="27" eb="29">
      <t>シイ</t>
    </rPh>
    <rPh sb="31" eb="34">
      <t>エンカクチ</t>
    </rPh>
    <rPh sb="35" eb="37">
      <t>ホカン</t>
    </rPh>
    <rPh sb="37" eb="38">
      <t>トウ</t>
    </rPh>
    <rPh sb="39" eb="41">
      <t>ジッシ</t>
    </rPh>
    <phoneticPr fontId="2"/>
  </si>
  <si>
    <t>東北水産加工業協同組合</t>
    <rPh sb="0" eb="2">
      <t>トウホク</t>
    </rPh>
    <rPh sb="2" eb="4">
      <t>スイサン</t>
    </rPh>
    <rPh sb="4" eb="7">
      <t>カコウギョウ</t>
    </rPh>
    <rPh sb="7" eb="9">
      <t>キョウドウ</t>
    </rPh>
    <rPh sb="9" eb="11">
      <t>クミアイ</t>
    </rPh>
    <phoneticPr fontId="2"/>
  </si>
  <si>
    <t>遠隔地で水揚げされた加工原料（乾ノリ）の仕入れを実施。</t>
    <rPh sb="0" eb="3">
      <t>エンカクチ</t>
    </rPh>
    <rPh sb="4" eb="6">
      <t>ミズア</t>
    </rPh>
    <rPh sb="10" eb="12">
      <t>カコウ</t>
    </rPh>
    <rPh sb="12" eb="14">
      <t>ゲンリョウ</t>
    </rPh>
    <rPh sb="15" eb="16">
      <t>カン</t>
    </rPh>
    <rPh sb="20" eb="22">
      <t>シイ</t>
    </rPh>
    <rPh sb="24" eb="26">
      <t>ジッシ</t>
    </rPh>
    <phoneticPr fontId="2"/>
  </si>
  <si>
    <t>波崎水産加工業協同組合</t>
    <rPh sb="0" eb="2">
      <t>ハサキ</t>
    </rPh>
    <rPh sb="2" eb="4">
      <t>スイサン</t>
    </rPh>
    <rPh sb="4" eb="7">
      <t>カコウギョウ</t>
    </rPh>
    <rPh sb="7" eb="9">
      <t>キョウドウ</t>
    </rPh>
    <rPh sb="9" eb="11">
      <t>クミアイ</t>
    </rPh>
    <phoneticPr fontId="2"/>
  </si>
  <si>
    <t>遠隔地で水揚げされた加工原料（サンマ）の仕入れを実施。</t>
    <rPh sb="0" eb="3">
      <t>エンカクチ</t>
    </rPh>
    <rPh sb="4" eb="6">
      <t>ミズア</t>
    </rPh>
    <rPh sb="10" eb="12">
      <t>カコウ</t>
    </rPh>
    <rPh sb="12" eb="14">
      <t>ゲンリョウ</t>
    </rPh>
    <rPh sb="20" eb="22">
      <t>シイ</t>
    </rPh>
    <rPh sb="24" eb="26">
      <t>ジッシ</t>
    </rPh>
    <phoneticPr fontId="2"/>
  </si>
  <si>
    <t>大洗水産加工業協同組合</t>
    <rPh sb="0" eb="2">
      <t>オオアライ</t>
    </rPh>
    <rPh sb="2" eb="4">
      <t>スイサン</t>
    </rPh>
    <rPh sb="4" eb="7">
      <t>カコウギョウ</t>
    </rPh>
    <rPh sb="7" eb="9">
      <t>キョウドウ</t>
    </rPh>
    <rPh sb="9" eb="11">
      <t>クミアイ</t>
    </rPh>
    <phoneticPr fontId="2"/>
  </si>
  <si>
    <t>遠隔地で水揚げされた加工原料（サンマ、サバ等）の仕入れを実施。</t>
    <rPh sb="0" eb="3">
      <t>エンカクチ</t>
    </rPh>
    <rPh sb="4" eb="6">
      <t>ミズア</t>
    </rPh>
    <rPh sb="10" eb="12">
      <t>カコウ</t>
    </rPh>
    <rPh sb="12" eb="14">
      <t>ゲンリョウ</t>
    </rPh>
    <rPh sb="21" eb="22">
      <t>トウ</t>
    </rPh>
    <rPh sb="24" eb="26">
      <t>シイ</t>
    </rPh>
    <rPh sb="28" eb="30">
      <t>ジッシ</t>
    </rPh>
    <phoneticPr fontId="2"/>
  </si>
  <si>
    <t>塩釜魚市場水産加工業協同組合</t>
    <rPh sb="0" eb="2">
      <t>シオガマ</t>
    </rPh>
    <rPh sb="2" eb="5">
      <t>ウオイチバ</t>
    </rPh>
    <rPh sb="5" eb="9">
      <t>スイサンカコウ</t>
    </rPh>
    <rPh sb="9" eb="10">
      <t>ギョウ</t>
    </rPh>
    <rPh sb="10" eb="12">
      <t>キョウドウ</t>
    </rPh>
    <rPh sb="12" eb="14">
      <t>クミアイ</t>
    </rPh>
    <phoneticPr fontId="2"/>
  </si>
  <si>
    <t>遠隔地で水揚げされた加工原料（イナダ）の仕入れを実施。</t>
    <rPh sb="0" eb="3">
      <t>エンカクチ</t>
    </rPh>
    <rPh sb="4" eb="6">
      <t>ミズア</t>
    </rPh>
    <rPh sb="10" eb="12">
      <t>カコウ</t>
    </rPh>
    <rPh sb="12" eb="14">
      <t>ゲンリョウ</t>
    </rPh>
    <rPh sb="20" eb="22">
      <t>シイ</t>
    </rPh>
    <rPh sb="24" eb="26">
      <t>ジッシ</t>
    </rPh>
    <phoneticPr fontId="2"/>
  </si>
  <si>
    <t>養殖施設災害復旧事業費補助金(復興関連事業)</t>
    <rPh sb="0" eb="2">
      <t>ヨウショク</t>
    </rPh>
    <rPh sb="2" eb="4">
      <t>シセツ</t>
    </rPh>
    <rPh sb="4" eb="6">
      <t>サイガイ</t>
    </rPh>
    <rPh sb="6" eb="8">
      <t>フッキュウ</t>
    </rPh>
    <rPh sb="8" eb="11">
      <t>ジギョウヒ</t>
    </rPh>
    <rPh sb="11" eb="14">
      <t>ホジョキン</t>
    </rPh>
    <rPh sb="15" eb="17">
      <t>フッコウ</t>
    </rPh>
    <rPh sb="17" eb="19">
      <t>カンレン</t>
    </rPh>
    <rPh sb="19" eb="21">
      <t>ジギョウ</t>
    </rPh>
    <phoneticPr fontId="2"/>
  </si>
  <si>
    <t>平成23年度～平成25年度</t>
    <rPh sb="7" eb="9">
      <t>ヘイセイ</t>
    </rPh>
    <rPh sb="11" eb="13">
      <t>ネンド</t>
    </rPh>
    <phoneticPr fontId="2"/>
  </si>
  <si>
    <t>復興庁統括官付参事官(予算会計担当)
水産庁増殖推進部栽培養殖課</t>
    <rPh sb="19" eb="22">
      <t>スイサンチョウ</t>
    </rPh>
    <rPh sb="22" eb="24">
      <t>ゾウショク</t>
    </rPh>
    <rPh sb="24" eb="26">
      <t>スイシン</t>
    </rPh>
    <rPh sb="26" eb="27">
      <t>ブ</t>
    </rPh>
    <rPh sb="27" eb="29">
      <t>サイバイ</t>
    </rPh>
    <rPh sb="29" eb="31">
      <t>ヨウショク</t>
    </rPh>
    <rPh sb="31" eb="32">
      <t>カ</t>
    </rPh>
    <phoneticPr fontId="2"/>
  </si>
  <si>
    <t>復興庁参事官　
尾関良夫
栽培養殖課長
前　章裕</t>
    <rPh sb="13" eb="15">
      <t>サイバイ</t>
    </rPh>
    <rPh sb="15" eb="17">
      <t>ヨウショク</t>
    </rPh>
    <rPh sb="17" eb="19">
      <t>カチョウ</t>
    </rPh>
    <rPh sb="20" eb="21">
      <t>マエ</t>
    </rPh>
    <rPh sb="22" eb="24">
      <t>アキヒロ</t>
    </rPh>
    <phoneticPr fontId="2"/>
  </si>
  <si>
    <t>東日本大震災復興特別会計
一般会計</t>
    <rPh sb="13" eb="15">
      <t>イッパン</t>
    </rPh>
    <rPh sb="15" eb="17">
      <t>カイケイ</t>
    </rPh>
    <phoneticPr fontId="2"/>
  </si>
  <si>
    <t>⑮水産資源の回復</t>
    <rPh sb="1" eb="3">
      <t>スイサン</t>
    </rPh>
    <rPh sb="3" eb="5">
      <t>シゲン</t>
    </rPh>
    <rPh sb="6" eb="8">
      <t>カイフク</t>
    </rPh>
    <phoneticPr fontId="2"/>
  </si>
  <si>
    <t>激甚災害に対処するための特別の財政援助等に関する法律（昭和37年法律第150号。以下「激甚災害法」という。）第7条</t>
    <rPh sb="40" eb="42">
      <t>イカ</t>
    </rPh>
    <rPh sb="43" eb="45">
      <t>ゲキジン</t>
    </rPh>
    <rPh sb="45" eb="47">
      <t>サイガイ</t>
    </rPh>
    <rPh sb="47" eb="48">
      <t>ホウ</t>
    </rPh>
    <rPh sb="54" eb="55">
      <t>ダイ</t>
    </rPh>
    <rPh sb="56" eb="57">
      <t>ジョウ</t>
    </rPh>
    <phoneticPr fontId="2"/>
  </si>
  <si>
    <t>復興基本方針（平成23年7月）
水産復興マスタープラン（平成23年6月）
水産基本計画（平成19年3月20日閣議決定）</t>
    <rPh sb="7" eb="9">
      <t>ヘイセイ</t>
    </rPh>
    <rPh sb="11" eb="12">
      <t>ネン</t>
    </rPh>
    <rPh sb="13" eb="14">
      <t>ガツ</t>
    </rPh>
    <rPh sb="37" eb="39">
      <t>スイサン</t>
    </rPh>
    <rPh sb="39" eb="41">
      <t>キホン</t>
    </rPh>
    <rPh sb="41" eb="43">
      <t>ケイカク</t>
    </rPh>
    <rPh sb="44" eb="46">
      <t>ヘイセイ</t>
    </rPh>
    <rPh sb="48" eb="49">
      <t>ネン</t>
    </rPh>
    <rPh sb="50" eb="51">
      <t>ガツ</t>
    </rPh>
    <rPh sb="53" eb="54">
      <t>ニチ</t>
    </rPh>
    <rPh sb="54" eb="56">
      <t>カクギ</t>
    </rPh>
    <rPh sb="56" eb="58">
      <t>ケッテイ</t>
    </rPh>
    <phoneticPr fontId="2"/>
  </si>
  <si>
    <t>平成23年3月11日に発生した東日本大震災により、太平洋沿岸の養殖施設に大きな被害が生じたことから、被災した水産動植物の養殖施設の復旧を図る。</t>
    <rPh sb="15" eb="16">
      <t>ヒガシ</t>
    </rPh>
    <rPh sb="16" eb="18">
      <t>ニホン</t>
    </rPh>
    <rPh sb="18" eb="21">
      <t>ダイシンサイ</t>
    </rPh>
    <rPh sb="68" eb="69">
      <t>ハカ</t>
    </rPh>
    <phoneticPr fontId="2"/>
  </si>
  <si>
    <t>被災した水産動植物の養殖施設の復旧について、都道府県がその費用の10分の９を下らない率による補助をする場合に、国が当該都道府県に対して所要の費用を補助する。
&lt;対象施設&gt;
　魚類、貝類、海藻類及びその他の養殖施設
＜補助率＞　9/10以内</t>
    <rPh sb="0" eb="2">
      <t>ヒサイ</t>
    </rPh>
    <rPh sb="4" eb="6">
      <t>スイサン</t>
    </rPh>
    <rPh sb="6" eb="9">
      <t>ドウショクブツ</t>
    </rPh>
    <rPh sb="10" eb="12">
      <t>ヨウショク</t>
    </rPh>
    <rPh sb="12" eb="14">
      <t>シセツ</t>
    </rPh>
    <rPh sb="15" eb="17">
      <t>フッキュウ</t>
    </rPh>
    <rPh sb="55" eb="56">
      <t>クニ</t>
    </rPh>
    <rPh sb="81" eb="83">
      <t>タイショウ</t>
    </rPh>
    <rPh sb="83" eb="85">
      <t>シセツ</t>
    </rPh>
    <rPh sb="88" eb="90">
      <t>ギョルイ</t>
    </rPh>
    <rPh sb="91" eb="93">
      <t>カイルイ</t>
    </rPh>
    <rPh sb="94" eb="96">
      <t>カイソウ</t>
    </rPh>
    <rPh sb="96" eb="97">
      <t>ルイ</t>
    </rPh>
    <rPh sb="97" eb="98">
      <t>オヨ</t>
    </rPh>
    <rPh sb="101" eb="102">
      <t>タ</t>
    </rPh>
    <rPh sb="103" eb="105">
      <t>ヨウショク</t>
    </rPh>
    <rPh sb="105" eb="107">
      <t>シセツ</t>
    </rPh>
    <rPh sb="110" eb="112">
      <t>ホジョ</t>
    </rPh>
    <rPh sb="112" eb="113">
      <t>リツ</t>
    </rPh>
    <rPh sb="119" eb="121">
      <t>イナイ</t>
    </rPh>
    <phoneticPr fontId="2"/>
  </si>
  <si>
    <r>
      <t>1</t>
    </r>
    <r>
      <rPr>
        <sz val="11"/>
        <rFont val="ＭＳ Ｐゴシック"/>
        <family val="3"/>
        <charset val="128"/>
      </rPr>
      <t>,</t>
    </r>
    <r>
      <rPr>
        <sz val="11"/>
        <rFont val="ＭＳ Ｐゴシック"/>
        <family val="3"/>
        <charset val="128"/>
      </rPr>
      <t>080（復興庁計上）</t>
    </r>
    <rPh sb="6" eb="8">
      <t>フッコウ</t>
    </rPh>
    <rPh sb="8" eb="9">
      <t>チョウ</t>
    </rPh>
    <rPh sb="9" eb="11">
      <t>ケイジョウ</t>
    </rPh>
    <phoneticPr fontId="2"/>
  </si>
  <si>
    <t>540（復興庁計上）</t>
    <rPh sb="4" eb="6">
      <t>フッコウ</t>
    </rPh>
    <rPh sb="6" eb="7">
      <t>チョウ</t>
    </rPh>
    <rPh sb="7" eb="9">
      <t>ケイジョウ</t>
    </rPh>
    <phoneticPr fontId="2"/>
  </si>
  <si>
    <t>執行額（交付決定額）</t>
    <rPh sb="0" eb="2">
      <t>シッコウ</t>
    </rPh>
    <rPh sb="2" eb="3">
      <t>ガク</t>
    </rPh>
    <rPh sb="4" eb="6">
      <t>コウフ</t>
    </rPh>
    <rPh sb="6" eb="9">
      <t>ケッテイガク</t>
    </rPh>
    <phoneticPr fontId="2"/>
  </si>
  <si>
    <t>主な栽培対象漁業対象種及び養殖業等の生産量</t>
    <rPh sb="0" eb="1">
      <t>オモ</t>
    </rPh>
    <rPh sb="2" eb="4">
      <t>サイバイ</t>
    </rPh>
    <rPh sb="4" eb="6">
      <t>タイショウ</t>
    </rPh>
    <rPh sb="6" eb="8">
      <t>ギョギョウ</t>
    </rPh>
    <rPh sb="8" eb="10">
      <t>タイショウ</t>
    </rPh>
    <rPh sb="10" eb="11">
      <t>タネ</t>
    </rPh>
    <rPh sb="11" eb="12">
      <t>オヨ</t>
    </rPh>
    <rPh sb="13" eb="17">
      <t>ヨウショクギョウナド</t>
    </rPh>
    <rPh sb="18" eb="20">
      <t>セイサン</t>
    </rPh>
    <rPh sb="20" eb="21">
      <t>リョウ</t>
    </rPh>
    <phoneticPr fontId="2"/>
  </si>
  <si>
    <t>千トン</t>
    <rPh sb="0" eb="1">
      <t>セン</t>
    </rPh>
    <phoneticPr fontId="2"/>
  </si>
  <si>
    <t>-</t>
    <phoneticPr fontId="2"/>
  </si>
  <si>
    <t>1,837
（23）</t>
    <phoneticPr fontId="2"/>
  </si>
  <si>
    <t>養殖施設が整備された経営体数</t>
    <rPh sb="0" eb="2">
      <t>ヨウショク</t>
    </rPh>
    <rPh sb="2" eb="4">
      <t>シセツ</t>
    </rPh>
    <rPh sb="5" eb="7">
      <t>セイビ</t>
    </rPh>
    <rPh sb="10" eb="12">
      <t>ケイエイ</t>
    </rPh>
    <rPh sb="12" eb="14">
      <t>タイスウ</t>
    </rPh>
    <phoneticPr fontId="2"/>
  </si>
  <si>
    <t>経営体数
（延べ）</t>
    <rPh sb="0" eb="2">
      <t>ケイエイ</t>
    </rPh>
    <rPh sb="2" eb="4">
      <t>タイスウ</t>
    </rPh>
    <rPh sb="6" eb="7">
      <t>ノ</t>
    </rPh>
    <phoneticPr fontId="2"/>
  </si>
  <si>
    <t>養殖業再開希望者のうち養殖施設の整備に着手する経営体数</t>
    <rPh sb="0" eb="3">
      <t>ヨウショクギョウ</t>
    </rPh>
    <rPh sb="3" eb="5">
      <t>サイカイ</t>
    </rPh>
    <rPh sb="5" eb="8">
      <t>キボウシャ</t>
    </rPh>
    <rPh sb="11" eb="13">
      <t>ヨウショク</t>
    </rPh>
    <rPh sb="13" eb="15">
      <t>シセツ</t>
    </rPh>
    <rPh sb="16" eb="18">
      <t>セイビ</t>
    </rPh>
    <rPh sb="19" eb="21">
      <t>チャクシュ</t>
    </rPh>
    <rPh sb="23" eb="25">
      <t>ケイエイ</t>
    </rPh>
    <rPh sb="25" eb="27">
      <t>タイスウ</t>
    </rPh>
    <phoneticPr fontId="2"/>
  </si>
  <si>
    <t>経営体数
（延べ）</t>
    <rPh sb="6" eb="7">
      <t>ノ</t>
    </rPh>
    <phoneticPr fontId="2"/>
  </si>
  <si>
    <t>(                 )</t>
    <phoneticPr fontId="2"/>
  </si>
  <si>
    <t>(                )</t>
    <phoneticPr fontId="2"/>
  </si>
  <si>
    <t>　　　　４，７５４（千円／１経営体）　　　　　　</t>
    <rPh sb="10" eb="11">
      <t>セン</t>
    </rPh>
    <rPh sb="11" eb="12">
      <t>エン</t>
    </rPh>
    <rPh sb="14" eb="17">
      <t>ケイエイタイ</t>
    </rPh>
    <phoneticPr fontId="2"/>
  </si>
  <si>
    <t>災害復旧事業費補助額１８，９２７百万円／３，９８１経営体</t>
    <rPh sb="0" eb="2">
      <t>サイガイ</t>
    </rPh>
    <rPh sb="2" eb="4">
      <t>フッキュウ</t>
    </rPh>
    <rPh sb="4" eb="6">
      <t>ジギョウ</t>
    </rPh>
    <rPh sb="6" eb="7">
      <t>ヒ</t>
    </rPh>
    <rPh sb="7" eb="10">
      <t>ホジョガク</t>
    </rPh>
    <rPh sb="16" eb="17">
      <t>モモ</t>
    </rPh>
    <rPh sb="17" eb="18">
      <t>マン</t>
    </rPh>
    <rPh sb="18" eb="19">
      <t>エン</t>
    </rPh>
    <rPh sb="25" eb="28">
      <t>ケイエイタイ</t>
    </rPh>
    <phoneticPr fontId="2"/>
  </si>
  <si>
    <t>養殖施設災害復旧事業費補助金</t>
    <rPh sb="0" eb="2">
      <t>ヨウショク</t>
    </rPh>
    <rPh sb="2" eb="4">
      <t>シセツ</t>
    </rPh>
    <rPh sb="4" eb="6">
      <t>サイガイ</t>
    </rPh>
    <rPh sb="6" eb="8">
      <t>フッキュウ</t>
    </rPh>
    <rPh sb="8" eb="10">
      <t>ジギョウ</t>
    </rPh>
    <rPh sb="10" eb="11">
      <t>ヒ</t>
    </rPh>
    <rPh sb="11" eb="14">
      <t>ホジョキン</t>
    </rPh>
    <phoneticPr fontId="2"/>
  </si>
  <si>
    <t>５０％の削減を行った。</t>
    <rPh sb="4" eb="6">
      <t>サクゲン</t>
    </rPh>
    <rPh sb="7" eb="8">
      <t>オコナ</t>
    </rPh>
    <phoneticPr fontId="2"/>
  </si>
  <si>
    <t>本事業は激甚災害法に基づく東日本大震災に被災した養殖施設の現状復旧事業であり、国の事務である。</t>
    <rPh sb="39" eb="40">
      <t>クニ</t>
    </rPh>
    <rPh sb="41" eb="43">
      <t>ジム</t>
    </rPh>
    <phoneticPr fontId="2"/>
  </si>
  <si>
    <t xml:space="preserve">本事業は、激甚災害法に基づく現状復旧事業であり、養殖施設の災害復旧事業費について、都道府県がその費用の10分の９を下らない率による補助をする場合に、国が当該都道府県に対して所要費用を補助するものである。
</t>
    <rPh sb="0" eb="1">
      <t>ホン</t>
    </rPh>
    <rPh sb="1" eb="3">
      <t>ジギョウ</t>
    </rPh>
    <rPh sb="5" eb="7">
      <t>ゲキジン</t>
    </rPh>
    <rPh sb="7" eb="9">
      <t>サイガイ</t>
    </rPh>
    <rPh sb="9" eb="10">
      <t>ホウ</t>
    </rPh>
    <rPh sb="11" eb="12">
      <t>モト</t>
    </rPh>
    <rPh sb="14" eb="16">
      <t>ゲンジョウ</t>
    </rPh>
    <rPh sb="16" eb="18">
      <t>フッキュウ</t>
    </rPh>
    <rPh sb="18" eb="20">
      <t>ジギョウ</t>
    </rPh>
    <phoneticPr fontId="2"/>
  </si>
  <si>
    <t>本事業による養殖施設の復旧は完了していないため、当該施設の活用状況について判断できない。</t>
    <rPh sb="0" eb="1">
      <t>ホン</t>
    </rPh>
    <rPh sb="1" eb="3">
      <t>ジギョウ</t>
    </rPh>
    <rPh sb="6" eb="8">
      <t>ヨウショク</t>
    </rPh>
    <rPh sb="8" eb="10">
      <t>シセツ</t>
    </rPh>
    <rPh sb="11" eb="13">
      <t>フッキュウ</t>
    </rPh>
    <rPh sb="14" eb="16">
      <t>カンリョウ</t>
    </rPh>
    <rPh sb="24" eb="26">
      <t>トウガイ</t>
    </rPh>
    <rPh sb="26" eb="28">
      <t>シセツ</t>
    </rPh>
    <rPh sb="29" eb="31">
      <t>カツヨウ</t>
    </rPh>
    <rPh sb="31" eb="33">
      <t>ジョウキョウ</t>
    </rPh>
    <rPh sb="37" eb="39">
      <t>ハンダン</t>
    </rPh>
    <phoneticPr fontId="2"/>
  </si>
  <si>
    <t>　</t>
    <phoneticPr fontId="2"/>
  </si>
  <si>
    <t>なし</t>
    <phoneticPr fontId="2"/>
  </si>
  <si>
    <t>・本事業は激甚災害法に基づく国の事務である。
・激甚災害法に基づき、すべての個人養殖施設の復旧に必要な経費を予算措置したが、被害が甚大であったため、早急な復旧を図る観点から、養殖業者が共同利用の形態で養殖施設を復旧するケースが多くなったこと等のため不用が発生した。
・本事業は特定の公益法人向けの補助金ではなく、内容についても過去の事業仕分け等で指摘されたことはない。
・執行面において明らかになった課題はない。
・養殖施設の整備を行う経営体数(3,981経営体）を成果目標として設定している。</t>
    <rPh sb="1" eb="2">
      <t>ホン</t>
    </rPh>
    <rPh sb="2" eb="4">
      <t>ジギョウ</t>
    </rPh>
    <rPh sb="5" eb="7">
      <t>ゲキジン</t>
    </rPh>
    <rPh sb="7" eb="9">
      <t>サイガイ</t>
    </rPh>
    <rPh sb="9" eb="10">
      <t>ホウ</t>
    </rPh>
    <rPh sb="11" eb="12">
      <t>モト</t>
    </rPh>
    <rPh sb="14" eb="15">
      <t>クニ</t>
    </rPh>
    <rPh sb="16" eb="18">
      <t>ジム</t>
    </rPh>
    <rPh sb="171" eb="172">
      <t>トウ</t>
    </rPh>
    <rPh sb="173" eb="175">
      <t>シテキ</t>
    </rPh>
    <rPh sb="208" eb="210">
      <t>ヨウショク</t>
    </rPh>
    <rPh sb="210" eb="212">
      <t>シセツ</t>
    </rPh>
    <rPh sb="216" eb="217">
      <t>オコナ</t>
    </rPh>
    <rPh sb="228" eb="231">
      <t>ケイエイタイ</t>
    </rPh>
    <phoneticPr fontId="2"/>
  </si>
  <si>
    <t>本事業は、２４年度で終了の事業であるが、２３年度においては、執行率が５５％と低い。また、成果目標について、目標設定や成果の検証が不十分である。以上のことから「執行額と予算額の乖離の改善」、「適切な成果目標の設定」を行うべきである。また、本事業の成果の検証を行う必要がある。</t>
    <rPh sb="0" eb="1">
      <t>ホン</t>
    </rPh>
    <rPh sb="1" eb="3">
      <t>ジギョウ</t>
    </rPh>
    <rPh sb="7" eb="9">
      <t>ネンド</t>
    </rPh>
    <rPh sb="10" eb="12">
      <t>シュウリョウ</t>
    </rPh>
    <rPh sb="13" eb="15">
      <t>ジギョウ</t>
    </rPh>
    <rPh sb="22" eb="24">
      <t>ネンド</t>
    </rPh>
    <rPh sb="30" eb="33">
      <t>シッコウリツ</t>
    </rPh>
    <rPh sb="38" eb="39">
      <t>ヒク</t>
    </rPh>
    <rPh sb="44" eb="46">
      <t>セイカ</t>
    </rPh>
    <rPh sb="46" eb="48">
      <t>モクヒョウ</t>
    </rPh>
    <rPh sb="53" eb="55">
      <t>モクヒョウ</t>
    </rPh>
    <rPh sb="55" eb="57">
      <t>セッテイ</t>
    </rPh>
    <rPh sb="58" eb="60">
      <t>セイカ</t>
    </rPh>
    <rPh sb="61" eb="63">
      <t>ケンショウ</t>
    </rPh>
    <rPh sb="64" eb="67">
      <t>フジュウブン</t>
    </rPh>
    <rPh sb="71" eb="73">
      <t>イジョウ</t>
    </rPh>
    <rPh sb="79" eb="81">
      <t>シッコウ</t>
    </rPh>
    <rPh sb="81" eb="82">
      <t>ガク</t>
    </rPh>
    <rPh sb="83" eb="86">
      <t>ヨサンガク</t>
    </rPh>
    <rPh sb="87" eb="89">
      <t>カイリ</t>
    </rPh>
    <rPh sb="90" eb="92">
      <t>カイゼン</t>
    </rPh>
    <rPh sb="95" eb="97">
      <t>テキセツ</t>
    </rPh>
    <rPh sb="98" eb="100">
      <t>セイカ</t>
    </rPh>
    <rPh sb="100" eb="102">
      <t>モクヒョウ</t>
    </rPh>
    <rPh sb="103" eb="105">
      <t>セッテイ</t>
    </rPh>
    <rPh sb="107" eb="108">
      <t>オコナ</t>
    </rPh>
    <rPh sb="118" eb="119">
      <t>ホン</t>
    </rPh>
    <rPh sb="119" eb="121">
      <t>ジギョウ</t>
    </rPh>
    <rPh sb="122" eb="124">
      <t>セイカ</t>
    </rPh>
    <rPh sb="125" eb="127">
      <t>ケンショウ</t>
    </rPh>
    <rPh sb="128" eb="129">
      <t>オコナ</t>
    </rPh>
    <rPh sb="130" eb="132">
      <t>ヒツヨウ</t>
    </rPh>
    <phoneticPr fontId="2"/>
  </si>
  <si>
    <t>「執行額と予算額の乖離の改善」について、本事業は、激甚法に基づき、東日本大震災に被災した個人の養殖業者の養殖施設の復旧を支援するものであり、対象道県からの報告に基づき、被災した個人の養殖業者の方々が復旧を希望された場合に必要な予算を確保したものであるが、養殖業者の方々が迅速な復旧を図る観点から、共同利用の形態で養殖施設を復旧するケースが多くなってしまったこと等から不用が生じたが、今後は、より一層、対象道県との綿密な情報交換を行って必要事業額を精査し、執行額と予算額の乖離を最小化することとしたい。　　　　　　　　　　　　　　　　　　　　　　　　　　　　　　　　　　　　　　　　　　　　　　　　　　　　　　　　　　　　　　　　　　　　　　　　　　　　　　　　　　　　　　　　　　　　　　　　　　　　　　　「適切な成果目標の設定」については、本事業の内容が復旧を希望された養殖業者の方々の養殖施設の復旧を支援するものであることから、成果目標について「養殖施設が整備された経営体数」とし、目標値については、復旧を希望されている3,981経営体すべてとしたところである。このため、現行どおり、復旧を希望されている者すべての養殖施設の整備を目標とさせていただきたい。
「事業成果の検証」については、現在も大部分の対象道県で復旧作業が進められていることから、対象道県の事業完了後に復旧状況の確認を実施することとしたい。　　　　　　　　　　　　　　　　　　　　　　　　　　　　　　　　　　　　　　　　　　　　　　　　　　　　　　　　　　　　　　　　　　　　　　　
なお、本事業は24年度で終了を予定していたが、現在、事業が実施できる状況にない福島県の制限区域内の養殖施設について、今後、状況が改善し、事業実施が可能となった場合に備え、25年度においても、福島県分を予算要求する必要があるとの観点から、25年度予算も要求することとした。</t>
    <phoneticPr fontId="2"/>
  </si>
  <si>
    <t xml:space="preserve"> </t>
    <phoneticPr fontId="2"/>
  </si>
  <si>
    <t>新0080</t>
    <rPh sb="0" eb="1">
      <t>シン</t>
    </rPh>
    <phoneticPr fontId="2"/>
  </si>
  <si>
    <t>※平成23年度実績を記入
　（H24への繰越を行い事業実施中）</t>
    <rPh sb="1" eb="3">
      <t>ヘイセイ</t>
    </rPh>
    <rPh sb="5" eb="7">
      <t>ネンド</t>
    </rPh>
    <rPh sb="7" eb="9">
      <t>ジッセキ</t>
    </rPh>
    <rPh sb="10" eb="12">
      <t>キニュウ</t>
    </rPh>
    <rPh sb="20" eb="22">
      <t>クリコシ</t>
    </rPh>
    <rPh sb="23" eb="24">
      <t>オコナ</t>
    </rPh>
    <rPh sb="25" eb="27">
      <t>ジギョウ</t>
    </rPh>
    <rPh sb="27" eb="30">
      <t>ジッシチュウ</t>
    </rPh>
    <phoneticPr fontId="2"/>
  </si>
  <si>
    <t>A.宮城県（交付決定額）</t>
    <rPh sb="2" eb="5">
      <t>ミヤギケン</t>
    </rPh>
    <rPh sb="6" eb="8">
      <t>コウフ</t>
    </rPh>
    <rPh sb="8" eb="11">
      <t>ケッテイガク</t>
    </rPh>
    <phoneticPr fontId="2"/>
  </si>
  <si>
    <t>個々の養殖業者が行う災害復旧事業に支援を行う。</t>
    <rPh sb="0" eb="2">
      <t>ココ</t>
    </rPh>
    <rPh sb="3" eb="5">
      <t>ヨウショク</t>
    </rPh>
    <rPh sb="5" eb="7">
      <t>ギョウシャ</t>
    </rPh>
    <rPh sb="8" eb="9">
      <t>オコナ</t>
    </rPh>
    <rPh sb="10" eb="12">
      <t>サイガイ</t>
    </rPh>
    <rPh sb="12" eb="14">
      <t>フッキュウ</t>
    </rPh>
    <rPh sb="14" eb="16">
      <t>ジギョウ</t>
    </rPh>
    <rPh sb="17" eb="19">
      <t>シエン</t>
    </rPh>
    <rPh sb="20" eb="21">
      <t>オコナ</t>
    </rPh>
    <phoneticPr fontId="2"/>
  </si>
  <si>
    <t>個々の養殖業者が行う災害復旧事業に支援を行う。</t>
    <phoneticPr fontId="2"/>
  </si>
  <si>
    <t>　同上</t>
    <rPh sb="1" eb="3">
      <t>ドウジョウ</t>
    </rPh>
    <phoneticPr fontId="2"/>
  </si>
  <si>
    <t>三重県</t>
    <rPh sb="0" eb="3">
      <t>ミエケン</t>
    </rPh>
    <phoneticPr fontId="2"/>
  </si>
  <si>
    <t>岩手件</t>
    <rPh sb="0" eb="3">
      <t>イワテケン</t>
    </rPh>
    <phoneticPr fontId="2"/>
  </si>
  <si>
    <t>和歌山県</t>
    <rPh sb="0" eb="4">
      <t>ワカヤマケン</t>
    </rPh>
    <phoneticPr fontId="2"/>
  </si>
  <si>
    <t>高知県</t>
    <rPh sb="0" eb="3">
      <t>コウチケン</t>
    </rPh>
    <phoneticPr fontId="2"/>
  </si>
  <si>
    <t>徳島県</t>
    <rPh sb="0" eb="3">
      <t>トクシマケン</t>
    </rPh>
    <phoneticPr fontId="2"/>
  </si>
  <si>
    <t>神奈川県</t>
    <rPh sb="0" eb="4">
      <t>カナガワケン</t>
    </rPh>
    <phoneticPr fontId="2"/>
  </si>
  <si>
    <t>復興庁：094
農林水産省：0423</t>
    <rPh sb="0" eb="2">
      <t>フッコウ</t>
    </rPh>
    <rPh sb="2" eb="3">
      <t>チョウ</t>
    </rPh>
    <rPh sb="8" eb="10">
      <t>ノウリン</t>
    </rPh>
    <rPh sb="10" eb="13">
      <t>スイサンショウ</t>
    </rPh>
    <phoneticPr fontId="2"/>
  </si>
  <si>
    <t>　　　　　　　　　　平成２４年行政事業レビューシート　　(復興庁・農林水産省)</t>
    <rPh sb="10" eb="12">
      <t>ヘイセイ</t>
    </rPh>
    <rPh sb="14" eb="15">
      <t>ネン</t>
    </rPh>
    <rPh sb="15" eb="17">
      <t>ギョウセイ</t>
    </rPh>
    <rPh sb="17" eb="19">
      <t>ジギョウ</t>
    </rPh>
    <rPh sb="29" eb="31">
      <t>フッコウ</t>
    </rPh>
    <rPh sb="31" eb="32">
      <t>チョウ</t>
    </rPh>
    <rPh sb="33" eb="35">
      <t>ノウリン</t>
    </rPh>
    <rPh sb="35" eb="38">
      <t>スイサンショウ</t>
    </rPh>
    <rPh sb="37" eb="38">
      <t>ショウ</t>
    </rPh>
    <phoneticPr fontId="2"/>
  </si>
  <si>
    <t>農地・農業用施設等の復興関連事業</t>
    <rPh sb="0" eb="2">
      <t>ノウチ</t>
    </rPh>
    <rPh sb="3" eb="6">
      <t>ノウギョウヨウ</t>
    </rPh>
    <rPh sb="6" eb="9">
      <t>シセツトウ</t>
    </rPh>
    <rPh sb="10" eb="12">
      <t>フッコウ</t>
    </rPh>
    <rPh sb="12" eb="14">
      <t>カンレン</t>
    </rPh>
    <rPh sb="14" eb="16">
      <t>ジギョウ</t>
    </rPh>
    <phoneticPr fontId="2"/>
  </si>
  <si>
    <t>復興庁統括官付参事官（予算会計担当）
農林水産省農村振興局整備部水資源課         農林水産省農村振興局整備部農地資源課         農林水産省農村振興局整備部防災課　　　 　　農林水産省農村振興局整備部農村整備官</t>
    <rPh sb="0" eb="2">
      <t>フッコウ</t>
    </rPh>
    <rPh sb="2" eb="3">
      <t>チョウ</t>
    </rPh>
    <rPh sb="3" eb="5">
      <t>トウカツ</t>
    </rPh>
    <rPh sb="5" eb="6">
      <t>カン</t>
    </rPh>
    <rPh sb="6" eb="7">
      <t>ヅキ</t>
    </rPh>
    <rPh sb="7" eb="10">
      <t>サンジカン</t>
    </rPh>
    <rPh sb="11" eb="13">
      <t>ヨサン</t>
    </rPh>
    <rPh sb="13" eb="15">
      <t>カイケイ</t>
    </rPh>
    <rPh sb="15" eb="17">
      <t>タントウ</t>
    </rPh>
    <rPh sb="19" eb="21">
      <t>ノウリン</t>
    </rPh>
    <rPh sb="21" eb="24">
      <t>スイサンショウ</t>
    </rPh>
    <rPh sb="24" eb="26">
      <t>ノウソン</t>
    </rPh>
    <rPh sb="26" eb="29">
      <t>シンコウキョク</t>
    </rPh>
    <rPh sb="32" eb="33">
      <t>ミズ</t>
    </rPh>
    <rPh sb="33" eb="35">
      <t>シゲン</t>
    </rPh>
    <phoneticPr fontId="2"/>
  </si>
  <si>
    <t>復興庁参事官　尾関 良夫　　水資源課長　坂井　康宏
農地資源課長　瀧戸 淑章 　　 防災課長 小林 浩史　　　  農村整備官　室本 隆司</t>
    <rPh sb="0" eb="2">
      <t>フッコウ</t>
    </rPh>
    <rPh sb="2" eb="3">
      <t>チョウ</t>
    </rPh>
    <rPh sb="3" eb="6">
      <t>サンジカン</t>
    </rPh>
    <rPh sb="7" eb="9">
      <t>オゼキ</t>
    </rPh>
    <rPh sb="10" eb="12">
      <t>ヨシオ</t>
    </rPh>
    <rPh sb="14" eb="17">
      <t>ミズシゲン</t>
    </rPh>
    <rPh sb="17" eb="19">
      <t>カチョウ</t>
    </rPh>
    <rPh sb="20" eb="22">
      <t>サカイ</t>
    </rPh>
    <rPh sb="23" eb="25">
      <t>ヤスヒロ</t>
    </rPh>
    <rPh sb="26" eb="28">
      <t>ノウチ</t>
    </rPh>
    <rPh sb="28" eb="30">
      <t>シゲン</t>
    </rPh>
    <rPh sb="30" eb="31">
      <t>カ</t>
    </rPh>
    <rPh sb="31" eb="32">
      <t>チョウ</t>
    </rPh>
    <phoneticPr fontId="2"/>
  </si>
  <si>
    <t>一般会計・東日本大震災復興特別会計</t>
    <rPh sb="0" eb="2">
      <t>イッパン</t>
    </rPh>
    <rPh sb="2" eb="4">
      <t>カイケイ</t>
    </rPh>
    <rPh sb="5" eb="8">
      <t>ヒガシニホン</t>
    </rPh>
    <rPh sb="8" eb="11">
      <t>ダイシンサイ</t>
    </rPh>
    <rPh sb="11" eb="13">
      <t>フッコウ</t>
    </rPh>
    <rPh sb="13" eb="15">
      <t>トクベツ</t>
    </rPh>
    <rPh sb="15" eb="17">
      <t>カイケイ</t>
    </rPh>
    <phoneticPr fontId="2"/>
  </si>
  <si>
    <t>⑦農業生産力強化に向けた農業生産基盤の保全管理・整備
⑪農村の集落機能の維持と地域資源・環境の保全</t>
    <phoneticPr fontId="2"/>
  </si>
  <si>
    <t>土地改良法　第85条
東日本大震災に対処するための土地改良法の特例に関する法律
農林水産業施設災害復旧事業費国庫補助の暫定措置に関する法律　第3条　他</t>
    <rPh sb="0" eb="2">
      <t>トチ</t>
    </rPh>
    <rPh sb="2" eb="5">
      <t>カイリョウホウ</t>
    </rPh>
    <rPh sb="6" eb="7">
      <t>ダイ</t>
    </rPh>
    <rPh sb="9" eb="10">
      <t>ジョウ</t>
    </rPh>
    <rPh sb="40" eb="42">
      <t>ノウリン</t>
    </rPh>
    <rPh sb="42" eb="45">
      <t>スイサンギョウ</t>
    </rPh>
    <rPh sb="45" eb="47">
      <t>シセツ</t>
    </rPh>
    <rPh sb="47" eb="49">
      <t>サイガイ</t>
    </rPh>
    <rPh sb="49" eb="51">
      <t>フッキュウ</t>
    </rPh>
    <rPh sb="51" eb="54">
      <t>ジギョウヒ</t>
    </rPh>
    <rPh sb="54" eb="56">
      <t>コッコ</t>
    </rPh>
    <rPh sb="56" eb="58">
      <t>ホジョ</t>
    </rPh>
    <rPh sb="59" eb="61">
      <t>ザンテイ</t>
    </rPh>
    <rPh sb="61" eb="63">
      <t>ソチ</t>
    </rPh>
    <rPh sb="64" eb="65">
      <t>カン</t>
    </rPh>
    <rPh sb="67" eb="69">
      <t>ホウリツ</t>
    </rPh>
    <rPh sb="70" eb="71">
      <t>ダイ</t>
    </rPh>
    <rPh sb="72" eb="73">
      <t>ジョウ</t>
    </rPh>
    <rPh sb="74" eb="75">
      <t>ホカ</t>
    </rPh>
    <phoneticPr fontId="2"/>
  </si>
  <si>
    <t>食料・農業・農村基本計画（平成22年３月30日閣議決定）
東日本大震災からの復興の基本方針
（平成23年７月29日東日本大震災復興対策本部決定）
我が国の食と農林漁業の再生のための基本方針・行動計画
（平成23年10月25日食と農林漁業の再生推進本部決定）
土地改良長期計画（平成24年３月30日閣議決定）　等</t>
    <rPh sb="0" eb="2">
      <t>ショクリョウ</t>
    </rPh>
    <rPh sb="3" eb="5">
      <t>ノウギョウ</t>
    </rPh>
    <rPh sb="6" eb="8">
      <t>ノウソン</t>
    </rPh>
    <rPh sb="8" eb="10">
      <t>キホン</t>
    </rPh>
    <rPh sb="10" eb="12">
      <t>ケイカク</t>
    </rPh>
    <rPh sb="13" eb="15">
      <t>ヘイセイ</t>
    </rPh>
    <rPh sb="17" eb="18">
      <t>ネン</t>
    </rPh>
    <rPh sb="19" eb="20">
      <t>ガツ</t>
    </rPh>
    <rPh sb="22" eb="23">
      <t>ニチ</t>
    </rPh>
    <rPh sb="23" eb="25">
      <t>カクギ</t>
    </rPh>
    <rPh sb="25" eb="27">
      <t>ケッテイ</t>
    </rPh>
    <rPh sb="90" eb="92">
      <t>キホン</t>
    </rPh>
    <rPh sb="92" eb="94">
      <t>ホウシン</t>
    </rPh>
    <rPh sb="95" eb="97">
      <t>コウドウ</t>
    </rPh>
    <rPh sb="97" eb="99">
      <t>ケイカク</t>
    </rPh>
    <rPh sb="154" eb="155">
      <t>ナド</t>
    </rPh>
    <phoneticPr fontId="2"/>
  </si>
  <si>
    <t>　東日本大震災の被災地を災害に強い新たな食料供給基地として再生・復興させるため、農地や農業用施設等を復旧、整備。
　また、東日本大震災の教訓を踏まえ、地震によって損壊のおそれのある農業水利施設等の改修・整備を行い、震災に強い農業インフラの構築を推進。</t>
    <rPh sb="8" eb="11">
      <t>ヒサイチ</t>
    </rPh>
    <rPh sb="40" eb="42">
      <t>ノウチ</t>
    </rPh>
    <rPh sb="43" eb="45">
      <t>ノウギョウ</t>
    </rPh>
    <rPh sb="45" eb="48">
      <t>ヨウシセツ</t>
    </rPh>
    <rPh sb="48" eb="49">
      <t>トウ</t>
    </rPh>
    <rPh sb="50" eb="52">
      <t>フッキュウ</t>
    </rPh>
    <rPh sb="53" eb="55">
      <t>セイビ</t>
    </rPh>
    <rPh sb="61" eb="64">
      <t>ヒガシニホン</t>
    </rPh>
    <rPh sb="64" eb="67">
      <t>ダイシンサイ</t>
    </rPh>
    <rPh sb="68" eb="70">
      <t>キョウクン</t>
    </rPh>
    <rPh sb="71" eb="72">
      <t>フ</t>
    </rPh>
    <rPh sb="75" eb="77">
      <t>ジシン</t>
    </rPh>
    <rPh sb="81" eb="83">
      <t>ソンカイ</t>
    </rPh>
    <rPh sb="90" eb="92">
      <t>ノウギョウ</t>
    </rPh>
    <rPh sb="96" eb="97">
      <t>トウ</t>
    </rPh>
    <rPh sb="98" eb="100">
      <t>カイシュウ</t>
    </rPh>
    <rPh sb="101" eb="103">
      <t>セイビ</t>
    </rPh>
    <rPh sb="104" eb="105">
      <t>オコナ</t>
    </rPh>
    <rPh sb="107" eb="109">
      <t>シンサイ</t>
    </rPh>
    <rPh sb="110" eb="111">
      <t>ツヨ</t>
    </rPh>
    <rPh sb="112" eb="114">
      <t>ノウギョウ</t>
    </rPh>
    <rPh sb="119" eb="121">
      <t>コウチク</t>
    </rPh>
    <rPh sb="122" eb="124">
      <t>スイシン</t>
    </rPh>
    <phoneticPr fontId="2"/>
  </si>
  <si>
    <t>○被災した施設等の災害復旧及び復旧と併せた再度災害防止に係る整備等を実施。
○被災農地に農業用水を安定的に供給する農業水利施設のうち、余震により損壊のおそれがある施設の改修・整備を実施。
○老朽化等が進行し、地震により損壊した場合、第三者に二次被害を及ぼすおそれのある農業水利施設の改修・整備等を実施。
　災害復旧事業　　　直轄：65/100（農業用施設）、50/100（農地）等
　　　　　　　　　　　　　補助：65/100（農業用施設）、50/100（農地）等
　土地改良事業等　 直轄：2/3等
　　　　　　　　　　　　　補助：1/2等
※平成24年度以降は、一部事業について復興庁で一括計上し、予算執行は農林水産省で実施。</t>
    <rPh sb="1" eb="3">
      <t>ヒサイ</t>
    </rPh>
    <rPh sb="5" eb="7">
      <t>シセツ</t>
    </rPh>
    <rPh sb="7" eb="8">
      <t>トウ</t>
    </rPh>
    <rPh sb="9" eb="11">
      <t>サイガイ</t>
    </rPh>
    <rPh sb="11" eb="13">
      <t>フッキュウ</t>
    </rPh>
    <rPh sb="13" eb="14">
      <t>オヨ</t>
    </rPh>
    <rPh sb="15" eb="17">
      <t>フッキュウ</t>
    </rPh>
    <rPh sb="18" eb="19">
      <t>アワ</t>
    </rPh>
    <rPh sb="21" eb="23">
      <t>サイド</t>
    </rPh>
    <rPh sb="23" eb="25">
      <t>サイガイ</t>
    </rPh>
    <rPh sb="25" eb="27">
      <t>ボウシ</t>
    </rPh>
    <rPh sb="28" eb="29">
      <t>カカ</t>
    </rPh>
    <rPh sb="30" eb="32">
      <t>セイビ</t>
    </rPh>
    <rPh sb="32" eb="33">
      <t>トウ</t>
    </rPh>
    <rPh sb="154" eb="156">
      <t>サイガイ</t>
    </rPh>
    <rPh sb="156" eb="158">
      <t>フッキュウ</t>
    </rPh>
    <rPh sb="158" eb="160">
      <t>ジギョウ</t>
    </rPh>
    <rPh sb="163" eb="165">
      <t>チョッカツ</t>
    </rPh>
    <rPh sb="173" eb="175">
      <t>ノウギョウ</t>
    </rPh>
    <rPh sb="175" eb="178">
      <t>ヨウシセツ</t>
    </rPh>
    <rPh sb="187" eb="189">
      <t>ノウチ</t>
    </rPh>
    <rPh sb="190" eb="191">
      <t>トウ</t>
    </rPh>
    <rPh sb="205" eb="207">
      <t>ホジョ</t>
    </rPh>
    <rPh sb="235" eb="237">
      <t>トチ</t>
    </rPh>
    <rPh sb="237" eb="239">
      <t>カイリョウ</t>
    </rPh>
    <rPh sb="239" eb="241">
      <t>ジギョウ</t>
    </rPh>
    <rPh sb="241" eb="242">
      <t>トウ</t>
    </rPh>
    <rPh sb="244" eb="246">
      <t>チョッカツ</t>
    </rPh>
    <rPh sb="250" eb="251">
      <t>トウ</t>
    </rPh>
    <rPh sb="265" eb="267">
      <t>ホジョ</t>
    </rPh>
    <rPh sb="271" eb="272">
      <t>トウ</t>
    </rPh>
    <rPh sb="275" eb="277">
      <t>ヘイセイ</t>
    </rPh>
    <rPh sb="279" eb="281">
      <t>ネンド</t>
    </rPh>
    <rPh sb="281" eb="283">
      <t>イコウ</t>
    </rPh>
    <rPh sb="285" eb="287">
      <t>イチブ</t>
    </rPh>
    <rPh sb="287" eb="289">
      <t>ジギョウ</t>
    </rPh>
    <rPh sb="293" eb="295">
      <t>フッコウ</t>
    </rPh>
    <rPh sb="295" eb="296">
      <t>チョウ</t>
    </rPh>
    <rPh sb="297" eb="299">
      <t>イッカツ</t>
    </rPh>
    <rPh sb="299" eb="301">
      <t>ケイジョウ</t>
    </rPh>
    <rPh sb="303" eb="305">
      <t>ヨサン</t>
    </rPh>
    <rPh sb="305" eb="307">
      <t>シッコウ</t>
    </rPh>
    <rPh sb="308" eb="310">
      <t>ノウリン</t>
    </rPh>
    <rPh sb="310" eb="313">
      <t>スイサンショウ</t>
    </rPh>
    <rPh sb="314" eb="316">
      <t>ジッシ</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</si>
  <si>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</si>
  <si>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8,120（農水省計上）</t>
    <rPh sb="6" eb="9">
      <t>ノウスイショウ</t>
    </rPh>
    <rPh sb="9" eb="11">
      <t>ケイジョウ</t>
    </rPh>
    <phoneticPr fontId="2"/>
  </si>
  <si>
    <t>16,092（農水省計上）</t>
    <rPh sb="7" eb="10">
      <t>ノウスイショウ</t>
    </rPh>
    <rPh sb="10" eb="12">
      <t>ケイジョウ</t>
    </rPh>
    <phoneticPr fontId="2"/>
  </si>
  <si>
    <t>（農水省計上）</t>
    <rPh sb="1" eb="2">
      <t>ノウ</t>
    </rPh>
    <rPh sb="4" eb="6">
      <t>ケイジョウ</t>
    </rPh>
    <phoneticPr fontId="2"/>
  </si>
  <si>
    <r>
      <t xml:space="preserve">目標値
</t>
    </r>
    <r>
      <rPr>
        <sz val="6"/>
        <rFont val="ＭＳ Ｐゴシック"/>
        <family val="3"/>
        <charset val="128"/>
      </rPr>
      <t>（①26年度、②24年度）</t>
    </r>
    <rPh sb="0" eb="3">
      <t>モクヒョウチ</t>
    </rPh>
    <rPh sb="8" eb="10">
      <t>ネンド</t>
    </rPh>
    <rPh sb="14" eb="16">
      <t>ネンド</t>
    </rPh>
    <phoneticPr fontId="2"/>
  </si>
  <si>
    <r>
      <t>①</t>
    </r>
    <r>
      <rPr>
        <sz val="11"/>
        <rFont val="ＭＳ Ｐゴシック"/>
        <family val="3"/>
        <charset val="128"/>
      </rPr>
      <t>津波被災農地で、営農を再開した面積の割合</t>
    </r>
    <rPh sb="1" eb="3">
      <t>ツナミ</t>
    </rPh>
    <rPh sb="3" eb="5">
      <t>ヒサイ</t>
    </rPh>
    <rPh sb="5" eb="7">
      <t>ノウチ</t>
    </rPh>
    <rPh sb="19" eb="21">
      <t>ワリアイ</t>
    </rPh>
    <phoneticPr fontId="2"/>
  </si>
  <si>
    <r>
      <t>3</t>
    </r>
    <r>
      <rPr>
        <sz val="11"/>
        <rFont val="ＭＳ Ｐゴシック"/>
        <family val="3"/>
        <charset val="128"/>
      </rPr>
      <t>8</t>
    </r>
    <r>
      <rPr>
        <sz val="11"/>
        <rFont val="ＭＳ Ｐゴシック"/>
        <family val="3"/>
        <charset val="128"/>
      </rPr>
      <t xml:space="preserve">
（　39　）</t>
    </r>
    <phoneticPr fontId="2"/>
  </si>
  <si>
    <t>38</t>
    <phoneticPr fontId="2"/>
  </si>
  <si>
    <r>
      <t>②地震により損壊のおそれがあり、耐震性強化</t>
    </r>
    <r>
      <rPr>
        <sz val="11"/>
        <rFont val="ＭＳ Ｐゴシック"/>
        <family val="3"/>
        <charset val="128"/>
      </rPr>
      <t>を行った施設の割合</t>
    </r>
    <rPh sb="22" eb="23">
      <t>オコナ</t>
    </rPh>
    <rPh sb="25" eb="27">
      <t>シセツ</t>
    </rPh>
    <rPh sb="28" eb="30">
      <t>ワリアイ</t>
    </rPh>
    <phoneticPr fontId="2"/>
  </si>
  <si>
    <t>22
（　22　）</t>
    <phoneticPr fontId="2"/>
  </si>
  <si>
    <t>22</t>
    <phoneticPr fontId="2"/>
  </si>
  <si>
    <r>
      <t>①</t>
    </r>
    <r>
      <rPr>
        <sz val="11"/>
        <rFont val="ＭＳ Ｐゴシック"/>
        <family val="3"/>
        <charset val="128"/>
      </rPr>
      <t>津波被災農地で、営農再開に向けた取組を行う面積</t>
    </r>
    <rPh sb="1" eb="3">
      <t>ツナミ</t>
    </rPh>
    <rPh sb="3" eb="5">
      <t>ヒサイ</t>
    </rPh>
    <rPh sb="5" eb="7">
      <t>ノウチ</t>
    </rPh>
    <rPh sb="9" eb="11">
      <t>エイノウ</t>
    </rPh>
    <rPh sb="11" eb="13">
      <t>サイカイ</t>
    </rPh>
    <rPh sb="14" eb="15">
      <t>ム</t>
    </rPh>
    <rPh sb="17" eb="18">
      <t>ト</t>
    </rPh>
    <rPh sb="18" eb="19">
      <t>ク</t>
    </rPh>
    <rPh sb="20" eb="21">
      <t>オコナ</t>
    </rPh>
    <rPh sb="22" eb="24">
      <t>メンセキ</t>
    </rPh>
    <phoneticPr fontId="2"/>
  </si>
  <si>
    <t>面積
(ha)</t>
    <rPh sb="0" eb="2">
      <t>メンセキ</t>
    </rPh>
    <phoneticPr fontId="2"/>
  </si>
  <si>
    <t>（　－　）</t>
    <phoneticPr fontId="2"/>
  </si>
  <si>
    <r>
      <t>（</t>
    </r>
    <r>
      <rPr>
        <sz val="11"/>
        <rFont val="ＭＳ Ｐゴシック"/>
        <family val="3"/>
        <charset val="128"/>
      </rPr>
      <t>8,310）</t>
    </r>
    <phoneticPr fontId="2"/>
  </si>
  <si>
    <t>②地震により損壊のおそれがあり、耐震性強化を行う施設箇所数</t>
    <rPh sb="1" eb="3">
      <t>ジシン</t>
    </rPh>
    <rPh sb="6" eb="8">
      <t>ソンカイ</t>
    </rPh>
    <rPh sb="16" eb="19">
      <t>タイシンセイ</t>
    </rPh>
    <rPh sb="19" eb="21">
      <t>キョウカ</t>
    </rPh>
    <rPh sb="22" eb="23">
      <t>オコナ</t>
    </rPh>
    <rPh sb="24" eb="26">
      <t>シセツ</t>
    </rPh>
    <rPh sb="26" eb="29">
      <t>カショスウ</t>
    </rPh>
    <phoneticPr fontId="2"/>
  </si>
  <si>
    <t>箇所</t>
    <rPh sb="0" eb="2">
      <t>カショ</t>
    </rPh>
    <phoneticPr fontId="2"/>
  </si>
  <si>
    <t>－</t>
    <phoneticPr fontId="2"/>
  </si>
  <si>
    <t>―</t>
    <phoneticPr fontId="2"/>
  </si>
  <si>
    <t>（　－　）</t>
    <phoneticPr fontId="2"/>
  </si>
  <si>
    <t>（　85　）</t>
    <phoneticPr fontId="2"/>
  </si>
  <si>
    <t>①2.5　（百万円／ha）
②8　(百万円／箇所)　　　　　　</t>
    <rPh sb="6" eb="7">
      <t>ヒャク</t>
    </rPh>
    <rPh sb="7" eb="8">
      <t>マン</t>
    </rPh>
    <rPh sb="8" eb="9">
      <t>エン</t>
    </rPh>
    <rPh sb="18" eb="19">
      <t>ヒャク</t>
    </rPh>
    <rPh sb="19" eb="20">
      <t>マン</t>
    </rPh>
    <rPh sb="20" eb="21">
      <t>エン</t>
    </rPh>
    <phoneticPr fontId="2"/>
  </si>
  <si>
    <t>①執行額（20,252百万円）／活動実績（8,190ｈａ）
②執行額（703百万円）／活動実績（85箇所）</t>
    <rPh sb="1" eb="3">
      <t>シッコウ</t>
    </rPh>
    <rPh sb="3" eb="4">
      <t>ガク</t>
    </rPh>
    <rPh sb="11" eb="13">
      <t>ヒャクマン</t>
    </rPh>
    <rPh sb="13" eb="14">
      <t>エン</t>
    </rPh>
    <rPh sb="16" eb="18">
      <t>カツドウ</t>
    </rPh>
    <rPh sb="18" eb="20">
      <t>ジッセキ</t>
    </rPh>
    <rPh sb="31" eb="33">
      <t>シッコウ</t>
    </rPh>
    <rPh sb="33" eb="34">
      <t>ガク</t>
    </rPh>
    <rPh sb="38" eb="40">
      <t>ヒャクマン</t>
    </rPh>
    <rPh sb="40" eb="41">
      <t>エン</t>
    </rPh>
    <rPh sb="43" eb="45">
      <t>カツドウ</t>
    </rPh>
    <rPh sb="45" eb="47">
      <t>ジッセキ</t>
    </rPh>
    <rPh sb="50" eb="52">
      <t>カショ</t>
    </rPh>
    <phoneticPr fontId="2"/>
  </si>
  <si>
    <t>農地・農業用施設等災害復旧関連調査（復興庁計上）</t>
    <rPh sb="0" eb="2">
      <t>ノウチ</t>
    </rPh>
    <rPh sb="3" eb="6">
      <t>ノウギョウヨウ</t>
    </rPh>
    <rPh sb="6" eb="9">
      <t>シセツトウ</t>
    </rPh>
    <rPh sb="9" eb="11">
      <t>サイガイ</t>
    </rPh>
    <rPh sb="11" eb="13">
      <t>フッキュウ</t>
    </rPh>
    <rPh sb="13" eb="15">
      <t>カンレン</t>
    </rPh>
    <rPh sb="15" eb="17">
      <t>チョウサ</t>
    </rPh>
    <rPh sb="18" eb="21">
      <t>フッコウチョウ</t>
    </rPh>
    <rPh sb="21" eb="23">
      <t>ケイジョウ</t>
    </rPh>
    <phoneticPr fontId="2"/>
  </si>
  <si>
    <t>農地・農業用施設等災害復旧等事業（復興庁計上）</t>
    <rPh sb="0" eb="2">
      <t>ノウチ</t>
    </rPh>
    <rPh sb="3" eb="5">
      <t>ノウギョウ</t>
    </rPh>
    <rPh sb="5" eb="8">
      <t>ヨウシセツ</t>
    </rPh>
    <rPh sb="8" eb="9">
      <t>トウ</t>
    </rPh>
    <rPh sb="9" eb="11">
      <t>サイガイ</t>
    </rPh>
    <rPh sb="11" eb="13">
      <t>フッキュウ</t>
    </rPh>
    <rPh sb="13" eb="14">
      <t>トウ</t>
    </rPh>
    <rPh sb="14" eb="16">
      <t>ジギョウ</t>
    </rPh>
    <rPh sb="17" eb="20">
      <t>フッコウチョウ</t>
    </rPh>
    <rPh sb="20" eb="22">
      <t>ケイジョウ</t>
    </rPh>
    <phoneticPr fontId="2"/>
  </si>
  <si>
    <t>所要額を計上</t>
    <rPh sb="0" eb="3">
      <t>ショヨウガク</t>
    </rPh>
    <rPh sb="4" eb="6">
      <t>ケイジョウ</t>
    </rPh>
    <phoneticPr fontId="2"/>
  </si>
  <si>
    <t>除塩事業（復興庁計上）</t>
    <rPh sb="0" eb="2">
      <t>ジョエン</t>
    </rPh>
    <rPh sb="2" eb="4">
      <t>ジギョウ</t>
    </rPh>
    <rPh sb="5" eb="7">
      <t>フッコウ</t>
    </rPh>
    <rPh sb="7" eb="8">
      <t>チョウ</t>
    </rPh>
    <rPh sb="8" eb="10">
      <t>ケイジョウ</t>
    </rPh>
    <phoneticPr fontId="2"/>
  </si>
  <si>
    <t>農業水利施設等の震災対策（復興庁計上）</t>
    <rPh sb="0" eb="2">
      <t>ノウギョウ</t>
    </rPh>
    <rPh sb="2" eb="4">
      <t>スイリ</t>
    </rPh>
    <rPh sb="4" eb="6">
      <t>シセツ</t>
    </rPh>
    <rPh sb="6" eb="7">
      <t>トウ</t>
    </rPh>
    <rPh sb="8" eb="10">
      <t>シンサイ</t>
    </rPh>
    <rPh sb="10" eb="12">
      <t>タイサク</t>
    </rPh>
    <rPh sb="13" eb="16">
      <t>フッコウチョウ</t>
    </rPh>
    <rPh sb="16" eb="18">
      <t>ケイジョウ</t>
    </rPh>
    <phoneticPr fontId="2"/>
  </si>
  <si>
    <t>福島農業基盤復旧再生計画調査（復興庁計上）</t>
    <rPh sb="0" eb="2">
      <t>フクシマ</t>
    </rPh>
    <rPh sb="2" eb="4">
      <t>ノウギョウ</t>
    </rPh>
    <rPh sb="4" eb="6">
      <t>キバン</t>
    </rPh>
    <rPh sb="6" eb="8">
      <t>フッキュウ</t>
    </rPh>
    <rPh sb="8" eb="10">
      <t>サイセイ</t>
    </rPh>
    <rPh sb="10" eb="12">
      <t>ケイカク</t>
    </rPh>
    <rPh sb="12" eb="14">
      <t>チョウサ</t>
    </rPh>
    <rPh sb="15" eb="17">
      <t>フッコウ</t>
    </rPh>
    <rPh sb="17" eb="18">
      <t>チョウ</t>
    </rPh>
    <rPh sb="18" eb="20">
      <t>ケイジョウ</t>
    </rPh>
    <phoneticPr fontId="2"/>
  </si>
  <si>
    <t>農村地域復興基盤総合整備事業（復興庁計上）</t>
    <rPh sb="0" eb="2">
      <t>ノウソン</t>
    </rPh>
    <rPh sb="2" eb="4">
      <t>チイキ</t>
    </rPh>
    <rPh sb="4" eb="6">
      <t>フッコウ</t>
    </rPh>
    <rPh sb="6" eb="8">
      <t>キバン</t>
    </rPh>
    <rPh sb="8" eb="10">
      <t>ソウゴウ</t>
    </rPh>
    <rPh sb="10" eb="12">
      <t>セイビ</t>
    </rPh>
    <rPh sb="12" eb="14">
      <t>ジギョウ</t>
    </rPh>
    <rPh sb="15" eb="17">
      <t>フッコウ</t>
    </rPh>
    <rPh sb="17" eb="18">
      <t>チョウ</t>
    </rPh>
    <rPh sb="18" eb="20">
      <t>ケイジョウ</t>
    </rPh>
    <phoneticPr fontId="2"/>
  </si>
  <si>
    <t>後進地域特例法適用団体補助率差額（復興庁計上）</t>
    <rPh sb="0" eb="2">
      <t>コウシン</t>
    </rPh>
    <rPh sb="2" eb="4">
      <t>チイキ</t>
    </rPh>
    <rPh sb="4" eb="7">
      <t>トクレイホウ</t>
    </rPh>
    <rPh sb="7" eb="9">
      <t>テキヨウ</t>
    </rPh>
    <rPh sb="9" eb="11">
      <t>ダンタイ</t>
    </rPh>
    <rPh sb="11" eb="14">
      <t>ホジョリツ</t>
    </rPh>
    <rPh sb="14" eb="16">
      <t>サガク</t>
    </rPh>
    <rPh sb="17" eb="19">
      <t>フッコウ</t>
    </rPh>
    <rPh sb="19" eb="20">
      <t>チョウ</t>
    </rPh>
    <rPh sb="20" eb="22">
      <t>ケイジョウ</t>
    </rPh>
    <phoneticPr fontId="2"/>
  </si>
  <si>
    <t>小計（復興庁計上分）</t>
    <rPh sb="0" eb="1">
      <t>ショウ</t>
    </rPh>
    <rPh sb="1" eb="2">
      <t>ケイ</t>
    </rPh>
    <rPh sb="3" eb="6">
      <t>フッコウチョウ</t>
    </rPh>
    <rPh sb="6" eb="8">
      <t>ケイジョウ</t>
    </rPh>
    <rPh sb="8" eb="9">
      <t>ブン</t>
    </rPh>
    <phoneticPr fontId="2"/>
  </si>
  <si>
    <t>農業水利施設等の震災対策（農林水産省計上）</t>
    <rPh sb="0" eb="2">
      <t>ノウギョウ</t>
    </rPh>
    <rPh sb="2" eb="4">
      <t>スイリ</t>
    </rPh>
    <rPh sb="4" eb="6">
      <t>シセツ</t>
    </rPh>
    <rPh sb="6" eb="7">
      <t>トウ</t>
    </rPh>
    <rPh sb="8" eb="10">
      <t>シンサイ</t>
    </rPh>
    <rPh sb="10" eb="12">
      <t>タイサク</t>
    </rPh>
    <rPh sb="13" eb="18">
      <t>ノウリンスイサンショウ</t>
    </rPh>
    <rPh sb="18" eb="20">
      <t>ケイジョウ</t>
    </rPh>
    <phoneticPr fontId="2"/>
  </si>
  <si>
    <t>後進地域特例法適用団体補助率差額（農林水産省計上）</t>
    <rPh sb="0" eb="2">
      <t>コウシン</t>
    </rPh>
    <rPh sb="2" eb="4">
      <t>チイキ</t>
    </rPh>
    <rPh sb="4" eb="7">
      <t>トクレイホウ</t>
    </rPh>
    <rPh sb="7" eb="9">
      <t>テキヨウ</t>
    </rPh>
    <rPh sb="9" eb="11">
      <t>ダンタイ</t>
    </rPh>
    <rPh sb="11" eb="14">
      <t>ホジョリツ</t>
    </rPh>
    <rPh sb="14" eb="16">
      <t>サガク</t>
    </rPh>
    <rPh sb="17" eb="22">
      <t>ノウリンスイサンショウ</t>
    </rPh>
    <rPh sb="22" eb="24">
      <t>ケイジョウ</t>
    </rPh>
    <phoneticPr fontId="2"/>
  </si>
  <si>
    <t>小計（農林水産省計上分）</t>
    <rPh sb="0" eb="1">
      <t>ショウ</t>
    </rPh>
    <rPh sb="1" eb="2">
      <t>ケイ</t>
    </rPh>
    <rPh sb="3" eb="8">
      <t>ノウリンスイサンショウ</t>
    </rPh>
    <rPh sb="8" eb="10">
      <t>ケイジョウ</t>
    </rPh>
    <rPh sb="10" eb="11">
      <t>ブン</t>
    </rPh>
    <phoneticPr fontId="2"/>
  </si>
  <si>
    <t>農業用施設等の復旧に際し、災害査定等の結果、施工範囲が縮小されたことや、過去の事業実績等を踏まえた所要見込額に対する被災地の事業申請が少額となったこと等により不用額を生じたものである。</t>
    <rPh sb="0" eb="3">
      <t>ノウギョウヨウ</t>
    </rPh>
    <rPh sb="3" eb="5">
      <t>シセツ</t>
    </rPh>
    <rPh sb="5" eb="6">
      <t>トウ</t>
    </rPh>
    <rPh sb="7" eb="9">
      <t>フッキュウ</t>
    </rPh>
    <rPh sb="10" eb="11">
      <t>サイ</t>
    </rPh>
    <rPh sb="13" eb="15">
      <t>サイガイ</t>
    </rPh>
    <rPh sb="15" eb="17">
      <t>サテイ</t>
    </rPh>
    <rPh sb="17" eb="18">
      <t>トウ</t>
    </rPh>
    <rPh sb="19" eb="21">
      <t>ケッカ</t>
    </rPh>
    <rPh sb="22" eb="24">
      <t>セコウ</t>
    </rPh>
    <rPh sb="24" eb="26">
      <t>ハンイ</t>
    </rPh>
    <rPh sb="27" eb="29">
      <t>シュクショウ</t>
    </rPh>
    <rPh sb="36" eb="38">
      <t>カコ</t>
    </rPh>
    <rPh sb="39" eb="41">
      <t>ジギョウ</t>
    </rPh>
    <rPh sb="41" eb="43">
      <t>ジッセキ</t>
    </rPh>
    <rPh sb="43" eb="44">
      <t>トウ</t>
    </rPh>
    <rPh sb="45" eb="46">
      <t>フ</t>
    </rPh>
    <rPh sb="49" eb="51">
      <t>ショヨウ</t>
    </rPh>
    <rPh sb="51" eb="53">
      <t>ミコ</t>
    </rPh>
    <rPh sb="53" eb="54">
      <t>ガク</t>
    </rPh>
    <rPh sb="55" eb="56">
      <t>タイ</t>
    </rPh>
    <rPh sb="58" eb="61">
      <t>ヒサイチ</t>
    </rPh>
    <rPh sb="62" eb="64">
      <t>ジギョウ</t>
    </rPh>
    <rPh sb="64" eb="66">
      <t>シンセイ</t>
    </rPh>
    <rPh sb="67" eb="69">
      <t>ショウガク</t>
    </rPh>
    <rPh sb="75" eb="76">
      <t>トウ</t>
    </rPh>
    <rPh sb="79" eb="82">
      <t>フヨウガク</t>
    </rPh>
    <rPh sb="83" eb="84">
      <t>ショウ</t>
    </rPh>
    <phoneticPr fontId="2"/>
  </si>
  <si>
    <t>【目的・予算の状況】
・東日本大震災により、約2万4千haに及ぶ農地が流失・冠水等し、広域にわたりがれき・ヘドロ等の堆積や塩水の浸入等による被害が生じたほか、農業用用排水施設が損壊・流出するとともに、内陸部では広範囲の農地において地盤沈下や液状化が生じた。農林水産業は東北地方の基幹産業であることから、東日本大震災の被災地を災害に強い新たな食料供給基地として再生・復興させることが必要。そのため、本事業は、営農再開に向けて、農地や農業用施設等の復旧、整備を実施するものであることから、優先度の高い事業。
・災害復旧事業は、災害対策基本法に規定されている国及び地方自治体の実施責任に基づき、被災した施設等の災害復旧及び復旧と併せた再度災害防止に係る整備等を実施するもの。また、土地改良事業は、事業の実施に当たっては、農家の申請及び同意や、受益者負担、公共性の高い施設への限定などを基本とし、地域のニーズや国と地方の役割分担等の観点を踏まえた制度に基づき実施。
【資金の流れ、費目・使途】
・入札形式については、一般競争入札を原則、全ての工事に適用し、契約に関する透明性及び競争性を担保。
・本事業は、暫定法及び負担法、土地改良法等に基づき事業費の一部を補助するもの。
・補助金が各地区に交付されるまでの中間段階では支出されていない。
・事業着手にあたっては、被災箇所ごとの被災状況、復旧計画内容等についての現地調査を行い、事業費を決定し事業を実施しているところ。 
【活動実績、成果実績】
・本事業は、災害復旧事業計画概要書の査定の実施や事業着手、実施計画、事業計画の変更などの手続きを通じて実効性を担保。
・成果目標は、農業・農村の復興マスタープラン等に基づき設定し、達成度は着実に向上しており、活動実績も見込みに合ったものとなっている。</t>
    <rPh sb="1" eb="3">
      <t>モクテキ</t>
    </rPh>
    <rPh sb="4" eb="6">
      <t>ヨサン</t>
    </rPh>
    <rPh sb="7" eb="9">
      <t>ジョウキョウ</t>
    </rPh>
    <rPh sb="12" eb="15">
      <t>ヒガシニホン</t>
    </rPh>
    <rPh sb="15" eb="18">
      <t>ダイシンサイ</t>
    </rPh>
    <rPh sb="22" eb="23">
      <t>ヤク</t>
    </rPh>
    <rPh sb="24" eb="25">
      <t>マン</t>
    </rPh>
    <rPh sb="26" eb="27">
      <t>セン</t>
    </rPh>
    <rPh sb="30" eb="31">
      <t>オヨ</t>
    </rPh>
    <rPh sb="32" eb="34">
      <t>ノウチ</t>
    </rPh>
    <rPh sb="35" eb="37">
      <t>リュウシツ</t>
    </rPh>
    <rPh sb="38" eb="40">
      <t>カンスイ</t>
    </rPh>
    <rPh sb="40" eb="41">
      <t>トウ</t>
    </rPh>
    <rPh sb="43" eb="45">
      <t>コウイキ</t>
    </rPh>
    <rPh sb="56" eb="57">
      <t>トウ</t>
    </rPh>
    <rPh sb="58" eb="60">
      <t>タイセキ</t>
    </rPh>
    <rPh sb="61" eb="63">
      <t>エンスイ</t>
    </rPh>
    <rPh sb="64" eb="66">
      <t>シンニュウ</t>
    </rPh>
    <rPh sb="66" eb="67">
      <t>トウ</t>
    </rPh>
    <rPh sb="70" eb="72">
      <t>ヒガイ</t>
    </rPh>
    <rPh sb="73" eb="74">
      <t>ショウ</t>
    </rPh>
    <rPh sb="79" eb="82">
      <t>ノウギョウヨウ</t>
    </rPh>
    <rPh sb="82" eb="83">
      <t>ヨウ</t>
    </rPh>
    <rPh sb="83" eb="85">
      <t>ハイスイ</t>
    </rPh>
    <rPh sb="85" eb="87">
      <t>シセツ</t>
    </rPh>
    <rPh sb="88" eb="90">
      <t>ソンカイ</t>
    </rPh>
    <rPh sb="91" eb="93">
      <t>リュウシュツ</t>
    </rPh>
    <rPh sb="100" eb="103">
      <t>ナイリクブ</t>
    </rPh>
    <rPh sb="105" eb="108">
      <t>コウハンイ</t>
    </rPh>
    <rPh sb="109" eb="111">
      <t>ノウチ</t>
    </rPh>
    <rPh sb="115" eb="117">
      <t>ジバン</t>
    </rPh>
    <rPh sb="117" eb="119">
      <t>チンカ</t>
    </rPh>
    <rPh sb="120" eb="123">
      <t>エキジョウカ</t>
    </rPh>
    <rPh sb="124" eb="125">
      <t>ショウ</t>
    </rPh>
    <rPh sb="128" eb="130">
      <t>ノウリン</t>
    </rPh>
    <rPh sb="130" eb="133">
      <t>スイサンギョウ</t>
    </rPh>
    <rPh sb="134" eb="136">
      <t>トウホク</t>
    </rPh>
    <rPh sb="136" eb="138">
      <t>チホウ</t>
    </rPh>
    <rPh sb="139" eb="141">
      <t>キカン</t>
    </rPh>
    <rPh sb="141" eb="143">
      <t>サンギョウ</t>
    </rPh>
    <rPh sb="190" eb="192">
      <t>ヒツヨウ</t>
    </rPh>
    <rPh sb="198" eb="199">
      <t>ホン</t>
    </rPh>
    <rPh sb="199" eb="201">
      <t>ジギョウ</t>
    </rPh>
    <rPh sb="242" eb="245">
      <t>ユウセンド</t>
    </rPh>
    <rPh sb="246" eb="247">
      <t>タカ</t>
    </rPh>
    <rPh sb="248" eb="250">
      <t>ジギョウ</t>
    </rPh>
    <rPh sb="253" eb="255">
      <t>サイガイ</t>
    </rPh>
    <rPh sb="255" eb="257">
      <t>フッキュウ</t>
    </rPh>
    <rPh sb="337" eb="339">
      <t>トチ</t>
    </rPh>
    <rPh sb="339" eb="341">
      <t>カイリョウ</t>
    </rPh>
    <rPh sb="341" eb="343">
      <t>ジギョウ</t>
    </rPh>
    <rPh sb="345" eb="347">
      <t>ジギョウ</t>
    </rPh>
    <rPh sb="348" eb="350">
      <t>ジッシ</t>
    </rPh>
    <rPh sb="351" eb="352">
      <t>ア</t>
    </rPh>
    <rPh sb="357" eb="359">
      <t>ノウカ</t>
    </rPh>
    <rPh sb="360" eb="362">
      <t>シンセイ</t>
    </rPh>
    <rPh sb="362" eb="363">
      <t>オヨ</t>
    </rPh>
    <rPh sb="364" eb="366">
      <t>ドウイ</t>
    </rPh>
    <rPh sb="368" eb="371">
      <t>ジュエキシャ</t>
    </rPh>
    <rPh sb="371" eb="373">
      <t>フタン</t>
    </rPh>
    <rPh sb="374" eb="377">
      <t>コウキョウセイ</t>
    </rPh>
    <rPh sb="378" eb="379">
      <t>タカ</t>
    </rPh>
    <rPh sb="380" eb="382">
      <t>シセツ</t>
    </rPh>
    <rPh sb="384" eb="386">
      <t>ゲンテイ</t>
    </rPh>
    <rPh sb="389" eb="391">
      <t>キホン</t>
    </rPh>
    <rPh sb="394" eb="396">
      <t>チイキ</t>
    </rPh>
    <rPh sb="401" eb="402">
      <t>クニ</t>
    </rPh>
    <rPh sb="403" eb="405">
      <t>チホウ</t>
    </rPh>
    <rPh sb="406" eb="408">
      <t>ヤクワリ</t>
    </rPh>
    <rPh sb="408" eb="410">
      <t>ブンタン</t>
    </rPh>
    <rPh sb="410" eb="411">
      <t>トウ</t>
    </rPh>
    <rPh sb="412" eb="414">
      <t>カンテン</t>
    </rPh>
    <rPh sb="415" eb="416">
      <t>フ</t>
    </rPh>
    <rPh sb="419" eb="421">
      <t>セイド</t>
    </rPh>
    <rPh sb="422" eb="423">
      <t>モト</t>
    </rPh>
    <rPh sb="425" eb="427">
      <t>ジッシ</t>
    </rPh>
    <rPh sb="431" eb="433">
      <t>シキン</t>
    </rPh>
    <rPh sb="434" eb="435">
      <t>ナガ</t>
    </rPh>
    <rPh sb="437" eb="439">
      <t>ヒモク</t>
    </rPh>
    <rPh sb="440" eb="442">
      <t>シト</t>
    </rPh>
    <rPh sb="445" eb="447">
      <t>ニュウサツ</t>
    </rPh>
    <rPh sb="447" eb="449">
      <t>ケイシキ</t>
    </rPh>
    <rPh sb="455" eb="457">
      <t>イッパン</t>
    </rPh>
    <rPh sb="457" eb="459">
      <t>キョウソウ</t>
    </rPh>
    <rPh sb="459" eb="461">
      <t>ニュウサツ</t>
    </rPh>
    <rPh sb="462" eb="464">
      <t>ゲンソク</t>
    </rPh>
    <rPh sb="465" eb="466">
      <t>スベ</t>
    </rPh>
    <rPh sb="468" eb="470">
      <t>コウジ</t>
    </rPh>
    <rPh sb="471" eb="473">
      <t>テキヨウ</t>
    </rPh>
    <rPh sb="475" eb="477">
      <t>ケイヤク</t>
    </rPh>
    <rPh sb="478" eb="479">
      <t>カン</t>
    </rPh>
    <rPh sb="481" eb="484">
      <t>トウメイセイ</t>
    </rPh>
    <rPh sb="484" eb="485">
      <t>オヨ</t>
    </rPh>
    <rPh sb="486" eb="489">
      <t>キョウソウセイ</t>
    </rPh>
    <rPh sb="490" eb="492">
      <t>タンポ</t>
    </rPh>
    <rPh sb="509" eb="511">
      <t>トチ</t>
    </rPh>
    <rPh sb="511" eb="514">
      <t>カイリョウホウ</t>
    </rPh>
    <rPh sb="535" eb="538">
      <t>ホジョキン</t>
    </rPh>
    <rPh sb="539" eb="540">
      <t>カク</t>
    </rPh>
    <rPh sb="540" eb="542">
      <t>チク</t>
    </rPh>
    <rPh sb="543" eb="545">
      <t>コウフ</t>
    </rPh>
    <rPh sb="551" eb="553">
      <t>チュウカン</t>
    </rPh>
    <rPh sb="553" eb="555">
      <t>ダンカイ</t>
    </rPh>
    <rPh sb="557" eb="559">
      <t>シシュツ</t>
    </rPh>
    <rPh sb="635" eb="637">
      <t>カツドウ</t>
    </rPh>
    <rPh sb="637" eb="639">
      <t>ジッセキ</t>
    </rPh>
    <rPh sb="640" eb="642">
      <t>セイカ</t>
    </rPh>
    <rPh sb="642" eb="644">
      <t>ジッセキ</t>
    </rPh>
    <rPh sb="706" eb="708">
      <t>セイカ</t>
    </rPh>
    <rPh sb="708" eb="710">
      <t>モクヒョウ</t>
    </rPh>
    <rPh sb="712" eb="714">
      <t>ノウギョウ</t>
    </rPh>
    <rPh sb="715" eb="717">
      <t>ノウソン</t>
    </rPh>
    <rPh sb="718" eb="720">
      <t>フッコウ</t>
    </rPh>
    <rPh sb="727" eb="728">
      <t>トウ</t>
    </rPh>
    <rPh sb="729" eb="730">
      <t>モト</t>
    </rPh>
    <rPh sb="732" eb="734">
      <t>セッテイ</t>
    </rPh>
    <rPh sb="736" eb="739">
      <t>タッセイド</t>
    </rPh>
    <rPh sb="740" eb="742">
      <t>チャクジツ</t>
    </rPh>
    <rPh sb="743" eb="745">
      <t>コウジョウ</t>
    </rPh>
    <rPh sb="750" eb="752">
      <t>カツドウ</t>
    </rPh>
    <rPh sb="752" eb="754">
      <t>ジッセキ</t>
    </rPh>
    <rPh sb="755" eb="757">
      <t>ミコ</t>
    </rPh>
    <rPh sb="759" eb="760">
      <t>ア</t>
    </rPh>
    <phoneticPr fontId="2"/>
  </si>
  <si>
    <t>一部改善</t>
    <phoneticPr fontId="2"/>
  </si>
  <si>
    <t>本事業は、農業者が今後とも安心して生業を営むために不可欠な生産基盤の整備であり、厳しい財政事情の下でも事業量が確保されるよう、コスト削減に向けた不断の見直しを徹底する必要がある。
以上のことから、「コストの削減」を行うべきであり、本事業としては「一部改善」とする。</t>
    <phoneticPr fontId="2"/>
  </si>
  <si>
    <t>災害復旧事業に関しては、コスト削減事例を参考にコストの削減に努めてきたところだが、引き続き、コスト削減事例を活用することで、一層のコスト削減に努めるとともに、早期の復旧に取り組む。
土地改良事業等に関しては、国営事業においては、計画、設計、積算、施工の各段階のコスト縮減対策を類型化し、統一的な考え方の下に対策を確認・評価するシステムを平成24年度から試行しているところであり、同システムについて必要な見直しを行いつつ、今後とも一層のコスト縮減に努めていく。補助事業については、国営事業と同様の取組を行うよう指導する。</t>
    <phoneticPr fontId="2"/>
  </si>
  <si>
    <t>（参考）
速やかな復旧に向けて（農地・農業用施設災害復旧事業のあらまし）：
http://www.maff.go.jp/j/nousin/bousai/bousai_saigai/b_hukkyuu/pdf/fukkyup.pdf</t>
    <phoneticPr fontId="2"/>
  </si>
  <si>
    <t>A.東北農政局</t>
    <rPh sb="2" eb="4">
      <t>トウホク</t>
    </rPh>
    <rPh sb="4" eb="7">
      <t>ノウセイキョク</t>
    </rPh>
    <phoneticPr fontId="2"/>
  </si>
  <si>
    <t>E.宮城県</t>
    <rPh sb="2" eb="5">
      <t>ミヤギケン</t>
    </rPh>
    <phoneticPr fontId="2"/>
  </si>
  <si>
    <t>補助金交付</t>
    <rPh sb="0" eb="2">
      <t>ホジョ</t>
    </rPh>
    <rPh sb="2" eb="3">
      <t>キン</t>
    </rPh>
    <rPh sb="3" eb="5">
      <t>コウフ</t>
    </rPh>
    <phoneticPr fontId="2"/>
  </si>
  <si>
    <t>県等が実施する農業用施設等の災害復旧事業にかかる補助金の交付</t>
    <rPh sb="0" eb="1">
      <t>ケン</t>
    </rPh>
    <rPh sb="1" eb="2">
      <t>ナド</t>
    </rPh>
    <rPh sb="3" eb="5">
      <t>ジッシ</t>
    </rPh>
    <rPh sb="7" eb="10">
      <t>ノウギョウヨウ</t>
    </rPh>
    <rPh sb="10" eb="13">
      <t>シセツナド</t>
    </rPh>
    <rPh sb="14" eb="16">
      <t>サイガイ</t>
    </rPh>
    <rPh sb="16" eb="18">
      <t>フッキュウ</t>
    </rPh>
    <rPh sb="18" eb="20">
      <t>ジギョウ</t>
    </rPh>
    <rPh sb="24" eb="27">
      <t>ホジョキン</t>
    </rPh>
    <rPh sb="28" eb="30">
      <t>コウフ</t>
    </rPh>
    <phoneticPr fontId="2"/>
  </si>
  <si>
    <t>県営事業費</t>
    <phoneticPr fontId="2"/>
  </si>
  <si>
    <t>農業用施設等の復旧・整備等の県営事業実施経費</t>
    <rPh sb="3" eb="5">
      <t>シセツ</t>
    </rPh>
    <rPh sb="5" eb="6">
      <t>トウ</t>
    </rPh>
    <rPh sb="7" eb="9">
      <t>フッキュウ</t>
    </rPh>
    <phoneticPr fontId="2"/>
  </si>
  <si>
    <t>直轄事業費</t>
    <rPh sb="0" eb="2">
      <t>チョッカツ</t>
    </rPh>
    <rPh sb="2" eb="5">
      <t>ジギョウヒ</t>
    </rPh>
    <phoneticPr fontId="2"/>
  </si>
  <si>
    <t>農業用施設の災害復旧を実施</t>
    <rPh sb="0" eb="3">
      <t>ノウギョウヨウ</t>
    </rPh>
    <rPh sb="3" eb="5">
      <t>シセツ</t>
    </rPh>
    <rPh sb="6" eb="8">
      <t>サイガイ</t>
    </rPh>
    <rPh sb="8" eb="10">
      <t>フッキュウ</t>
    </rPh>
    <rPh sb="11" eb="13">
      <t>ジッシ</t>
    </rPh>
    <phoneticPr fontId="2"/>
  </si>
  <si>
    <t>補助金交付</t>
    <phoneticPr fontId="2"/>
  </si>
  <si>
    <t>市町村等が実施する農業用用排水施設等の復旧・整備に係る補助金の交付</t>
    <rPh sb="19" eb="21">
      <t>フッキュウ</t>
    </rPh>
    <phoneticPr fontId="2"/>
  </si>
  <si>
    <t>B.水資源機構</t>
    <rPh sb="2" eb="5">
      <t>ミズシゲン</t>
    </rPh>
    <rPh sb="5" eb="7">
      <t>キコウ</t>
    </rPh>
    <phoneticPr fontId="2"/>
  </si>
  <si>
    <t>F.宮城県</t>
    <rPh sb="2" eb="5">
      <t>ミヤギケン</t>
    </rPh>
    <phoneticPr fontId="2"/>
  </si>
  <si>
    <t>農業用施設の復旧工事のために必要な工事費</t>
    <rPh sb="0" eb="3">
      <t>ノウギョウヨウ</t>
    </rPh>
    <rPh sb="3" eb="5">
      <t>シセツ</t>
    </rPh>
    <rPh sb="6" eb="8">
      <t>フッキュウ</t>
    </rPh>
    <rPh sb="8" eb="10">
      <t>コウジ</t>
    </rPh>
    <rPh sb="14" eb="16">
      <t>ヒツヨウ</t>
    </rPh>
    <rPh sb="17" eb="20">
      <t>コウジヒ</t>
    </rPh>
    <phoneticPr fontId="2"/>
  </si>
  <si>
    <t>建設費</t>
    <rPh sb="0" eb="3">
      <t>ケンセツヒ</t>
    </rPh>
    <phoneticPr fontId="2"/>
  </si>
  <si>
    <t>農業用施設等の復旧・整備等のために必要な請負工事費</t>
    <rPh sb="0" eb="3">
      <t>ノウギョウヨウ</t>
    </rPh>
    <rPh sb="3" eb="5">
      <t>シセツ</t>
    </rPh>
    <rPh sb="5" eb="6">
      <t>トウ</t>
    </rPh>
    <rPh sb="7" eb="9">
      <t>フッキュウ</t>
    </rPh>
    <rPh sb="10" eb="12">
      <t>セイビ</t>
    </rPh>
    <rPh sb="12" eb="13">
      <t>トウ</t>
    </rPh>
    <rPh sb="17" eb="19">
      <t>ヒツヨウ</t>
    </rPh>
    <rPh sb="20" eb="22">
      <t>ウケオイ</t>
    </rPh>
    <rPh sb="22" eb="25">
      <t>コウジヒ</t>
    </rPh>
    <phoneticPr fontId="2"/>
  </si>
  <si>
    <t>測量設計費</t>
    <rPh sb="0" eb="2">
      <t>ソクリョウ</t>
    </rPh>
    <rPh sb="2" eb="4">
      <t>セッケイ</t>
    </rPh>
    <rPh sb="4" eb="5">
      <t>ヒ</t>
    </rPh>
    <phoneticPr fontId="2"/>
  </si>
  <si>
    <t>農業用施設の復旧工事のために必要な調査観測費等</t>
    <rPh sb="0" eb="3">
      <t>ノウギョウヨウ</t>
    </rPh>
    <rPh sb="3" eb="5">
      <t>シセツ</t>
    </rPh>
    <rPh sb="6" eb="8">
      <t>フッキュウ</t>
    </rPh>
    <rPh sb="8" eb="10">
      <t>コウジ</t>
    </rPh>
    <rPh sb="14" eb="16">
      <t>ヒツヨウ</t>
    </rPh>
    <rPh sb="17" eb="19">
      <t>チョウサ</t>
    </rPh>
    <rPh sb="19" eb="21">
      <t>カンソク</t>
    </rPh>
    <rPh sb="21" eb="23">
      <t>ヒトウ</t>
    </rPh>
    <phoneticPr fontId="2"/>
  </si>
  <si>
    <t>調査費</t>
    <rPh sb="0" eb="3">
      <t>チョウサヒ</t>
    </rPh>
    <phoneticPr fontId="2"/>
  </si>
  <si>
    <t>農業用施設等の復旧・整備等のために必要な調査観測費等</t>
    <rPh sb="0" eb="3">
      <t>ノウギョウヨウ</t>
    </rPh>
    <rPh sb="3" eb="5">
      <t>シセツ</t>
    </rPh>
    <rPh sb="5" eb="6">
      <t>トウ</t>
    </rPh>
    <rPh sb="7" eb="9">
      <t>フッキュウ</t>
    </rPh>
    <rPh sb="10" eb="12">
      <t>セイビ</t>
    </rPh>
    <rPh sb="12" eb="13">
      <t>トウ</t>
    </rPh>
    <rPh sb="17" eb="19">
      <t>ヒツヨウ</t>
    </rPh>
    <rPh sb="20" eb="22">
      <t>チョウサ</t>
    </rPh>
    <rPh sb="22" eb="24">
      <t>カンソク</t>
    </rPh>
    <rPh sb="24" eb="25">
      <t>ヒ</t>
    </rPh>
    <rPh sb="25" eb="26">
      <t>ナド</t>
    </rPh>
    <phoneticPr fontId="2"/>
  </si>
  <si>
    <t>災害復旧事業に従事する職員の給料・手当等の人件費</t>
    <rPh sb="0" eb="2">
      <t>サイガイ</t>
    </rPh>
    <rPh sb="2" eb="4">
      <t>フッキュウ</t>
    </rPh>
    <rPh sb="4" eb="6">
      <t>ジギョウ</t>
    </rPh>
    <rPh sb="7" eb="9">
      <t>ジュウジ</t>
    </rPh>
    <rPh sb="11" eb="13">
      <t>ショクイン</t>
    </rPh>
    <rPh sb="14" eb="16">
      <t>キュウリョウ</t>
    </rPh>
    <rPh sb="17" eb="19">
      <t>テア</t>
    </rPh>
    <rPh sb="19" eb="20">
      <t>トウ</t>
    </rPh>
    <rPh sb="21" eb="24">
      <t>ジンケンヒ</t>
    </rPh>
    <phoneticPr fontId="2"/>
  </si>
  <si>
    <t>庁費</t>
    <rPh sb="0" eb="1">
      <t>チョウ</t>
    </rPh>
    <rPh sb="1" eb="2">
      <t>ヒ</t>
    </rPh>
    <phoneticPr fontId="2"/>
  </si>
  <si>
    <t>消耗品購入費や印刷費・通信費等の庁費</t>
    <rPh sb="0" eb="2">
      <t>ショウモウ</t>
    </rPh>
    <rPh sb="2" eb="3">
      <t>シナ</t>
    </rPh>
    <rPh sb="3" eb="6">
      <t>コウニュウヒ</t>
    </rPh>
    <rPh sb="7" eb="9">
      <t>インサツ</t>
    </rPh>
    <rPh sb="9" eb="10">
      <t>ヒ</t>
    </rPh>
    <rPh sb="11" eb="14">
      <t>ツウシンヒ</t>
    </rPh>
    <rPh sb="14" eb="15">
      <t>トウ</t>
    </rPh>
    <rPh sb="16" eb="17">
      <t>チョウ</t>
    </rPh>
    <rPh sb="17" eb="18">
      <t>ヒ</t>
    </rPh>
    <phoneticPr fontId="2"/>
  </si>
  <si>
    <t>用地費及び補償費</t>
    <rPh sb="0" eb="3">
      <t>ヨウチヒ</t>
    </rPh>
    <rPh sb="3" eb="4">
      <t>オヨ</t>
    </rPh>
    <rPh sb="5" eb="7">
      <t>ホショウ</t>
    </rPh>
    <rPh sb="7" eb="8">
      <t>ヒ</t>
    </rPh>
    <phoneticPr fontId="2"/>
  </si>
  <si>
    <t>復旧工事に要する工事借地等</t>
    <rPh sb="0" eb="2">
      <t>フッキュウ</t>
    </rPh>
    <rPh sb="2" eb="4">
      <t>コウジ</t>
    </rPh>
    <rPh sb="5" eb="6">
      <t>ヨウ</t>
    </rPh>
    <rPh sb="8" eb="10">
      <t>コウジ</t>
    </rPh>
    <rPh sb="10" eb="13">
      <t>シャクチトウ</t>
    </rPh>
    <phoneticPr fontId="2"/>
  </si>
  <si>
    <t>営繕費</t>
    <rPh sb="0" eb="2">
      <t>エイゼン</t>
    </rPh>
    <rPh sb="2" eb="3">
      <t>ヒ</t>
    </rPh>
    <phoneticPr fontId="2"/>
  </si>
  <si>
    <t>災害復旧事業に従事する職員の宿舎借上料</t>
    <rPh sb="0" eb="2">
      <t>サイガイ</t>
    </rPh>
    <rPh sb="2" eb="4">
      <t>フッキュウ</t>
    </rPh>
    <rPh sb="4" eb="6">
      <t>ジギョウ</t>
    </rPh>
    <rPh sb="7" eb="9">
      <t>ジュウジ</t>
    </rPh>
    <rPh sb="11" eb="13">
      <t>ショクイン</t>
    </rPh>
    <rPh sb="14" eb="16">
      <t>シュクシャ</t>
    </rPh>
    <rPh sb="16" eb="17">
      <t>カ</t>
    </rPh>
    <rPh sb="17" eb="18">
      <t>ア</t>
    </rPh>
    <rPh sb="18" eb="19">
      <t>リョウ</t>
    </rPh>
    <phoneticPr fontId="2"/>
  </si>
  <si>
    <t>事業車両費</t>
    <rPh sb="0" eb="2">
      <t>ジギョウ</t>
    </rPh>
    <rPh sb="2" eb="4">
      <t>シャリョウ</t>
    </rPh>
    <rPh sb="4" eb="5">
      <t>ヒ</t>
    </rPh>
    <phoneticPr fontId="2"/>
  </si>
  <si>
    <t>災害復旧事業に伴う監督等のための連絡車賃料</t>
    <rPh sb="0" eb="2">
      <t>サイガイ</t>
    </rPh>
    <rPh sb="2" eb="4">
      <t>フッキュウ</t>
    </rPh>
    <rPh sb="4" eb="6">
      <t>ジギョウ</t>
    </rPh>
    <rPh sb="7" eb="8">
      <t>トモナ</t>
    </rPh>
    <rPh sb="9" eb="11">
      <t>カントク</t>
    </rPh>
    <rPh sb="11" eb="12">
      <t>トウ</t>
    </rPh>
    <rPh sb="16" eb="18">
      <t>レンラク</t>
    </rPh>
    <rPh sb="18" eb="19">
      <t>シャ</t>
    </rPh>
    <rPh sb="19" eb="21">
      <t>チンリョウ</t>
    </rPh>
    <phoneticPr fontId="2"/>
  </si>
  <si>
    <t>旅費</t>
  </si>
  <si>
    <t>工事の打合せ等に要する旅費</t>
  </si>
  <si>
    <t>C.（株）前田建設工業 東北支店</t>
    <rPh sb="3" eb="4">
      <t>カブ</t>
    </rPh>
    <rPh sb="5" eb="7">
      <t>マエダ</t>
    </rPh>
    <rPh sb="7" eb="9">
      <t>ケンセツ</t>
    </rPh>
    <rPh sb="9" eb="11">
      <t>コウギョウ</t>
    </rPh>
    <rPh sb="12" eb="14">
      <t>トウホク</t>
    </rPh>
    <rPh sb="14" eb="16">
      <t>シテン</t>
    </rPh>
    <phoneticPr fontId="2"/>
  </si>
  <si>
    <t>G.霞ヶ浦用水土地改良区</t>
    <rPh sb="2" eb="5">
      <t>カスミガウラ</t>
    </rPh>
    <rPh sb="5" eb="7">
      <t>ヨウスイ</t>
    </rPh>
    <rPh sb="7" eb="9">
      <t>トチ</t>
    </rPh>
    <rPh sb="9" eb="12">
      <t>カイリョウク</t>
    </rPh>
    <phoneticPr fontId="2"/>
  </si>
  <si>
    <t>農業用施設等の災害復旧に係る請負工事費</t>
    <rPh sb="0" eb="2">
      <t>ノウギョウ</t>
    </rPh>
    <rPh sb="2" eb="5">
      <t>ヨウシセツ</t>
    </rPh>
    <rPh sb="5" eb="6">
      <t>トウ</t>
    </rPh>
    <rPh sb="7" eb="9">
      <t>サイガイ</t>
    </rPh>
    <rPh sb="9" eb="11">
      <t>フッキュウ</t>
    </rPh>
    <rPh sb="12" eb="13">
      <t>カカワ</t>
    </rPh>
    <rPh sb="14" eb="16">
      <t>ウケオイ</t>
    </rPh>
    <rPh sb="16" eb="19">
      <t>コウジヒ</t>
    </rPh>
    <phoneticPr fontId="2"/>
  </si>
  <si>
    <t>D.仙台東土地改良建設事業所</t>
    <rPh sb="2" eb="4">
      <t>センダイ</t>
    </rPh>
    <rPh sb="4" eb="5">
      <t>ヒガシ</t>
    </rPh>
    <rPh sb="5" eb="7">
      <t>トチ</t>
    </rPh>
    <rPh sb="7" eb="9">
      <t>カイリョウ</t>
    </rPh>
    <rPh sb="9" eb="11">
      <t>ケンセツ</t>
    </rPh>
    <rPh sb="11" eb="14">
      <t>ジギョウショ</t>
    </rPh>
    <phoneticPr fontId="2"/>
  </si>
  <si>
    <t>H.茨城県稲敷市</t>
    <rPh sb="2" eb="5">
      <t>イバラギケン</t>
    </rPh>
    <rPh sb="5" eb="8">
      <t>イナシキシ</t>
    </rPh>
    <phoneticPr fontId="2"/>
  </si>
  <si>
    <t>農業基盤の整備計画の策定に必要な調査</t>
    <rPh sb="0" eb="2">
      <t>ノウギョウ</t>
    </rPh>
    <rPh sb="2" eb="4">
      <t>キバン</t>
    </rPh>
    <rPh sb="5" eb="7">
      <t>セイビ</t>
    </rPh>
    <rPh sb="7" eb="9">
      <t>ケイカク</t>
    </rPh>
    <rPh sb="10" eb="12">
      <t>サクテイ</t>
    </rPh>
    <rPh sb="13" eb="15">
      <t>ヒツヨウ</t>
    </rPh>
    <rPh sb="16" eb="18">
      <t>チョウサ</t>
    </rPh>
    <phoneticPr fontId="2"/>
  </si>
  <si>
    <t>設計費</t>
    <rPh sb="0" eb="2">
      <t>セッケイ</t>
    </rPh>
    <rPh sb="2" eb="3">
      <t>ヒ</t>
    </rPh>
    <phoneticPr fontId="2"/>
  </si>
  <si>
    <t>査定設計を行うために必要な設計費</t>
    <rPh sb="0" eb="2">
      <t>サテイ</t>
    </rPh>
    <rPh sb="2" eb="4">
      <t>セッケイ</t>
    </rPh>
    <rPh sb="5" eb="6">
      <t>オコナ</t>
    </rPh>
    <rPh sb="10" eb="12">
      <t>ヒツヨウ</t>
    </rPh>
    <rPh sb="13" eb="16">
      <t>セッケイヒ</t>
    </rPh>
    <phoneticPr fontId="2"/>
  </si>
  <si>
    <t>A.地方農政局</t>
    <rPh sb="2" eb="4">
      <t>チホウ</t>
    </rPh>
    <rPh sb="4" eb="7">
      <t>ノウセイキョク</t>
    </rPh>
    <phoneticPr fontId="2"/>
  </si>
  <si>
    <t>東北農政局</t>
    <rPh sb="0" eb="2">
      <t>トウホク</t>
    </rPh>
    <rPh sb="2" eb="5">
      <t>ノウセイキョク</t>
    </rPh>
    <phoneticPr fontId="2"/>
  </si>
  <si>
    <t>管内の都府県に対する補助金の交付事務、指導監督等業務等</t>
    <rPh sb="0" eb="2">
      <t>カンナイ</t>
    </rPh>
    <rPh sb="3" eb="6">
      <t>トフケン</t>
    </rPh>
    <rPh sb="7" eb="8">
      <t>タイ</t>
    </rPh>
    <rPh sb="10" eb="13">
      <t>ホジョキン</t>
    </rPh>
    <rPh sb="14" eb="16">
      <t>コウフ</t>
    </rPh>
    <rPh sb="16" eb="18">
      <t>ジム</t>
    </rPh>
    <rPh sb="19" eb="21">
      <t>シドウ</t>
    </rPh>
    <rPh sb="21" eb="23">
      <t>カントク</t>
    </rPh>
    <rPh sb="23" eb="24">
      <t>トウ</t>
    </rPh>
    <rPh sb="24" eb="26">
      <t>ギョウム</t>
    </rPh>
    <rPh sb="26" eb="27">
      <t>トウ</t>
    </rPh>
    <phoneticPr fontId="2"/>
  </si>
  <si>
    <t>関東農政局</t>
    <rPh sb="0" eb="2">
      <t>カントウ</t>
    </rPh>
    <rPh sb="2" eb="5">
      <t>ノウセイキョク</t>
    </rPh>
    <phoneticPr fontId="2"/>
  </si>
  <si>
    <t>同上</t>
    <rPh sb="0" eb="1">
      <t>ドウ</t>
    </rPh>
    <rPh sb="1" eb="2">
      <t>ウエ</t>
    </rPh>
    <phoneticPr fontId="2"/>
  </si>
  <si>
    <t>北陸農政局</t>
    <rPh sb="0" eb="2">
      <t>ホクリク</t>
    </rPh>
    <rPh sb="2" eb="5">
      <t>ノウセイキョク</t>
    </rPh>
    <phoneticPr fontId="2"/>
  </si>
  <si>
    <t>中国四国農政局</t>
    <rPh sb="0" eb="2">
      <t>チュウゴク</t>
    </rPh>
    <rPh sb="2" eb="4">
      <t>シコク</t>
    </rPh>
    <rPh sb="4" eb="7">
      <t>ノウセイキョク</t>
    </rPh>
    <phoneticPr fontId="2"/>
  </si>
  <si>
    <t>九州農政局</t>
    <rPh sb="0" eb="2">
      <t>キュウシュウ</t>
    </rPh>
    <rPh sb="2" eb="5">
      <t>ノウセイキョク</t>
    </rPh>
    <phoneticPr fontId="2"/>
  </si>
  <si>
    <t>近畿農政局</t>
    <rPh sb="0" eb="2">
      <t>キンキ</t>
    </rPh>
    <rPh sb="2" eb="5">
      <t>ノウセイキョク</t>
    </rPh>
    <phoneticPr fontId="2"/>
  </si>
  <si>
    <t>東海農政局</t>
    <rPh sb="0" eb="2">
      <t>トウカイ</t>
    </rPh>
    <rPh sb="2" eb="5">
      <t>ノウセイキョク</t>
    </rPh>
    <phoneticPr fontId="2"/>
  </si>
  <si>
    <t>水資源機構</t>
    <rPh sb="0" eb="3">
      <t>ミズシゲン</t>
    </rPh>
    <rPh sb="3" eb="5">
      <t>キコウ</t>
    </rPh>
    <phoneticPr fontId="2"/>
  </si>
  <si>
    <t>関係機関等との調整、事業管理及び農業用施設の復旧等</t>
    <rPh sb="0" eb="2">
      <t>カンケイ</t>
    </rPh>
    <rPh sb="2" eb="5">
      <t>キカントウ</t>
    </rPh>
    <rPh sb="7" eb="9">
      <t>チョウセイ</t>
    </rPh>
    <rPh sb="10" eb="12">
      <t>ジギョウ</t>
    </rPh>
    <rPh sb="12" eb="14">
      <t>カンリ</t>
    </rPh>
    <rPh sb="14" eb="15">
      <t>オヨ</t>
    </rPh>
    <rPh sb="16" eb="19">
      <t>ノウギョウヨウ</t>
    </rPh>
    <rPh sb="19" eb="21">
      <t>シセツ</t>
    </rPh>
    <rPh sb="22" eb="25">
      <t>フッキュウトウ</t>
    </rPh>
    <phoneticPr fontId="2"/>
  </si>
  <si>
    <t>C.民間団体</t>
    <rPh sb="2" eb="4">
      <t>ミンカン</t>
    </rPh>
    <rPh sb="4" eb="6">
      <t>ダンタイ</t>
    </rPh>
    <phoneticPr fontId="2"/>
  </si>
  <si>
    <t>（株）前田建設工業 東北支店</t>
    <rPh sb="3" eb="4">
      <t>マエ</t>
    </rPh>
    <rPh sb="4" eb="5">
      <t>タ</t>
    </rPh>
    <rPh sb="5" eb="7">
      <t>ケンセツ</t>
    </rPh>
    <rPh sb="7" eb="9">
      <t>コウギョウ</t>
    </rPh>
    <rPh sb="10" eb="12">
      <t>トウホク</t>
    </rPh>
    <rPh sb="12" eb="14">
      <t>シテン</t>
    </rPh>
    <phoneticPr fontId="2"/>
  </si>
  <si>
    <t>農地、農業用施設の災害復旧事業等を行う。</t>
    <rPh sb="0" eb="2">
      <t>ノウチ</t>
    </rPh>
    <rPh sb="3" eb="6">
      <t>ノウギョウヨウ</t>
    </rPh>
    <rPh sb="6" eb="8">
      <t>シセツ</t>
    </rPh>
    <rPh sb="9" eb="11">
      <t>サイガイ</t>
    </rPh>
    <rPh sb="11" eb="13">
      <t>フッキュウ</t>
    </rPh>
    <rPh sb="13" eb="15">
      <t>ジギョウ</t>
    </rPh>
    <rPh sb="15" eb="16">
      <t>ナド</t>
    </rPh>
    <rPh sb="17" eb="18">
      <t>オコナ</t>
    </rPh>
    <phoneticPr fontId="2"/>
  </si>
  <si>
    <t>（株）フジタ 東北支店</t>
    <rPh sb="1" eb="2">
      <t>カブ</t>
    </rPh>
    <rPh sb="7" eb="9">
      <t>トウホク</t>
    </rPh>
    <rPh sb="9" eb="11">
      <t>シテン</t>
    </rPh>
    <phoneticPr fontId="2"/>
  </si>
  <si>
    <t>同上</t>
    <rPh sb="0" eb="2">
      <t>ドウジョウ</t>
    </rPh>
    <phoneticPr fontId="2"/>
  </si>
  <si>
    <t>（株）滝田建設</t>
    <rPh sb="3" eb="5">
      <t>タキタ</t>
    </rPh>
    <rPh sb="5" eb="7">
      <t>ケンセツ</t>
    </rPh>
    <phoneticPr fontId="2"/>
  </si>
  <si>
    <t>（株）戸田建設　東北支店</t>
    <rPh sb="3" eb="5">
      <t>トダ</t>
    </rPh>
    <rPh sb="5" eb="7">
      <t>ケンセツ</t>
    </rPh>
    <rPh sb="8" eb="10">
      <t>トウホク</t>
    </rPh>
    <rPh sb="10" eb="12">
      <t>シテン</t>
    </rPh>
    <phoneticPr fontId="2"/>
  </si>
  <si>
    <t>（株）西松建設 東北支店</t>
    <rPh sb="3" eb="5">
      <t>ニシマツ</t>
    </rPh>
    <rPh sb="5" eb="7">
      <t>ケンセツ</t>
    </rPh>
    <rPh sb="8" eb="10">
      <t>トウホク</t>
    </rPh>
    <rPh sb="10" eb="12">
      <t>シテン</t>
    </rPh>
    <phoneticPr fontId="2"/>
  </si>
  <si>
    <t>（株）鹿島建設 東北支店</t>
    <rPh sb="3" eb="5">
      <t>カジマ</t>
    </rPh>
    <rPh sb="5" eb="7">
      <t>ケンセツ</t>
    </rPh>
    <rPh sb="8" eb="10">
      <t>トウホク</t>
    </rPh>
    <rPh sb="10" eb="12">
      <t>シテン</t>
    </rPh>
    <phoneticPr fontId="2"/>
  </si>
  <si>
    <t>（株）加藤建設 東北営業所</t>
    <rPh sb="3" eb="5">
      <t>カトウ</t>
    </rPh>
    <rPh sb="5" eb="7">
      <t>ケンセツ</t>
    </rPh>
    <rPh sb="8" eb="10">
      <t>トウホク</t>
    </rPh>
    <rPh sb="10" eb="13">
      <t>エイギョウショ</t>
    </rPh>
    <phoneticPr fontId="2"/>
  </si>
  <si>
    <t>（株）藤田建設工業</t>
    <rPh sb="1" eb="2">
      <t>カブ</t>
    </rPh>
    <phoneticPr fontId="2"/>
  </si>
  <si>
    <t>（株）クボタ 東北支社</t>
    <rPh sb="7" eb="9">
      <t>トウホク</t>
    </rPh>
    <rPh sb="9" eb="11">
      <t>シシャ</t>
    </rPh>
    <phoneticPr fontId="2"/>
  </si>
  <si>
    <t>農地、農業用施設等の被災状況調査等を行う。</t>
    <rPh sb="0" eb="2">
      <t>ノウチ</t>
    </rPh>
    <rPh sb="3" eb="6">
      <t>ノウギョウヨウ</t>
    </rPh>
    <rPh sb="6" eb="8">
      <t>シセツ</t>
    </rPh>
    <rPh sb="8" eb="9">
      <t>ナド</t>
    </rPh>
    <rPh sb="10" eb="12">
      <t>ヒサイ</t>
    </rPh>
    <rPh sb="12" eb="14">
      <t>ジョウキョウ</t>
    </rPh>
    <rPh sb="14" eb="16">
      <t>チョウサ</t>
    </rPh>
    <rPh sb="16" eb="17">
      <t>ナド</t>
    </rPh>
    <rPh sb="18" eb="19">
      <t>オコナ</t>
    </rPh>
    <phoneticPr fontId="2"/>
  </si>
  <si>
    <t>（株）堀江工業</t>
    <rPh sb="3" eb="5">
      <t>ホリエ</t>
    </rPh>
    <rPh sb="5" eb="7">
      <t>コウギョウ</t>
    </rPh>
    <phoneticPr fontId="2"/>
  </si>
  <si>
    <t>農地、農業用施設の災害復旧事業等を行う。</t>
    <rPh sb="0" eb="2">
      <t>ノウチ</t>
    </rPh>
    <rPh sb="3" eb="6">
      <t>ノウギョウヨウ</t>
    </rPh>
    <rPh sb="6" eb="8">
      <t>シセツ</t>
    </rPh>
    <rPh sb="9" eb="11">
      <t>サイガイ</t>
    </rPh>
    <rPh sb="11" eb="13">
      <t>フッキュウ</t>
    </rPh>
    <rPh sb="13" eb="15">
      <t>ジギョウ</t>
    </rPh>
    <rPh sb="15" eb="16">
      <t>トウ</t>
    </rPh>
    <rPh sb="17" eb="18">
      <t>オコナ</t>
    </rPh>
    <phoneticPr fontId="2"/>
  </si>
  <si>
    <t>D.国営事業所等</t>
    <rPh sb="2" eb="4">
      <t>コクエイ</t>
    </rPh>
    <rPh sb="4" eb="7">
      <t>ジギョウショ</t>
    </rPh>
    <rPh sb="7" eb="8">
      <t>トウ</t>
    </rPh>
    <phoneticPr fontId="2"/>
  </si>
  <si>
    <t>仙台東土地改良建設事業所</t>
    <rPh sb="0" eb="2">
      <t>センダイ</t>
    </rPh>
    <rPh sb="2" eb="3">
      <t>ヒガシ</t>
    </rPh>
    <rPh sb="3" eb="5">
      <t>トチ</t>
    </rPh>
    <rPh sb="5" eb="7">
      <t>カイリョウ</t>
    </rPh>
    <rPh sb="7" eb="9">
      <t>ケンセツ</t>
    </rPh>
    <rPh sb="9" eb="12">
      <t>ジギョウショ</t>
    </rPh>
    <phoneticPr fontId="2"/>
  </si>
  <si>
    <t>事業実施中の個別地区について、関係機関等と調整を図りつつ工事を実施するなど、事業管理を行う。</t>
  </si>
  <si>
    <t>和賀中部農業水利事業所</t>
    <rPh sb="0" eb="2">
      <t>ワガ</t>
    </rPh>
    <rPh sb="2" eb="4">
      <t>チュウブ</t>
    </rPh>
    <rPh sb="4" eb="6">
      <t>ノウギョウ</t>
    </rPh>
    <rPh sb="6" eb="8">
      <t>スイリ</t>
    </rPh>
    <rPh sb="8" eb="11">
      <t>ジギョウショ</t>
    </rPh>
    <phoneticPr fontId="2"/>
  </si>
  <si>
    <t>阿武隈土地改良調査管理事務所</t>
    <rPh sb="0" eb="3">
      <t>アブクマ</t>
    </rPh>
    <rPh sb="3" eb="5">
      <t>トチ</t>
    </rPh>
    <rPh sb="5" eb="7">
      <t>カイリョウ</t>
    </rPh>
    <rPh sb="7" eb="9">
      <t>チョウサ</t>
    </rPh>
    <rPh sb="9" eb="11">
      <t>カンリ</t>
    </rPh>
    <rPh sb="11" eb="14">
      <t>ジムショ</t>
    </rPh>
    <phoneticPr fontId="2"/>
  </si>
  <si>
    <t>事業実施中の個別地区について、関係機関や地元と調整を図りつつ工事等を行う。</t>
  </si>
  <si>
    <t>津軽農業水利事務所</t>
    <rPh sb="0" eb="2">
      <t>ツガル</t>
    </rPh>
    <rPh sb="2" eb="4">
      <t>ノウギョウ</t>
    </rPh>
    <rPh sb="4" eb="6">
      <t>スイリ</t>
    </rPh>
    <rPh sb="6" eb="9">
      <t>ジムショ</t>
    </rPh>
    <phoneticPr fontId="2"/>
  </si>
  <si>
    <t>農業基盤の整備計画を策定する個別地区について、関係機関や地元と調整を図りつつ、区画整理計画及び換地計画の策定等を行う等。</t>
  </si>
  <si>
    <t>北上土地改良調査管理事務所</t>
    <rPh sb="0" eb="2">
      <t>キタカミ</t>
    </rPh>
    <rPh sb="2" eb="4">
      <t>トチ</t>
    </rPh>
    <rPh sb="4" eb="6">
      <t>カイリョウ</t>
    </rPh>
    <rPh sb="6" eb="8">
      <t>チョウサ</t>
    </rPh>
    <rPh sb="8" eb="10">
      <t>カンリ</t>
    </rPh>
    <rPh sb="10" eb="13">
      <t>ジムショ</t>
    </rPh>
    <phoneticPr fontId="2"/>
  </si>
  <si>
    <t>香川用水土器川沿岸農業水利事業所</t>
    <rPh sb="0" eb="2">
      <t>カガワ</t>
    </rPh>
    <rPh sb="2" eb="4">
      <t>ヨウスイ</t>
    </rPh>
    <rPh sb="4" eb="6">
      <t>ドキ</t>
    </rPh>
    <rPh sb="6" eb="7">
      <t>カワ</t>
    </rPh>
    <rPh sb="7" eb="9">
      <t>エンガン</t>
    </rPh>
    <rPh sb="9" eb="11">
      <t>ノウギョウ</t>
    </rPh>
    <rPh sb="11" eb="13">
      <t>スイリ</t>
    </rPh>
    <rPh sb="13" eb="16">
      <t>ジギョウショ</t>
    </rPh>
    <phoneticPr fontId="2"/>
  </si>
  <si>
    <t>二次災害の未然防止のため、農業用用排水施設の点検・調査及び復旧計画等の策定を緊急に実施等</t>
  </si>
  <si>
    <t>利根川水系土地改良調査管理事務所</t>
    <rPh sb="0" eb="3">
      <t>トネガワ</t>
    </rPh>
    <rPh sb="3" eb="5">
      <t>スイケイ</t>
    </rPh>
    <rPh sb="5" eb="7">
      <t>トチ</t>
    </rPh>
    <rPh sb="7" eb="9">
      <t>カイリョウ</t>
    </rPh>
    <rPh sb="9" eb="11">
      <t>チョウサ</t>
    </rPh>
    <rPh sb="11" eb="13">
      <t>カンリ</t>
    </rPh>
    <rPh sb="13" eb="16">
      <t>ジムショ</t>
    </rPh>
    <phoneticPr fontId="2"/>
  </si>
  <si>
    <t>大和紀伊平野農業水利事務所</t>
    <rPh sb="0" eb="2">
      <t>ヤマト</t>
    </rPh>
    <rPh sb="2" eb="4">
      <t>キイ</t>
    </rPh>
    <rPh sb="4" eb="6">
      <t>ヘイヤ</t>
    </rPh>
    <rPh sb="6" eb="8">
      <t>ノウギョウ</t>
    </rPh>
    <rPh sb="8" eb="10">
      <t>スイリ</t>
    </rPh>
    <rPh sb="10" eb="13">
      <t>ジムショ</t>
    </rPh>
    <phoneticPr fontId="2"/>
  </si>
  <si>
    <t>西奥羽土地改良調査管理事務所</t>
    <rPh sb="0" eb="1">
      <t>ニシ</t>
    </rPh>
    <rPh sb="1" eb="3">
      <t>オウウ</t>
    </rPh>
    <rPh sb="3" eb="5">
      <t>トチ</t>
    </rPh>
    <rPh sb="5" eb="7">
      <t>カイリョウ</t>
    </rPh>
    <rPh sb="7" eb="9">
      <t>チョウサ</t>
    </rPh>
    <rPh sb="9" eb="11">
      <t>カンリ</t>
    </rPh>
    <rPh sb="11" eb="14">
      <t>ジムショ</t>
    </rPh>
    <phoneticPr fontId="2"/>
  </si>
  <si>
    <t>農業基盤に関する基礎的事項の調査等を行う等。</t>
  </si>
  <si>
    <t>平鹿平野農業水利事業所</t>
    <rPh sb="0" eb="2">
      <t>ヒラカ</t>
    </rPh>
    <rPh sb="2" eb="4">
      <t>ヘイヤ</t>
    </rPh>
    <rPh sb="4" eb="6">
      <t>ノウギョウ</t>
    </rPh>
    <rPh sb="6" eb="8">
      <t>スイリ</t>
    </rPh>
    <rPh sb="8" eb="11">
      <t>ジギョウショ</t>
    </rPh>
    <phoneticPr fontId="2"/>
  </si>
  <si>
    <t>E.都府県</t>
    <rPh sb="2" eb="5">
      <t>トフケン</t>
    </rPh>
    <phoneticPr fontId="2"/>
  </si>
  <si>
    <t>都道府県下の市町村等に対する補助金の交付事務、事業の推進に必要な事務等</t>
    <rPh sb="0" eb="4">
      <t>トドウフケン</t>
    </rPh>
    <rPh sb="4" eb="5">
      <t>カ</t>
    </rPh>
    <rPh sb="6" eb="9">
      <t>シチョウソン</t>
    </rPh>
    <rPh sb="9" eb="10">
      <t>トウ</t>
    </rPh>
    <rPh sb="11" eb="12">
      <t>タイ</t>
    </rPh>
    <rPh sb="14" eb="17">
      <t>ホジョキン</t>
    </rPh>
    <rPh sb="18" eb="20">
      <t>コウフ</t>
    </rPh>
    <rPh sb="20" eb="22">
      <t>ジム</t>
    </rPh>
    <rPh sb="23" eb="25">
      <t>ジギョウ</t>
    </rPh>
    <rPh sb="26" eb="28">
      <t>スイシン</t>
    </rPh>
    <rPh sb="29" eb="31">
      <t>ヒツヨウ</t>
    </rPh>
    <rPh sb="32" eb="34">
      <t>ジム</t>
    </rPh>
    <rPh sb="34" eb="35">
      <t>ナド</t>
    </rPh>
    <phoneticPr fontId="2"/>
  </si>
  <si>
    <t>岩手県</t>
    <rPh sb="0" eb="2">
      <t>イワテ</t>
    </rPh>
    <rPh sb="2" eb="3">
      <t>ケン</t>
    </rPh>
    <phoneticPr fontId="2"/>
  </si>
  <si>
    <t>埼玉県</t>
    <rPh sb="0" eb="3">
      <t>サイタマケン</t>
    </rPh>
    <phoneticPr fontId="2"/>
  </si>
  <si>
    <t>F.都道府県営</t>
    <rPh sb="2" eb="6">
      <t>トドウフケン</t>
    </rPh>
    <rPh sb="6" eb="7">
      <t>エイ</t>
    </rPh>
    <phoneticPr fontId="2"/>
  </si>
  <si>
    <t>農業用施設等の復旧等</t>
    <rPh sb="0" eb="2">
      <t>ノウギョウ</t>
    </rPh>
    <rPh sb="2" eb="5">
      <t>ヨウシセツ</t>
    </rPh>
    <rPh sb="5" eb="6">
      <t>トウ</t>
    </rPh>
    <rPh sb="7" eb="9">
      <t>フッキュウ</t>
    </rPh>
    <rPh sb="9" eb="10">
      <t>トウ</t>
    </rPh>
    <phoneticPr fontId="2"/>
  </si>
  <si>
    <t>大分県</t>
    <rPh sb="0" eb="2">
      <t>オオイタ</t>
    </rPh>
    <rPh sb="2" eb="3">
      <t>ケン</t>
    </rPh>
    <phoneticPr fontId="2"/>
  </si>
  <si>
    <t>宮崎県</t>
    <rPh sb="0" eb="3">
      <t>ミヤザキケン</t>
    </rPh>
    <phoneticPr fontId="2"/>
  </si>
  <si>
    <t>G.土地改良区等</t>
    <phoneticPr fontId="2"/>
  </si>
  <si>
    <t>霞ヶ浦用水土地改良区</t>
    <phoneticPr fontId="2"/>
  </si>
  <si>
    <t>二宮土地改良区</t>
    <phoneticPr fontId="2"/>
  </si>
  <si>
    <t>渡里台地土地改良区</t>
    <phoneticPr fontId="2"/>
  </si>
  <si>
    <t>江合川沿岸土地改良区</t>
    <rPh sb="0" eb="2">
      <t>エアイ</t>
    </rPh>
    <rPh sb="2" eb="3">
      <t>ガワ</t>
    </rPh>
    <rPh sb="3" eb="5">
      <t>エンガン</t>
    </rPh>
    <rPh sb="5" eb="7">
      <t>トチ</t>
    </rPh>
    <rPh sb="7" eb="9">
      <t>カイリョウ</t>
    </rPh>
    <rPh sb="9" eb="10">
      <t>ク</t>
    </rPh>
    <phoneticPr fontId="2"/>
  </si>
  <si>
    <t>ひぬま川土地改良区</t>
    <phoneticPr fontId="2"/>
  </si>
  <si>
    <t>辰ノ口堰土地改良区</t>
    <phoneticPr fontId="2"/>
  </si>
  <si>
    <t>迫川沿岸土地改良区</t>
    <phoneticPr fontId="2"/>
  </si>
  <si>
    <t>那須野ケ原土地改良区連合</t>
    <phoneticPr fontId="2"/>
  </si>
  <si>
    <t>那珂川統合土地改良区</t>
    <phoneticPr fontId="2"/>
  </si>
  <si>
    <t>両総土地改良区</t>
    <phoneticPr fontId="2"/>
  </si>
  <si>
    <t>H.市町村</t>
    <phoneticPr fontId="2"/>
  </si>
  <si>
    <t>茨城県稲敷市</t>
    <phoneticPr fontId="2"/>
  </si>
  <si>
    <t>宮城県大和町</t>
    <rPh sb="0" eb="3">
      <t>ミヤギケン</t>
    </rPh>
    <rPh sb="3" eb="5">
      <t>ヤマト</t>
    </rPh>
    <rPh sb="5" eb="6">
      <t>マチ</t>
    </rPh>
    <phoneticPr fontId="2"/>
  </si>
  <si>
    <t>長野県栄村</t>
    <phoneticPr fontId="2"/>
  </si>
  <si>
    <t>千葉県香取市</t>
    <phoneticPr fontId="2"/>
  </si>
  <si>
    <t>福島県須賀川市</t>
    <phoneticPr fontId="2"/>
  </si>
  <si>
    <t>茨城県那珂市</t>
    <phoneticPr fontId="2"/>
  </si>
  <si>
    <t>茨城県常陸太田市</t>
    <phoneticPr fontId="2"/>
  </si>
  <si>
    <t>宮城県東松島市</t>
    <rPh sb="0" eb="3">
      <t>ミヤギケン</t>
    </rPh>
    <rPh sb="3" eb="4">
      <t>ヒガシ</t>
    </rPh>
    <rPh sb="4" eb="6">
      <t>マツシマ</t>
    </rPh>
    <rPh sb="6" eb="7">
      <t>シ</t>
    </rPh>
    <phoneticPr fontId="2"/>
  </si>
  <si>
    <t>茨城県水戸市</t>
    <phoneticPr fontId="2"/>
  </si>
  <si>
    <t>茨城県潮来市</t>
    <phoneticPr fontId="2"/>
  </si>
  <si>
    <t>復興庁：093
農林水産省：0404</t>
    <phoneticPr fontId="2"/>
  </si>
  <si>
    <t>担当部局庁</t>
    <phoneticPr fontId="2"/>
  </si>
  <si>
    <t>水産庁</t>
    <phoneticPr fontId="2"/>
  </si>
  <si>
    <t>関係する計画、通知等</t>
    <phoneticPr fontId="2"/>
  </si>
  <si>
    <t>－</t>
    <phoneticPr fontId="2"/>
  </si>
  <si>
    <t>11,811（復興庁計上）</t>
    <phoneticPr fontId="2"/>
  </si>
  <si>
    <t>94,433（復興庁計上）</t>
    <phoneticPr fontId="2"/>
  </si>
  <si>
    <t>復興庁：095
農林水産省：0424</t>
    <rPh sb="0" eb="2">
      <t>フッコウ</t>
    </rPh>
    <rPh sb="2" eb="3">
      <t>チョウ</t>
    </rPh>
    <rPh sb="8" eb="10">
      <t>ノウリン</t>
    </rPh>
    <rPh sb="10" eb="13">
      <t>スイサンショウ</t>
    </rPh>
    <phoneticPr fontId="2"/>
  </si>
  <si>
    <t>　　　　　　　　　　平成２４年行政事業レビューシート  　(復興庁、農林水産省)</t>
    <rPh sb="10" eb="12">
      <t>ヘイセイ</t>
    </rPh>
    <rPh sb="14" eb="15">
      <t>ネン</t>
    </rPh>
    <rPh sb="15" eb="17">
      <t>ギョウセイ</t>
    </rPh>
    <rPh sb="17" eb="19">
      <t>ジギョウ</t>
    </rPh>
    <rPh sb="30" eb="32">
      <t>フッコウ</t>
    </rPh>
    <rPh sb="32" eb="33">
      <t>チョウ</t>
    </rPh>
    <rPh sb="34" eb="36">
      <t>ノウリン</t>
    </rPh>
    <rPh sb="36" eb="39">
      <t>スイサンショウ</t>
    </rPh>
    <phoneticPr fontId="2"/>
  </si>
  <si>
    <t>農山漁村地域整備交付金（復興関連事業）</t>
    <rPh sb="0" eb="4">
      <t>ノウサンギョソン</t>
    </rPh>
    <rPh sb="4" eb="6">
      <t>チイキ</t>
    </rPh>
    <rPh sb="6" eb="8">
      <t>セイビ</t>
    </rPh>
    <rPh sb="8" eb="11">
      <t>コウフキン</t>
    </rPh>
    <rPh sb="12" eb="14">
      <t>フッコウ</t>
    </rPh>
    <rPh sb="14" eb="16">
      <t>カンレン</t>
    </rPh>
    <rPh sb="16" eb="18">
      <t>ジギョウ</t>
    </rPh>
    <phoneticPr fontId="2"/>
  </si>
  <si>
    <t>担当部局庁</t>
    <phoneticPr fontId="2"/>
  </si>
  <si>
    <r>
      <rPr>
        <sz val="10.5"/>
        <rFont val="ＭＳ Ｐゴシック"/>
        <family val="3"/>
        <charset val="128"/>
      </rPr>
      <t>復興庁統括官付参事官（予算会計担当）</t>
    </r>
    <r>
      <rPr>
        <sz val="11"/>
        <rFont val="ＭＳ Ｐゴシック"/>
        <family val="3"/>
        <charset val="128"/>
      </rPr>
      <t xml:space="preserve">
農林水産省農村振興局整備部農村整備官</t>
    </r>
    <rPh sb="3" eb="5">
      <t>トウカツ</t>
    </rPh>
    <rPh sb="5" eb="6">
      <t>カン</t>
    </rPh>
    <rPh sb="6" eb="7">
      <t>ヅキ</t>
    </rPh>
    <rPh sb="11" eb="13">
      <t>ヨサン</t>
    </rPh>
    <rPh sb="13" eb="15">
      <t>カイケイ</t>
    </rPh>
    <rPh sb="24" eb="26">
      <t>ノウソン</t>
    </rPh>
    <rPh sb="26" eb="29">
      <t>シンコウキョク</t>
    </rPh>
    <phoneticPr fontId="2"/>
  </si>
  <si>
    <t>平成23年度～未定</t>
    <rPh sb="0" eb="2">
      <t>ヘイセイ</t>
    </rPh>
    <rPh sb="4" eb="6">
      <t>ネンド</t>
    </rPh>
    <rPh sb="7" eb="9">
      <t>ミテイ</t>
    </rPh>
    <phoneticPr fontId="2"/>
  </si>
  <si>
    <t>復興庁参事官　尾関良夫
農村整備官　室本隆司</t>
    <rPh sb="0" eb="2">
      <t>フッコウ</t>
    </rPh>
    <rPh sb="2" eb="3">
      <t>チョウ</t>
    </rPh>
    <rPh sb="3" eb="6">
      <t>サンジカン</t>
    </rPh>
    <rPh sb="7" eb="9">
      <t>オゼキ</t>
    </rPh>
    <rPh sb="9" eb="11">
      <t>ヨシオ</t>
    </rPh>
    <rPh sb="12" eb="14">
      <t>ノウソン</t>
    </rPh>
    <rPh sb="14" eb="17">
      <t>セイビカン</t>
    </rPh>
    <rPh sb="18" eb="19">
      <t>ムロ</t>
    </rPh>
    <rPh sb="19" eb="20">
      <t>モト</t>
    </rPh>
    <rPh sb="20" eb="22">
      <t>タカシ</t>
    </rPh>
    <phoneticPr fontId="2"/>
  </si>
  <si>
    <t>一般会計・東日本大震災復興特別会計</t>
    <rPh sb="0" eb="2">
      <t>イッパン</t>
    </rPh>
    <rPh sb="2" eb="4">
      <t>カイケイ</t>
    </rPh>
    <phoneticPr fontId="2"/>
  </si>
  <si>
    <r>
      <t xml:space="preserve">⑥優良農地の確保と有効利用の促進
</t>
    </r>
    <r>
      <rPr>
        <sz val="10"/>
        <rFont val="ＭＳ Ｐゴシック"/>
        <family val="3"/>
        <charset val="128"/>
      </rPr>
      <t>⑦農業生産力強化に向けた農業生産基盤の保全管理・整備</t>
    </r>
    <r>
      <rPr>
        <sz val="11"/>
        <rFont val="ＭＳ Ｐゴシック"/>
        <family val="3"/>
        <charset val="128"/>
      </rPr>
      <t xml:space="preserve">
⑪農村の集落機能の維持と地域資源・環境の保全
⑫森林の有する多面的機能の発揮
⑰漁村の健全な発展</t>
    </r>
    <rPh sb="1" eb="3">
      <t>ユウリョウ</t>
    </rPh>
    <rPh sb="3" eb="5">
      <t>ノウチ</t>
    </rPh>
    <rPh sb="6" eb="8">
      <t>カクホ</t>
    </rPh>
    <rPh sb="9" eb="11">
      <t>ユウコウ</t>
    </rPh>
    <rPh sb="11" eb="13">
      <t>リヨウ</t>
    </rPh>
    <rPh sb="14" eb="16">
      <t>ソクシン</t>
    </rPh>
    <rPh sb="68" eb="70">
      <t>シンリン</t>
    </rPh>
    <rPh sb="71" eb="72">
      <t>ユウ</t>
    </rPh>
    <rPh sb="74" eb="77">
      <t>タメンテキ</t>
    </rPh>
    <rPh sb="77" eb="79">
      <t>キノウ</t>
    </rPh>
    <rPh sb="80" eb="82">
      <t>ハッキ</t>
    </rPh>
    <rPh sb="84" eb="86">
      <t>ギョソン</t>
    </rPh>
    <rPh sb="87" eb="89">
      <t>ケンゼン</t>
    </rPh>
    <rPh sb="90" eb="92">
      <t>ハッテン</t>
    </rPh>
    <phoneticPr fontId="2"/>
  </si>
  <si>
    <t>食料・農業・農村基本法
土地改良法第２条
森林法第41条
海岸法第27条</t>
    <rPh sb="0" eb="2">
      <t>ショクリョウ</t>
    </rPh>
    <rPh sb="3" eb="5">
      <t>ノウギョウ</t>
    </rPh>
    <rPh sb="6" eb="8">
      <t>ノウソン</t>
    </rPh>
    <rPh sb="8" eb="11">
      <t>キホンホウ</t>
    </rPh>
    <rPh sb="12" eb="14">
      <t>トチ</t>
    </rPh>
    <rPh sb="14" eb="16">
      <t>カイリョウ</t>
    </rPh>
    <rPh sb="16" eb="17">
      <t>ホウ</t>
    </rPh>
    <rPh sb="17" eb="18">
      <t>ダイ</t>
    </rPh>
    <rPh sb="19" eb="20">
      <t>ジョウ</t>
    </rPh>
    <rPh sb="21" eb="24">
      <t>シンリンホウ</t>
    </rPh>
    <rPh sb="24" eb="25">
      <t>ダイ</t>
    </rPh>
    <rPh sb="27" eb="28">
      <t>ジョウ</t>
    </rPh>
    <rPh sb="29" eb="31">
      <t>カイガン</t>
    </rPh>
    <rPh sb="31" eb="32">
      <t>ホウ</t>
    </rPh>
    <rPh sb="32" eb="33">
      <t>ダイ</t>
    </rPh>
    <rPh sb="35" eb="36">
      <t>ジョウ</t>
    </rPh>
    <phoneticPr fontId="2"/>
  </si>
  <si>
    <t>関係する計画、通知等</t>
    <phoneticPr fontId="2"/>
  </si>
  <si>
    <t>食料・農業・農村基本計画（平成22年３月30日閣議決定）
我が国の食と農林漁業の再生のための基本方針・行動計画（平成23年10月25日食と農林漁業の再生推進本部決定）
土地改良長期計画（平成20年12月26日閣議決定）
土地改良長期計画（平成24年３月30日閣議決定）
森林整備保全事業計画（平成21年４月24日閣議決定）
森林・林業基本計画（平成23年7月26日閣議決定）
漁港漁場整備長期計画（平成19年６月８日閣議決定）
社会資本整備重点計画（平成21年３月31日閣議決定）
新たな水産基本計画（平成24年３月23日閣議決定）</t>
    <rPh sb="0" eb="2">
      <t>ショクリョウ</t>
    </rPh>
    <rPh sb="3" eb="5">
      <t>ノウギョウ</t>
    </rPh>
    <rPh sb="6" eb="8">
      <t>ノウソン</t>
    </rPh>
    <rPh sb="8" eb="10">
      <t>キホン</t>
    </rPh>
    <rPh sb="10" eb="12">
      <t>ケイカク</t>
    </rPh>
    <rPh sb="13" eb="15">
      <t>ヘイセイ</t>
    </rPh>
    <rPh sb="17" eb="18">
      <t>ネン</t>
    </rPh>
    <rPh sb="19" eb="20">
      <t>ガツ</t>
    </rPh>
    <rPh sb="22" eb="23">
      <t>ニチ</t>
    </rPh>
    <rPh sb="23" eb="25">
      <t>カクギ</t>
    </rPh>
    <rPh sb="25" eb="27">
      <t>ケッテイ</t>
    </rPh>
    <rPh sb="110" eb="112">
      <t>トチ</t>
    </rPh>
    <rPh sb="112" eb="114">
      <t>カイリョウ</t>
    </rPh>
    <rPh sb="114" eb="116">
      <t>チョウキ</t>
    </rPh>
    <rPh sb="116" eb="118">
      <t>ケイカク</t>
    </rPh>
    <rPh sb="119" eb="121">
      <t>ヘイセイ</t>
    </rPh>
    <rPh sb="123" eb="124">
      <t>ネン</t>
    </rPh>
    <rPh sb="125" eb="126">
      <t>ガツ</t>
    </rPh>
    <rPh sb="128" eb="129">
      <t>ニチ</t>
    </rPh>
    <rPh sb="129" eb="131">
      <t>カクギ</t>
    </rPh>
    <rPh sb="131" eb="133">
      <t>ケッテイ</t>
    </rPh>
    <rPh sb="146" eb="148">
      <t>ヘイセイ</t>
    </rPh>
    <rPh sb="150" eb="151">
      <t>ネン</t>
    </rPh>
    <rPh sb="152" eb="153">
      <t>ガツ</t>
    </rPh>
    <rPh sb="155" eb="156">
      <t>ニチ</t>
    </rPh>
    <rPh sb="156" eb="158">
      <t>カクギ</t>
    </rPh>
    <rPh sb="158" eb="160">
      <t>ケッテイ</t>
    </rPh>
    <rPh sb="188" eb="190">
      <t>ギョコウ</t>
    </rPh>
    <rPh sb="190" eb="192">
      <t>ギョジョウ</t>
    </rPh>
    <rPh sb="192" eb="194">
      <t>セイビ</t>
    </rPh>
    <rPh sb="194" eb="196">
      <t>チョウキ</t>
    </rPh>
    <rPh sb="196" eb="198">
      <t>ケイカク</t>
    </rPh>
    <rPh sb="199" eb="201">
      <t>ヘイセイ</t>
    </rPh>
    <rPh sb="203" eb="204">
      <t>ネン</t>
    </rPh>
    <rPh sb="205" eb="206">
      <t>ガツ</t>
    </rPh>
    <rPh sb="207" eb="208">
      <t>ニチ</t>
    </rPh>
    <rPh sb="208" eb="210">
      <t>カクギ</t>
    </rPh>
    <rPh sb="210" eb="212">
      <t>ケッテイ</t>
    </rPh>
    <rPh sb="214" eb="218">
      <t>シャカイシホン</t>
    </rPh>
    <rPh sb="218" eb="220">
      <t>セイビ</t>
    </rPh>
    <rPh sb="220" eb="222">
      <t>ジュウテン</t>
    </rPh>
    <rPh sb="222" eb="224">
      <t>ケイカク</t>
    </rPh>
    <rPh sb="225" eb="227">
      <t>ヘイセイ</t>
    </rPh>
    <rPh sb="229" eb="230">
      <t>ネン</t>
    </rPh>
    <rPh sb="231" eb="232">
      <t>ガツ</t>
    </rPh>
    <rPh sb="234" eb="235">
      <t>ニチ</t>
    </rPh>
    <rPh sb="235" eb="237">
      <t>カクギ</t>
    </rPh>
    <rPh sb="237" eb="239">
      <t>ケッテイ</t>
    </rPh>
    <phoneticPr fontId="2"/>
  </si>
  <si>
    <t xml:space="preserve">　震災の教訓を踏まえ、今後発生しうる大規模地震により損壊のおそれのある農業水利施設の耐震性の強化、山地災害を未然防止するための治山施設の整備、震災被災地のほか東海・東南海・南海地震に伴う津波が想定される地域に重点化し早急な海岸保全施設の整備等を通じて、災害に強い国づくりを進め、早期に地域の安全・安心の確保を図るもの。
</t>
    <phoneticPr fontId="2"/>
  </si>
  <si>
    <t>　都道府県又は市町村は、農山漁村地域整備の目標等を記載した農山漁村地域整備計画を策定し、これに基づき復興、防災対策を実施。
  農業農村分野：農業水利施設の耐震性強化
  森林分野：荒廃危険山地の崩壊等の予防対策
  水産分野：津波が想定される地域における早急な海岸保全施設の整備等
　補助率：定率（1/2等）
※平成24年度以降は、一部事業について復興庁で一括計上し、予算執行は農林水産省で実施。</t>
    <rPh sb="80" eb="81">
      <t>セイ</t>
    </rPh>
    <rPh sb="81" eb="83">
      <t>キョウカ</t>
    </rPh>
    <rPh sb="148" eb="149">
      <t>リツ</t>
    </rPh>
    <phoneticPr fontId="2"/>
  </si>
  <si>
    <t>－</t>
    <phoneticPr fontId="2"/>
  </si>
  <si>
    <t>目標値
（年度）</t>
    <rPh sb="0" eb="3">
      <t>モクヒョウチ</t>
    </rPh>
    <rPh sb="5" eb="7">
      <t>ネンド</t>
    </rPh>
    <phoneticPr fontId="2"/>
  </si>
  <si>
    <r>
      <t>　東日本大震災の教訓を踏まえ、耐震性強化を</t>
    </r>
    <r>
      <rPr>
        <sz val="11"/>
        <rFont val="ＭＳ Ｐゴシック"/>
        <family val="3"/>
        <charset val="128"/>
      </rPr>
      <t>行った施設の割合</t>
    </r>
    <phoneticPr fontId="2"/>
  </si>
  <si>
    <t>％</t>
    <phoneticPr fontId="2"/>
  </si>
  <si>
    <t>38.5
（38.5）</t>
    <phoneticPr fontId="2"/>
  </si>
  <si>
    <t>100
（24年度）</t>
    <rPh sb="7" eb="9">
      <t>ネンド</t>
    </rPh>
    <phoneticPr fontId="2"/>
  </si>
  <si>
    <t>　周辺の森林の山地災害防止機能等が確保される集落の数</t>
    <phoneticPr fontId="2"/>
  </si>
  <si>
    <t>千集落</t>
    <rPh sb="0" eb="1">
      <t>セン</t>
    </rPh>
    <rPh sb="1" eb="3">
      <t>シュウラク</t>
    </rPh>
    <phoneticPr fontId="2"/>
  </si>
  <si>
    <t>53.5
（54.3）</t>
    <phoneticPr fontId="2"/>
  </si>
  <si>
    <t>56
（25年度）</t>
    <rPh sb="6" eb="8">
      <t>ネンド</t>
    </rPh>
    <phoneticPr fontId="2"/>
  </si>
  <si>
    <t>　津波・高潮による災害から一定の水準の安全性が確保されていない地域の面積</t>
    <rPh sb="1" eb="3">
      <t>ツナミ</t>
    </rPh>
    <rPh sb="4" eb="6">
      <t>タカシオ</t>
    </rPh>
    <rPh sb="9" eb="11">
      <t>サイガイ</t>
    </rPh>
    <rPh sb="13" eb="15">
      <t>イッテイ</t>
    </rPh>
    <rPh sb="16" eb="18">
      <t>スイジュン</t>
    </rPh>
    <rPh sb="19" eb="22">
      <t>アンゼンセイ</t>
    </rPh>
    <rPh sb="23" eb="25">
      <t>カクホ</t>
    </rPh>
    <rPh sb="31" eb="33">
      <t>チイキ</t>
    </rPh>
    <rPh sb="34" eb="36">
      <t>メンセキ</t>
    </rPh>
    <phoneticPr fontId="2"/>
  </si>
  <si>
    <t>千ha</t>
    <rPh sb="0" eb="1">
      <t>セン</t>
    </rPh>
    <phoneticPr fontId="2"/>
  </si>
  <si>
    <t>4.3
（4.2）</t>
    <phoneticPr fontId="2"/>
  </si>
  <si>
    <t>5.0から4.0へ引き下げ
（24年度）</t>
    <rPh sb="17" eb="19">
      <t>ネンド</t>
    </rPh>
    <phoneticPr fontId="2"/>
  </si>
  <si>
    <t>　東日本大震災の教訓を踏まえ、耐震性強化を行う水利施設、予防治山、海岸施設の整備を行う箇所数。</t>
    <phoneticPr fontId="2"/>
  </si>
  <si>
    <t>－</t>
    <phoneticPr fontId="2"/>
  </si>
  <si>
    <t>（－）</t>
    <phoneticPr fontId="2"/>
  </si>
  <si>
    <t>6（百万円／箇所）</t>
    <rPh sb="2" eb="4">
      <t>ヒャクマン</t>
    </rPh>
    <rPh sb="4" eb="5">
      <t>エン</t>
    </rPh>
    <rPh sb="6" eb="8">
      <t>カショ</t>
    </rPh>
    <phoneticPr fontId="2"/>
  </si>
  <si>
    <t>執行額（182百万円）／活動実績（33箇所）</t>
    <rPh sb="0" eb="2">
      <t>シッコウ</t>
    </rPh>
    <rPh sb="2" eb="3">
      <t>ガク</t>
    </rPh>
    <rPh sb="7" eb="8">
      <t>ヒャク</t>
    </rPh>
    <rPh sb="8" eb="9">
      <t>マン</t>
    </rPh>
    <rPh sb="9" eb="10">
      <t>エン</t>
    </rPh>
    <rPh sb="12" eb="14">
      <t>カツドウ</t>
    </rPh>
    <rPh sb="14" eb="16">
      <t>ジッセキ</t>
    </rPh>
    <rPh sb="19" eb="21">
      <t>カショ</t>
    </rPh>
    <phoneticPr fontId="2"/>
  </si>
  <si>
    <t>農山漁村地域整備事業費</t>
    <rPh sb="0" eb="2">
      <t>ノウサン</t>
    </rPh>
    <rPh sb="2" eb="4">
      <t>ギョソン</t>
    </rPh>
    <rPh sb="4" eb="6">
      <t>チイキ</t>
    </rPh>
    <rPh sb="6" eb="8">
      <t>セイビ</t>
    </rPh>
    <rPh sb="8" eb="11">
      <t>ジギョウヒ</t>
    </rPh>
    <phoneticPr fontId="2"/>
  </si>
  <si>
    <r>
      <t>227</t>
    </r>
    <r>
      <rPr>
        <sz val="9"/>
        <rFont val="ＭＳ Ｐゴシック"/>
        <family val="3"/>
        <charset val="128"/>
      </rPr>
      <t>（農水省計上）</t>
    </r>
    <r>
      <rPr>
        <sz val="11"/>
        <rFont val="ＭＳ Ｐゴシック"/>
        <family val="3"/>
        <charset val="128"/>
      </rPr>
      <t xml:space="preserve">
350</t>
    </r>
    <r>
      <rPr>
        <sz val="9"/>
        <rFont val="ＭＳ Ｐゴシック"/>
        <family val="3"/>
        <charset val="128"/>
      </rPr>
      <t>（復興庁計上）</t>
    </r>
    <rPh sb="4" eb="6">
      <t>ノウスイ</t>
    </rPh>
    <rPh sb="6" eb="7">
      <t>ショウ</t>
    </rPh>
    <rPh sb="7" eb="9">
      <t>ケイジョウ</t>
    </rPh>
    <rPh sb="15" eb="17">
      <t>フッコウ</t>
    </rPh>
    <rPh sb="17" eb="18">
      <t>チョウ</t>
    </rPh>
    <rPh sb="18" eb="20">
      <t>ケイジョウ</t>
    </rPh>
    <phoneticPr fontId="2"/>
  </si>
  <si>
    <t>2,033（農水省計上）
2,992（復興庁計上）</t>
    <rPh sb="6" eb="8">
      <t>ノウスイ</t>
    </rPh>
    <rPh sb="8" eb="9">
      <t>ショウ</t>
    </rPh>
    <rPh sb="9" eb="11">
      <t>ケイジョウ</t>
    </rPh>
    <rPh sb="19" eb="21">
      <t>フッコウ</t>
    </rPh>
    <rPh sb="21" eb="22">
      <t>チョウ</t>
    </rPh>
    <rPh sb="22" eb="24">
      <t>ケイジョウ</t>
    </rPh>
    <phoneticPr fontId="2"/>
  </si>
  <si>
    <t>不用率が大きい場合は、その理由を把握しているか。</t>
    <phoneticPr fontId="2"/>
  </si>
  <si>
    <t>単位あたりコストの削減に努めているか。その水準は妥当か。</t>
    <phoneticPr fontId="2"/>
  </si>
  <si>
    <t>○</t>
    <phoneticPr fontId="2"/>
  </si>
  <si>
    <t>活動実績は見込みに見合ったものであるか。</t>
    <phoneticPr fontId="2"/>
  </si>
  <si>
    <r>
      <t>【目的・予算の状況】
・地震等により農業水利施設の損壊等が起きた場合には人命・財産に甚大な影響を及ぼすことから、これら施設の耐震性強化等を早期に実施することは重要であり、優先度は高い。
・地域の自主性と裁量により、地域に真に必要な防災対策が実施可能。
【資金の流れ、費目・使途】
・執行に当たっては、原則一般競争としており、契約に関する透明性及び競争性を確保。
・土地改良法等に定められている補助率にて直接地方公共団体に交付しており、中間段階での支出はない。
・費目、使途については、交付金</t>
    </r>
    <r>
      <rPr>
        <sz val="11"/>
        <rFont val="ＭＳ Ｐゴシック"/>
        <family val="3"/>
        <charset val="128"/>
      </rPr>
      <t>実施要綱・要領を定め、事業目的に即した工事費等に限定。
【活動実績、成果実績】
・県の裁量により事業間の予算融通が可能となっており、効果的・効率的に事業を実施。
・本交付金の対象事業は地方公共団体が農山漁村地域整備の目標等を記載した整備計画に基づき、復興・防災対策を計画的に実施。
・成果目標は、森林整備保全事業計画等に基づき決定し、達成度は向上している。
・整備された施設については、土地改良区等により適切に管理され活用。</t>
    </r>
    <rPh sb="1" eb="3">
      <t>モクテキ</t>
    </rPh>
    <rPh sb="4" eb="6">
      <t>ヨサン</t>
    </rPh>
    <rPh sb="7" eb="9">
      <t>ジョウキョウ</t>
    </rPh>
    <rPh sb="18" eb="20">
      <t>ノウギョウ</t>
    </rPh>
    <rPh sb="20" eb="22">
      <t>スイリ</t>
    </rPh>
    <rPh sb="27" eb="28">
      <t>トウ</t>
    </rPh>
    <rPh sb="29" eb="30">
      <t>オ</t>
    </rPh>
    <rPh sb="32" eb="34">
      <t>バアイ</t>
    </rPh>
    <rPh sb="36" eb="38">
      <t>ジンメイ</t>
    </rPh>
    <rPh sb="39" eb="41">
      <t>ザイサン</t>
    </rPh>
    <rPh sb="42" eb="44">
      <t>ジンダイ</t>
    </rPh>
    <rPh sb="45" eb="47">
      <t>エイキョウ</t>
    </rPh>
    <rPh sb="48" eb="49">
      <t>オヨ</t>
    </rPh>
    <rPh sb="59" eb="61">
      <t>シセツ</t>
    </rPh>
    <rPh sb="62" eb="65">
      <t>タイシンセイ</t>
    </rPh>
    <rPh sb="65" eb="67">
      <t>キョウカ</t>
    </rPh>
    <rPh sb="67" eb="68">
      <t>トウ</t>
    </rPh>
    <rPh sb="69" eb="71">
      <t>ソウキ</t>
    </rPh>
    <rPh sb="72" eb="74">
      <t>ジッシ</t>
    </rPh>
    <rPh sb="79" eb="81">
      <t>ジュウヨウ</t>
    </rPh>
    <rPh sb="122" eb="124">
      <t>カノウ</t>
    </rPh>
    <rPh sb="128" eb="130">
      <t>シキン</t>
    </rPh>
    <rPh sb="131" eb="132">
      <t>ナガ</t>
    </rPh>
    <rPh sb="134" eb="136">
      <t>ヒモク</t>
    </rPh>
    <rPh sb="137" eb="139">
      <t>シト</t>
    </rPh>
    <rPh sb="246" eb="248">
      <t>ジッシ</t>
    </rPh>
    <rPh sb="254" eb="255">
      <t>サダ</t>
    </rPh>
    <rPh sb="372" eb="374">
      <t>フッコウ</t>
    </rPh>
    <rPh sb="375" eb="377">
      <t>ボウサイ</t>
    </rPh>
    <rPh sb="377" eb="379">
      <t>タイサク</t>
    </rPh>
    <rPh sb="389" eb="391">
      <t>セイカ</t>
    </rPh>
    <rPh sb="391" eb="393">
      <t>モクヒョウ</t>
    </rPh>
    <rPh sb="405" eb="406">
      <t>トウ</t>
    </rPh>
    <rPh sb="407" eb="408">
      <t>モト</t>
    </rPh>
    <rPh sb="410" eb="412">
      <t>ケッテイ</t>
    </rPh>
    <rPh sb="414" eb="417">
      <t>タッセイド</t>
    </rPh>
    <rPh sb="418" eb="420">
      <t>コウジョウ</t>
    </rPh>
    <rPh sb="427" eb="429">
      <t>セイビ</t>
    </rPh>
    <rPh sb="432" eb="434">
      <t>シセツ</t>
    </rPh>
    <rPh sb="440" eb="442">
      <t>トチ</t>
    </rPh>
    <rPh sb="442" eb="444">
      <t>カイリョウ</t>
    </rPh>
    <rPh sb="444" eb="445">
      <t>ク</t>
    </rPh>
    <rPh sb="445" eb="446">
      <t>トウ</t>
    </rPh>
    <rPh sb="449" eb="451">
      <t>テキセツ</t>
    </rPh>
    <rPh sb="452" eb="454">
      <t>カンリ</t>
    </rPh>
    <rPh sb="456" eb="458">
      <t>カツヨウ</t>
    </rPh>
    <phoneticPr fontId="2"/>
  </si>
  <si>
    <t>一部改善</t>
    <phoneticPr fontId="2"/>
  </si>
  <si>
    <t>　本事業は、農林漁家が今後とも安心して生業を営むために不可欠な生産基盤の整備等を行うものであり、厳しい財政事情の下でも事業量が確保されるよう、コスト削減に向けた不断の見直しを徹底する必要がある。
　以上のことから、「コストの削減」を行うべきであり、本事業としては「一部改善」とする。</t>
    <phoneticPr fontId="2"/>
  </si>
  <si>
    <t>執行等改善</t>
    <phoneticPr fontId="2"/>
  </si>
  <si>
    <t>　事業主体である地方公共団体は継続的にコスト削減に努めているところであり、更なるコスト削減に向け、新工法の採用や現地発生資材の活用等に取り組んでいるところである。</t>
    <phoneticPr fontId="2"/>
  </si>
  <si>
    <t xml:space="preserve">
（参考）
農山漁村地域整備交付金
http://www.maff.go.jp/j/study/other/e_mura/oomori/n-koufukin.html
農山漁村地域整備交付金（平成23年度補正予算（第３号）パンフレット）
http://www.maff.go.jp/j/budget/2011/pdf/23hosei3-143.pdf</t>
    <rPh sb="85" eb="87">
      <t>ノウサン</t>
    </rPh>
    <rPh sb="87" eb="89">
      <t>ギョソン</t>
    </rPh>
    <rPh sb="89" eb="91">
      <t>チイキ</t>
    </rPh>
    <rPh sb="91" eb="93">
      <t>セイビ</t>
    </rPh>
    <rPh sb="93" eb="96">
      <t>コウフキン</t>
    </rPh>
    <rPh sb="97" eb="99">
      <t>ヘイセイ</t>
    </rPh>
    <rPh sb="101" eb="103">
      <t>ネンド</t>
    </rPh>
    <rPh sb="103" eb="105">
      <t>ホセイ</t>
    </rPh>
    <rPh sb="105" eb="107">
      <t>ヨサン</t>
    </rPh>
    <rPh sb="108" eb="109">
      <t>ダイ</t>
    </rPh>
    <rPh sb="110" eb="111">
      <t>ゴウ</t>
    </rPh>
    <phoneticPr fontId="2"/>
  </si>
  <si>
    <t>復興－0036</t>
    <rPh sb="0" eb="2">
      <t>フッコウ</t>
    </rPh>
    <phoneticPr fontId="2"/>
  </si>
  <si>
    <t>A.愛知県</t>
    <rPh sb="2" eb="5">
      <t>アイチケン</t>
    </rPh>
    <phoneticPr fontId="2"/>
  </si>
  <si>
    <t>農業水利施設の耐震性強化、荒廃危険山地の崩壊等の予防対策及び津波が想定される地域における海岸保全施設の整備等に係る請負工事費</t>
    <rPh sb="0" eb="2">
      <t>ノウギョウ</t>
    </rPh>
    <rPh sb="2" eb="4">
      <t>スイリ</t>
    </rPh>
    <rPh sb="4" eb="6">
      <t>シセツ</t>
    </rPh>
    <rPh sb="7" eb="10">
      <t>タイシンセイ</t>
    </rPh>
    <rPh sb="10" eb="12">
      <t>キョウカ</t>
    </rPh>
    <rPh sb="13" eb="15">
      <t>コウハイ</t>
    </rPh>
    <rPh sb="15" eb="17">
      <t>キケン</t>
    </rPh>
    <rPh sb="17" eb="19">
      <t>サンチ</t>
    </rPh>
    <rPh sb="20" eb="22">
      <t>ホウカイ</t>
    </rPh>
    <rPh sb="22" eb="23">
      <t>トウ</t>
    </rPh>
    <rPh sb="24" eb="26">
      <t>ヨボウ</t>
    </rPh>
    <rPh sb="26" eb="28">
      <t>タイサク</t>
    </rPh>
    <rPh sb="28" eb="29">
      <t>オヨ</t>
    </rPh>
    <rPh sb="30" eb="32">
      <t>ツナミ</t>
    </rPh>
    <rPh sb="33" eb="35">
      <t>ソウテイ</t>
    </rPh>
    <rPh sb="38" eb="40">
      <t>チイキ</t>
    </rPh>
    <rPh sb="44" eb="46">
      <t>カイガン</t>
    </rPh>
    <rPh sb="46" eb="48">
      <t>ホゼン</t>
    </rPh>
    <rPh sb="48" eb="50">
      <t>シセツ</t>
    </rPh>
    <rPh sb="51" eb="53">
      <t>セイビ</t>
    </rPh>
    <rPh sb="53" eb="54">
      <t>トウ</t>
    </rPh>
    <rPh sb="55" eb="56">
      <t>カカ</t>
    </rPh>
    <rPh sb="57" eb="59">
      <t>ウケオイ</t>
    </rPh>
    <rPh sb="59" eb="62">
      <t>コウジヒ</t>
    </rPh>
    <phoneticPr fontId="2"/>
  </si>
  <si>
    <t>設計費</t>
    <rPh sb="0" eb="3">
      <t>セッケイヒ</t>
    </rPh>
    <phoneticPr fontId="2"/>
  </si>
  <si>
    <t>農業水利施設の耐震性強化、荒廃危険山地の崩壊等の予防対策及び津波が想定される地域における海岸保全施設の整備等に係る調査、測量、設計費</t>
    <rPh sb="57" eb="59">
      <t>チョウサ</t>
    </rPh>
    <rPh sb="60" eb="62">
      <t>ソクリョウ</t>
    </rPh>
    <rPh sb="63" eb="65">
      <t>セッケイ</t>
    </rPh>
    <rPh sb="65" eb="66">
      <t>ヒ</t>
    </rPh>
    <phoneticPr fontId="2"/>
  </si>
  <si>
    <t>B.尾鷲市</t>
    <rPh sb="2" eb="5">
      <t>オワセシ</t>
    </rPh>
    <phoneticPr fontId="2"/>
  </si>
  <si>
    <t>津波が想定される地域における海岸保全施設の整備等に係る請負工事費</t>
    <rPh sb="0" eb="2">
      <t>ツナミ</t>
    </rPh>
    <rPh sb="3" eb="5">
      <t>ソウテイ</t>
    </rPh>
    <rPh sb="8" eb="10">
      <t>チイキ</t>
    </rPh>
    <rPh sb="14" eb="16">
      <t>カイガン</t>
    </rPh>
    <rPh sb="16" eb="18">
      <t>ホゼン</t>
    </rPh>
    <rPh sb="18" eb="20">
      <t>シセツ</t>
    </rPh>
    <rPh sb="21" eb="23">
      <t>セイビ</t>
    </rPh>
    <rPh sb="23" eb="24">
      <t>トウ</t>
    </rPh>
    <rPh sb="25" eb="26">
      <t>カカ</t>
    </rPh>
    <rPh sb="27" eb="29">
      <t>ウケオイ</t>
    </rPh>
    <rPh sb="29" eb="32">
      <t>コウジヒ</t>
    </rPh>
    <phoneticPr fontId="2"/>
  </si>
  <si>
    <t>支出先上位１０者リスト</t>
    <phoneticPr fontId="2"/>
  </si>
  <si>
    <t>A.県営事業</t>
    <rPh sb="2" eb="3">
      <t>ケン</t>
    </rPh>
    <rPh sb="3" eb="4">
      <t>エイ</t>
    </rPh>
    <rPh sb="4" eb="6">
      <t>ジギョウ</t>
    </rPh>
    <phoneticPr fontId="2"/>
  </si>
  <si>
    <t>支　出　先</t>
    <phoneticPr fontId="2"/>
  </si>
  <si>
    <t>業　務　概　要</t>
    <phoneticPr fontId="2"/>
  </si>
  <si>
    <t>支　出　額
（百万円）</t>
    <phoneticPr fontId="2"/>
  </si>
  <si>
    <t>愛知県</t>
    <rPh sb="0" eb="3">
      <t>アイチケン</t>
    </rPh>
    <phoneticPr fontId="2"/>
  </si>
  <si>
    <t>農業水利施設の耐震性強化、荒廃危険山地の崩壊等の予防対策及び津波が想定される地域における海岸保全施設の整備等</t>
    <rPh sb="0" eb="2">
      <t>ノウギョウ</t>
    </rPh>
    <rPh sb="2" eb="4">
      <t>スイリ</t>
    </rPh>
    <rPh sb="4" eb="6">
      <t>シセツ</t>
    </rPh>
    <rPh sb="7" eb="10">
      <t>タイシンセイ</t>
    </rPh>
    <rPh sb="10" eb="12">
      <t>キョウカ</t>
    </rPh>
    <rPh sb="13" eb="15">
      <t>コウハイ</t>
    </rPh>
    <rPh sb="15" eb="17">
      <t>キケン</t>
    </rPh>
    <rPh sb="17" eb="19">
      <t>サンチ</t>
    </rPh>
    <rPh sb="20" eb="22">
      <t>ホウカイ</t>
    </rPh>
    <rPh sb="22" eb="23">
      <t>トウ</t>
    </rPh>
    <rPh sb="24" eb="26">
      <t>ヨボウ</t>
    </rPh>
    <rPh sb="26" eb="28">
      <t>タイサク</t>
    </rPh>
    <rPh sb="28" eb="29">
      <t>オヨ</t>
    </rPh>
    <rPh sb="30" eb="32">
      <t>ツナミ</t>
    </rPh>
    <rPh sb="33" eb="35">
      <t>ソウテイ</t>
    </rPh>
    <rPh sb="38" eb="40">
      <t>チイキ</t>
    </rPh>
    <rPh sb="44" eb="46">
      <t>カイガン</t>
    </rPh>
    <rPh sb="46" eb="48">
      <t>ホゼン</t>
    </rPh>
    <rPh sb="48" eb="50">
      <t>シセツ</t>
    </rPh>
    <rPh sb="51" eb="53">
      <t>セイビ</t>
    </rPh>
    <rPh sb="53" eb="54">
      <t>トウ</t>
    </rPh>
    <phoneticPr fontId="2"/>
  </si>
  <si>
    <t>－</t>
    <phoneticPr fontId="2"/>
  </si>
  <si>
    <t>新潟県</t>
    <rPh sb="0" eb="2">
      <t>ニイガタ</t>
    </rPh>
    <rPh sb="2" eb="3">
      <t>ケン</t>
    </rPh>
    <phoneticPr fontId="2"/>
  </si>
  <si>
    <t>荒廃危険山地の崩壊等の予防対策</t>
    <phoneticPr fontId="2"/>
  </si>
  <si>
    <t>長野県</t>
    <rPh sb="0" eb="2">
      <t>ナガノ</t>
    </rPh>
    <rPh sb="2" eb="3">
      <t>ケン</t>
    </rPh>
    <phoneticPr fontId="2"/>
  </si>
  <si>
    <t>〃</t>
    <phoneticPr fontId="2"/>
  </si>
  <si>
    <t>大分県</t>
    <rPh sb="0" eb="3">
      <t>オオイタケン</t>
    </rPh>
    <phoneticPr fontId="2"/>
  </si>
  <si>
    <t>群馬県</t>
    <rPh sb="0" eb="2">
      <t>グンマ</t>
    </rPh>
    <rPh sb="2" eb="3">
      <t>ケン</t>
    </rPh>
    <phoneticPr fontId="2"/>
  </si>
  <si>
    <t>山梨県</t>
    <phoneticPr fontId="2"/>
  </si>
  <si>
    <t>栃木県</t>
    <phoneticPr fontId="2"/>
  </si>
  <si>
    <t>岐阜県</t>
    <phoneticPr fontId="2"/>
  </si>
  <si>
    <t>/</t>
    <phoneticPr fontId="2"/>
  </si>
  <si>
    <t>B.市営事業</t>
    <rPh sb="2" eb="3">
      <t>シ</t>
    </rPh>
    <rPh sb="3" eb="4">
      <t>エイ</t>
    </rPh>
    <rPh sb="4" eb="6">
      <t>ジギョウ</t>
    </rPh>
    <phoneticPr fontId="2"/>
  </si>
  <si>
    <t>尾鷲市（三重県）</t>
    <rPh sb="4" eb="7">
      <t>ミエケン</t>
    </rPh>
    <phoneticPr fontId="2"/>
  </si>
  <si>
    <t>津波が想定される地域における海岸保全施設の整備等</t>
    <rPh sb="23" eb="24">
      <t>トウ</t>
    </rPh>
    <phoneticPr fontId="2"/>
  </si>
  <si>
    <t>津久見市（大分県）</t>
    <rPh sb="5" eb="8">
      <t>オオイタケン</t>
    </rPh>
    <phoneticPr fontId="2"/>
  </si>
  <si>
    <t>赤穂市（兵庫県）</t>
    <phoneticPr fontId="2"/>
  </si>
  <si>
    <t>佐伯市（大分県）</t>
    <rPh sb="4" eb="7">
      <t>オオイタケン</t>
    </rPh>
    <phoneticPr fontId="2"/>
  </si>
  <si>
    <t>復興庁：96
農林水産省：0426</t>
    <rPh sb="0" eb="2">
      <t>フッコウ</t>
    </rPh>
    <rPh sb="2" eb="3">
      <t>チョウ</t>
    </rPh>
    <rPh sb="7" eb="9">
      <t>ノウリン</t>
    </rPh>
    <rPh sb="9" eb="12">
      <t>スイサンショウ</t>
    </rPh>
    <phoneticPr fontId="2"/>
  </si>
  <si>
    <t>治山事業（補助・復興関係事業）</t>
    <rPh sb="0" eb="2">
      <t>チサン</t>
    </rPh>
    <rPh sb="2" eb="4">
      <t>ジギョウ</t>
    </rPh>
    <rPh sb="5" eb="7">
      <t>ホジョ</t>
    </rPh>
    <rPh sb="8" eb="10">
      <t>フッコウ</t>
    </rPh>
    <rPh sb="10" eb="12">
      <t>カンケイ</t>
    </rPh>
    <rPh sb="12" eb="14">
      <t>ジギョウ</t>
    </rPh>
    <phoneticPr fontId="2"/>
  </si>
  <si>
    <t>担当部局庁</t>
    <phoneticPr fontId="2"/>
  </si>
  <si>
    <r>
      <rPr>
        <sz val="10.5"/>
        <rFont val="ＭＳ Ｐゴシック"/>
        <family val="3"/>
        <charset val="128"/>
      </rPr>
      <t>復興庁統括官付参事官（予算会計担当）</t>
    </r>
    <r>
      <rPr>
        <sz val="11"/>
        <rFont val="ＭＳ Ｐゴシック"/>
        <family val="3"/>
        <charset val="128"/>
      </rPr>
      <t xml:space="preserve">
林野庁森林整備部治山課</t>
    </r>
    <rPh sb="3" eb="5">
      <t>トウカツ</t>
    </rPh>
    <rPh sb="5" eb="6">
      <t>カン</t>
    </rPh>
    <rPh sb="6" eb="7">
      <t>ヅキ</t>
    </rPh>
    <rPh sb="11" eb="13">
      <t>ヨサン</t>
    </rPh>
    <rPh sb="13" eb="15">
      <t>カイケイ</t>
    </rPh>
    <rPh sb="19" eb="22">
      <t>リンヤチョウ</t>
    </rPh>
    <phoneticPr fontId="2"/>
  </si>
  <si>
    <t>平成23年度～ 未定</t>
    <rPh sb="0" eb="2">
      <t>ヘイセイ</t>
    </rPh>
    <rPh sb="4" eb="6">
      <t>ネンド</t>
    </rPh>
    <rPh sb="8" eb="10">
      <t>ミテイ</t>
    </rPh>
    <phoneticPr fontId="2"/>
  </si>
  <si>
    <t>復興庁参事官　尾関良夫
治山課長 黒川正美</t>
    <rPh sb="0" eb="2">
      <t>フッコウ</t>
    </rPh>
    <rPh sb="2" eb="3">
      <t>チョウ</t>
    </rPh>
    <rPh sb="3" eb="6">
      <t>サンジカン</t>
    </rPh>
    <rPh sb="7" eb="9">
      <t>オゼキ</t>
    </rPh>
    <rPh sb="9" eb="11">
      <t>ヨシオ</t>
    </rPh>
    <rPh sb="12" eb="14">
      <t>チサン</t>
    </rPh>
    <rPh sb="14" eb="16">
      <t>カチョウ</t>
    </rPh>
    <rPh sb="17" eb="19">
      <t>クロカワ</t>
    </rPh>
    <rPh sb="19" eb="21">
      <t>マサミ</t>
    </rPh>
    <phoneticPr fontId="2"/>
  </si>
  <si>
    <t>一般会計
東日本大震災復興特別会計</t>
    <rPh sb="0" eb="2">
      <t>イッパン</t>
    </rPh>
    <rPh sb="2" eb="4">
      <t>カイケイ</t>
    </rPh>
    <rPh sb="5" eb="6">
      <t>ヒガシ</t>
    </rPh>
    <rPh sb="6" eb="8">
      <t>ニホン</t>
    </rPh>
    <rPh sb="8" eb="11">
      <t>ダイシンサイ</t>
    </rPh>
    <rPh sb="11" eb="13">
      <t>フッコウ</t>
    </rPh>
    <rPh sb="13" eb="15">
      <t>トクベツ</t>
    </rPh>
    <rPh sb="15" eb="17">
      <t>カイケイ</t>
    </rPh>
    <phoneticPr fontId="2"/>
  </si>
  <si>
    <t>⑫森林の有する多面的機能の発揮</t>
    <phoneticPr fontId="2"/>
  </si>
  <si>
    <t>・森林法第41条、第46条、森林法施行令第6条、
・地すべり等防止法第７条、第29条</t>
    <rPh sb="9" eb="10">
      <t>ダイ</t>
    </rPh>
    <rPh sb="12" eb="13">
      <t>ジョウ</t>
    </rPh>
    <rPh sb="14" eb="17">
      <t>シンリンホウ</t>
    </rPh>
    <rPh sb="17" eb="20">
      <t>シコウレイ</t>
    </rPh>
    <rPh sb="20" eb="21">
      <t>ダイ</t>
    </rPh>
    <rPh sb="22" eb="23">
      <t>ジョウ</t>
    </rPh>
    <rPh sb="26" eb="27">
      <t>ジ</t>
    </rPh>
    <rPh sb="38" eb="39">
      <t>ダイ</t>
    </rPh>
    <rPh sb="41" eb="42">
      <t>ジョウ</t>
    </rPh>
    <phoneticPr fontId="2"/>
  </si>
  <si>
    <t>関係する計画、通知等</t>
    <phoneticPr fontId="2"/>
  </si>
  <si>
    <t>・森林・林業基本計画（平成23年7月26日閣議決定）
・全国森林計画（平成23年7月26日閣議決定）
・森林整備保全事業計画（平成21年4月24日閣議決定）</t>
    <rPh sb="28" eb="30">
      <t>ゼンコク</t>
    </rPh>
    <rPh sb="30" eb="32">
      <t>シンリン</t>
    </rPh>
    <rPh sb="32" eb="34">
      <t>ケイカク</t>
    </rPh>
    <rPh sb="35" eb="37">
      <t>ヘイセイ</t>
    </rPh>
    <rPh sb="39" eb="40">
      <t>ネン</t>
    </rPh>
    <rPh sb="41" eb="42">
      <t>ガツ</t>
    </rPh>
    <rPh sb="44" eb="45">
      <t>ニチ</t>
    </rPh>
    <rPh sb="45" eb="47">
      <t>カクギ</t>
    </rPh>
    <rPh sb="47" eb="49">
      <t>ケッテイ</t>
    </rPh>
    <phoneticPr fontId="2"/>
  </si>
  <si>
    <t>　 地震・津波、集中豪雨等により発生した集落周辺の荒廃地、水源地域等において、森林や渓流を安定させ、国土の保全、水源のかん養等森林の公益的機能を高めることにより早期に地域の安全・安心の確保、環境の保全を図る。</t>
    <rPh sb="2" eb="4">
      <t>ジシン</t>
    </rPh>
    <rPh sb="5" eb="7">
      <t>ツナミ</t>
    </rPh>
    <rPh sb="8" eb="10">
      <t>シュウチュウ</t>
    </rPh>
    <rPh sb="10" eb="12">
      <t>ゴウウ</t>
    </rPh>
    <rPh sb="12" eb="13">
      <t>トウ</t>
    </rPh>
    <rPh sb="16" eb="18">
      <t>ハッセイ</t>
    </rPh>
    <rPh sb="20" eb="22">
      <t>シュウラク</t>
    </rPh>
    <rPh sb="22" eb="24">
      <t>シュウヘン</t>
    </rPh>
    <rPh sb="25" eb="28">
      <t>コウハイチ</t>
    </rPh>
    <rPh sb="29" eb="31">
      <t>スイゲン</t>
    </rPh>
    <rPh sb="31" eb="33">
      <t>チイキ</t>
    </rPh>
    <rPh sb="33" eb="34">
      <t>トウ</t>
    </rPh>
    <rPh sb="39" eb="41">
      <t>シンリン</t>
    </rPh>
    <rPh sb="42" eb="44">
      <t>ケイリュウ</t>
    </rPh>
    <rPh sb="45" eb="47">
      <t>アンテイ</t>
    </rPh>
    <rPh sb="50" eb="52">
      <t>コクド</t>
    </rPh>
    <rPh sb="53" eb="55">
      <t>ホゼン</t>
    </rPh>
    <rPh sb="56" eb="58">
      <t>スイゲン</t>
    </rPh>
    <rPh sb="61" eb="62">
      <t>ヨウ</t>
    </rPh>
    <rPh sb="62" eb="63">
      <t>トウ</t>
    </rPh>
    <rPh sb="63" eb="65">
      <t>シンリン</t>
    </rPh>
    <rPh sb="66" eb="69">
      <t>コウエキテキ</t>
    </rPh>
    <rPh sb="69" eb="71">
      <t>キノウ</t>
    </rPh>
    <rPh sb="72" eb="73">
      <t>タカ</t>
    </rPh>
    <rPh sb="80" eb="82">
      <t>ソウキ</t>
    </rPh>
    <rPh sb="83" eb="85">
      <t>チイキ</t>
    </rPh>
    <rPh sb="86" eb="88">
      <t>アンゼン</t>
    </rPh>
    <rPh sb="89" eb="91">
      <t>アンシン</t>
    </rPh>
    <rPh sb="92" eb="94">
      <t>カクホ</t>
    </rPh>
    <rPh sb="95" eb="97">
      <t>カンキョウ</t>
    </rPh>
    <rPh sb="98" eb="100">
      <t>ホゼン</t>
    </rPh>
    <rPh sb="101" eb="102">
      <t>ハカ</t>
    </rPh>
    <phoneticPr fontId="2"/>
  </si>
  <si>
    <r>
      <t>　 地震・津波、集中豪雨等により発生した山地災害の復旧や再度災害を防止するため、山腹斜面や渓流を安定させる施設の整備や海岸防災林等の森林を造成するための植栽等を実施する。</t>
    </r>
    <r>
      <rPr>
        <sz val="11"/>
        <rFont val="ＭＳ Ｐゴシック"/>
        <family val="3"/>
        <charset val="128"/>
      </rPr>
      <t xml:space="preserve">
補助率　１／２、１／３等</t>
    </r>
    <rPh sb="2" eb="4">
      <t>ジシン</t>
    </rPh>
    <rPh sb="5" eb="7">
      <t>ツナミ</t>
    </rPh>
    <rPh sb="8" eb="10">
      <t>シュウチュウ</t>
    </rPh>
    <rPh sb="10" eb="12">
      <t>ゴウウ</t>
    </rPh>
    <rPh sb="12" eb="13">
      <t>トウ</t>
    </rPh>
    <rPh sb="16" eb="18">
      <t>ハッセイ</t>
    </rPh>
    <rPh sb="20" eb="22">
      <t>サンチ</t>
    </rPh>
    <rPh sb="22" eb="24">
      <t>サイガイ</t>
    </rPh>
    <rPh sb="25" eb="27">
      <t>フッキュウ</t>
    </rPh>
    <rPh sb="28" eb="30">
      <t>サイド</t>
    </rPh>
    <rPh sb="30" eb="32">
      <t>サイガイ</t>
    </rPh>
    <rPh sb="33" eb="35">
      <t>ボウシ</t>
    </rPh>
    <rPh sb="40" eb="42">
      <t>サンプク</t>
    </rPh>
    <rPh sb="42" eb="44">
      <t>シャメン</t>
    </rPh>
    <rPh sb="45" eb="47">
      <t>ケイリュウ</t>
    </rPh>
    <rPh sb="48" eb="50">
      <t>アンテイ</t>
    </rPh>
    <rPh sb="53" eb="55">
      <t>シセツ</t>
    </rPh>
    <rPh sb="56" eb="58">
      <t>セイビ</t>
    </rPh>
    <rPh sb="59" eb="61">
      <t>カイガン</t>
    </rPh>
    <rPh sb="61" eb="64">
      <t>ボウサイリン</t>
    </rPh>
    <rPh sb="64" eb="65">
      <t>トウ</t>
    </rPh>
    <rPh sb="66" eb="68">
      <t>シンリン</t>
    </rPh>
    <rPh sb="69" eb="71">
      <t>ゾウセイ</t>
    </rPh>
    <rPh sb="76" eb="78">
      <t>ショクサイ</t>
    </rPh>
    <rPh sb="78" eb="79">
      <t>トウ</t>
    </rPh>
    <rPh sb="80" eb="82">
      <t>ジッシ</t>
    </rPh>
    <rPh sb="87" eb="90">
      <t>ホジョリツ</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</si>
  <si>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</si>
  <si>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t>
    <phoneticPr fontId="2"/>
  </si>
  <si>
    <t>1,275（復興庁計上）</t>
    <phoneticPr fontId="2"/>
  </si>
  <si>
    <t>5,370（復興庁計上）</t>
    <phoneticPr fontId="2"/>
  </si>
  <si>
    <t>7,049（農水省計上）</t>
    <rPh sb="6" eb="9">
      <t>ノウスイショウ</t>
    </rPh>
    <phoneticPr fontId="2"/>
  </si>
  <si>
    <t>目標値
（　25年度）</t>
    <rPh sb="0" eb="3">
      <t>モクヒョウチ</t>
    </rPh>
    <rPh sb="8" eb="10">
      <t>ネンド</t>
    </rPh>
    <phoneticPr fontId="2"/>
  </si>
  <si>
    <t>周辺の森林の山地災害防止機能等が確保される集落の数</t>
    <rPh sb="0" eb="2">
      <t>シュウヘン</t>
    </rPh>
    <rPh sb="3" eb="5">
      <t>シンリン</t>
    </rPh>
    <rPh sb="6" eb="8">
      <t>サンチ</t>
    </rPh>
    <rPh sb="8" eb="10">
      <t>サイガイ</t>
    </rPh>
    <rPh sb="10" eb="12">
      <t>ボウシ</t>
    </rPh>
    <rPh sb="12" eb="14">
      <t>キノウ</t>
    </rPh>
    <rPh sb="14" eb="15">
      <t>トウ</t>
    </rPh>
    <rPh sb="16" eb="18">
      <t>カクホ</t>
    </rPh>
    <rPh sb="21" eb="23">
      <t>シュウラク</t>
    </rPh>
    <rPh sb="24" eb="25">
      <t>カズ</t>
    </rPh>
    <phoneticPr fontId="2"/>
  </si>
  <si>
    <t>集落数</t>
    <rPh sb="0" eb="3">
      <t>シュウラクスウ</t>
    </rPh>
    <phoneticPr fontId="2"/>
  </si>
  <si>
    <t>52,300
（52,600）</t>
    <phoneticPr fontId="2"/>
  </si>
  <si>
    <t>52,990
(53,400)</t>
    <phoneticPr fontId="2"/>
  </si>
  <si>
    <t>53,520
(54,300)</t>
    <phoneticPr fontId="2"/>
  </si>
  <si>
    <t>％</t>
    <phoneticPr fontId="2"/>
  </si>
  <si>
    <t>治山対策を実施した箇所数</t>
    <rPh sb="0" eb="2">
      <t>チサン</t>
    </rPh>
    <rPh sb="2" eb="4">
      <t>タイサク</t>
    </rPh>
    <rPh sb="5" eb="7">
      <t>ジッシ</t>
    </rPh>
    <rPh sb="9" eb="12">
      <t>カショスウ</t>
    </rPh>
    <phoneticPr fontId="2"/>
  </si>
  <si>
    <t>（</t>
    <phoneticPr fontId="2"/>
  </si>
  <si>
    <t>）</t>
    <phoneticPr fontId="2"/>
  </si>
  <si>
    <t>59（百万円／箇所）　　　　　　</t>
    <rPh sb="3" eb="5">
      <t>ヒャクマン</t>
    </rPh>
    <rPh sb="5" eb="6">
      <t>エン</t>
    </rPh>
    <rPh sb="7" eb="9">
      <t>カショ</t>
    </rPh>
    <phoneticPr fontId="2"/>
  </si>
  <si>
    <t xml:space="preserve">（年度事業費）/（年度箇所数）=（単位当たりコスト）
　　　　14,453　/　243 　　　　　=　59（百万円/箇所）
</t>
    <phoneticPr fontId="2"/>
  </si>
  <si>
    <t>山地治山総合対策事業費補助（農水省計上）</t>
    <rPh sb="0" eb="2">
      <t>サンチ</t>
    </rPh>
    <rPh sb="2" eb="4">
      <t>チサン</t>
    </rPh>
    <rPh sb="4" eb="6">
      <t>ソウゴウ</t>
    </rPh>
    <rPh sb="6" eb="8">
      <t>タイサク</t>
    </rPh>
    <rPh sb="8" eb="11">
      <t>ジギョウヒ</t>
    </rPh>
    <rPh sb="11" eb="13">
      <t>ホジョ</t>
    </rPh>
    <rPh sb="14" eb="17">
      <t>ノウスイショウ</t>
    </rPh>
    <rPh sb="17" eb="19">
      <t>ケイジョウ</t>
    </rPh>
    <phoneticPr fontId="2"/>
  </si>
  <si>
    <t>水源地域等保安林整備事業費補助（農水省計上）</t>
    <rPh sb="0" eb="2">
      <t>スイゲン</t>
    </rPh>
    <rPh sb="2" eb="4">
      <t>チイキ</t>
    </rPh>
    <rPh sb="4" eb="5">
      <t>トウ</t>
    </rPh>
    <rPh sb="5" eb="8">
      <t>ホアンリン</t>
    </rPh>
    <rPh sb="8" eb="10">
      <t>セイビ</t>
    </rPh>
    <rPh sb="10" eb="13">
      <t>ジギョウヒ</t>
    </rPh>
    <rPh sb="13" eb="15">
      <t>ホジョ</t>
    </rPh>
    <phoneticPr fontId="2"/>
  </si>
  <si>
    <t>後進地域特例法適用団体補助率差額（農水省計上）</t>
    <rPh sb="0" eb="2">
      <t>コウシン</t>
    </rPh>
    <rPh sb="2" eb="4">
      <t>チイキ</t>
    </rPh>
    <rPh sb="4" eb="7">
      <t>トクレイホウ</t>
    </rPh>
    <rPh sb="7" eb="9">
      <t>テキヨウ</t>
    </rPh>
    <rPh sb="9" eb="11">
      <t>ダンタイ</t>
    </rPh>
    <rPh sb="11" eb="14">
      <t>ホジョリツ</t>
    </rPh>
    <rPh sb="14" eb="16">
      <t>サガク</t>
    </rPh>
    <phoneticPr fontId="2"/>
  </si>
  <si>
    <t>山地治山総合対策事業費補助（復興庁計上）</t>
    <rPh sb="0" eb="2">
      <t>サンチ</t>
    </rPh>
    <rPh sb="2" eb="4">
      <t>チサン</t>
    </rPh>
    <rPh sb="4" eb="6">
      <t>ソウゴウ</t>
    </rPh>
    <rPh sb="6" eb="8">
      <t>タイサク</t>
    </rPh>
    <rPh sb="8" eb="11">
      <t>ジギョウヒ</t>
    </rPh>
    <rPh sb="11" eb="13">
      <t>ホジョ</t>
    </rPh>
    <rPh sb="14" eb="16">
      <t>フッコウ</t>
    </rPh>
    <rPh sb="16" eb="17">
      <t>チョウ</t>
    </rPh>
    <phoneticPr fontId="2"/>
  </si>
  <si>
    <t>水源地域等保安林整備事業費補助（復興庁計上）</t>
    <rPh sb="0" eb="2">
      <t>スイゲン</t>
    </rPh>
    <rPh sb="2" eb="5">
      <t>チイキナド</t>
    </rPh>
    <rPh sb="5" eb="8">
      <t>ホアンリン</t>
    </rPh>
    <rPh sb="8" eb="10">
      <t>セイビ</t>
    </rPh>
    <rPh sb="10" eb="13">
      <t>ジギョウヒ</t>
    </rPh>
    <rPh sb="13" eb="15">
      <t>ホジョ</t>
    </rPh>
    <rPh sb="16" eb="18">
      <t>フッコウ</t>
    </rPh>
    <rPh sb="18" eb="19">
      <t>チョウ</t>
    </rPh>
    <rPh sb="19" eb="21">
      <t>ケイジョウ</t>
    </rPh>
    <phoneticPr fontId="2"/>
  </si>
  <si>
    <t>後進地域特例法適用団体補助率差額（復興庁計上）</t>
    <rPh sb="0" eb="2">
      <t>コウシン</t>
    </rPh>
    <rPh sb="2" eb="4">
      <t>チイキ</t>
    </rPh>
    <rPh sb="4" eb="7">
      <t>トクレイホウ</t>
    </rPh>
    <rPh sb="7" eb="9">
      <t>テキヨウ</t>
    </rPh>
    <rPh sb="9" eb="11">
      <t>ダンタイ</t>
    </rPh>
    <rPh sb="11" eb="14">
      <t>ホジョリツ</t>
    </rPh>
    <rPh sb="14" eb="16">
      <t>サガク</t>
    </rPh>
    <phoneticPr fontId="2"/>
  </si>
  <si>
    <t>○</t>
    <phoneticPr fontId="2"/>
  </si>
  <si>
    <t>不用率が大きい場合は、その理由を把握しているか。</t>
    <phoneticPr fontId="2"/>
  </si>
  <si>
    <t>△</t>
    <phoneticPr fontId="2"/>
  </si>
  <si>
    <t>支出先の選定について、民間調査会社等への調査の委託において１者応札があった。</t>
    <rPh sb="0" eb="2">
      <t>シシュツ</t>
    </rPh>
    <rPh sb="2" eb="3">
      <t>サキ</t>
    </rPh>
    <rPh sb="4" eb="6">
      <t>センテイ</t>
    </rPh>
    <rPh sb="11" eb="13">
      <t>ミンカン</t>
    </rPh>
    <rPh sb="13" eb="15">
      <t>チョウサ</t>
    </rPh>
    <rPh sb="15" eb="17">
      <t>カイシャ</t>
    </rPh>
    <rPh sb="17" eb="18">
      <t>トウ</t>
    </rPh>
    <rPh sb="20" eb="22">
      <t>チョウサ</t>
    </rPh>
    <rPh sb="23" eb="25">
      <t>イタク</t>
    </rPh>
    <rPh sb="30" eb="31">
      <t>シャ</t>
    </rPh>
    <rPh sb="31" eb="33">
      <t>オウサツ</t>
    </rPh>
    <phoneticPr fontId="2"/>
  </si>
  <si>
    <t>単位あたりコストの削減に努めているか。その水準は妥当か。</t>
    <phoneticPr fontId="2"/>
  </si>
  <si>
    <t>○</t>
    <phoneticPr fontId="2"/>
  </si>
  <si>
    <t>活動実績は見込みに見合ったものであるか。</t>
    <phoneticPr fontId="2"/>
  </si>
  <si>
    <t>本事業は、東日本大震災で発生した山腹崩壊地等における復旧整備や被災した海岸防災林の復旧・再生を実施するとともに、東日本大震災の教訓を踏まえ、東海・東南海・南海地震など今後大規模な地震による災害の危険性が高い地域における崩壊地等の集中的な復旧整備、津波等に備えた海岸防災林の整備を実施する事業であり、国民の安全・安心を確保するために有効な優先度の高い事業である。</t>
    <rPh sb="0" eb="1">
      <t>ホン</t>
    </rPh>
    <rPh sb="1" eb="3">
      <t>ジギョウ</t>
    </rPh>
    <rPh sb="5" eb="8">
      <t>ヒガシニホン</t>
    </rPh>
    <rPh sb="8" eb="11">
      <t>ダイシンサイ</t>
    </rPh>
    <rPh sb="12" eb="14">
      <t>ハッセイ</t>
    </rPh>
    <rPh sb="16" eb="18">
      <t>サンプク</t>
    </rPh>
    <rPh sb="18" eb="21">
      <t>ホウカイチ</t>
    </rPh>
    <rPh sb="21" eb="22">
      <t>トウ</t>
    </rPh>
    <rPh sb="26" eb="28">
      <t>フッキュウ</t>
    </rPh>
    <rPh sb="28" eb="30">
      <t>セイビ</t>
    </rPh>
    <rPh sb="31" eb="33">
      <t>ヒサイ</t>
    </rPh>
    <rPh sb="35" eb="37">
      <t>カイガン</t>
    </rPh>
    <rPh sb="37" eb="40">
      <t>ボウサイリ</t>
    </rPh>
    <rPh sb="41" eb="43">
      <t>フッキュウ</t>
    </rPh>
    <rPh sb="44" eb="46">
      <t>サイセイ</t>
    </rPh>
    <rPh sb="47" eb="49">
      <t>ジッシ</t>
    </rPh>
    <rPh sb="56" eb="59">
      <t>ヒガシニホン</t>
    </rPh>
    <rPh sb="59" eb="62">
      <t>ダイシンサイ</t>
    </rPh>
    <rPh sb="63" eb="65">
      <t>キョウクン</t>
    </rPh>
    <rPh sb="66" eb="67">
      <t>フ</t>
    </rPh>
    <rPh sb="70" eb="72">
      <t>トウカイ</t>
    </rPh>
    <rPh sb="73" eb="76">
      <t>トウナンカイ</t>
    </rPh>
    <rPh sb="77" eb="79">
      <t>ナンカイ</t>
    </rPh>
    <rPh sb="79" eb="81">
      <t>ジシン</t>
    </rPh>
    <rPh sb="83" eb="85">
      <t>コンゴ</t>
    </rPh>
    <rPh sb="165" eb="167">
      <t>ユウコウ</t>
    </rPh>
    <phoneticPr fontId="2"/>
  </si>
  <si>
    <t>　本事業は、山地に起因する災害から国民の生命・財産を保全する上で必要不可欠な事業であり、厳しい財政事情の下でも事業量が確保されるようコスト削減に向けた不断の見直しを徹底する必要がある。また、支出先上位10者リストの「Ｂ」について一者応札があった。
　以上のことから、「コストの削減」、「支出先の選定における競争性・透明性の一層の向上」を行うべきであり、本事業としては「一部改善」とする。</t>
    <phoneticPr fontId="2"/>
  </si>
  <si>
    <t>【コストの削減】
　当該事業の実施にあたり、これまでも現地発生材の活用等コスト削減に努めているところ。加えて、ある程度のコスト縮減効果が確認されているものの普及が進んでいない一部の新工法において、現状と課題等を調査・分析し、さらなる普及を図るなど積極的にコスト削減に努めている。今後もこれらの取組の着実な実施を通じ、効率的な事業執行に努める。
【支出先の選定における競争性・透明性の一層の向上】
　一者応札があった調査は、東日本大震災により被災した海岸防災林の復旧計画を検討するものであり、専門性・重要性の高い内容であることを受けて設定した必須評価項目が原因の一つと考えられるため、同様の調査を行う場合には、必要となる成果内容を踏まえつつ、必須項目の内容そのものや業務経験の範囲についても柔軟に設け、参入しやすい要件の設定するなど改善に努めている。</t>
  </si>
  <si>
    <t>※平成24年度当初予算PR版
http://www.rinya.maff.go.jp/i/rinsei/yosankesan/pdf/24k-13.pdf
※平成23年度三次補正予算PR版
http://www.rinya.maff.go.jp/i/rinsei/yosankesan/pdf/23ho03-06.pdf
※平成23年度一次補正予算PR版
http://www.rinya.maff.go.jp/i/rinsei/yosankesan/pdf/23ho-02.pdf</t>
    <rPh sb="1" eb="3">
      <t>ヘイセイ</t>
    </rPh>
    <rPh sb="5" eb="7">
      <t>ネンド</t>
    </rPh>
    <rPh sb="7" eb="9">
      <t>トウショ</t>
    </rPh>
    <rPh sb="9" eb="11">
      <t>ヨサン</t>
    </rPh>
    <rPh sb="13" eb="14">
      <t>バン</t>
    </rPh>
    <rPh sb="80" eb="82">
      <t>ヘイセイ</t>
    </rPh>
    <rPh sb="84" eb="86">
      <t>ネンド</t>
    </rPh>
    <rPh sb="86" eb="88">
      <t>サンジ</t>
    </rPh>
    <rPh sb="88" eb="90">
      <t>ホセイ</t>
    </rPh>
    <rPh sb="90" eb="92">
      <t>ヨサン</t>
    </rPh>
    <rPh sb="94" eb="95">
      <t>バン</t>
    </rPh>
    <rPh sb="164" eb="166">
      <t>ヘイセイ</t>
    </rPh>
    <rPh sb="168" eb="170">
      <t>ネンド</t>
    </rPh>
    <rPh sb="170" eb="172">
      <t>イチジ</t>
    </rPh>
    <rPh sb="172" eb="174">
      <t>ホセイ</t>
    </rPh>
    <rPh sb="174" eb="176">
      <t>ヨサン</t>
    </rPh>
    <rPh sb="178" eb="179">
      <t>バン</t>
    </rPh>
    <phoneticPr fontId="2"/>
  </si>
  <si>
    <t>林野庁</t>
    <rPh sb="0" eb="3">
      <t>リンヤチョウ</t>
    </rPh>
    <phoneticPr fontId="69"/>
  </si>
  <si>
    <t>802百万円</t>
    <rPh sb="3" eb="5">
      <t>ヒャクマン</t>
    </rPh>
    <rPh sb="5" eb="6">
      <t>エン</t>
    </rPh>
    <phoneticPr fontId="2"/>
  </si>
  <si>
    <t>都道府県が行う治山事業に対し、必要な費用の一部を補助</t>
    <rPh sb="0" eb="4">
      <t>トドウフケン</t>
    </rPh>
    <rPh sb="5" eb="6">
      <t>オコナ</t>
    </rPh>
    <rPh sb="7" eb="9">
      <t>チサン</t>
    </rPh>
    <rPh sb="9" eb="11">
      <t>ジギョウ</t>
    </rPh>
    <rPh sb="12" eb="13">
      <t>タイ</t>
    </rPh>
    <rPh sb="15" eb="17">
      <t>ヒツヨウ</t>
    </rPh>
    <rPh sb="18" eb="20">
      <t>ヒヨウ</t>
    </rPh>
    <rPh sb="21" eb="23">
      <t>イチブ</t>
    </rPh>
    <rPh sb="24" eb="26">
      <t>ホジョ</t>
    </rPh>
    <phoneticPr fontId="69"/>
  </si>
  <si>
    <t>A.（栃木県）</t>
    <rPh sb="3" eb="6">
      <t>トチギケン</t>
    </rPh>
    <phoneticPr fontId="2"/>
  </si>
  <si>
    <t>E.</t>
    <phoneticPr fontId="2"/>
  </si>
  <si>
    <t>治山施設の施工に係る請負工事費（那須土木（株）21百万円、指名競争入札等）</t>
    <rPh sb="0" eb="2">
      <t>チサン</t>
    </rPh>
    <rPh sb="2" eb="4">
      <t>シセツ</t>
    </rPh>
    <rPh sb="5" eb="7">
      <t>セコウ</t>
    </rPh>
    <rPh sb="8" eb="9">
      <t>カカ</t>
    </rPh>
    <rPh sb="10" eb="12">
      <t>ウケオイ</t>
    </rPh>
    <rPh sb="12" eb="14">
      <t>コウジ</t>
    </rPh>
    <rPh sb="14" eb="15">
      <t>ヒ</t>
    </rPh>
    <rPh sb="16" eb="18">
      <t>ナス</t>
    </rPh>
    <rPh sb="18" eb="20">
      <t>ドボク</t>
    </rPh>
    <rPh sb="21" eb="22">
      <t>カブ</t>
    </rPh>
    <rPh sb="25" eb="27">
      <t>ヒャクマン</t>
    </rPh>
    <rPh sb="27" eb="28">
      <t>エン</t>
    </rPh>
    <rPh sb="29" eb="31">
      <t>シメイ</t>
    </rPh>
    <rPh sb="31" eb="33">
      <t>キョウソウ</t>
    </rPh>
    <rPh sb="33" eb="35">
      <t>ニュウサツ</t>
    </rPh>
    <rPh sb="35" eb="36">
      <t>トウ</t>
    </rPh>
    <phoneticPr fontId="2"/>
  </si>
  <si>
    <t>治山施設等の施工を実施するために必要な調査、設計等　（国土防災技術（株））</t>
    <rPh sb="0" eb="2">
      <t>チサン</t>
    </rPh>
    <rPh sb="2" eb="4">
      <t>シセツ</t>
    </rPh>
    <rPh sb="4" eb="5">
      <t>トウ</t>
    </rPh>
    <rPh sb="6" eb="8">
      <t>セコウ</t>
    </rPh>
    <rPh sb="9" eb="11">
      <t>ジッシ</t>
    </rPh>
    <rPh sb="16" eb="18">
      <t>ヒツヨウ</t>
    </rPh>
    <rPh sb="19" eb="21">
      <t>チョウサ</t>
    </rPh>
    <rPh sb="22" eb="24">
      <t>セッケイ</t>
    </rPh>
    <rPh sb="24" eb="25">
      <t>トウ</t>
    </rPh>
    <rPh sb="27" eb="29">
      <t>コクド</t>
    </rPh>
    <rPh sb="29" eb="31">
      <t>ボウサイ</t>
    </rPh>
    <rPh sb="31" eb="33">
      <t>ギジュツ</t>
    </rPh>
    <rPh sb="34" eb="35">
      <t>カブ</t>
    </rPh>
    <phoneticPr fontId="2"/>
  </si>
  <si>
    <t>B.民間調査会社（国土防災技術（株））</t>
    <rPh sb="2" eb="4">
      <t>ミンカン</t>
    </rPh>
    <rPh sb="4" eb="6">
      <t>チョウサ</t>
    </rPh>
    <rPh sb="6" eb="8">
      <t>カイシャ</t>
    </rPh>
    <rPh sb="9" eb="11">
      <t>コクド</t>
    </rPh>
    <rPh sb="11" eb="13">
      <t>ボウサイ</t>
    </rPh>
    <rPh sb="13" eb="15">
      <t>ギジュツ</t>
    </rPh>
    <rPh sb="16" eb="17">
      <t>カブ</t>
    </rPh>
    <phoneticPr fontId="2"/>
  </si>
  <si>
    <t>F.</t>
    <phoneticPr fontId="2"/>
  </si>
  <si>
    <t>現地調査・試験・解析等に対する経費</t>
    <rPh sb="0" eb="2">
      <t>ゲンチ</t>
    </rPh>
    <rPh sb="2" eb="4">
      <t>チョウサ</t>
    </rPh>
    <rPh sb="5" eb="7">
      <t>シケン</t>
    </rPh>
    <rPh sb="8" eb="10">
      <t>カイセキ</t>
    </rPh>
    <rPh sb="10" eb="11">
      <t>トウ</t>
    </rPh>
    <rPh sb="12" eb="13">
      <t>タイ</t>
    </rPh>
    <rPh sb="15" eb="17">
      <t>ケイヒ</t>
    </rPh>
    <phoneticPr fontId="2"/>
  </si>
  <si>
    <t>旅費・交通費</t>
    <rPh sb="0" eb="2">
      <t>リョヒ</t>
    </rPh>
    <rPh sb="3" eb="6">
      <t>コウツウヒ</t>
    </rPh>
    <phoneticPr fontId="2"/>
  </si>
  <si>
    <t>現地調査に係る交通費・宿泊費</t>
    <rPh sb="0" eb="2">
      <t>ゲンチ</t>
    </rPh>
    <rPh sb="2" eb="4">
      <t>チョウサ</t>
    </rPh>
    <rPh sb="5" eb="6">
      <t>カカ</t>
    </rPh>
    <rPh sb="7" eb="10">
      <t>コウツウヒ</t>
    </rPh>
    <rPh sb="11" eb="14">
      <t>シュクハクヒ</t>
    </rPh>
    <phoneticPr fontId="2"/>
  </si>
  <si>
    <t>消費税及び
地方消費税</t>
    <rPh sb="0" eb="2">
      <t>ショウヒ</t>
    </rPh>
    <rPh sb="2" eb="3">
      <t>ゼイ</t>
    </rPh>
    <rPh sb="3" eb="4">
      <t>オヨ</t>
    </rPh>
    <rPh sb="6" eb="8">
      <t>チホウ</t>
    </rPh>
    <rPh sb="8" eb="11">
      <t>ショウヒゼイ</t>
    </rPh>
    <phoneticPr fontId="2"/>
  </si>
  <si>
    <t>現地調査に必要な材料費ほか</t>
    <rPh sb="0" eb="2">
      <t>ゲンチ</t>
    </rPh>
    <rPh sb="2" eb="4">
      <t>チョウサ</t>
    </rPh>
    <rPh sb="5" eb="7">
      <t>ヒツヨウ</t>
    </rPh>
    <rPh sb="8" eb="11">
      <t>ザイリョウヒ</t>
    </rPh>
    <phoneticPr fontId="2"/>
  </si>
  <si>
    <t>C.森林管理局（東北森林管理局）</t>
    <rPh sb="2" eb="4">
      <t>シンリン</t>
    </rPh>
    <rPh sb="4" eb="6">
      <t>カンリ</t>
    </rPh>
    <rPh sb="6" eb="7">
      <t>キョク</t>
    </rPh>
    <rPh sb="8" eb="10">
      <t>トウホク</t>
    </rPh>
    <rPh sb="10" eb="12">
      <t>シンリン</t>
    </rPh>
    <rPh sb="12" eb="14">
      <t>カンリ</t>
    </rPh>
    <rPh sb="14" eb="15">
      <t>キョク</t>
    </rPh>
    <phoneticPr fontId="2"/>
  </si>
  <si>
    <t>G.</t>
    <phoneticPr fontId="2"/>
  </si>
  <si>
    <t>調査委託費</t>
    <rPh sb="0" eb="2">
      <t>チョウサ</t>
    </rPh>
    <rPh sb="2" eb="5">
      <t>イタクヒ</t>
    </rPh>
    <phoneticPr fontId="2"/>
  </si>
  <si>
    <t>調査委託費（国土防災技術（株））</t>
    <rPh sb="0" eb="2">
      <t>チョウサ</t>
    </rPh>
    <rPh sb="2" eb="5">
      <t>イタクヒ</t>
    </rPh>
    <rPh sb="6" eb="8">
      <t>コクド</t>
    </rPh>
    <rPh sb="8" eb="10">
      <t>ボウサイ</t>
    </rPh>
    <rPh sb="10" eb="12">
      <t>ギジュツ</t>
    </rPh>
    <rPh sb="13" eb="14">
      <t>カブ</t>
    </rPh>
    <phoneticPr fontId="2"/>
  </si>
  <si>
    <t>D.民間調査会社（国土防災技術（株））</t>
    <rPh sb="2" eb="4">
      <t>ミンカン</t>
    </rPh>
    <rPh sb="4" eb="6">
      <t>チョウサ</t>
    </rPh>
    <rPh sb="6" eb="8">
      <t>カイシャ</t>
    </rPh>
    <rPh sb="9" eb="11">
      <t>コクド</t>
    </rPh>
    <rPh sb="11" eb="13">
      <t>ボウサイ</t>
    </rPh>
    <rPh sb="13" eb="15">
      <t>ギジュツ</t>
    </rPh>
    <rPh sb="16" eb="17">
      <t>カブ</t>
    </rPh>
    <phoneticPr fontId="2"/>
  </si>
  <si>
    <t>H.</t>
    <phoneticPr fontId="2"/>
  </si>
  <si>
    <t>海岸防災林等に関する調査業務</t>
    <rPh sb="0" eb="2">
      <t>カイガン</t>
    </rPh>
    <rPh sb="2" eb="5">
      <t>ボウサイリン</t>
    </rPh>
    <rPh sb="5" eb="6">
      <t>トウ</t>
    </rPh>
    <rPh sb="7" eb="8">
      <t>カン</t>
    </rPh>
    <rPh sb="10" eb="12">
      <t>チョウサ</t>
    </rPh>
    <rPh sb="12" eb="14">
      <t>ギョウム</t>
    </rPh>
    <phoneticPr fontId="2"/>
  </si>
  <si>
    <t>A.都府県</t>
    <rPh sb="2" eb="5">
      <t>トフケン</t>
    </rPh>
    <phoneticPr fontId="2"/>
  </si>
  <si>
    <t>治山事業（補助）の実施</t>
    <rPh sb="0" eb="2">
      <t>チサン</t>
    </rPh>
    <rPh sb="2" eb="4">
      <t>ジギョウ</t>
    </rPh>
    <rPh sb="5" eb="7">
      <t>ホジョ</t>
    </rPh>
    <rPh sb="9" eb="11">
      <t>ジッシ</t>
    </rPh>
    <phoneticPr fontId="2"/>
  </si>
  <si>
    <t>福島県</t>
    <rPh sb="0" eb="2">
      <t>フクシマ</t>
    </rPh>
    <rPh sb="2" eb="3">
      <t>ケン</t>
    </rPh>
    <phoneticPr fontId="2"/>
  </si>
  <si>
    <t>徳島県</t>
    <rPh sb="0" eb="2">
      <t>トクシマ</t>
    </rPh>
    <rPh sb="2" eb="3">
      <t>ケン</t>
    </rPh>
    <phoneticPr fontId="2"/>
  </si>
  <si>
    <t>宮崎県</t>
    <rPh sb="0" eb="2">
      <t>ミヤザキ</t>
    </rPh>
    <rPh sb="2" eb="3">
      <t>ケン</t>
    </rPh>
    <phoneticPr fontId="2"/>
  </si>
  <si>
    <t>群馬県</t>
    <rPh sb="0" eb="3">
      <t>グンマケン</t>
    </rPh>
    <phoneticPr fontId="2"/>
  </si>
  <si>
    <t>B.民間調査会社</t>
    <rPh sb="2" eb="4">
      <t>ミンカン</t>
    </rPh>
    <rPh sb="4" eb="6">
      <t>チョウサ</t>
    </rPh>
    <rPh sb="6" eb="8">
      <t>カイシャ</t>
    </rPh>
    <phoneticPr fontId="2"/>
  </si>
  <si>
    <t>国土防災技術（株）</t>
    <rPh sb="0" eb="2">
      <t>コクド</t>
    </rPh>
    <rPh sb="2" eb="4">
      <t>ボウサイ</t>
    </rPh>
    <rPh sb="4" eb="6">
      <t>ギジュツ</t>
    </rPh>
    <rPh sb="7" eb="8">
      <t>カブ</t>
    </rPh>
    <phoneticPr fontId="2"/>
  </si>
  <si>
    <t>東日本大震災により被災した海岸防災林の復旧計画検討業務</t>
    <rPh sb="0" eb="1">
      <t>ヒガシ</t>
    </rPh>
    <rPh sb="1" eb="3">
      <t>ニホン</t>
    </rPh>
    <rPh sb="3" eb="6">
      <t>ダイシンサイ</t>
    </rPh>
    <rPh sb="9" eb="11">
      <t>ヒサイ</t>
    </rPh>
    <rPh sb="13" eb="15">
      <t>カイガン</t>
    </rPh>
    <rPh sb="15" eb="18">
      <t>ボウサイリン</t>
    </rPh>
    <rPh sb="19" eb="21">
      <t>フッキュウ</t>
    </rPh>
    <rPh sb="21" eb="23">
      <t>ケイカク</t>
    </rPh>
    <rPh sb="23" eb="25">
      <t>ケントウ</t>
    </rPh>
    <rPh sb="25" eb="27">
      <t>ギョウム</t>
    </rPh>
    <phoneticPr fontId="2"/>
  </si>
  <si>
    <t>Ｃ.森林管理局</t>
    <rPh sb="2" eb="4">
      <t>シンリン</t>
    </rPh>
    <rPh sb="4" eb="6">
      <t>カンリ</t>
    </rPh>
    <rPh sb="6" eb="7">
      <t>キョク</t>
    </rPh>
    <phoneticPr fontId="2"/>
  </si>
  <si>
    <t>支　出　先</t>
    <phoneticPr fontId="2"/>
  </si>
  <si>
    <t>業　務　概　要</t>
    <phoneticPr fontId="2"/>
  </si>
  <si>
    <t>支　出　額
（百万円）</t>
    <phoneticPr fontId="2"/>
  </si>
  <si>
    <t>東北森林管理局</t>
    <rPh sb="0" eb="2">
      <t>トウホク</t>
    </rPh>
    <rPh sb="2" eb="4">
      <t>シンリン</t>
    </rPh>
    <rPh sb="4" eb="6">
      <t>カンリ</t>
    </rPh>
    <rPh sb="6" eb="7">
      <t>キョク</t>
    </rPh>
    <phoneticPr fontId="2"/>
  </si>
  <si>
    <t>東日本大震災により被災した海岸防災林の復旧計画検討業務（発注・監督等）</t>
    <rPh sb="0" eb="1">
      <t>ヒガシ</t>
    </rPh>
    <rPh sb="1" eb="3">
      <t>ニホン</t>
    </rPh>
    <rPh sb="3" eb="6">
      <t>ダイシンサイ</t>
    </rPh>
    <rPh sb="9" eb="11">
      <t>ヒサイ</t>
    </rPh>
    <rPh sb="13" eb="15">
      <t>カイガン</t>
    </rPh>
    <rPh sb="15" eb="18">
      <t>ボウサイリン</t>
    </rPh>
    <rPh sb="19" eb="21">
      <t>フッキュウ</t>
    </rPh>
    <rPh sb="21" eb="23">
      <t>ケイカク</t>
    </rPh>
    <rPh sb="23" eb="25">
      <t>ケントウ</t>
    </rPh>
    <rPh sb="25" eb="27">
      <t>ギョウム</t>
    </rPh>
    <rPh sb="28" eb="30">
      <t>ハッチュウ</t>
    </rPh>
    <rPh sb="31" eb="33">
      <t>カントク</t>
    </rPh>
    <rPh sb="33" eb="34">
      <t>トウ</t>
    </rPh>
    <phoneticPr fontId="2"/>
  </si>
  <si>
    <t>－</t>
    <phoneticPr fontId="2"/>
  </si>
  <si>
    <t>Ｄ.民間調査会社</t>
    <rPh sb="2" eb="4">
      <t>ミンカン</t>
    </rPh>
    <rPh sb="4" eb="6">
      <t>チョウサ</t>
    </rPh>
    <rPh sb="6" eb="8">
      <t>カイシャ</t>
    </rPh>
    <phoneticPr fontId="2"/>
  </si>
  <si>
    <t>復興庁：97
農林水産省：0427</t>
    <rPh sb="0" eb="2">
      <t>フッコウ</t>
    </rPh>
    <rPh sb="2" eb="3">
      <t>チョウ</t>
    </rPh>
    <rPh sb="7" eb="9">
      <t>ノウリン</t>
    </rPh>
    <rPh sb="9" eb="12">
      <t>スイサンショウ</t>
    </rPh>
    <phoneticPr fontId="2"/>
  </si>
  <si>
    <t>森林整備事業（独法・復興関連事業）</t>
    <rPh sb="0" eb="2">
      <t>シンリン</t>
    </rPh>
    <rPh sb="2" eb="4">
      <t>セイビ</t>
    </rPh>
    <rPh sb="4" eb="6">
      <t>ジギョウ</t>
    </rPh>
    <rPh sb="7" eb="8">
      <t>ドク</t>
    </rPh>
    <rPh sb="8" eb="9">
      <t>ホウ</t>
    </rPh>
    <rPh sb="10" eb="12">
      <t>フッコウ</t>
    </rPh>
    <rPh sb="12" eb="14">
      <t>カンレン</t>
    </rPh>
    <rPh sb="14" eb="16">
      <t>ジギョウ</t>
    </rPh>
    <phoneticPr fontId="2"/>
  </si>
  <si>
    <t>担当部局庁</t>
    <phoneticPr fontId="2"/>
  </si>
  <si>
    <t>復興庁統括官付参事官（予算会計担当）
林野庁森林整備部整備課</t>
    <rPh sb="3" eb="5">
      <t>トウカツ</t>
    </rPh>
    <rPh sb="5" eb="6">
      <t>カン</t>
    </rPh>
    <rPh sb="6" eb="7">
      <t>ヅキ</t>
    </rPh>
    <rPh sb="11" eb="13">
      <t>ヨサン</t>
    </rPh>
    <rPh sb="13" eb="15">
      <t>カイケイ</t>
    </rPh>
    <rPh sb="19" eb="22">
      <t>リンヤチョウ</t>
    </rPh>
    <phoneticPr fontId="2"/>
  </si>
  <si>
    <t>復興庁参事官　尾関良夫
整備課長 肥後賢輔</t>
    <rPh sb="0" eb="2">
      <t>フッコウ</t>
    </rPh>
    <rPh sb="2" eb="3">
      <t>チョウ</t>
    </rPh>
    <rPh sb="3" eb="6">
      <t>サンジカン</t>
    </rPh>
    <rPh sb="7" eb="9">
      <t>オゼキ</t>
    </rPh>
    <rPh sb="9" eb="11">
      <t>ヨシオ</t>
    </rPh>
    <rPh sb="12" eb="15">
      <t>セイビカ</t>
    </rPh>
    <rPh sb="15" eb="16">
      <t>チョウ</t>
    </rPh>
    <rPh sb="17" eb="19">
      <t>ヒゴ</t>
    </rPh>
    <rPh sb="19" eb="21">
      <t>ケンスケ</t>
    </rPh>
    <phoneticPr fontId="2"/>
  </si>
  <si>
    <r>
      <t xml:space="preserve">一般会計
</t>
    </r>
    <r>
      <rPr>
        <sz val="11"/>
        <rFont val="ＭＳ Ｐゴシック"/>
        <family val="3"/>
        <charset val="128"/>
      </rPr>
      <t>東日本大震災復興特別会計</t>
    </r>
    <rPh sb="0" eb="2">
      <t>イッパン</t>
    </rPh>
    <rPh sb="2" eb="4">
      <t>カイケイ</t>
    </rPh>
    <rPh sb="5" eb="6">
      <t>ヒガシ</t>
    </rPh>
    <rPh sb="6" eb="8">
      <t>ニホン</t>
    </rPh>
    <rPh sb="8" eb="11">
      <t>ダイシンサイ</t>
    </rPh>
    <rPh sb="11" eb="13">
      <t>フッコウ</t>
    </rPh>
    <rPh sb="13" eb="15">
      <t>トクベツ</t>
    </rPh>
    <rPh sb="15" eb="17">
      <t>カイケイ</t>
    </rPh>
    <phoneticPr fontId="2"/>
  </si>
  <si>
    <t>⑫森林の有する多面的機能の発揮</t>
    <rPh sb="1" eb="3">
      <t>シンリン</t>
    </rPh>
    <rPh sb="4" eb="5">
      <t>ユウ</t>
    </rPh>
    <rPh sb="7" eb="10">
      <t>タメンテキ</t>
    </rPh>
    <rPh sb="10" eb="12">
      <t>キノウ</t>
    </rPh>
    <rPh sb="13" eb="15">
      <t>ハッキ</t>
    </rPh>
    <phoneticPr fontId="2"/>
  </si>
  <si>
    <t>独立行政法人森林総合研究所法（附則第8条）</t>
    <rPh sb="0" eb="2">
      <t>ドクリツ</t>
    </rPh>
    <rPh sb="2" eb="4">
      <t>ギョウセイ</t>
    </rPh>
    <rPh sb="4" eb="6">
      <t>ホウジン</t>
    </rPh>
    <rPh sb="6" eb="8">
      <t>シンリン</t>
    </rPh>
    <rPh sb="8" eb="10">
      <t>ソウゴウ</t>
    </rPh>
    <rPh sb="10" eb="13">
      <t>ケンキュウショ</t>
    </rPh>
    <rPh sb="13" eb="14">
      <t>ホウ</t>
    </rPh>
    <rPh sb="15" eb="17">
      <t>フソク</t>
    </rPh>
    <rPh sb="17" eb="18">
      <t>ダイ</t>
    </rPh>
    <rPh sb="19" eb="20">
      <t>ジョウ</t>
    </rPh>
    <phoneticPr fontId="2"/>
  </si>
  <si>
    <t>関係する計画、通知等</t>
    <phoneticPr fontId="2"/>
  </si>
  <si>
    <t>森林・林業基本計画（平成23年７月26日閣議決定）
独立行政法人森林総合研究所業務方法書（平成２０年４月１日付19林整研第1475号農林水産省指令）
中期目標（平成２３年３月２日付22林整第814号農林水産省指令）
中期計画（平成２３年６月30日付23林整第276号農林水産省指令）</t>
    <rPh sb="0" eb="2">
      <t>シンリン</t>
    </rPh>
    <rPh sb="3" eb="5">
      <t>リンギョウ</t>
    </rPh>
    <rPh sb="5" eb="7">
      <t>キホン</t>
    </rPh>
    <rPh sb="7" eb="9">
      <t>ケイカク</t>
    </rPh>
    <rPh sb="10" eb="12">
      <t>ヘイセイ</t>
    </rPh>
    <rPh sb="14" eb="15">
      <t>ネン</t>
    </rPh>
    <rPh sb="16" eb="17">
      <t>ガツ</t>
    </rPh>
    <rPh sb="19" eb="20">
      <t>ニチ</t>
    </rPh>
    <rPh sb="20" eb="22">
      <t>カクギ</t>
    </rPh>
    <rPh sb="22" eb="24">
      <t>ケッテイ</t>
    </rPh>
    <rPh sb="26" eb="28">
      <t>ドクリツ</t>
    </rPh>
    <rPh sb="28" eb="30">
      <t>ギョウセイ</t>
    </rPh>
    <rPh sb="30" eb="32">
      <t>ホウジン</t>
    </rPh>
    <rPh sb="32" eb="34">
      <t>シンリン</t>
    </rPh>
    <rPh sb="34" eb="36">
      <t>ソウゴウ</t>
    </rPh>
    <rPh sb="36" eb="39">
      <t>ケンキュウショ</t>
    </rPh>
    <rPh sb="39" eb="41">
      <t>ギョウム</t>
    </rPh>
    <rPh sb="41" eb="43">
      <t>ホウホウ</t>
    </rPh>
    <rPh sb="43" eb="44">
      <t>ショ</t>
    </rPh>
    <rPh sb="75" eb="77">
      <t>チュウキ</t>
    </rPh>
    <rPh sb="77" eb="79">
      <t>モクヒョウ</t>
    </rPh>
    <rPh sb="80" eb="82">
      <t>ヘイセイ</t>
    </rPh>
    <rPh sb="84" eb="85">
      <t>ネン</t>
    </rPh>
    <rPh sb="86" eb="87">
      <t>ガツ</t>
    </rPh>
    <rPh sb="88" eb="89">
      <t>ニチ</t>
    </rPh>
    <rPh sb="89" eb="90">
      <t>ヅ</t>
    </rPh>
    <rPh sb="92" eb="93">
      <t>ハヤシ</t>
    </rPh>
    <rPh sb="93" eb="94">
      <t>ヒトシ</t>
    </rPh>
    <rPh sb="94" eb="95">
      <t>ダイ</t>
    </rPh>
    <rPh sb="98" eb="99">
      <t>ゴウ</t>
    </rPh>
    <rPh sb="99" eb="101">
      <t>ノウリン</t>
    </rPh>
    <rPh sb="101" eb="104">
      <t>スイサンショウ</t>
    </rPh>
    <rPh sb="104" eb="106">
      <t>シレイ</t>
    </rPh>
    <rPh sb="110" eb="112">
      <t>ケイカク</t>
    </rPh>
    <phoneticPr fontId="2"/>
  </si>
  <si>
    <t>　土地所有者自身による森林整備が困難な奥地水源地域において、独立行政法人森林総合研究所が森林を造成し、国民生活に不可欠な水の安定供給や国民の生命・財産を脅かす土砂の流出・崩壊の防止に寄与することで、県域を越えた下流域全体における「緑のダム」機能を確保すること、また、農林業における生産条件の不利な中山間地域の森林・農用地の保全・整備の推進等を図り、農林業の持続的な生産活動と公益的機能の維持増進を図ることを目的とする。</t>
    <rPh sb="1" eb="3">
      <t>トチ</t>
    </rPh>
    <rPh sb="3" eb="6">
      <t>ショユウシャ</t>
    </rPh>
    <rPh sb="6" eb="8">
      <t>ジシン</t>
    </rPh>
    <rPh sb="11" eb="13">
      <t>シンリン</t>
    </rPh>
    <rPh sb="13" eb="15">
      <t>セイビ</t>
    </rPh>
    <rPh sb="16" eb="18">
      <t>コンナン</t>
    </rPh>
    <rPh sb="19" eb="21">
      <t>オクチ</t>
    </rPh>
    <rPh sb="21" eb="23">
      <t>スイゲン</t>
    </rPh>
    <rPh sb="23" eb="25">
      <t>チイキ</t>
    </rPh>
    <rPh sb="30" eb="32">
      <t>ドクリツ</t>
    </rPh>
    <rPh sb="32" eb="34">
      <t>ギョウセイ</t>
    </rPh>
    <rPh sb="34" eb="36">
      <t>ホウジン</t>
    </rPh>
    <rPh sb="36" eb="38">
      <t>シンリン</t>
    </rPh>
    <rPh sb="38" eb="40">
      <t>ソウゴウ</t>
    </rPh>
    <rPh sb="40" eb="43">
      <t>ケンキュウショ</t>
    </rPh>
    <rPh sb="44" eb="46">
      <t>シンリン</t>
    </rPh>
    <rPh sb="47" eb="49">
      <t>ゾウセイ</t>
    </rPh>
    <rPh sb="51" eb="53">
      <t>コクミン</t>
    </rPh>
    <rPh sb="53" eb="55">
      <t>セイカツ</t>
    </rPh>
    <rPh sb="56" eb="59">
      <t>フカケツ</t>
    </rPh>
    <rPh sb="60" eb="61">
      <t>ミズ</t>
    </rPh>
    <rPh sb="62" eb="64">
      <t>アンテイ</t>
    </rPh>
    <rPh sb="64" eb="66">
      <t>キョウキュウ</t>
    </rPh>
    <rPh sb="67" eb="69">
      <t>コクミン</t>
    </rPh>
    <rPh sb="70" eb="72">
      <t>セイメイ</t>
    </rPh>
    <rPh sb="73" eb="75">
      <t>ザイサン</t>
    </rPh>
    <rPh sb="76" eb="77">
      <t>オビヤ</t>
    </rPh>
    <rPh sb="79" eb="81">
      <t>ドシャ</t>
    </rPh>
    <rPh sb="82" eb="84">
      <t>リュウシュツ</t>
    </rPh>
    <rPh sb="85" eb="87">
      <t>ホウカイ</t>
    </rPh>
    <rPh sb="88" eb="90">
      <t>ボウシ</t>
    </rPh>
    <rPh sb="91" eb="93">
      <t>キヨ</t>
    </rPh>
    <rPh sb="99" eb="101">
      <t>ケンイキ</t>
    </rPh>
    <rPh sb="102" eb="103">
      <t>コ</t>
    </rPh>
    <rPh sb="105" eb="108">
      <t>カリュウイキ</t>
    </rPh>
    <rPh sb="108" eb="110">
      <t>ゼンタイ</t>
    </rPh>
    <rPh sb="115" eb="116">
      <t>ミドリ</t>
    </rPh>
    <rPh sb="120" eb="122">
      <t>キノウ</t>
    </rPh>
    <rPh sb="123" eb="125">
      <t>カクホ</t>
    </rPh>
    <rPh sb="133" eb="136">
      <t>ノウリンギョウ</t>
    </rPh>
    <rPh sb="140" eb="142">
      <t>セイサン</t>
    </rPh>
    <rPh sb="142" eb="144">
      <t>ジョウケン</t>
    </rPh>
    <rPh sb="145" eb="147">
      <t>フリ</t>
    </rPh>
    <rPh sb="148" eb="149">
      <t>チュウ</t>
    </rPh>
    <rPh sb="149" eb="151">
      <t>サンカン</t>
    </rPh>
    <rPh sb="151" eb="153">
      <t>チイキ</t>
    </rPh>
    <rPh sb="154" eb="156">
      <t>シンリン</t>
    </rPh>
    <rPh sb="157" eb="160">
      <t>ノウヨウチ</t>
    </rPh>
    <rPh sb="161" eb="163">
      <t>ホゼン</t>
    </rPh>
    <rPh sb="164" eb="166">
      <t>セイビ</t>
    </rPh>
    <rPh sb="167" eb="169">
      <t>スイシン</t>
    </rPh>
    <rPh sb="169" eb="170">
      <t>トウ</t>
    </rPh>
    <rPh sb="171" eb="172">
      <t>ハカ</t>
    </rPh>
    <rPh sb="174" eb="177">
      <t>ノウリンギョウ</t>
    </rPh>
    <rPh sb="178" eb="181">
      <t>ジゾクテキ</t>
    </rPh>
    <rPh sb="182" eb="184">
      <t>セイサン</t>
    </rPh>
    <rPh sb="184" eb="186">
      <t>カツドウ</t>
    </rPh>
    <rPh sb="187" eb="190">
      <t>コウエキテキ</t>
    </rPh>
    <rPh sb="190" eb="192">
      <t>キノウ</t>
    </rPh>
    <rPh sb="193" eb="195">
      <t>イジ</t>
    </rPh>
    <rPh sb="195" eb="197">
      <t>ゾウシン</t>
    </rPh>
    <rPh sb="198" eb="199">
      <t>ハカ</t>
    </rPh>
    <rPh sb="203" eb="205">
      <t>モクテキ</t>
    </rPh>
    <phoneticPr fontId="2"/>
  </si>
  <si>
    <t xml:space="preserve">○水源林造成事業
　重要な流域等の保安林（予定地を含む）において、立木のない、ササやシダ等しか生育していない荒れ地などを対象に植林し、モザイク状の小面積伐採や針広混交林・複層林への誘導などを通じて多様な森林を造成、低コストながら壊れにくい作業道の開設等を行うための技術指導や、これらの整備に係る費用負担により、速やかな水源林の造成に対し定額補助。
　特に、本事業では、東日本大震災により林地荒廃等の森林被害が発生した地方公共団体等や東海・東南海・南海地震の防災対策推進地域に指定された市町村のうち過去に林地崩壊等の森林被害が頻発した市町村を中心に、適切な保育・間伐等の実施による災害に強い森林づくりを図る。
</t>
    <rPh sb="60" eb="62">
      <t>タイショウ</t>
    </rPh>
    <rPh sb="63" eb="65">
      <t>ショクリン</t>
    </rPh>
    <rPh sb="95" eb="96">
      <t>ツウ</t>
    </rPh>
    <rPh sb="98" eb="100">
      <t>タヨウ</t>
    </rPh>
    <rPh sb="101" eb="103">
      <t>シンリン</t>
    </rPh>
    <rPh sb="104" eb="106">
      <t>ゾウセイ</t>
    </rPh>
    <rPh sb="166" eb="167">
      <t>タイ</t>
    </rPh>
    <rPh sb="170" eb="172">
      <t>ホジョ</t>
    </rPh>
    <rPh sb="175" eb="176">
      <t>トク</t>
    </rPh>
    <rPh sb="178" eb="179">
      <t>ホン</t>
    </rPh>
    <rPh sb="179" eb="181">
      <t>ジギョウ</t>
    </rPh>
    <rPh sb="184" eb="187">
      <t>ヒガシニホン</t>
    </rPh>
    <rPh sb="187" eb="190">
      <t>ダイシンサイ</t>
    </rPh>
    <rPh sb="193" eb="195">
      <t>リンチ</t>
    </rPh>
    <rPh sb="195" eb="197">
      <t>コウハイ</t>
    </rPh>
    <rPh sb="197" eb="198">
      <t>ナド</t>
    </rPh>
    <rPh sb="199" eb="201">
      <t>シンリン</t>
    </rPh>
    <rPh sb="201" eb="203">
      <t>ヒガイ</t>
    </rPh>
    <rPh sb="204" eb="206">
      <t>ハッセイ</t>
    </rPh>
    <rPh sb="208" eb="210">
      <t>チホウ</t>
    </rPh>
    <rPh sb="210" eb="212">
      <t>コウキョウ</t>
    </rPh>
    <rPh sb="212" eb="214">
      <t>ダンタイ</t>
    </rPh>
    <rPh sb="214" eb="215">
      <t>ナド</t>
    </rPh>
    <rPh sb="216" eb="218">
      <t>トウカイ</t>
    </rPh>
    <rPh sb="219" eb="222">
      <t>トウナンカイ</t>
    </rPh>
    <rPh sb="223" eb="225">
      <t>ナンカイ</t>
    </rPh>
    <rPh sb="225" eb="227">
      <t>ジシン</t>
    </rPh>
    <rPh sb="228" eb="230">
      <t>ボウサイ</t>
    </rPh>
    <rPh sb="230" eb="232">
      <t>タイサク</t>
    </rPh>
    <rPh sb="232" eb="234">
      <t>スイシン</t>
    </rPh>
    <rPh sb="234" eb="236">
      <t>チイキ</t>
    </rPh>
    <rPh sb="237" eb="239">
      <t>シテイ</t>
    </rPh>
    <rPh sb="242" eb="245">
      <t>シチョウソン</t>
    </rPh>
    <rPh sb="248" eb="250">
      <t>カコ</t>
    </rPh>
    <rPh sb="251" eb="253">
      <t>リンチ</t>
    </rPh>
    <rPh sb="253" eb="255">
      <t>ホウカイ</t>
    </rPh>
    <rPh sb="255" eb="256">
      <t>ナド</t>
    </rPh>
    <rPh sb="257" eb="259">
      <t>シンリン</t>
    </rPh>
    <rPh sb="259" eb="261">
      <t>ヒガイ</t>
    </rPh>
    <rPh sb="262" eb="264">
      <t>ヒンパツ</t>
    </rPh>
    <rPh sb="266" eb="269">
      <t>シチョウソン</t>
    </rPh>
    <rPh sb="270" eb="272">
      <t>チュウシン</t>
    </rPh>
    <rPh sb="274" eb="276">
      <t>テキセツ</t>
    </rPh>
    <rPh sb="277" eb="279">
      <t>ホイク</t>
    </rPh>
    <rPh sb="280" eb="282">
      <t>カンバツ</t>
    </rPh>
    <rPh sb="282" eb="283">
      <t>ナド</t>
    </rPh>
    <rPh sb="284" eb="286">
      <t>ジッシ</t>
    </rPh>
    <rPh sb="289" eb="291">
      <t>サイガイ</t>
    </rPh>
    <rPh sb="292" eb="293">
      <t>ツヨ</t>
    </rPh>
    <rPh sb="294" eb="296">
      <t>シンリン</t>
    </rPh>
    <rPh sb="300" eb="301">
      <t>ハカ</t>
    </rPh>
    <phoneticPr fontId="2"/>
  </si>
  <si>
    <t>－</t>
    <phoneticPr fontId="2"/>
  </si>
  <si>
    <t>409（復興庁計上）</t>
    <phoneticPr fontId="2"/>
  </si>
  <si>
    <r>
      <t>1</t>
    </r>
    <r>
      <rPr>
        <sz val="11"/>
        <rFont val="ＭＳ Ｐゴシック"/>
        <family val="3"/>
        <charset val="128"/>
      </rPr>
      <t>,</t>
    </r>
    <r>
      <rPr>
        <sz val="11"/>
        <rFont val="ＭＳ Ｐゴシック"/>
        <family val="3"/>
        <charset val="128"/>
      </rPr>
      <t>481（復興庁計上）</t>
    </r>
    <phoneticPr fontId="2"/>
  </si>
  <si>
    <t>2,002（農水省計上）</t>
    <rPh sb="6" eb="8">
      <t>ノウスイ</t>
    </rPh>
    <rPh sb="8" eb="9">
      <t>ショウ</t>
    </rPh>
    <rPh sb="9" eb="11">
      <t>ケイジョウ</t>
    </rPh>
    <phoneticPr fontId="2"/>
  </si>
  <si>
    <t>水土保全機能の維持向上
　育成途中にある水土保全林（土壌の保持や保水機能を重視する森林）のうち、機能が良好に保たれている森林の割合
※下段（　）書きは年度目標値、上段は年度実績値</t>
    <rPh sb="0" eb="1">
      <t>スイ</t>
    </rPh>
    <rPh sb="1" eb="2">
      <t>ド</t>
    </rPh>
    <rPh sb="2" eb="4">
      <t>ホゼン</t>
    </rPh>
    <rPh sb="4" eb="6">
      <t>キノウ</t>
    </rPh>
    <rPh sb="7" eb="9">
      <t>イジ</t>
    </rPh>
    <rPh sb="9" eb="11">
      <t>コウジョウ</t>
    </rPh>
    <rPh sb="15" eb="17">
      <t>トチュウ</t>
    </rPh>
    <rPh sb="26" eb="28">
      <t>ドジョウ</t>
    </rPh>
    <rPh sb="29" eb="31">
      <t>ホジ</t>
    </rPh>
    <rPh sb="32" eb="34">
      <t>ホスイ</t>
    </rPh>
    <rPh sb="34" eb="36">
      <t>キノウ</t>
    </rPh>
    <rPh sb="37" eb="39">
      <t>ジュウシ</t>
    </rPh>
    <rPh sb="41" eb="43">
      <t>シンリン</t>
    </rPh>
    <rPh sb="63" eb="65">
      <t>ワリアイ</t>
    </rPh>
    <phoneticPr fontId="1"/>
  </si>
  <si>
    <t>73.70
(75.48)</t>
    <phoneticPr fontId="2"/>
  </si>
  <si>
    <t>－</t>
    <phoneticPr fontId="2"/>
  </si>
  <si>
    <t>94
(96)</t>
    <phoneticPr fontId="2"/>
  </si>
  <si>
    <t>森林の多様性の確保
　多様な樹種や階層からなる森林への誘導面積
※下段（　）書きは年度目標値、上段は年度実績値</t>
    <rPh sb="0" eb="2">
      <t>シンリン</t>
    </rPh>
    <rPh sb="3" eb="6">
      <t>タヨウセイ</t>
    </rPh>
    <rPh sb="7" eb="9">
      <t>カクホ</t>
    </rPh>
    <rPh sb="11" eb="13">
      <t>タヨウ</t>
    </rPh>
    <rPh sb="14" eb="16">
      <t>ジュシュ</t>
    </rPh>
    <rPh sb="17" eb="19">
      <t>カイソウ</t>
    </rPh>
    <rPh sb="23" eb="25">
      <t>シンリン</t>
    </rPh>
    <phoneticPr fontId="2"/>
  </si>
  <si>
    <t>万ha</t>
    <rPh sb="0" eb="1">
      <t>マン</t>
    </rPh>
    <phoneticPr fontId="2"/>
  </si>
  <si>
    <t>3.4
(3.96)</t>
    <phoneticPr fontId="2"/>
  </si>
  <si>
    <t>47
(55)</t>
    <phoneticPr fontId="2"/>
  </si>
  <si>
    <t>森林資源の循環利用
　森林施業の集約化や機械化に必要な路網等の林業基盤の整備により、木材の安定的かつ効率的な供給が可能となる育成林の資源量
※下段（　）書きは年度目標値、上段は年度実績値</t>
    <rPh sb="11" eb="13">
      <t>シンリン</t>
    </rPh>
    <rPh sb="13" eb="15">
      <t>セギョウ</t>
    </rPh>
    <rPh sb="16" eb="19">
      <t>シュウヤクカ</t>
    </rPh>
    <rPh sb="20" eb="23">
      <t>キカイカ</t>
    </rPh>
    <rPh sb="24" eb="26">
      <t>ヒツヨウ</t>
    </rPh>
    <rPh sb="27" eb="28">
      <t>ロ</t>
    </rPh>
    <rPh sb="28" eb="29">
      <t>モウ</t>
    </rPh>
    <rPh sb="29" eb="30">
      <t>ナド</t>
    </rPh>
    <rPh sb="31" eb="33">
      <t>リンギョウ</t>
    </rPh>
    <rPh sb="33" eb="35">
      <t>キバン</t>
    </rPh>
    <rPh sb="36" eb="38">
      <t>セイビ</t>
    </rPh>
    <rPh sb="42" eb="44">
      <t>モクザイ</t>
    </rPh>
    <rPh sb="45" eb="48">
      <t>アンテイテキ</t>
    </rPh>
    <rPh sb="50" eb="53">
      <t>コウリツテキ</t>
    </rPh>
    <rPh sb="54" eb="56">
      <t>キョウキュウ</t>
    </rPh>
    <rPh sb="57" eb="59">
      <t>カノウ</t>
    </rPh>
    <rPh sb="62" eb="64">
      <t>イクセイ</t>
    </rPh>
    <rPh sb="64" eb="65">
      <t>リン</t>
    </rPh>
    <rPh sb="66" eb="69">
      <t>シゲンリョウ</t>
    </rPh>
    <phoneticPr fontId="2"/>
  </si>
  <si>
    <r>
      <t>百万ｍ</t>
    </r>
    <r>
      <rPr>
        <vertAlign val="superscript"/>
        <sz val="11"/>
        <rFont val="ＭＳ Ｐゴシック"/>
        <family val="3"/>
        <charset val="128"/>
      </rPr>
      <t>３</t>
    </r>
    <rPh sb="0" eb="2">
      <t>ヒャクマン</t>
    </rPh>
    <phoneticPr fontId="2"/>
  </si>
  <si>
    <t>1,170
(1,150)</t>
    <phoneticPr fontId="2"/>
  </si>
  <si>
    <t>97
(95)</t>
    <phoneticPr fontId="2"/>
  </si>
  <si>
    <t>水源涵養機能等の森林の有する公益的機能を持続的かつ高度に発揮させるための森林施業面積</t>
    <rPh sb="0" eb="2">
      <t>スイゲン</t>
    </rPh>
    <rPh sb="2" eb="4">
      <t>カンヨウ</t>
    </rPh>
    <rPh sb="4" eb="7">
      <t>キノウトウ</t>
    </rPh>
    <rPh sb="8" eb="10">
      <t>シンリン</t>
    </rPh>
    <rPh sb="11" eb="12">
      <t>ユウ</t>
    </rPh>
    <rPh sb="14" eb="17">
      <t>コウエキテキ</t>
    </rPh>
    <rPh sb="17" eb="19">
      <t>キノウ</t>
    </rPh>
    <rPh sb="20" eb="23">
      <t>ジゾクテキ</t>
    </rPh>
    <rPh sb="25" eb="27">
      <t>コウド</t>
    </rPh>
    <rPh sb="28" eb="30">
      <t>ハッキ</t>
    </rPh>
    <rPh sb="36" eb="38">
      <t>シンリン</t>
    </rPh>
    <rPh sb="38" eb="40">
      <t>セギョウ</t>
    </rPh>
    <rPh sb="40" eb="42">
      <t>メンセキ</t>
    </rPh>
    <phoneticPr fontId="2"/>
  </si>
  <si>
    <t>ha</t>
    <phoneticPr fontId="2"/>
  </si>
  <si>
    <t>―</t>
    <phoneticPr fontId="2"/>
  </si>
  <si>
    <t>(47,743)</t>
    <phoneticPr fontId="2"/>
  </si>
  <si>
    <t>(42,830)</t>
    <phoneticPr fontId="2"/>
  </si>
  <si>
    <t>-</t>
    <phoneticPr fontId="2"/>
  </si>
  <si>
    <t>水源林造成事業費補助（農水省計上）</t>
    <rPh sb="0" eb="3">
      <t>スイゲンリン</t>
    </rPh>
    <rPh sb="3" eb="5">
      <t>ゾウセイ</t>
    </rPh>
    <rPh sb="5" eb="8">
      <t>ジギョウヒ</t>
    </rPh>
    <rPh sb="8" eb="10">
      <t>ホジョ</t>
    </rPh>
    <rPh sb="11" eb="14">
      <t>ノウスイショウ</t>
    </rPh>
    <rPh sb="14" eb="16">
      <t>ケイジョウ</t>
    </rPh>
    <phoneticPr fontId="2"/>
  </si>
  <si>
    <t>昨年の台風12号等激甚な災害により被害を受けた市町村への対応による増</t>
    <rPh sb="9" eb="11">
      <t>ゲキジン</t>
    </rPh>
    <rPh sb="12" eb="14">
      <t>サイガイ</t>
    </rPh>
    <rPh sb="17" eb="19">
      <t>ヒガイ</t>
    </rPh>
    <rPh sb="20" eb="21">
      <t>ウ</t>
    </rPh>
    <rPh sb="23" eb="26">
      <t>シチョウソン</t>
    </rPh>
    <rPh sb="28" eb="30">
      <t>タイオウ</t>
    </rPh>
    <rPh sb="33" eb="34">
      <t>ゾウ</t>
    </rPh>
    <phoneticPr fontId="2"/>
  </si>
  <si>
    <t>水源林造成事業費補助（復興庁計上）</t>
    <rPh sb="0" eb="3">
      <t>スイゲンリン</t>
    </rPh>
    <rPh sb="3" eb="5">
      <t>ゾウセイ</t>
    </rPh>
    <rPh sb="5" eb="8">
      <t>ジギョウヒ</t>
    </rPh>
    <rPh sb="8" eb="10">
      <t>ホジョ</t>
    </rPh>
    <rPh sb="11" eb="13">
      <t>フッコウ</t>
    </rPh>
    <rPh sb="13" eb="14">
      <t>チョウ</t>
    </rPh>
    <rPh sb="14" eb="16">
      <t>ケイジョウ</t>
    </rPh>
    <phoneticPr fontId="2"/>
  </si>
  <si>
    <t>一定の空間線量率を超える市町村等への対応による増</t>
    <rPh sb="0" eb="2">
      <t>イッテイ</t>
    </rPh>
    <rPh sb="3" eb="5">
      <t>クウカン</t>
    </rPh>
    <rPh sb="5" eb="7">
      <t>センリョウ</t>
    </rPh>
    <rPh sb="7" eb="8">
      <t>リツ</t>
    </rPh>
    <rPh sb="9" eb="10">
      <t>コ</t>
    </rPh>
    <rPh sb="12" eb="15">
      <t>シチョウソン</t>
    </rPh>
    <rPh sb="15" eb="16">
      <t>ナド</t>
    </rPh>
    <rPh sb="18" eb="20">
      <t>タイオウ</t>
    </rPh>
    <rPh sb="23" eb="24">
      <t>ゾウ</t>
    </rPh>
    <phoneticPr fontId="2"/>
  </si>
  <si>
    <t>○</t>
    <phoneticPr fontId="2"/>
  </si>
  <si>
    <t xml:space="preserve">- </t>
    <phoneticPr fontId="2"/>
  </si>
  <si>
    <t>不用率が大きい場合は、その理由を把握しているか。</t>
    <phoneticPr fontId="2"/>
  </si>
  <si>
    <t>-</t>
    <phoneticPr fontId="2"/>
  </si>
  <si>
    <t>単位あたりコストの削減に努めているか。その水準は妥当か。</t>
    <phoneticPr fontId="2"/>
  </si>
  <si>
    <t>活動実績は見込みに見合ったものであるか。</t>
    <phoneticPr fontId="2"/>
  </si>
  <si>
    <t>　水源林造成事業は、水源かん養上重要な森林のうち、無立木地など機能が低下している森林を急速かつ計画的に整備し、水源のかん養機能などの早期の回復に必要な事業である。特に、本事業は、被災地等の森林被害が発生した地方公共団体において、適切な間伐等の森林施業を実施することとしているため、緊急性、優先度が高い。</t>
    <rPh sb="1" eb="4">
      <t>スイゲンリン</t>
    </rPh>
    <rPh sb="4" eb="6">
      <t>ゾウセイ</t>
    </rPh>
    <rPh sb="6" eb="8">
      <t>ジギョウ</t>
    </rPh>
    <rPh sb="66" eb="68">
      <t>ソウキ</t>
    </rPh>
    <rPh sb="72" eb="74">
      <t>ヒツヨウ</t>
    </rPh>
    <rPh sb="75" eb="77">
      <t>ジギョウ</t>
    </rPh>
    <rPh sb="81" eb="82">
      <t>トク</t>
    </rPh>
    <rPh sb="140" eb="143">
      <t>キンキュウセイ</t>
    </rPh>
    <rPh sb="144" eb="147">
      <t>ユウセンド</t>
    </rPh>
    <rPh sb="148" eb="149">
      <t>タカ</t>
    </rPh>
    <phoneticPr fontId="2"/>
  </si>
  <si>
    <t>　本事業は、森林の保全や多面的機能の持続的な発揮に必要不可欠な事業であり、厳しい財政事情の下でも事業量が確保されるよう、コスト削減に向けた不断の見直しを徹底する必要がある。
　以上のことから、「コストの削減」を行うべきであり、本事業としては「一部改善」とする。</t>
    <phoneticPr fontId="2"/>
  </si>
  <si>
    <t>執行等改善</t>
    <rPh sb="0" eb="2">
      <t>シッコウ</t>
    </rPh>
    <rPh sb="2" eb="3">
      <t>ナド</t>
    </rPh>
    <rPh sb="3" eb="5">
      <t>カイゼン</t>
    </rPh>
    <phoneticPr fontId="2"/>
  </si>
  <si>
    <t>　本事業においては、これまで再生砂利の利用、長伐期化の推進などによる工事・森林造成コスト縮減を進めてきたところであり、引き続き、コスト縮減に向けた取り組みを徹底し、更なるコスト縮減を進める。</t>
    <rPh sb="1" eb="2">
      <t>ホン</t>
    </rPh>
    <rPh sb="2" eb="4">
      <t>ジギョウ</t>
    </rPh>
    <rPh sb="14" eb="16">
      <t>サイセイ</t>
    </rPh>
    <rPh sb="16" eb="18">
      <t>ジャリ</t>
    </rPh>
    <rPh sb="19" eb="21">
      <t>リヨウ</t>
    </rPh>
    <rPh sb="22" eb="26">
      <t>チョウバッキカ</t>
    </rPh>
    <rPh sb="27" eb="29">
      <t>スイシン</t>
    </rPh>
    <rPh sb="34" eb="36">
      <t>コウジ</t>
    </rPh>
    <rPh sb="37" eb="39">
      <t>シンリン</t>
    </rPh>
    <rPh sb="39" eb="41">
      <t>ゾウセイ</t>
    </rPh>
    <rPh sb="44" eb="46">
      <t>シュクゲン</t>
    </rPh>
    <rPh sb="47" eb="48">
      <t>スス</t>
    </rPh>
    <rPh sb="59" eb="60">
      <t>ヒ</t>
    </rPh>
    <rPh sb="61" eb="62">
      <t>ツヅ</t>
    </rPh>
    <rPh sb="67" eb="69">
      <t>シュクゲン</t>
    </rPh>
    <rPh sb="70" eb="71">
      <t>ム</t>
    </rPh>
    <rPh sb="73" eb="74">
      <t>ト</t>
    </rPh>
    <rPh sb="75" eb="76">
      <t>ク</t>
    </rPh>
    <rPh sb="78" eb="80">
      <t>テッテイ</t>
    </rPh>
    <rPh sb="82" eb="83">
      <t>サラ</t>
    </rPh>
    <rPh sb="88" eb="90">
      <t>シュクゲン</t>
    </rPh>
    <rPh sb="91" eb="92">
      <t>スス</t>
    </rPh>
    <phoneticPr fontId="2"/>
  </si>
  <si>
    <t xml:space="preserve">事業のURL
http://www.green.go.jp/annai/gaiyou.html
http://www.green.go.jp/gyoumu/zorin/index.html
</t>
    <rPh sb="0" eb="2">
      <t>ジギョウ</t>
    </rPh>
    <phoneticPr fontId="2"/>
  </si>
  <si>
    <t>・</t>
    <phoneticPr fontId="2"/>
  </si>
  <si>
    <t>３補0052</t>
    <rPh sb="1" eb="2">
      <t>オギナ</t>
    </rPh>
    <phoneticPr fontId="2"/>
  </si>
  <si>
    <t>A.(独)森林総合研究所　森林農地整備センター</t>
    <rPh sb="3" eb="4">
      <t>ドク</t>
    </rPh>
    <rPh sb="5" eb="7">
      <t>シンリン</t>
    </rPh>
    <rPh sb="7" eb="9">
      <t>ソウゴウ</t>
    </rPh>
    <rPh sb="9" eb="12">
      <t>ケンキュウショ</t>
    </rPh>
    <rPh sb="13" eb="15">
      <t>シンリン</t>
    </rPh>
    <rPh sb="15" eb="17">
      <t>ノウチ</t>
    </rPh>
    <rPh sb="17" eb="19">
      <t>セイビ</t>
    </rPh>
    <phoneticPr fontId="2"/>
  </si>
  <si>
    <t>造林間伐等
経        費</t>
    <rPh sb="0" eb="2">
      <t>ゾウリン</t>
    </rPh>
    <rPh sb="2" eb="4">
      <t>カンバツ</t>
    </rPh>
    <rPh sb="4" eb="5">
      <t>トウ</t>
    </rPh>
    <rPh sb="6" eb="7">
      <t>キョウ</t>
    </rPh>
    <rPh sb="15" eb="16">
      <t>ヒ</t>
    </rPh>
    <phoneticPr fontId="2"/>
  </si>
  <si>
    <t>水源林造成に係る費用負担</t>
    <rPh sb="0" eb="3">
      <t>スイゲンリン</t>
    </rPh>
    <rPh sb="3" eb="5">
      <t>ゾウセイ</t>
    </rPh>
    <rPh sb="6" eb="7">
      <t>カカ</t>
    </rPh>
    <rPh sb="8" eb="10">
      <t>ヒヨウ</t>
    </rPh>
    <rPh sb="10" eb="12">
      <t>フタン</t>
    </rPh>
    <phoneticPr fontId="2"/>
  </si>
  <si>
    <t>旅費</t>
    <rPh sb="0" eb="2">
      <t>リョヒ</t>
    </rPh>
    <phoneticPr fontId="2"/>
  </si>
  <si>
    <t>事業の実施に係る指導・検査等の旅費</t>
    <rPh sb="0" eb="2">
      <t>ジギョウ</t>
    </rPh>
    <rPh sb="3" eb="5">
      <t>ジッシ</t>
    </rPh>
    <rPh sb="6" eb="7">
      <t>カカ</t>
    </rPh>
    <rPh sb="8" eb="10">
      <t>シドウ</t>
    </rPh>
    <rPh sb="11" eb="13">
      <t>ケンサ</t>
    </rPh>
    <rPh sb="13" eb="14">
      <t>トウ</t>
    </rPh>
    <rPh sb="15" eb="17">
      <t>リョヒ</t>
    </rPh>
    <phoneticPr fontId="2"/>
  </si>
  <si>
    <t>B.造林者</t>
    <rPh sb="2" eb="4">
      <t>ゾウリン</t>
    </rPh>
    <rPh sb="4" eb="5">
      <t>シャ</t>
    </rPh>
    <phoneticPr fontId="2"/>
  </si>
  <si>
    <t>水源林造成に係る実施経費(藤仲林材（株） 　3百万円外56者)</t>
    <rPh sb="0" eb="3">
      <t>スイゲンリン</t>
    </rPh>
    <rPh sb="3" eb="5">
      <t>ゾウセイ</t>
    </rPh>
    <rPh sb="6" eb="7">
      <t>カカ</t>
    </rPh>
    <rPh sb="8" eb="10">
      <t>ジッシ</t>
    </rPh>
    <rPh sb="10" eb="12">
      <t>ケイヒ</t>
    </rPh>
    <rPh sb="13" eb="15">
      <t>フジナカ</t>
    </rPh>
    <rPh sb="15" eb="16">
      <t>ハヤシ</t>
    </rPh>
    <rPh sb="16" eb="17">
      <t>ザイ</t>
    </rPh>
    <rPh sb="18" eb="19">
      <t>カブ</t>
    </rPh>
    <rPh sb="23" eb="26">
      <t>ヒャクマンエン</t>
    </rPh>
    <rPh sb="26" eb="27">
      <t>ホカ</t>
    </rPh>
    <rPh sb="29" eb="30">
      <t>シャ</t>
    </rPh>
    <phoneticPr fontId="2"/>
  </si>
  <si>
    <t>A.</t>
    <phoneticPr fontId="2"/>
  </si>
  <si>
    <t>(独)森林総合研究所森林農地整備センター
森林農地整備センター</t>
    <rPh sb="1" eb="2">
      <t>ドク</t>
    </rPh>
    <rPh sb="3" eb="5">
      <t>シンリン</t>
    </rPh>
    <rPh sb="5" eb="7">
      <t>ソウゴウ</t>
    </rPh>
    <rPh sb="7" eb="10">
      <t>ケンキュウショ</t>
    </rPh>
    <rPh sb="10" eb="12">
      <t>シンリン</t>
    </rPh>
    <rPh sb="12" eb="14">
      <t>ノウチ</t>
    </rPh>
    <rPh sb="14" eb="16">
      <t>セイビ</t>
    </rPh>
    <rPh sb="21" eb="23">
      <t>シンリン</t>
    </rPh>
    <rPh sb="23" eb="25">
      <t>ノウチ</t>
    </rPh>
    <rPh sb="25" eb="27">
      <t>セイビ</t>
    </rPh>
    <phoneticPr fontId="2"/>
  </si>
  <si>
    <t>水源林造成事業の実施箇所決定、技術指導等</t>
    <rPh sb="0" eb="3">
      <t>スイゲンリン</t>
    </rPh>
    <rPh sb="3" eb="5">
      <t>ゾウセイ</t>
    </rPh>
    <rPh sb="5" eb="7">
      <t>ジギョウ</t>
    </rPh>
    <rPh sb="8" eb="10">
      <t>ジッシ</t>
    </rPh>
    <rPh sb="10" eb="12">
      <t>カショ</t>
    </rPh>
    <rPh sb="12" eb="14">
      <t>ケッテイ</t>
    </rPh>
    <rPh sb="15" eb="17">
      <t>ギジュツ</t>
    </rPh>
    <rPh sb="17" eb="19">
      <t>シドウ</t>
    </rPh>
    <rPh sb="19" eb="20">
      <t>トウ</t>
    </rPh>
    <phoneticPr fontId="2"/>
  </si>
  <si>
    <t>B.</t>
    <phoneticPr fontId="2"/>
  </si>
  <si>
    <t>藤仲林材（株）</t>
    <phoneticPr fontId="2"/>
  </si>
  <si>
    <t>水源林造成事業のうち、造林・間伐等の森林整備業務</t>
    <rPh sb="0" eb="3">
      <t>スイゲンリン</t>
    </rPh>
    <rPh sb="3" eb="5">
      <t>ゾウセイ</t>
    </rPh>
    <rPh sb="5" eb="7">
      <t>ジギョウ</t>
    </rPh>
    <rPh sb="22" eb="24">
      <t>ギョウム</t>
    </rPh>
    <phoneticPr fontId="2"/>
  </si>
  <si>
    <t>気仙地方森林組合</t>
    <phoneticPr fontId="2"/>
  </si>
  <si>
    <t>田辺市</t>
    <phoneticPr fontId="2"/>
  </si>
  <si>
    <t>個人</t>
    <rPh sb="0" eb="2">
      <t>コジン</t>
    </rPh>
    <phoneticPr fontId="2"/>
  </si>
  <si>
    <t>-</t>
    <phoneticPr fontId="2"/>
  </si>
  <si>
    <t>岩手中央森林組合</t>
    <phoneticPr fontId="2"/>
  </si>
  <si>
    <t>和歌山県森林組合連合会</t>
    <rPh sb="8" eb="11">
      <t>レンゴウカイ</t>
    </rPh>
    <phoneticPr fontId="2"/>
  </si>
  <si>
    <t>陸前高田市森林組合</t>
    <phoneticPr fontId="2"/>
  </si>
  <si>
    <t>本宮町森林組合</t>
    <phoneticPr fontId="2"/>
  </si>
  <si>
    <t>日光市森林組合</t>
    <phoneticPr fontId="2"/>
  </si>
  <si>
    <t>佐伯広域森林組合</t>
    <phoneticPr fontId="2"/>
  </si>
  <si>
    <t>C.</t>
    <phoneticPr fontId="2"/>
  </si>
  <si>
    <t>支　出　先</t>
    <phoneticPr fontId="2"/>
  </si>
  <si>
    <t>業　務　概　要</t>
    <phoneticPr fontId="2"/>
  </si>
  <si>
    <t>支　出　額
（百万円）</t>
    <phoneticPr fontId="2"/>
  </si>
  <si>
    <t>D.</t>
    <phoneticPr fontId="2"/>
  </si>
  <si>
    <t>E.</t>
    <phoneticPr fontId="2"/>
  </si>
  <si>
    <t>F.</t>
    <phoneticPr fontId="2"/>
  </si>
  <si>
    <t>復興庁：98
農林水産省：0429</t>
    <rPh sb="0" eb="2">
      <t>フッコウ</t>
    </rPh>
    <rPh sb="2" eb="3">
      <t>チョウ</t>
    </rPh>
    <rPh sb="7" eb="9">
      <t>ノウリン</t>
    </rPh>
    <rPh sb="9" eb="12">
      <t>スイサンショウ</t>
    </rPh>
    <phoneticPr fontId="2"/>
  </si>
  <si>
    <t>　　　　　　　　　　　　　平成２４年行政事業レビューシート　　　(復興庁、農林水産省)</t>
    <rPh sb="13" eb="15">
      <t>ヘイセイ</t>
    </rPh>
    <rPh sb="17" eb="18">
      <t>ネン</t>
    </rPh>
    <rPh sb="18" eb="20">
      <t>ギョウセイ</t>
    </rPh>
    <rPh sb="20" eb="22">
      <t>ジギョウ</t>
    </rPh>
    <rPh sb="33" eb="35">
      <t>フッコウ</t>
    </rPh>
    <rPh sb="35" eb="36">
      <t>チョウ</t>
    </rPh>
    <rPh sb="37" eb="39">
      <t>ノウリン</t>
    </rPh>
    <rPh sb="39" eb="42">
      <t>スイサンショウ</t>
    </rPh>
    <phoneticPr fontId="2"/>
  </si>
  <si>
    <t>水産基盤整備事業（補助・復興関連事業）</t>
    <phoneticPr fontId="2"/>
  </si>
  <si>
    <t>復興庁統括官付参事官（予算会計担当）
水産庁漁港漁場整備部計画課</t>
    <rPh sb="0" eb="2">
      <t>フッコウ</t>
    </rPh>
    <rPh sb="2" eb="3">
      <t>チョウ</t>
    </rPh>
    <rPh sb="3" eb="5">
      <t>トウカツ</t>
    </rPh>
    <rPh sb="5" eb="6">
      <t>カン</t>
    </rPh>
    <rPh sb="6" eb="7">
      <t>ヅキ</t>
    </rPh>
    <rPh sb="7" eb="10">
      <t>サンジカン</t>
    </rPh>
    <rPh sb="11" eb="13">
      <t>ヨサン</t>
    </rPh>
    <rPh sb="13" eb="15">
      <t>カイケイ</t>
    </rPh>
    <rPh sb="15" eb="17">
      <t>タントウ</t>
    </rPh>
    <rPh sb="19" eb="22">
      <t>スイサンチョウ</t>
    </rPh>
    <rPh sb="22" eb="24">
      <t>ギョコウ</t>
    </rPh>
    <phoneticPr fontId="2"/>
  </si>
  <si>
    <t>復興庁参事官　尾関良夫
計画課長 宇賀神義宣</t>
    <rPh sb="0" eb="2">
      <t>フッコウ</t>
    </rPh>
    <rPh sb="2" eb="3">
      <t>チョウ</t>
    </rPh>
    <rPh sb="3" eb="6">
      <t>サンジカン</t>
    </rPh>
    <rPh sb="7" eb="9">
      <t>オゼキ</t>
    </rPh>
    <rPh sb="9" eb="11">
      <t>ヨシオ</t>
    </rPh>
    <phoneticPr fontId="2"/>
  </si>
  <si>
    <t>一般会計・東日本大震災復興特別会計</t>
    <rPh sb="5" eb="6">
      <t>ヒガシ</t>
    </rPh>
    <rPh sb="6" eb="8">
      <t>ニッポン</t>
    </rPh>
    <rPh sb="8" eb="11">
      <t>ダイシンサイ</t>
    </rPh>
    <rPh sb="11" eb="13">
      <t>フッコウ</t>
    </rPh>
    <rPh sb="13" eb="15">
      <t>トクベツ</t>
    </rPh>
    <rPh sb="15" eb="17">
      <t>カイケイ</t>
    </rPh>
    <phoneticPr fontId="2"/>
  </si>
  <si>
    <t>漁村の健全な発展</t>
    <rPh sb="0" eb="2">
      <t>ギョソン</t>
    </rPh>
    <rPh sb="3" eb="5">
      <t>ケンゼン</t>
    </rPh>
    <rPh sb="6" eb="8">
      <t>ハッテン</t>
    </rPh>
    <phoneticPr fontId="2"/>
  </si>
  <si>
    <t>漁港漁場整備法（第20条ほか）</t>
    <phoneticPr fontId="2"/>
  </si>
  <si>
    <t>漁港漁場整備長期計画（H19.6.8閣議決定）</t>
  </si>
  <si>
    <t>　東日本大震災の被災地において、拠点漁港の流通機能の強化、漁港の地盤沈下対策、漁場の生産力回復のための整備等を実施する。
　また、東海、東南海・南海等地震・津波対策の強化を図る必要がある地域において、防波堤等の機能強化など漁港の防災対策を実施する。</t>
    <rPh sb="55" eb="57">
      <t>ジッシ</t>
    </rPh>
    <rPh sb="119" eb="121">
      <t>ジッシ</t>
    </rPh>
    <phoneticPr fontId="2"/>
  </si>
  <si>
    <t>　地方公共団体が実施する
　・高度衛生管理型荷捌き所や水産資源の回復を図るための漁場造成等（被災地対策）　
　・岸壁等の機能強化や耐震化（全国防災対策）
　を行う。　（補助率１／２等）　　　　　　　</t>
    <rPh sb="15" eb="17">
      <t>コウド</t>
    </rPh>
    <rPh sb="17" eb="19">
      <t>エイセイ</t>
    </rPh>
    <rPh sb="21" eb="22">
      <t>ガタ</t>
    </rPh>
    <rPh sb="22" eb="24">
      <t>ニサバ</t>
    </rPh>
    <rPh sb="25" eb="26">
      <t>ショ</t>
    </rPh>
    <rPh sb="46" eb="49">
      <t>ヒサイチ</t>
    </rPh>
    <rPh sb="49" eb="51">
      <t>タイサク</t>
    </rPh>
    <rPh sb="56" eb="58">
      <t>ガンペキ</t>
    </rPh>
    <rPh sb="58" eb="59">
      <t>ナド</t>
    </rPh>
    <rPh sb="60" eb="62">
      <t>キノウ</t>
    </rPh>
    <rPh sb="62" eb="64">
      <t>キョウカ</t>
    </rPh>
    <rPh sb="65" eb="67">
      <t>タイシン</t>
    </rPh>
    <rPh sb="67" eb="68">
      <t>カ</t>
    </rPh>
    <rPh sb="69" eb="71">
      <t>ゼンコク</t>
    </rPh>
    <rPh sb="71" eb="73">
      <t>ボウサイ</t>
    </rPh>
    <rPh sb="73" eb="75">
      <t>タイサク</t>
    </rPh>
    <rPh sb="79" eb="80">
      <t>オコナ</t>
    </rPh>
    <phoneticPr fontId="2"/>
  </si>
  <si>
    <t>5,124
16,760（復興庁計上）</t>
    <rPh sb="13" eb="16">
      <t>フッコウチョウ</t>
    </rPh>
    <rPh sb="16" eb="18">
      <t>ケイジョウ</t>
    </rPh>
    <phoneticPr fontId="2"/>
  </si>
  <si>
    <t>8,957
19,664（復興庁計上）</t>
    <rPh sb="13" eb="16">
      <t>フッコウチョウ</t>
    </rPh>
    <rPh sb="16" eb="18">
      <t>ケイジョウ</t>
    </rPh>
    <phoneticPr fontId="2"/>
  </si>
  <si>
    <t>目標値
（24年度）</t>
    <rPh sb="0" eb="3">
      <t>モクヒョウチ</t>
    </rPh>
    <rPh sb="7" eb="9">
      <t>ネンド</t>
    </rPh>
    <phoneticPr fontId="2"/>
  </si>
  <si>
    <r>
      <t xml:space="preserve">漁場再生及び新規漁場整備による新たな水産物の提供量
</t>
    </r>
    <r>
      <rPr>
        <sz val="10"/>
        <rFont val="ＭＳ Ｐゴシック"/>
        <family val="3"/>
        <charset val="128"/>
      </rPr>
      <t>※下段（　　）書きは年度目標値、上段は年度実績値　
※成果実績値・目標値は、現時点で把握が困難なことから、前年度の値を記入している。</t>
    </r>
    <rPh sb="27" eb="29">
      <t>ゲダン</t>
    </rPh>
    <rPh sb="33" eb="34">
      <t>カ</t>
    </rPh>
    <rPh sb="36" eb="38">
      <t>ネンド</t>
    </rPh>
    <rPh sb="38" eb="41">
      <t>モクヒョウチ</t>
    </rPh>
    <rPh sb="42" eb="44">
      <t>ジョウダン</t>
    </rPh>
    <rPh sb="45" eb="47">
      <t>ネンド</t>
    </rPh>
    <rPh sb="47" eb="50">
      <t>ジッセキチ</t>
    </rPh>
    <rPh sb="53" eb="55">
      <t>セイカ</t>
    </rPh>
    <rPh sb="55" eb="57">
      <t>ジッセキ</t>
    </rPh>
    <rPh sb="57" eb="58">
      <t>チ</t>
    </rPh>
    <rPh sb="59" eb="61">
      <t>モクヒョウ</t>
    </rPh>
    <rPh sb="61" eb="62">
      <t>チ</t>
    </rPh>
    <rPh sb="64" eb="67">
      <t>ゲンジテン</t>
    </rPh>
    <rPh sb="68" eb="70">
      <t>ハアク</t>
    </rPh>
    <rPh sb="71" eb="73">
      <t>コンナン</t>
    </rPh>
    <rPh sb="79" eb="82">
      <t>ゼンネンド</t>
    </rPh>
    <rPh sb="83" eb="84">
      <t>アタイ</t>
    </rPh>
    <rPh sb="85" eb="87">
      <t>キニュウ</t>
    </rPh>
    <phoneticPr fontId="2"/>
  </si>
  <si>
    <r>
      <rPr>
        <sz val="11"/>
        <rFont val="ＭＳ Ｐゴシック"/>
        <family val="3"/>
        <charset val="128"/>
      </rPr>
      <t>万ｔ</t>
    </r>
    <rPh sb="0" eb="1">
      <t>マン</t>
    </rPh>
    <phoneticPr fontId="2"/>
  </si>
  <si>
    <t>5.5
(4.7)</t>
    <phoneticPr fontId="2"/>
  </si>
  <si>
    <t>8.4
(8.0)</t>
    <phoneticPr fontId="2"/>
  </si>
  <si>
    <t>13.8
(11.2)</t>
    <phoneticPr fontId="2"/>
  </si>
  <si>
    <t>14.5
(23)</t>
    <phoneticPr fontId="2"/>
  </si>
  <si>
    <t>復興関連事業のうち全国防災対象箇所：25箇所
　　　　　　　　　　うち被災地対象箇所：　 22箇所　　　　　　　　　
　　　　</t>
    <rPh sb="0" eb="2">
      <t>フッコウ</t>
    </rPh>
    <rPh sb="2" eb="4">
      <t>カンレン</t>
    </rPh>
    <rPh sb="4" eb="6">
      <t>ジギョウ</t>
    </rPh>
    <rPh sb="9" eb="11">
      <t>ゼンコク</t>
    </rPh>
    <rPh sb="11" eb="13">
      <t>ボウサイ</t>
    </rPh>
    <rPh sb="13" eb="15">
      <t>タイショウ</t>
    </rPh>
    <rPh sb="15" eb="17">
      <t>カショ</t>
    </rPh>
    <rPh sb="20" eb="22">
      <t>カショ</t>
    </rPh>
    <rPh sb="35" eb="38">
      <t>ヒサイチ</t>
    </rPh>
    <rPh sb="38" eb="40">
      <t>タイショウ</t>
    </rPh>
    <rPh sb="40" eb="42">
      <t>カショ</t>
    </rPh>
    <rPh sb="47" eb="49">
      <t>カショ</t>
    </rPh>
    <phoneticPr fontId="2"/>
  </si>
  <si>
    <t>-</t>
    <phoneticPr fontId="2"/>
  </si>
  <si>
    <r>
      <rPr>
        <sz val="11"/>
        <rFont val="ＭＳ Ｐゴシック"/>
        <family val="3"/>
        <charset val="128"/>
      </rPr>
      <t>40百万円／地区）</t>
    </r>
    <phoneticPr fontId="2"/>
  </si>
  <si>
    <r>
      <t>執行額／実施地区数
平成23年度　</t>
    </r>
    <r>
      <rPr>
        <sz val="11"/>
        <rFont val="ＭＳ Ｐゴシック"/>
        <family val="3"/>
        <charset val="128"/>
      </rPr>
      <t>40百万円／地区</t>
    </r>
    <rPh sb="0" eb="2">
      <t>シッコウ</t>
    </rPh>
    <rPh sb="2" eb="3">
      <t>ガク</t>
    </rPh>
    <rPh sb="4" eb="6">
      <t>ジッシ</t>
    </rPh>
    <rPh sb="6" eb="8">
      <t>チク</t>
    </rPh>
    <rPh sb="8" eb="9">
      <t>スウ</t>
    </rPh>
    <rPh sb="10" eb="12">
      <t>ヘイセイ</t>
    </rPh>
    <rPh sb="14" eb="16">
      <t>ネンド</t>
    </rPh>
    <rPh sb="19" eb="22">
      <t>ヒャクマンエン</t>
    </rPh>
    <rPh sb="23" eb="25">
      <t>チク</t>
    </rPh>
    <phoneticPr fontId="2"/>
  </si>
  <si>
    <t>24年度当初予算
(  )は復興庁計上分</t>
    <rPh sb="2" eb="4">
      <t>ネンド</t>
    </rPh>
    <rPh sb="4" eb="6">
      <t>トウショ</t>
    </rPh>
    <rPh sb="6" eb="8">
      <t>ヨサン</t>
    </rPh>
    <rPh sb="14" eb="17">
      <t>フッコウチョウ</t>
    </rPh>
    <rPh sb="17" eb="19">
      <t>ケイジョウ</t>
    </rPh>
    <rPh sb="19" eb="20">
      <t>ブン</t>
    </rPh>
    <phoneticPr fontId="2"/>
  </si>
  <si>
    <t>25年度要求
(  )は復興庁計上分</t>
    <rPh sb="2" eb="4">
      <t>ネンド</t>
    </rPh>
    <rPh sb="4" eb="6">
      <t>ヨウキュウ</t>
    </rPh>
    <phoneticPr fontId="2"/>
  </si>
  <si>
    <t>水産流通基盤整備事業費補助</t>
    <rPh sb="0" eb="2">
      <t>スイサン</t>
    </rPh>
    <rPh sb="2" eb="4">
      <t>リュウツウ</t>
    </rPh>
    <rPh sb="4" eb="6">
      <t>キバン</t>
    </rPh>
    <rPh sb="6" eb="8">
      <t>セイビ</t>
    </rPh>
    <rPh sb="8" eb="10">
      <t>ジギョウ</t>
    </rPh>
    <rPh sb="10" eb="11">
      <t>ヒ</t>
    </rPh>
    <rPh sb="11" eb="13">
      <t>ホジョ</t>
    </rPh>
    <phoneticPr fontId="2"/>
  </si>
  <si>
    <t>1,410 (6,200)</t>
    <phoneticPr fontId="2"/>
  </si>
  <si>
    <t>3,634 (12,209)</t>
    <phoneticPr fontId="2"/>
  </si>
  <si>
    <t>　平成25年度概算要求においては、東日本大震災による漁港等の甚大な被害を踏まえ、漁港漁場整備長期計画（平成２４年３月２３日閣議決定）に基づき被災した漁港等の復興対策を推進するとともに、東海地震や東南海・南海地震の対策強化地域等において、地震・津波に対する漁港の防災・減災対策を推進するための所要額を計上。</t>
    <rPh sb="1" eb="3">
      <t>ヘイセイ</t>
    </rPh>
    <rPh sb="5" eb="7">
      <t>ネンド</t>
    </rPh>
    <rPh sb="7" eb="9">
      <t>ガイサン</t>
    </rPh>
    <rPh sb="9" eb="11">
      <t>ヨウキュウ</t>
    </rPh>
    <rPh sb="17" eb="18">
      <t>ヒガシ</t>
    </rPh>
    <rPh sb="18" eb="20">
      <t>ニホン</t>
    </rPh>
    <rPh sb="20" eb="21">
      <t>ダイ</t>
    </rPh>
    <rPh sb="40" eb="42">
      <t>ギョコウ</t>
    </rPh>
    <rPh sb="42" eb="44">
      <t>ギョジョウ</t>
    </rPh>
    <rPh sb="44" eb="46">
      <t>セイビ</t>
    </rPh>
    <rPh sb="46" eb="48">
      <t>チョウキ</t>
    </rPh>
    <rPh sb="48" eb="50">
      <t>ケイカク</t>
    </rPh>
    <rPh sb="67" eb="68">
      <t>モト</t>
    </rPh>
    <rPh sb="118" eb="120">
      <t>ジシン</t>
    </rPh>
    <rPh sb="121" eb="122">
      <t>ツ</t>
    </rPh>
    <rPh sb="122" eb="123">
      <t>ナミ</t>
    </rPh>
    <rPh sb="124" eb="125">
      <t>タイ</t>
    </rPh>
    <rPh sb="133" eb="134">
      <t>ゲン</t>
    </rPh>
    <rPh sb="134" eb="135">
      <t>サイ</t>
    </rPh>
    <rPh sb="145" eb="147">
      <t>ショヨウ</t>
    </rPh>
    <rPh sb="147" eb="148">
      <t>ガク</t>
    </rPh>
    <rPh sb="149" eb="151">
      <t>ケイジョウ</t>
    </rPh>
    <phoneticPr fontId="2"/>
  </si>
  <si>
    <t>水産物供給基盤機能保全事業費補助</t>
    <rPh sb="0" eb="3">
      <t>スイサンブツ</t>
    </rPh>
    <rPh sb="3" eb="5">
      <t>キョウキュウ</t>
    </rPh>
    <rPh sb="5" eb="7">
      <t>キバン</t>
    </rPh>
    <rPh sb="7" eb="9">
      <t>キノウ</t>
    </rPh>
    <rPh sb="9" eb="11">
      <t>ホゼン</t>
    </rPh>
    <rPh sb="11" eb="14">
      <t>ジギョウヒ</t>
    </rPh>
    <rPh sb="14" eb="16">
      <t>ホジョ</t>
    </rPh>
    <phoneticPr fontId="2"/>
  </si>
  <si>
    <t>1,222 (9,097)</t>
    <phoneticPr fontId="2"/>
  </si>
  <si>
    <t>2,386 (6,551)</t>
    <phoneticPr fontId="2"/>
  </si>
  <si>
    <t>水産環境整備事業費補助</t>
    <rPh sb="0" eb="2">
      <t>スイサン</t>
    </rPh>
    <rPh sb="2" eb="4">
      <t>カンキョウ</t>
    </rPh>
    <rPh sb="4" eb="6">
      <t>セイビ</t>
    </rPh>
    <rPh sb="6" eb="9">
      <t>ジギョウヒ</t>
    </rPh>
    <rPh sb="9" eb="11">
      <t>ホジョ</t>
    </rPh>
    <phoneticPr fontId="2"/>
  </si>
  <si>
    <t>0 (732)</t>
  </si>
  <si>
    <t>0 (551)</t>
    <phoneticPr fontId="2"/>
  </si>
  <si>
    <t>水産生産基盤整備事業費補助</t>
    <rPh sb="0" eb="2">
      <t>スイサン</t>
    </rPh>
    <rPh sb="2" eb="4">
      <t>セイサン</t>
    </rPh>
    <rPh sb="4" eb="6">
      <t>キバン</t>
    </rPh>
    <rPh sb="6" eb="8">
      <t>セイビ</t>
    </rPh>
    <rPh sb="8" eb="11">
      <t>ジギョウヒ</t>
    </rPh>
    <rPh sb="11" eb="13">
      <t>ホジョ</t>
    </rPh>
    <phoneticPr fontId="2"/>
  </si>
  <si>
    <t>2,342 (631)</t>
    <phoneticPr fontId="2"/>
  </si>
  <si>
    <t>2,737 (253)</t>
    <phoneticPr fontId="2"/>
  </si>
  <si>
    <t>後進地域特例法適用団体等補助率差額</t>
    <phoneticPr fontId="2"/>
  </si>
  <si>
    <t>150 (100)</t>
  </si>
  <si>
    <t>200 (100)</t>
    <phoneticPr fontId="2"/>
  </si>
  <si>
    <t>5,124(16,760)</t>
    <phoneticPr fontId="2"/>
  </si>
  <si>
    <t>8,957 (19,664)</t>
    <phoneticPr fontId="2"/>
  </si>
  <si>
    <t>全国防災対策について、緊急性が高く効果発現が早期に発現する地区について実施している。</t>
    <rPh sb="0" eb="2">
      <t>ゼンコク</t>
    </rPh>
    <rPh sb="2" eb="4">
      <t>ボウサイ</t>
    </rPh>
    <rPh sb="4" eb="6">
      <t>タイサク</t>
    </rPh>
    <rPh sb="11" eb="14">
      <t>キンキュウセイ</t>
    </rPh>
    <rPh sb="15" eb="16">
      <t>タカ</t>
    </rPh>
    <rPh sb="17" eb="19">
      <t>コウカ</t>
    </rPh>
    <rPh sb="19" eb="21">
      <t>ハツゲン</t>
    </rPh>
    <rPh sb="22" eb="24">
      <t>ソウキ</t>
    </rPh>
    <rPh sb="25" eb="27">
      <t>ハツゲン</t>
    </rPh>
    <rPh sb="29" eb="31">
      <t>チク</t>
    </rPh>
    <rPh sb="35" eb="37">
      <t>ジッシ</t>
    </rPh>
    <phoneticPr fontId="2"/>
  </si>
  <si>
    <t>地方公共団体において、入札等を行っており、必要に応じて実施状況調査も実施していることから、支出先の選定は妥当なものとなっている。</t>
    <rPh sb="0" eb="2">
      <t>チホウ</t>
    </rPh>
    <rPh sb="2" eb="4">
      <t>コウキョウ</t>
    </rPh>
    <rPh sb="4" eb="6">
      <t>ダンタイ</t>
    </rPh>
    <rPh sb="11" eb="13">
      <t>ニュウサツ</t>
    </rPh>
    <rPh sb="13" eb="14">
      <t>ナド</t>
    </rPh>
    <rPh sb="15" eb="16">
      <t>オコナ</t>
    </rPh>
    <rPh sb="21" eb="23">
      <t>ヒツヨウ</t>
    </rPh>
    <rPh sb="24" eb="25">
      <t>オウ</t>
    </rPh>
    <rPh sb="27" eb="29">
      <t>ジッシ</t>
    </rPh>
    <rPh sb="29" eb="31">
      <t>ジョウキョウ</t>
    </rPh>
    <rPh sb="31" eb="33">
      <t>チョウサ</t>
    </rPh>
    <rPh sb="34" eb="36">
      <t>ジッシ</t>
    </rPh>
    <rPh sb="45" eb="48">
      <t>シシュツサキ</t>
    </rPh>
    <rPh sb="49" eb="51">
      <t>センテイ</t>
    </rPh>
    <rPh sb="52" eb="54">
      <t>ダトウ</t>
    </rPh>
    <phoneticPr fontId="2"/>
  </si>
  <si>
    <r>
      <t>漁港漁場整備長期計画（H24.3.23閣議決定）に定めた目標を達成するために、必要な施策について重点化している。
　</t>
    </r>
    <r>
      <rPr>
        <sz val="11"/>
        <rFont val="ＭＳ Ｐゴシック"/>
        <family val="3"/>
        <charset val="128"/>
      </rPr>
      <t>なお、活動実績に関して、被災地については復旧が未了のため達成度を測ることは適当ではない。</t>
    </r>
    <rPh sb="25" eb="26">
      <t>サダ</t>
    </rPh>
    <rPh sb="28" eb="30">
      <t>モクヒョウ</t>
    </rPh>
    <rPh sb="31" eb="33">
      <t>タッセイ</t>
    </rPh>
    <rPh sb="39" eb="41">
      <t>ヒツヨウ</t>
    </rPh>
    <rPh sb="42" eb="44">
      <t>セサク</t>
    </rPh>
    <rPh sb="48" eb="51">
      <t>ジュウテンカ</t>
    </rPh>
    <rPh sb="62" eb="64">
      <t>カツドウ</t>
    </rPh>
    <rPh sb="64" eb="66">
      <t>ジッセキ</t>
    </rPh>
    <rPh sb="67" eb="68">
      <t>カン</t>
    </rPh>
    <rPh sb="71" eb="74">
      <t>ヒサイチ</t>
    </rPh>
    <rPh sb="79" eb="81">
      <t>フッキュウ</t>
    </rPh>
    <rPh sb="82" eb="84">
      <t>ミリョウ</t>
    </rPh>
    <rPh sb="87" eb="90">
      <t>タッセイド</t>
    </rPh>
    <rPh sb="91" eb="92">
      <t>ハカ</t>
    </rPh>
    <rPh sb="96" eb="98">
      <t>テキトウ</t>
    </rPh>
    <phoneticPr fontId="2"/>
  </si>
  <si>
    <t>　平成23年度補正予算及び平成24年度予算について、東海、東南海・南海地震等の地震対策を行ってきたが、内閣府の有識検討会（平成24年3月31日）において南海トラフ地震への対策が喫緊の課題として示されたところである。
　このことから、平成25年度予算においても、引き続き東海、東南海・南海地震等の地震・津波対策を行うとともに、今後中央防災会議において示される地震対策を実施するために、必要な措置を講じてまいりたい。
必要性：漁港、漁場の復興及び全国防災対策の必要。
有効性：地震及び津波対策に有効。
　</t>
    <rPh sb="1" eb="3">
      <t>ヘイセイ</t>
    </rPh>
    <rPh sb="5" eb="7">
      <t>ネンド</t>
    </rPh>
    <rPh sb="7" eb="9">
      <t>ホセイ</t>
    </rPh>
    <rPh sb="9" eb="11">
      <t>ヨサン</t>
    </rPh>
    <rPh sb="11" eb="12">
      <t>オヨ</t>
    </rPh>
    <rPh sb="13" eb="15">
      <t>ヘイセイ</t>
    </rPh>
    <rPh sb="17" eb="19">
      <t>ネンド</t>
    </rPh>
    <rPh sb="19" eb="21">
      <t>ヨサン</t>
    </rPh>
    <rPh sb="26" eb="28">
      <t>トウカイ</t>
    </rPh>
    <rPh sb="29" eb="32">
      <t>トウナンカイ</t>
    </rPh>
    <rPh sb="33" eb="35">
      <t>ナンカイ</t>
    </rPh>
    <rPh sb="35" eb="37">
      <t>ジシン</t>
    </rPh>
    <rPh sb="37" eb="38">
      <t>ナド</t>
    </rPh>
    <rPh sb="39" eb="41">
      <t>ジシン</t>
    </rPh>
    <rPh sb="41" eb="43">
      <t>タイサク</t>
    </rPh>
    <rPh sb="44" eb="45">
      <t>オコナ</t>
    </rPh>
    <rPh sb="51" eb="54">
      <t>ナイカクフ</t>
    </rPh>
    <rPh sb="55" eb="57">
      <t>ユウシキ</t>
    </rPh>
    <rPh sb="57" eb="60">
      <t>ケントウカイ</t>
    </rPh>
    <rPh sb="61" eb="63">
      <t>ヘイセイ</t>
    </rPh>
    <rPh sb="65" eb="66">
      <t>ネン</t>
    </rPh>
    <rPh sb="67" eb="68">
      <t>ガツ</t>
    </rPh>
    <rPh sb="70" eb="71">
      <t>ニチ</t>
    </rPh>
    <rPh sb="76" eb="78">
      <t>ナンカイ</t>
    </rPh>
    <rPh sb="81" eb="83">
      <t>ジシン</t>
    </rPh>
    <rPh sb="85" eb="87">
      <t>タイサク</t>
    </rPh>
    <rPh sb="88" eb="90">
      <t>キッキン</t>
    </rPh>
    <rPh sb="91" eb="93">
      <t>カダイ</t>
    </rPh>
    <rPh sb="96" eb="97">
      <t>シメ</t>
    </rPh>
    <rPh sb="116" eb="118">
      <t>ヘイセイ</t>
    </rPh>
    <rPh sb="120" eb="122">
      <t>ネンド</t>
    </rPh>
    <rPh sb="122" eb="124">
      <t>ヨサン</t>
    </rPh>
    <rPh sb="130" eb="131">
      <t>ヒ</t>
    </rPh>
    <rPh sb="132" eb="133">
      <t>ツヅ</t>
    </rPh>
    <rPh sb="134" eb="136">
      <t>トウカイ</t>
    </rPh>
    <rPh sb="137" eb="140">
      <t>トウナンカイ</t>
    </rPh>
    <rPh sb="141" eb="143">
      <t>ナンカイ</t>
    </rPh>
    <rPh sb="143" eb="145">
      <t>ジシン</t>
    </rPh>
    <rPh sb="145" eb="146">
      <t>ナド</t>
    </rPh>
    <rPh sb="147" eb="149">
      <t>ジシン</t>
    </rPh>
    <rPh sb="150" eb="152">
      <t>ツナミ</t>
    </rPh>
    <rPh sb="152" eb="154">
      <t>タイサク</t>
    </rPh>
    <rPh sb="155" eb="156">
      <t>オコナ</t>
    </rPh>
    <rPh sb="162" eb="164">
      <t>コンゴ</t>
    </rPh>
    <rPh sb="164" eb="166">
      <t>チュウオウ</t>
    </rPh>
    <rPh sb="166" eb="168">
      <t>ボウサイ</t>
    </rPh>
    <rPh sb="168" eb="170">
      <t>カイギ</t>
    </rPh>
    <rPh sb="174" eb="175">
      <t>シメ</t>
    </rPh>
    <rPh sb="178" eb="180">
      <t>ジシン</t>
    </rPh>
    <rPh sb="180" eb="182">
      <t>タイサク</t>
    </rPh>
    <rPh sb="183" eb="185">
      <t>ジッシ</t>
    </rPh>
    <rPh sb="191" eb="193">
      <t>ヒツヨウ</t>
    </rPh>
    <rPh sb="194" eb="196">
      <t>ソチ</t>
    </rPh>
    <rPh sb="197" eb="198">
      <t>コウ</t>
    </rPh>
    <rPh sb="211" eb="213">
      <t>ギョコウ</t>
    </rPh>
    <rPh sb="214" eb="216">
      <t>ギョジョウ</t>
    </rPh>
    <rPh sb="217" eb="219">
      <t>フッコウ</t>
    </rPh>
    <rPh sb="219" eb="220">
      <t>オヨ</t>
    </rPh>
    <rPh sb="221" eb="223">
      <t>ゼンコク</t>
    </rPh>
    <rPh sb="223" eb="225">
      <t>ボウサイ</t>
    </rPh>
    <rPh sb="225" eb="227">
      <t>タイサク</t>
    </rPh>
    <rPh sb="228" eb="230">
      <t>ヒツヨウ</t>
    </rPh>
    <rPh sb="232" eb="235">
      <t>ユウコウセイ</t>
    </rPh>
    <rPh sb="236" eb="238">
      <t>ジシン</t>
    </rPh>
    <rPh sb="238" eb="239">
      <t>オヨ</t>
    </rPh>
    <rPh sb="240" eb="241">
      <t>ツ</t>
    </rPh>
    <rPh sb="241" eb="242">
      <t>ナミ</t>
    </rPh>
    <rPh sb="242" eb="244">
      <t>タイサク</t>
    </rPh>
    <rPh sb="245" eb="247">
      <t>ユウコウ</t>
    </rPh>
    <phoneticPr fontId="2"/>
  </si>
  <si>
    <t>抜本的改善</t>
    <phoneticPr fontId="2"/>
  </si>
  <si>
    <t>　本事業は、漁業者が今後とも安心して生業を営むために不可欠な生産基盤の整備であり、厳しい財政事情の下でも事業量が確保されるよう、コスト削減に向けた不断の見直しを徹底する必要がある。また、成果目標について、部分的に行っている事業を全国的な指標で測定することは困難なため、より適切な指標の併記を検討する必要がある。さらに、執行率が12.6％と低い。
　以上のことから、「コストの削減」、「成果指標の適切な設定」、「執行額と予算額の乖離の改善」を行うべきであり、本事業としては「抜本的改善」とする。</t>
    <phoneticPr fontId="2"/>
  </si>
  <si>
    <t>執行等改善</t>
    <rPh sb="0" eb="3">
      <t>シッコウトウ</t>
    </rPh>
    <rPh sb="3" eb="5">
      <t>カイゼン</t>
    </rPh>
    <phoneticPr fontId="2"/>
  </si>
  <si>
    <t>　コスト構造改善プログラムに基づくコスト削減に継続して取組む。衛生管理対策については、対象漁業種類ごとに漁港内での作業ゾーンを明確にした上で、段階的に成果が把握できるようゾーン単位で部分供用が可能となるように整備順序を見直した上で、概算要求では必要額を要求している。低下する執行率や繰越増加の要因には、漁期が延伸する傾向にある中、漁船利用をしながらの漁港工事のため期間中の代替施設の確保や工事期間の制限等が求められることなどが挙げられ、確実に実施可能な工事時期の設定、老朽化対策等による代替施設の確保が確実に見込まれる地区であることを確認し、必要額を要求することとしている。　</t>
    <rPh sb="4" eb="6">
      <t>コウゾウ</t>
    </rPh>
    <rPh sb="6" eb="8">
      <t>カイゼン</t>
    </rPh>
    <rPh sb="14" eb="15">
      <t>モト</t>
    </rPh>
    <rPh sb="20" eb="22">
      <t>サクゲン</t>
    </rPh>
    <rPh sb="23" eb="25">
      <t>ケイゾク</t>
    </rPh>
    <rPh sb="27" eb="29">
      <t>トリク</t>
    </rPh>
    <rPh sb="31" eb="33">
      <t>エイセイ</t>
    </rPh>
    <rPh sb="33" eb="35">
      <t>カンリ</t>
    </rPh>
    <rPh sb="35" eb="37">
      <t>タイサク</t>
    </rPh>
    <rPh sb="43" eb="45">
      <t>タイショウ</t>
    </rPh>
    <rPh sb="45" eb="47">
      <t>ギョギョウ</t>
    </rPh>
    <rPh sb="47" eb="49">
      <t>シュルイ</t>
    </rPh>
    <rPh sb="52" eb="54">
      <t>ギョコウ</t>
    </rPh>
    <rPh sb="54" eb="55">
      <t>ナイ</t>
    </rPh>
    <rPh sb="57" eb="59">
      <t>サギョウ</t>
    </rPh>
    <rPh sb="63" eb="65">
      <t>メイカク</t>
    </rPh>
    <rPh sb="68" eb="69">
      <t>ウエ</t>
    </rPh>
    <rPh sb="71" eb="74">
      <t>ダンカイテキ</t>
    </rPh>
    <rPh sb="75" eb="77">
      <t>セイカ</t>
    </rPh>
    <rPh sb="78" eb="80">
      <t>ハアク</t>
    </rPh>
    <rPh sb="88" eb="90">
      <t>タンイ</t>
    </rPh>
    <rPh sb="91" eb="93">
      <t>ブブン</t>
    </rPh>
    <rPh sb="93" eb="95">
      <t>キョウヨウ</t>
    </rPh>
    <rPh sb="96" eb="98">
      <t>カノウ</t>
    </rPh>
    <rPh sb="104" eb="106">
      <t>セイビ</t>
    </rPh>
    <rPh sb="106" eb="108">
      <t>ジュンジョ</t>
    </rPh>
    <rPh sb="109" eb="111">
      <t>ミナオ</t>
    </rPh>
    <rPh sb="113" eb="114">
      <t>ウエ</t>
    </rPh>
    <rPh sb="116" eb="118">
      <t>ガイサン</t>
    </rPh>
    <rPh sb="118" eb="120">
      <t>ヨウキュウ</t>
    </rPh>
    <rPh sb="122" eb="124">
      <t>ヒツヨウ</t>
    </rPh>
    <rPh sb="124" eb="125">
      <t>ガク</t>
    </rPh>
    <rPh sb="126" eb="128">
      <t>ヨウキュウ</t>
    </rPh>
    <rPh sb="133" eb="135">
      <t>テイカ</t>
    </rPh>
    <rPh sb="137" eb="139">
      <t>シッコウ</t>
    </rPh>
    <rPh sb="139" eb="140">
      <t>リツ</t>
    </rPh>
    <rPh sb="141" eb="143">
      <t>クリコシ</t>
    </rPh>
    <rPh sb="143" eb="145">
      <t>ゾウカ</t>
    </rPh>
    <rPh sb="146" eb="148">
      <t>ヨウイン</t>
    </rPh>
    <rPh sb="151" eb="153">
      <t>リョウキ</t>
    </rPh>
    <rPh sb="154" eb="156">
      <t>エンシン</t>
    </rPh>
    <rPh sb="158" eb="160">
      <t>ケイコウ</t>
    </rPh>
    <rPh sb="163" eb="164">
      <t>ナカ</t>
    </rPh>
    <rPh sb="165" eb="167">
      <t>ギョセン</t>
    </rPh>
    <rPh sb="167" eb="169">
      <t>リヨウ</t>
    </rPh>
    <rPh sb="175" eb="177">
      <t>ギョコウ</t>
    </rPh>
    <rPh sb="177" eb="179">
      <t>コウジ</t>
    </rPh>
    <rPh sb="182" eb="185">
      <t>キカンチュウ</t>
    </rPh>
    <rPh sb="186" eb="188">
      <t>ダイタイ</t>
    </rPh>
    <rPh sb="188" eb="190">
      <t>シセツ</t>
    </rPh>
    <rPh sb="191" eb="193">
      <t>カクホ</t>
    </rPh>
    <rPh sb="194" eb="196">
      <t>コウジ</t>
    </rPh>
    <rPh sb="196" eb="198">
      <t>キカン</t>
    </rPh>
    <rPh sb="199" eb="201">
      <t>セイゲン</t>
    </rPh>
    <rPh sb="201" eb="202">
      <t>トウ</t>
    </rPh>
    <rPh sb="203" eb="204">
      <t>モト</t>
    </rPh>
    <rPh sb="213" eb="214">
      <t>ア</t>
    </rPh>
    <rPh sb="218" eb="220">
      <t>カクジツ</t>
    </rPh>
    <rPh sb="221" eb="223">
      <t>ジッシ</t>
    </rPh>
    <rPh sb="223" eb="225">
      <t>カノウ</t>
    </rPh>
    <rPh sb="226" eb="228">
      <t>コウジ</t>
    </rPh>
    <rPh sb="228" eb="230">
      <t>ジキ</t>
    </rPh>
    <rPh sb="231" eb="233">
      <t>セッテイ</t>
    </rPh>
    <rPh sb="234" eb="237">
      <t>ロウキュウカ</t>
    </rPh>
    <rPh sb="237" eb="239">
      <t>タイサク</t>
    </rPh>
    <rPh sb="239" eb="240">
      <t>トウ</t>
    </rPh>
    <rPh sb="243" eb="245">
      <t>ダイタイ</t>
    </rPh>
    <rPh sb="245" eb="247">
      <t>シセツ</t>
    </rPh>
    <rPh sb="248" eb="250">
      <t>カクホ</t>
    </rPh>
    <rPh sb="251" eb="253">
      <t>カクジツ</t>
    </rPh>
    <rPh sb="254" eb="256">
      <t>ミコ</t>
    </rPh>
    <rPh sb="259" eb="261">
      <t>チク</t>
    </rPh>
    <rPh sb="267" eb="269">
      <t>カクニン</t>
    </rPh>
    <rPh sb="271" eb="273">
      <t>ヒツヨウ</t>
    </rPh>
    <rPh sb="273" eb="274">
      <t>ガク</t>
    </rPh>
    <rPh sb="275" eb="277">
      <t>ヨウキュウ</t>
    </rPh>
    <phoneticPr fontId="2"/>
  </si>
  <si>
    <t>資金の流れ
（資金の受け取り先が何を行っているかについて補足する）（単位：百万円）</t>
    <phoneticPr fontId="2"/>
  </si>
  <si>
    <t>農林水産省
400百万円
(うち341百万円は国土交通省からの移替)</t>
    <rPh sb="0" eb="2">
      <t>ノウリン</t>
    </rPh>
    <rPh sb="2" eb="4">
      <t>スイサン</t>
    </rPh>
    <rPh sb="4" eb="5">
      <t>ショウ</t>
    </rPh>
    <rPh sb="9" eb="12">
      <t>ヒャクマンエン</t>
    </rPh>
    <rPh sb="19" eb="22">
      <t>ヒャクマンエン</t>
    </rPh>
    <rPh sb="23" eb="25">
      <t>コクド</t>
    </rPh>
    <rPh sb="25" eb="28">
      <t>コウツウショウ</t>
    </rPh>
    <rPh sb="31" eb="32">
      <t>ウツ</t>
    </rPh>
    <rPh sb="32" eb="33">
      <t>カ</t>
    </rPh>
    <phoneticPr fontId="2"/>
  </si>
  <si>
    <t>Ａ．都道府県
341百万円
北海道
59百万円
他5県</t>
    <rPh sb="2" eb="6">
      <t>トドウフケン</t>
    </rPh>
    <rPh sb="10" eb="12">
      <t>ヒャクマン</t>
    </rPh>
    <rPh sb="12" eb="13">
      <t>エン</t>
    </rPh>
    <rPh sb="14" eb="17">
      <t>ホッカイドウ</t>
    </rPh>
    <rPh sb="20" eb="23">
      <t>ヒャクマンエン</t>
    </rPh>
    <rPh sb="24" eb="25">
      <t>ホカ</t>
    </rPh>
    <rPh sb="26" eb="27">
      <t>ケン</t>
    </rPh>
    <phoneticPr fontId="2"/>
  </si>
  <si>
    <t>B．都道府県営
341百万円
北海道
59百万円
他5県</t>
    <rPh sb="2" eb="6">
      <t>トドウフケン</t>
    </rPh>
    <rPh sb="6" eb="7">
      <t>エイ</t>
    </rPh>
    <rPh sb="11" eb="13">
      <t>ヒャクマン</t>
    </rPh>
    <rPh sb="13" eb="14">
      <t>エン</t>
    </rPh>
    <rPh sb="15" eb="18">
      <t>ホッカイドウ</t>
    </rPh>
    <rPh sb="21" eb="24">
      <t>ヒャクマンエン</t>
    </rPh>
    <rPh sb="25" eb="26">
      <t>ホカ</t>
    </rPh>
    <rPh sb="27" eb="28">
      <t>ケン</t>
    </rPh>
    <phoneticPr fontId="2"/>
  </si>
  <si>
    <t>県事業の実施経費、市町村等事業に対する補助金交付及び指導監督費、後進地域補助率差額</t>
    <rPh sb="0" eb="1">
      <t>ケン</t>
    </rPh>
    <rPh sb="1" eb="3">
      <t>ジギョウ</t>
    </rPh>
    <rPh sb="4" eb="6">
      <t>ジッシ</t>
    </rPh>
    <rPh sb="6" eb="8">
      <t>ケイヒ</t>
    </rPh>
    <rPh sb="9" eb="12">
      <t>シチョウソン</t>
    </rPh>
    <rPh sb="12" eb="13">
      <t>ナド</t>
    </rPh>
    <rPh sb="13" eb="15">
      <t>ジギョウ</t>
    </rPh>
    <rPh sb="16" eb="17">
      <t>タイ</t>
    </rPh>
    <rPh sb="19" eb="22">
      <t>ホジョキン</t>
    </rPh>
    <rPh sb="22" eb="24">
      <t>コウフ</t>
    </rPh>
    <rPh sb="24" eb="25">
      <t>オヨ</t>
    </rPh>
    <rPh sb="26" eb="28">
      <t>シドウ</t>
    </rPh>
    <rPh sb="28" eb="30">
      <t>カントク</t>
    </rPh>
    <rPh sb="30" eb="31">
      <t>ヒ</t>
    </rPh>
    <rPh sb="32" eb="34">
      <t>コウシン</t>
    </rPh>
    <rPh sb="34" eb="36">
      <t>チイキ</t>
    </rPh>
    <rPh sb="36" eb="39">
      <t>ホジョリツ</t>
    </rPh>
    <rPh sb="39" eb="41">
      <t>サガク</t>
    </rPh>
    <phoneticPr fontId="2"/>
  </si>
  <si>
    <t>県が実施する水産基盤整備事業に要する経費</t>
    <rPh sb="0" eb="1">
      <t>ケン</t>
    </rPh>
    <rPh sb="15" eb="16">
      <t>ヨウ</t>
    </rPh>
    <rPh sb="18" eb="20">
      <t>ケイヒ</t>
    </rPh>
    <phoneticPr fontId="2"/>
  </si>
  <si>
    <t>C 市町村営
実績無し
（直接補助）</t>
    <rPh sb="2" eb="5">
      <t>シチョウソン</t>
    </rPh>
    <rPh sb="5" eb="6">
      <t>エイ</t>
    </rPh>
    <rPh sb="7" eb="9">
      <t>ジッセキ</t>
    </rPh>
    <rPh sb="9" eb="10">
      <t>ナ</t>
    </rPh>
    <rPh sb="13" eb="15">
      <t>チョクセツ</t>
    </rPh>
    <rPh sb="15" eb="17">
      <t>ホジョ</t>
    </rPh>
    <phoneticPr fontId="2"/>
  </si>
  <si>
    <t>市町村が実施する水産基盤整備事業に要する経費</t>
    <rPh sb="0" eb="3">
      <t>シチョウソン</t>
    </rPh>
    <rPh sb="17" eb="18">
      <t>ヨウ</t>
    </rPh>
    <phoneticPr fontId="2"/>
  </si>
  <si>
    <t>A.都道府県（北海道）</t>
    <rPh sb="2" eb="6">
      <t>トドウフケン</t>
    </rPh>
    <rPh sb="7" eb="10">
      <t>ホッカイドウ</t>
    </rPh>
    <phoneticPr fontId="2"/>
  </si>
  <si>
    <t>E.</t>
    <phoneticPr fontId="2"/>
  </si>
  <si>
    <t>道営事業</t>
    <rPh sb="0" eb="2">
      <t>ドウエイ</t>
    </rPh>
    <rPh sb="2" eb="4">
      <t>ジギョウ</t>
    </rPh>
    <phoneticPr fontId="2"/>
  </si>
  <si>
    <t>道が実施する漁港・漁場の整備等に関する実施経費</t>
    <rPh sb="0" eb="1">
      <t>ドウ</t>
    </rPh>
    <rPh sb="2" eb="4">
      <t>ジッシ</t>
    </rPh>
    <rPh sb="6" eb="8">
      <t>ギョコウ</t>
    </rPh>
    <rPh sb="9" eb="11">
      <t>ギョジョウ</t>
    </rPh>
    <rPh sb="12" eb="14">
      <t>セイビ</t>
    </rPh>
    <rPh sb="14" eb="15">
      <t>トウ</t>
    </rPh>
    <rPh sb="16" eb="17">
      <t>カン</t>
    </rPh>
    <rPh sb="19" eb="21">
      <t>ジッシ</t>
    </rPh>
    <rPh sb="21" eb="23">
      <t>ケイヒ</t>
    </rPh>
    <phoneticPr fontId="2"/>
  </si>
  <si>
    <t>B.都道府県営（青森県）</t>
    <rPh sb="2" eb="6">
      <t>トドウフケン</t>
    </rPh>
    <rPh sb="6" eb="7">
      <t>エイ</t>
    </rPh>
    <rPh sb="8" eb="10">
      <t>アオモリ</t>
    </rPh>
    <rPh sb="10" eb="11">
      <t>ケン</t>
    </rPh>
    <phoneticPr fontId="2"/>
  </si>
  <si>
    <t>漁港の整備に必要な経費（小針・宮原・白崎　特定ＪＶ外１１件　一般競争 341百万円）</t>
    <rPh sb="0" eb="2">
      <t>ギョコウ</t>
    </rPh>
    <rPh sb="3" eb="5">
      <t>セイビ</t>
    </rPh>
    <rPh sb="6" eb="8">
      <t>ヒツヨウ</t>
    </rPh>
    <rPh sb="9" eb="11">
      <t>ケイヒ</t>
    </rPh>
    <rPh sb="12" eb="14">
      <t>コバリ</t>
    </rPh>
    <rPh sb="15" eb="17">
      <t>ミヤハラ</t>
    </rPh>
    <rPh sb="18" eb="20">
      <t>シラサキ</t>
    </rPh>
    <rPh sb="21" eb="23">
      <t>トクテイ</t>
    </rPh>
    <rPh sb="25" eb="26">
      <t>ガイ</t>
    </rPh>
    <rPh sb="28" eb="29">
      <t>ケン</t>
    </rPh>
    <rPh sb="30" eb="32">
      <t>イッパン</t>
    </rPh>
    <rPh sb="32" eb="34">
      <t>キョウソウ</t>
    </rPh>
    <rPh sb="38" eb="39">
      <t>ヒャク</t>
    </rPh>
    <rPh sb="39" eb="41">
      <t>マンエン</t>
    </rPh>
    <phoneticPr fontId="2"/>
  </si>
  <si>
    <t>C.市町村営</t>
    <rPh sb="2" eb="4">
      <t>シチョウ</t>
    </rPh>
    <rPh sb="4" eb="6">
      <t>ソンエイ</t>
    </rPh>
    <phoneticPr fontId="2"/>
  </si>
  <si>
    <t>D.</t>
    <phoneticPr fontId="2"/>
  </si>
  <si>
    <t>漁港・漁場の整備等</t>
    <rPh sb="0" eb="2">
      <t>ギョコウ</t>
    </rPh>
    <rPh sb="3" eb="5">
      <t>ギョジョウ</t>
    </rPh>
    <rPh sb="6" eb="8">
      <t>セイビ</t>
    </rPh>
    <rPh sb="8" eb="9">
      <t>ナド</t>
    </rPh>
    <phoneticPr fontId="2"/>
  </si>
  <si>
    <t>青森県</t>
    <rPh sb="0" eb="2">
      <t>アオモリ</t>
    </rPh>
    <rPh sb="2" eb="3">
      <t>ケン</t>
    </rPh>
    <phoneticPr fontId="2"/>
  </si>
  <si>
    <t>静岡県</t>
    <rPh sb="0" eb="3">
      <t>シズオカケン</t>
    </rPh>
    <phoneticPr fontId="2"/>
  </si>
  <si>
    <t>Ｃ.</t>
    <phoneticPr fontId="2"/>
  </si>
  <si>
    <t>復興庁：98-2
農林水産省：0430</t>
    <rPh sb="0" eb="2">
      <t>フッコウ</t>
    </rPh>
    <rPh sb="2" eb="3">
      <t>チョウ</t>
    </rPh>
    <rPh sb="9" eb="11">
      <t>ノウリン</t>
    </rPh>
    <rPh sb="11" eb="14">
      <t>スイサンショウ</t>
    </rPh>
    <phoneticPr fontId="2"/>
  </si>
  <si>
    <t>水産基盤整備事業（直轄・復興関連事業）</t>
    <rPh sb="9" eb="11">
      <t>チョッカツ</t>
    </rPh>
    <rPh sb="12" eb="14">
      <t>フッコウ</t>
    </rPh>
    <rPh sb="14" eb="16">
      <t>カンレン</t>
    </rPh>
    <rPh sb="16" eb="18">
      <t>ジギョウ</t>
    </rPh>
    <phoneticPr fontId="2"/>
  </si>
  <si>
    <r>
      <rPr>
        <sz val="9.5"/>
        <rFont val="ＭＳ Ｐゴシック"/>
        <family val="3"/>
        <charset val="128"/>
      </rPr>
      <t>復興庁統括官付参事官（予算会計担当）</t>
    </r>
    <r>
      <rPr>
        <sz val="10"/>
        <rFont val="ＭＳ Ｐゴシック"/>
        <family val="3"/>
        <charset val="128"/>
      </rPr>
      <t xml:space="preserve">
水産庁漁港漁場整備部計画課</t>
    </r>
    <rPh sb="0" eb="3">
      <t>フッコウチョウ</t>
    </rPh>
    <rPh sb="3" eb="5">
      <t>トウカツ</t>
    </rPh>
    <rPh sb="5" eb="6">
      <t>カン</t>
    </rPh>
    <rPh sb="6" eb="7">
      <t>ツ</t>
    </rPh>
    <rPh sb="7" eb="10">
      <t>サンジカン</t>
    </rPh>
    <rPh sb="11" eb="13">
      <t>ヨサン</t>
    </rPh>
    <rPh sb="13" eb="15">
      <t>カイケイ</t>
    </rPh>
    <rPh sb="15" eb="17">
      <t>タントウ</t>
    </rPh>
    <rPh sb="22" eb="24">
      <t>ギョコウ</t>
    </rPh>
    <rPh sb="24" eb="26">
      <t>ギョジョウ</t>
    </rPh>
    <rPh sb="26" eb="29">
      <t>セイビブ</t>
    </rPh>
    <rPh sb="29" eb="32">
      <t>ケイカクカ</t>
    </rPh>
    <phoneticPr fontId="2"/>
  </si>
  <si>
    <t>平成23年度～未定</t>
    <rPh sb="7" eb="9">
      <t>ミテイ</t>
    </rPh>
    <phoneticPr fontId="2"/>
  </si>
  <si>
    <t>復興庁参事官　尾関良夫
計画課長 宇賀神義宣</t>
    <rPh sb="0" eb="3">
      <t>フッコウチョウ</t>
    </rPh>
    <rPh sb="3" eb="6">
      <t>サンジカン</t>
    </rPh>
    <rPh sb="7" eb="9">
      <t>オゼキ</t>
    </rPh>
    <rPh sb="9" eb="11">
      <t>ヨシオ</t>
    </rPh>
    <phoneticPr fontId="2"/>
  </si>
  <si>
    <t>一般会計・東日本大震災復興特別会計</t>
    <rPh sb="5" eb="8">
      <t>ヒガシニホン</t>
    </rPh>
    <rPh sb="8" eb="11">
      <t>ダイシンサイ</t>
    </rPh>
    <rPh sb="11" eb="13">
      <t>フッコウ</t>
    </rPh>
    <rPh sb="13" eb="15">
      <t>トクベツ</t>
    </rPh>
    <rPh sb="15" eb="17">
      <t>カイケイ</t>
    </rPh>
    <phoneticPr fontId="2"/>
  </si>
  <si>
    <t>漁港漁場整備長期計画（H19.6.8閣議決定）</t>
    <phoneticPr fontId="2"/>
  </si>
  <si>
    <t>　災害に強く安全な地域づくりの推進、水産物の安定的な提供・国際化に対応できる力強い水産業づくりの推進、豊かな生態系を目指した水産環境整備の推進を図るための、水産基盤の整備を実施。</t>
    <rPh sb="1" eb="3">
      <t>サイガイ</t>
    </rPh>
    <rPh sb="4" eb="5">
      <t>ツヨ</t>
    </rPh>
    <rPh sb="6" eb="8">
      <t>アンゼン</t>
    </rPh>
    <rPh sb="9" eb="11">
      <t>チイキ</t>
    </rPh>
    <rPh sb="15" eb="17">
      <t>スイシン</t>
    </rPh>
    <rPh sb="18" eb="21">
      <t>スイサンブツ</t>
    </rPh>
    <rPh sb="22" eb="25">
      <t>アンテイテキ</t>
    </rPh>
    <rPh sb="26" eb="28">
      <t>テイキョウ</t>
    </rPh>
    <rPh sb="29" eb="32">
      <t>コクサイカ</t>
    </rPh>
    <rPh sb="33" eb="35">
      <t>タイオウ</t>
    </rPh>
    <rPh sb="38" eb="40">
      <t>チカラヅヨ</t>
    </rPh>
    <rPh sb="41" eb="44">
      <t>スイサンギョウ</t>
    </rPh>
    <rPh sb="48" eb="50">
      <t>スイシン</t>
    </rPh>
    <rPh sb="51" eb="52">
      <t>ユタ</t>
    </rPh>
    <rPh sb="54" eb="57">
      <t>セイタイケイ</t>
    </rPh>
    <rPh sb="58" eb="60">
      <t>メザ</t>
    </rPh>
    <rPh sb="62" eb="64">
      <t>スイサン</t>
    </rPh>
    <rPh sb="64" eb="66">
      <t>カンキョウ</t>
    </rPh>
    <rPh sb="66" eb="68">
      <t>セイビ</t>
    </rPh>
    <rPh sb="69" eb="71">
      <t>スイシン</t>
    </rPh>
    <phoneticPr fontId="2"/>
  </si>
  <si>
    <t>東北地方太沖地震の被害調査や教訓を踏まえた
・漁港の被災時の状況の把握を早急に行い、復旧復興工事に係る施設設計の指針の作成
・被災地の海域での漁場の被災状況調査や災害廃棄物有効利用調査
・東海、東南海・南海地震等により甚大な被害が生じる恐れのある地域に位置する漁村の緊急点検調査等
を実施。
・国が実施する水産物の安定供給や衛生管理の高度化のための漁港の整備。</t>
    <rPh sb="9" eb="11">
      <t>ヒガイ</t>
    </rPh>
    <rPh sb="11" eb="13">
      <t>チョウサ</t>
    </rPh>
    <rPh sb="14" eb="16">
      <t>キョウクン</t>
    </rPh>
    <rPh sb="17" eb="18">
      <t>フ</t>
    </rPh>
    <rPh sb="56" eb="58">
      <t>シシン</t>
    </rPh>
    <rPh sb="59" eb="61">
      <t>サクセイ</t>
    </rPh>
    <rPh sb="63" eb="66">
      <t>ヒサイチ</t>
    </rPh>
    <rPh sb="67" eb="69">
      <t>カイイキ</t>
    </rPh>
    <rPh sb="74" eb="76">
      <t>ヒサイ</t>
    </rPh>
    <rPh sb="76" eb="78">
      <t>ジョウキョウ</t>
    </rPh>
    <rPh sb="81" eb="83">
      <t>サイガイ</t>
    </rPh>
    <rPh sb="86" eb="88">
      <t>ユウコウ</t>
    </rPh>
    <rPh sb="88" eb="90">
      <t>リヨウ</t>
    </rPh>
    <rPh sb="90" eb="92">
      <t>チョウサ</t>
    </rPh>
    <rPh sb="94" eb="96">
      <t>トウカイ</t>
    </rPh>
    <rPh sb="97" eb="100">
      <t>トウナンカイ</t>
    </rPh>
    <rPh sb="101" eb="103">
      <t>ナンカイ</t>
    </rPh>
    <rPh sb="103" eb="105">
      <t>ジシン</t>
    </rPh>
    <rPh sb="105" eb="106">
      <t>ナド</t>
    </rPh>
    <rPh sb="109" eb="111">
      <t>ジンダイ</t>
    </rPh>
    <rPh sb="112" eb="114">
      <t>ヒガイ</t>
    </rPh>
    <rPh sb="115" eb="116">
      <t>ショウ</t>
    </rPh>
    <rPh sb="118" eb="119">
      <t>オソ</t>
    </rPh>
    <rPh sb="123" eb="125">
      <t>チイキ</t>
    </rPh>
    <rPh sb="126" eb="128">
      <t>イチ</t>
    </rPh>
    <rPh sb="135" eb="137">
      <t>テンケン</t>
    </rPh>
    <rPh sb="137" eb="139">
      <t>チョウサ</t>
    </rPh>
    <rPh sb="139" eb="140">
      <t>ナド</t>
    </rPh>
    <rPh sb="147" eb="148">
      <t>クニ</t>
    </rPh>
    <rPh sb="149" eb="151">
      <t>ジッシ</t>
    </rPh>
    <rPh sb="153" eb="156">
      <t>スイサンブツ</t>
    </rPh>
    <rPh sb="157" eb="159">
      <t>アンテイ</t>
    </rPh>
    <rPh sb="159" eb="161">
      <t>キョウキュウ</t>
    </rPh>
    <rPh sb="162" eb="164">
      <t>エイセイ</t>
    </rPh>
    <rPh sb="164" eb="166">
      <t>カンリ</t>
    </rPh>
    <rPh sb="167" eb="170">
      <t>コウドカ</t>
    </rPh>
    <rPh sb="174" eb="176">
      <t>ギョコウ</t>
    </rPh>
    <rPh sb="177" eb="179">
      <t>セイビ</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</si>
  <si>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</si>
  <si>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2,051
1,032（復興庁計上）</t>
    <rPh sb="12" eb="14">
      <t>フッコウ</t>
    </rPh>
    <rPh sb="14" eb="15">
      <t>チョウ</t>
    </rPh>
    <rPh sb="15" eb="17">
      <t>ケイジョウ</t>
    </rPh>
    <phoneticPr fontId="2"/>
  </si>
  <si>
    <t>4,076
1,890（復興庁計上）</t>
    <rPh sb="12" eb="14">
      <t>フッコウ</t>
    </rPh>
    <rPh sb="14" eb="15">
      <t>チョウ</t>
    </rPh>
    <rPh sb="15" eb="17">
      <t>ケイジョウ</t>
    </rPh>
    <phoneticPr fontId="2"/>
  </si>
  <si>
    <t xml:space="preserve">地震防災対策推進地域　215集落において、津波防災対策に係る緊急点検調査を実施
漁港の整備においては、被災地対象箇所4箇所において実施
</t>
    <rPh sb="0" eb="2">
      <t>ジシン</t>
    </rPh>
    <rPh sb="2" eb="4">
      <t>ボウサイ</t>
    </rPh>
    <rPh sb="4" eb="6">
      <t>タイサク</t>
    </rPh>
    <rPh sb="6" eb="8">
      <t>スイシン</t>
    </rPh>
    <rPh sb="8" eb="10">
      <t>チイキ</t>
    </rPh>
    <rPh sb="14" eb="16">
      <t>シュウラク</t>
    </rPh>
    <rPh sb="21" eb="23">
      <t>ツナミ</t>
    </rPh>
    <rPh sb="23" eb="25">
      <t>ボウサイ</t>
    </rPh>
    <rPh sb="25" eb="27">
      <t>タイサク</t>
    </rPh>
    <rPh sb="28" eb="29">
      <t>カカ</t>
    </rPh>
    <rPh sb="30" eb="32">
      <t>キンキュウ</t>
    </rPh>
    <rPh sb="32" eb="34">
      <t>テンケン</t>
    </rPh>
    <rPh sb="34" eb="36">
      <t>チョウサ</t>
    </rPh>
    <rPh sb="37" eb="39">
      <t>ジッシ</t>
    </rPh>
    <rPh sb="40" eb="42">
      <t>ギョコウ</t>
    </rPh>
    <rPh sb="43" eb="45">
      <t>セイビ</t>
    </rPh>
    <rPh sb="51" eb="54">
      <t>ヒサイチ</t>
    </rPh>
    <rPh sb="54" eb="56">
      <t>タイショウ</t>
    </rPh>
    <rPh sb="56" eb="58">
      <t>カショ</t>
    </rPh>
    <rPh sb="59" eb="61">
      <t>カショ</t>
    </rPh>
    <rPh sb="65" eb="67">
      <t>ジッシ</t>
    </rPh>
    <phoneticPr fontId="2"/>
  </si>
  <si>
    <t>活動実績
（当初見込）</t>
    <rPh sb="0" eb="2">
      <t>カツドウ</t>
    </rPh>
    <rPh sb="2" eb="4">
      <t>ジッセキ</t>
    </rPh>
    <rPh sb="7" eb="9">
      <t>トウショ</t>
    </rPh>
    <rPh sb="9" eb="11">
      <t>ミコ</t>
    </rPh>
    <phoneticPr fontId="2"/>
  </si>
  <si>
    <t>215集落
4箇所</t>
    <rPh sb="3" eb="5">
      <t>シュウラク</t>
    </rPh>
    <rPh sb="7" eb="9">
      <t>カショ</t>
    </rPh>
    <phoneticPr fontId="2"/>
  </si>
  <si>
    <t>（215集落）
(4箇所)</t>
    <rPh sb="4" eb="6">
      <t>シュウラク</t>
    </rPh>
    <rPh sb="10" eb="12">
      <t>カショ</t>
    </rPh>
    <phoneticPr fontId="2"/>
  </si>
  <si>
    <t>(4箇所)</t>
    <rPh sb="2" eb="4">
      <t>カショ</t>
    </rPh>
    <phoneticPr fontId="2"/>
  </si>
  <si>
    <t>0.11百万円／集落
112百万円／地区</t>
    <rPh sb="4" eb="5">
      <t>ヒャク</t>
    </rPh>
    <rPh sb="5" eb="7">
      <t>マンエン</t>
    </rPh>
    <rPh sb="8" eb="10">
      <t>シュウラク</t>
    </rPh>
    <rPh sb="14" eb="17">
      <t>ヒャクマンエン</t>
    </rPh>
    <rPh sb="18" eb="20">
      <t>チク</t>
    </rPh>
    <phoneticPr fontId="2"/>
  </si>
  <si>
    <t>執行額／実施地区数
24百万円／215集落
447百万円/4地区</t>
    <rPh sb="12" eb="13">
      <t>ヒャク</t>
    </rPh>
    <rPh sb="13" eb="15">
      <t>マンエン</t>
    </rPh>
    <rPh sb="19" eb="21">
      <t>シュウラク</t>
    </rPh>
    <rPh sb="25" eb="28">
      <t>ヒャクマンエン</t>
    </rPh>
    <rPh sb="30" eb="32">
      <t>チク</t>
    </rPh>
    <phoneticPr fontId="2"/>
  </si>
  <si>
    <t>特定漁港漁場整備費</t>
    <rPh sb="0" eb="2">
      <t>トクテイ</t>
    </rPh>
    <rPh sb="2" eb="4">
      <t>ギョコウ</t>
    </rPh>
    <rPh sb="4" eb="6">
      <t>ギョジョウ</t>
    </rPh>
    <rPh sb="6" eb="9">
      <t>セイビヒ</t>
    </rPh>
    <phoneticPr fontId="2"/>
  </si>
  <si>
    <t>2,051 (1,032)</t>
    <phoneticPr fontId="2"/>
  </si>
  <si>
    <t>4,076 (1,890)</t>
    <phoneticPr fontId="2"/>
  </si>
  <si>
    <t>　平成25年度概算要求においては、直轄特定漁港において、東日本大震災による漁港等の甚大な被害を踏まえ、漁港漁場整備長期計画（平成２４年３月２３日閣議決定）に基づき被災した漁港等の復興対策を推進するとともに、食の安全や水産物輸出の積極的推進を図るための漁港における高度衛生管理対策、東海地震や東南海・南海地震の対策強化地域等での漁港の防災・減災対策を推進するための所要額を計上。　</t>
    <rPh sb="17" eb="19">
      <t>チョッカツ</t>
    </rPh>
    <rPh sb="19" eb="21">
      <t>トクテイ</t>
    </rPh>
    <rPh sb="21" eb="23">
      <t>ギョコウ</t>
    </rPh>
    <rPh sb="28" eb="29">
      <t>ヒガシ</t>
    </rPh>
    <rPh sb="29" eb="31">
      <t>ニホン</t>
    </rPh>
    <rPh sb="31" eb="32">
      <t>ダイ</t>
    </rPh>
    <rPh sb="51" eb="53">
      <t>ギョコウ</t>
    </rPh>
    <rPh sb="53" eb="55">
      <t>ギョジョウ</t>
    </rPh>
    <rPh sb="55" eb="57">
      <t>セイビ</t>
    </rPh>
    <rPh sb="57" eb="59">
      <t>チョウキ</t>
    </rPh>
    <rPh sb="59" eb="61">
      <t>ケイカク</t>
    </rPh>
    <rPh sb="78" eb="79">
      <t>モト</t>
    </rPh>
    <rPh sb="108" eb="111">
      <t>スイサンブツ</t>
    </rPh>
    <rPh sb="111" eb="113">
      <t>ユシュツ</t>
    </rPh>
    <rPh sb="114" eb="117">
      <t>セッキョクテキ</t>
    </rPh>
    <rPh sb="117" eb="119">
      <t>スイシン</t>
    </rPh>
    <rPh sb="120" eb="121">
      <t>ハカ</t>
    </rPh>
    <rPh sb="169" eb="170">
      <t>ゲン</t>
    </rPh>
    <rPh sb="170" eb="171">
      <t>サイ</t>
    </rPh>
    <phoneticPr fontId="2"/>
  </si>
  <si>
    <t>2,051 (1,032)</t>
    <phoneticPr fontId="2"/>
  </si>
  <si>
    <t>4,076 (1,890)</t>
    <phoneticPr fontId="2"/>
  </si>
  <si>
    <t>漁港施設の設計指針を国が示すことは、今後の被災地や全国の漁港整備に必要なことであり、緊急的に行う必要性があった。</t>
    <rPh sb="0" eb="2">
      <t>ギョコウ</t>
    </rPh>
    <rPh sb="2" eb="4">
      <t>シセツ</t>
    </rPh>
    <rPh sb="5" eb="7">
      <t>セッケイ</t>
    </rPh>
    <rPh sb="7" eb="9">
      <t>シシン</t>
    </rPh>
    <rPh sb="10" eb="11">
      <t>クニ</t>
    </rPh>
    <rPh sb="12" eb="13">
      <t>シメ</t>
    </rPh>
    <rPh sb="18" eb="20">
      <t>コンゴ</t>
    </rPh>
    <rPh sb="21" eb="24">
      <t>ヒサイチ</t>
    </rPh>
    <rPh sb="25" eb="27">
      <t>ゼンコク</t>
    </rPh>
    <rPh sb="28" eb="30">
      <t>ギョコウ</t>
    </rPh>
    <rPh sb="30" eb="32">
      <t>セイビ</t>
    </rPh>
    <rPh sb="33" eb="35">
      <t>ヒツヨウ</t>
    </rPh>
    <rPh sb="42" eb="45">
      <t>キンキュウテキ</t>
    </rPh>
    <rPh sb="46" eb="47">
      <t>オコナ</t>
    </rPh>
    <rPh sb="48" eb="51">
      <t>ヒツヨウセイ</t>
    </rPh>
    <phoneticPr fontId="2"/>
  </si>
  <si>
    <t>△</t>
    <phoneticPr fontId="2"/>
  </si>
  <si>
    <t>東日本大震災による漁港の被災時の状況の把握を早急に行い、復旧復興工事に係る施設設計の考え方等を示す必要や冬場は海況条件が悪化することから、必要日数及び安全性を考慮すると、3次補正予算成立後直ちに調査を開始する必要があったため、随意契約（緊急）で対応した。</t>
    <rPh sb="0" eb="3">
      <t>ヒガシニホン</t>
    </rPh>
    <rPh sb="3" eb="6">
      <t>ダイシンサイ</t>
    </rPh>
    <rPh sb="113" eb="115">
      <t>ズイイ</t>
    </rPh>
    <rPh sb="115" eb="117">
      <t>ケイヤク</t>
    </rPh>
    <rPh sb="118" eb="120">
      <t>キンキュウ</t>
    </rPh>
    <rPh sb="122" eb="124">
      <t>タイオウ</t>
    </rPh>
    <phoneticPr fontId="2"/>
  </si>
  <si>
    <t>成果物については、各都道府県水産基盤整備事業担当者へ広く周知するとともに、ＨＰで公表することとしている。</t>
    <rPh sb="0" eb="3">
      <t>セイカブツ</t>
    </rPh>
    <rPh sb="9" eb="10">
      <t>カク</t>
    </rPh>
    <rPh sb="10" eb="14">
      <t>トドウフケン</t>
    </rPh>
    <rPh sb="14" eb="16">
      <t>スイサン</t>
    </rPh>
    <rPh sb="16" eb="18">
      <t>キバン</t>
    </rPh>
    <rPh sb="18" eb="20">
      <t>セイビ</t>
    </rPh>
    <rPh sb="20" eb="22">
      <t>ジギョウ</t>
    </rPh>
    <rPh sb="22" eb="25">
      <t>タントウシャ</t>
    </rPh>
    <rPh sb="26" eb="27">
      <t>ヒロ</t>
    </rPh>
    <rPh sb="28" eb="30">
      <t>シュウチ</t>
    </rPh>
    <rPh sb="40" eb="42">
      <t>コウヒョウ</t>
    </rPh>
    <phoneticPr fontId="2"/>
  </si>
  <si>
    <t>調査結果については、各都道府県の水産基盤整備事業担当者へ広く周知するとともにＨＰで公表し、今後の防災対策や被災地復興のために活用していく。
（平成23年度限り（補正予算事業））
必要性：東日本大震災による漁港及び漁場の被災状況の把握に必要。
有効性：東日本大震災による漁港及び漁場の被災状況の把握し、今後の水産施策に活かしていくために有効。</t>
    <rPh sb="0" eb="2">
      <t>チョウサ</t>
    </rPh>
    <rPh sb="2" eb="4">
      <t>ケッカ</t>
    </rPh>
    <rPh sb="10" eb="11">
      <t>カク</t>
    </rPh>
    <rPh sb="11" eb="15">
      <t>トドウフケン</t>
    </rPh>
    <rPh sb="16" eb="18">
      <t>スイサン</t>
    </rPh>
    <rPh sb="18" eb="20">
      <t>キバン</t>
    </rPh>
    <rPh sb="20" eb="22">
      <t>セイビ</t>
    </rPh>
    <rPh sb="22" eb="24">
      <t>ジギョウ</t>
    </rPh>
    <rPh sb="24" eb="27">
      <t>タントウシャ</t>
    </rPh>
    <rPh sb="28" eb="29">
      <t>ヒロ</t>
    </rPh>
    <rPh sb="30" eb="32">
      <t>シュウチ</t>
    </rPh>
    <rPh sb="41" eb="43">
      <t>コウヒョウ</t>
    </rPh>
    <rPh sb="45" eb="47">
      <t>コンゴ</t>
    </rPh>
    <rPh sb="48" eb="50">
      <t>ボウサイ</t>
    </rPh>
    <rPh sb="50" eb="52">
      <t>タイサク</t>
    </rPh>
    <rPh sb="53" eb="56">
      <t>ヒサイチ</t>
    </rPh>
    <rPh sb="56" eb="58">
      <t>フッコウ</t>
    </rPh>
    <rPh sb="62" eb="64">
      <t>カツヨウ</t>
    </rPh>
    <rPh sb="71" eb="73">
      <t>ヘイセイ</t>
    </rPh>
    <rPh sb="75" eb="77">
      <t>ネンド</t>
    </rPh>
    <rPh sb="77" eb="78">
      <t>カギ</t>
    </rPh>
    <rPh sb="80" eb="82">
      <t>ホセイ</t>
    </rPh>
    <rPh sb="82" eb="84">
      <t>ヨサン</t>
    </rPh>
    <rPh sb="84" eb="86">
      <t>ジギョウ</t>
    </rPh>
    <rPh sb="89" eb="92">
      <t>ヒツヨウセイ</t>
    </rPh>
    <rPh sb="104" eb="105">
      <t>オヨ</t>
    </rPh>
    <rPh sb="106" eb="108">
      <t>ギョジョウ</t>
    </rPh>
    <rPh sb="117" eb="119">
      <t>ヒツヨウ</t>
    </rPh>
    <rPh sb="121" eb="124">
      <t>ユウコウセイ</t>
    </rPh>
    <rPh sb="150" eb="152">
      <t>コンゴ</t>
    </rPh>
    <rPh sb="153" eb="154">
      <t>スイ</t>
    </rPh>
    <rPh sb="154" eb="155">
      <t>サン</t>
    </rPh>
    <rPh sb="155" eb="157">
      <t>シサク</t>
    </rPh>
    <rPh sb="158" eb="159">
      <t>イ</t>
    </rPh>
    <rPh sb="167" eb="169">
      <t>ユウコウ</t>
    </rPh>
    <phoneticPr fontId="2"/>
  </si>
  <si>
    <t>　本事業は、漁業者が今後とも安心して生業を営むために不可欠な生産基盤の整備であり、厳しい財政事情の下でも事業量が確保されるよう、コスト削減に向けた不断の見直しを徹底する必要がある。また、資金の流れ「Ａ」について１者応札がある。
　以上のことから、「コストの削減」、「支出先の選定における競争性・透明性の一層の向上」を行うべきであり、本事業としては「一部改善」とする。</t>
    <phoneticPr fontId="2"/>
  </si>
  <si>
    <t>　コスト構造改善プログラムに基づくコスト削減に継続して取組む。衛生管理対策については、対象漁業種類ごとに漁港内での作業ゾーンを明確にした上で、段階的に成果が把握できるようゾーン単位で部分供用が可能となるように整備順序を見直した上で、概算要求では必要額を要求している。漁期が延伸する傾向にある中、漁船利用をしながらの漁港工事のため期間中の代替施設の確保や工事期間の制限等が求められるので、確実に実施可能な工事時期の設定、老朽化対策等による代替施設の確保が確実に見込まれる地区であることを確認し、必要額を要求することとしている。　</t>
    <rPh sb="4" eb="6">
      <t>コウゾウ</t>
    </rPh>
    <rPh sb="6" eb="8">
      <t>カイゼン</t>
    </rPh>
    <rPh sb="14" eb="15">
      <t>モト</t>
    </rPh>
    <rPh sb="20" eb="22">
      <t>サクゲン</t>
    </rPh>
    <rPh sb="23" eb="25">
      <t>ケイゾク</t>
    </rPh>
    <rPh sb="27" eb="29">
      <t>トリク</t>
    </rPh>
    <rPh sb="31" eb="33">
      <t>エイセイ</t>
    </rPh>
    <rPh sb="33" eb="35">
      <t>カンリ</t>
    </rPh>
    <rPh sb="35" eb="37">
      <t>タイサク</t>
    </rPh>
    <rPh sb="43" eb="45">
      <t>タイショウ</t>
    </rPh>
    <rPh sb="45" eb="47">
      <t>ギョギョウ</t>
    </rPh>
    <rPh sb="47" eb="49">
      <t>シュルイ</t>
    </rPh>
    <rPh sb="52" eb="54">
      <t>ギョコウ</t>
    </rPh>
    <rPh sb="54" eb="55">
      <t>ナイ</t>
    </rPh>
    <rPh sb="57" eb="59">
      <t>サギョウ</t>
    </rPh>
    <rPh sb="63" eb="65">
      <t>メイカク</t>
    </rPh>
    <rPh sb="68" eb="69">
      <t>ウエ</t>
    </rPh>
    <rPh sb="71" eb="74">
      <t>ダンカイテキ</t>
    </rPh>
    <rPh sb="75" eb="77">
      <t>セイカ</t>
    </rPh>
    <rPh sb="78" eb="80">
      <t>ハアク</t>
    </rPh>
    <rPh sb="88" eb="90">
      <t>タンイ</t>
    </rPh>
    <rPh sb="91" eb="93">
      <t>ブブン</t>
    </rPh>
    <rPh sb="93" eb="95">
      <t>キョウヨウ</t>
    </rPh>
    <rPh sb="96" eb="98">
      <t>カノウ</t>
    </rPh>
    <rPh sb="104" eb="106">
      <t>セイビ</t>
    </rPh>
    <rPh sb="106" eb="108">
      <t>ジュンジョ</t>
    </rPh>
    <rPh sb="109" eb="111">
      <t>ミナオ</t>
    </rPh>
    <rPh sb="113" eb="114">
      <t>ウエ</t>
    </rPh>
    <rPh sb="116" eb="118">
      <t>ガイサン</t>
    </rPh>
    <rPh sb="118" eb="120">
      <t>ヨウキュウ</t>
    </rPh>
    <rPh sb="122" eb="124">
      <t>ヒツヨウ</t>
    </rPh>
    <rPh sb="124" eb="125">
      <t>ガク</t>
    </rPh>
    <rPh sb="126" eb="128">
      <t>ヨウキュウ</t>
    </rPh>
    <rPh sb="133" eb="135">
      <t>リョウキ</t>
    </rPh>
    <rPh sb="136" eb="138">
      <t>エンシン</t>
    </rPh>
    <rPh sb="140" eb="142">
      <t>ケイコウ</t>
    </rPh>
    <rPh sb="145" eb="146">
      <t>ナカ</t>
    </rPh>
    <rPh sb="147" eb="149">
      <t>ギョセン</t>
    </rPh>
    <rPh sb="149" eb="151">
      <t>リヨウ</t>
    </rPh>
    <rPh sb="157" eb="159">
      <t>ギョコウ</t>
    </rPh>
    <rPh sb="159" eb="161">
      <t>コウジ</t>
    </rPh>
    <rPh sb="164" eb="167">
      <t>キカンチュウ</t>
    </rPh>
    <rPh sb="168" eb="170">
      <t>ダイタイ</t>
    </rPh>
    <rPh sb="170" eb="172">
      <t>シセツ</t>
    </rPh>
    <rPh sb="173" eb="175">
      <t>カクホ</t>
    </rPh>
    <rPh sb="176" eb="178">
      <t>コウジ</t>
    </rPh>
    <rPh sb="178" eb="180">
      <t>キカン</t>
    </rPh>
    <rPh sb="181" eb="183">
      <t>セイゲン</t>
    </rPh>
    <rPh sb="183" eb="184">
      <t>トウ</t>
    </rPh>
    <rPh sb="185" eb="186">
      <t>モト</t>
    </rPh>
    <rPh sb="193" eb="195">
      <t>カクジツ</t>
    </rPh>
    <rPh sb="196" eb="198">
      <t>ジッシ</t>
    </rPh>
    <rPh sb="198" eb="200">
      <t>カノウ</t>
    </rPh>
    <rPh sb="201" eb="203">
      <t>コウジ</t>
    </rPh>
    <rPh sb="203" eb="205">
      <t>ジキ</t>
    </rPh>
    <rPh sb="206" eb="208">
      <t>セッテイ</t>
    </rPh>
    <rPh sb="209" eb="212">
      <t>ロウキュウカ</t>
    </rPh>
    <rPh sb="212" eb="214">
      <t>タイサク</t>
    </rPh>
    <rPh sb="214" eb="215">
      <t>トウ</t>
    </rPh>
    <rPh sb="218" eb="220">
      <t>ダイタイ</t>
    </rPh>
    <rPh sb="220" eb="222">
      <t>シセツ</t>
    </rPh>
    <rPh sb="223" eb="225">
      <t>カクホ</t>
    </rPh>
    <rPh sb="226" eb="228">
      <t>カクジツ</t>
    </rPh>
    <rPh sb="229" eb="231">
      <t>ミコ</t>
    </rPh>
    <rPh sb="234" eb="236">
      <t>チク</t>
    </rPh>
    <rPh sb="242" eb="244">
      <t>カクニン</t>
    </rPh>
    <rPh sb="246" eb="248">
      <t>ヒツヨウ</t>
    </rPh>
    <rPh sb="248" eb="249">
      <t>ガク</t>
    </rPh>
    <rPh sb="250" eb="252">
      <t>ヨウキュウ</t>
    </rPh>
    <phoneticPr fontId="2"/>
  </si>
  <si>
    <t>農林水産省
1,952百万円
(うち447百万円は国土交通省からの移替)</t>
    <rPh sb="0" eb="2">
      <t>ノウリン</t>
    </rPh>
    <rPh sb="2" eb="4">
      <t>スイサン</t>
    </rPh>
    <rPh sb="4" eb="5">
      <t>ショウ</t>
    </rPh>
    <rPh sb="11" eb="14">
      <t>ヒャクマンエン</t>
    </rPh>
    <rPh sb="21" eb="24">
      <t>ヒャクマンエン</t>
    </rPh>
    <rPh sb="25" eb="27">
      <t>コクド</t>
    </rPh>
    <rPh sb="27" eb="30">
      <t>コウツウショウ</t>
    </rPh>
    <rPh sb="33" eb="34">
      <t>ウツ</t>
    </rPh>
    <rPh sb="34" eb="35">
      <t>カ</t>
    </rPh>
    <phoneticPr fontId="2"/>
  </si>
  <si>
    <r>
      <t xml:space="preserve">水産基盤整備調査
</t>
    </r>
    <r>
      <rPr>
        <sz val="11"/>
        <rFont val="ＭＳ Ｐゴシック"/>
        <family val="3"/>
        <charset val="128"/>
      </rPr>
      <t>【随意契約、総合評価入札】</t>
    </r>
    <rPh sb="0" eb="2">
      <t>スイサン</t>
    </rPh>
    <rPh sb="2" eb="4">
      <t>キバン</t>
    </rPh>
    <rPh sb="4" eb="6">
      <t>セイビ</t>
    </rPh>
    <rPh sb="6" eb="8">
      <t>チョウサ</t>
    </rPh>
    <rPh sb="10" eb="12">
      <t>ズイイ</t>
    </rPh>
    <rPh sb="12" eb="14">
      <t>ケイヤク</t>
    </rPh>
    <phoneticPr fontId="2"/>
  </si>
  <si>
    <t>関係機関との調整及び事業管理指導</t>
    <rPh sb="0" eb="2">
      <t>カンケイ</t>
    </rPh>
    <rPh sb="2" eb="4">
      <t>キカン</t>
    </rPh>
    <rPh sb="6" eb="8">
      <t>チョウセイ</t>
    </rPh>
    <rPh sb="8" eb="9">
      <t>オヨ</t>
    </rPh>
    <rPh sb="10" eb="12">
      <t>ジギョウ</t>
    </rPh>
    <rPh sb="12" eb="14">
      <t>カンリ</t>
    </rPh>
    <rPh sb="14" eb="16">
      <t>シドウ</t>
    </rPh>
    <phoneticPr fontId="2"/>
  </si>
  <si>
    <r>
      <t>Ａ．民間団体等</t>
    </r>
    <r>
      <rPr>
        <sz val="13"/>
        <rFont val="ＭＳ Ｐゴシック"/>
        <family val="3"/>
        <charset val="128"/>
      </rPr>
      <t xml:space="preserve">
1,505百万円
いであ株式会社
645百万円
　外8団体
</t>
    </r>
    <r>
      <rPr>
        <sz val="11"/>
        <rFont val="ＭＳ Ｐゴシック"/>
        <family val="3"/>
        <charset val="128"/>
      </rPr>
      <t/>
    </r>
    <rPh sb="2" eb="4">
      <t>ミンカン</t>
    </rPh>
    <rPh sb="4" eb="7">
      <t>ダンタイトウ</t>
    </rPh>
    <rPh sb="14" eb="15">
      <t>ヒャク</t>
    </rPh>
    <rPh sb="15" eb="17">
      <t>マンエン</t>
    </rPh>
    <rPh sb="21" eb="23">
      <t>カブシキ</t>
    </rPh>
    <rPh sb="23" eb="25">
      <t>カイシャ</t>
    </rPh>
    <phoneticPr fontId="2"/>
  </si>
  <si>
    <r>
      <t>C. 北海道開発局</t>
    </r>
    <r>
      <rPr>
        <sz val="13"/>
        <rFont val="ＭＳ Ｐゴシック"/>
        <family val="3"/>
        <charset val="128"/>
      </rPr>
      <t xml:space="preserve">
447百万円
</t>
    </r>
    <r>
      <rPr>
        <sz val="11"/>
        <rFont val="ＭＳ Ｐゴシック"/>
        <family val="3"/>
        <charset val="128"/>
      </rPr>
      <t/>
    </r>
    <rPh sb="3" eb="6">
      <t>ホッカイドウ</t>
    </rPh>
    <rPh sb="6" eb="9">
      <t>カイハツキョク</t>
    </rPh>
    <rPh sb="14" eb="15">
      <t>ヒャク</t>
    </rPh>
    <rPh sb="15" eb="17">
      <t>マンエン</t>
    </rPh>
    <phoneticPr fontId="2"/>
  </si>
  <si>
    <t>工事の実施及び個別地区における
事業管理</t>
    <rPh sb="0" eb="2">
      <t>コウジ</t>
    </rPh>
    <rPh sb="3" eb="5">
      <t>ジッシ</t>
    </rPh>
    <rPh sb="5" eb="6">
      <t>オヨ</t>
    </rPh>
    <rPh sb="7" eb="9">
      <t>コベツ</t>
    </rPh>
    <rPh sb="9" eb="11">
      <t>チク</t>
    </rPh>
    <rPh sb="16" eb="18">
      <t>ジギョウ</t>
    </rPh>
    <rPh sb="18" eb="20">
      <t>カンリ</t>
    </rPh>
    <phoneticPr fontId="2"/>
  </si>
  <si>
    <t>漁場施設の被害状況や、漁港施設の設計基準の見直し、漁業地域の防災対策緊急点検に係る調査を実施</t>
    <rPh sb="0" eb="2">
      <t>ギョジョウ</t>
    </rPh>
    <rPh sb="2" eb="4">
      <t>シセツ</t>
    </rPh>
    <rPh sb="5" eb="7">
      <t>ヒガイ</t>
    </rPh>
    <rPh sb="7" eb="9">
      <t>ジョウキョウ</t>
    </rPh>
    <rPh sb="11" eb="13">
      <t>ギョコウ</t>
    </rPh>
    <rPh sb="13" eb="15">
      <t>シセツ</t>
    </rPh>
    <rPh sb="16" eb="18">
      <t>セッケイ</t>
    </rPh>
    <rPh sb="18" eb="20">
      <t>キジュン</t>
    </rPh>
    <rPh sb="21" eb="23">
      <t>ミナオ</t>
    </rPh>
    <rPh sb="39" eb="40">
      <t>カカ</t>
    </rPh>
    <rPh sb="41" eb="43">
      <t>チョウサ</t>
    </rPh>
    <rPh sb="44" eb="46">
      <t>ジッシ</t>
    </rPh>
    <phoneticPr fontId="2"/>
  </si>
  <si>
    <r>
      <t>D. 事務所等(3事務所等)</t>
    </r>
    <r>
      <rPr>
        <sz val="13"/>
        <rFont val="ＭＳ Ｐゴシック"/>
        <family val="3"/>
        <charset val="128"/>
      </rPr>
      <t xml:space="preserve">
447百万円
</t>
    </r>
    <r>
      <rPr>
        <sz val="11"/>
        <rFont val="ＭＳ Ｐゴシック"/>
        <family val="3"/>
        <charset val="128"/>
      </rPr>
      <t/>
    </r>
    <rPh sb="3" eb="5">
      <t>ジム</t>
    </rPh>
    <rPh sb="5" eb="7">
      <t>ショトウ</t>
    </rPh>
    <rPh sb="9" eb="11">
      <t>ジム</t>
    </rPh>
    <rPh sb="11" eb="12">
      <t>ショ</t>
    </rPh>
    <rPh sb="12" eb="13">
      <t>トウ</t>
    </rPh>
    <rPh sb="19" eb="20">
      <t>ヒャク</t>
    </rPh>
    <rPh sb="20" eb="22">
      <t>マンエン</t>
    </rPh>
    <phoneticPr fontId="2"/>
  </si>
  <si>
    <t>【再委託】</t>
    <rPh sb="1" eb="4">
      <t>サイイタク</t>
    </rPh>
    <phoneticPr fontId="2"/>
  </si>
  <si>
    <r>
      <t>Ｂ．民間団体等</t>
    </r>
    <r>
      <rPr>
        <sz val="13"/>
        <rFont val="ＭＳ Ｐゴシック"/>
        <family val="3"/>
        <charset val="128"/>
      </rPr>
      <t xml:space="preserve">
127百万円
一般社団法人海上安全ネット
24百万円
　外12団体
</t>
    </r>
    <r>
      <rPr>
        <sz val="11"/>
        <color indexed="10"/>
        <rFont val="ＭＳ Ｐゴシック"/>
        <family val="3"/>
        <charset val="128"/>
      </rPr>
      <t/>
    </r>
    <rPh sb="2" eb="4">
      <t>ミンカン</t>
    </rPh>
    <rPh sb="4" eb="7">
      <t>ダンタイトウ</t>
    </rPh>
    <rPh sb="11" eb="12">
      <t>ヒャク</t>
    </rPh>
    <rPh sb="12" eb="14">
      <t>マンエン</t>
    </rPh>
    <rPh sb="15" eb="17">
      <t>イッパン</t>
    </rPh>
    <rPh sb="17" eb="21">
      <t>シャダンホウジン</t>
    </rPh>
    <rPh sb="21" eb="23">
      <t>カイジョウ</t>
    </rPh>
    <rPh sb="23" eb="25">
      <t>アンゼン</t>
    </rPh>
    <phoneticPr fontId="2"/>
  </si>
  <si>
    <t>漁業地域の防災対策緊急点検に係る調査補助等</t>
    <rPh sb="0" eb="2">
      <t>ギョギョウ</t>
    </rPh>
    <rPh sb="2" eb="4">
      <t>チイキ</t>
    </rPh>
    <rPh sb="5" eb="7">
      <t>ボウサイ</t>
    </rPh>
    <rPh sb="7" eb="9">
      <t>タイサク</t>
    </rPh>
    <rPh sb="9" eb="11">
      <t>キンキュウ</t>
    </rPh>
    <rPh sb="11" eb="13">
      <t>テンケン</t>
    </rPh>
    <rPh sb="14" eb="15">
      <t>カカ</t>
    </rPh>
    <rPh sb="16" eb="18">
      <t>チョウサ</t>
    </rPh>
    <rPh sb="18" eb="20">
      <t>ホジョ</t>
    </rPh>
    <rPh sb="20" eb="21">
      <t>トウ</t>
    </rPh>
    <phoneticPr fontId="2"/>
  </si>
  <si>
    <t>A.いであ(株)</t>
    <rPh sb="5" eb="8">
      <t>カブ</t>
    </rPh>
    <phoneticPr fontId="2"/>
  </si>
  <si>
    <t>漁場施設の被害状況を把握するための海底探査調査費</t>
    <rPh sb="0" eb="2">
      <t>ギョジョウ</t>
    </rPh>
    <rPh sb="2" eb="4">
      <t>シセツ</t>
    </rPh>
    <rPh sb="5" eb="7">
      <t>ヒガイ</t>
    </rPh>
    <rPh sb="7" eb="9">
      <t>ジョウキョウ</t>
    </rPh>
    <rPh sb="10" eb="12">
      <t>ハアク</t>
    </rPh>
    <rPh sb="17" eb="19">
      <t>カイテイ</t>
    </rPh>
    <rPh sb="19" eb="21">
      <t>タンサ</t>
    </rPh>
    <rPh sb="21" eb="24">
      <t>チョウサヒ</t>
    </rPh>
    <phoneticPr fontId="2"/>
  </si>
  <si>
    <t>諸経費</t>
    <rPh sb="0" eb="3">
      <t>ショケイヒ</t>
    </rPh>
    <phoneticPr fontId="2"/>
  </si>
  <si>
    <t>管理費、事務所経費、雑費</t>
    <rPh sb="0" eb="3">
      <t>カンリヒ</t>
    </rPh>
    <rPh sb="4" eb="7">
      <t>ジムショ</t>
    </rPh>
    <rPh sb="7" eb="9">
      <t>ケイヒ</t>
    </rPh>
    <rPh sb="10" eb="12">
      <t>ザッピ</t>
    </rPh>
    <phoneticPr fontId="2"/>
  </si>
  <si>
    <t>B.一般社団法人海上安全ネット</t>
    <rPh sb="2" eb="4">
      <t>イッパン</t>
    </rPh>
    <rPh sb="4" eb="8">
      <t>シャダンホウジン</t>
    </rPh>
    <rPh sb="8" eb="10">
      <t>カイジョウ</t>
    </rPh>
    <rPh sb="10" eb="12">
      <t>アンゼン</t>
    </rPh>
    <phoneticPr fontId="2"/>
  </si>
  <si>
    <t>漁業地域の防災対策緊急点検調査費</t>
    <rPh sb="0" eb="2">
      <t>ギョギョウ</t>
    </rPh>
    <rPh sb="2" eb="4">
      <t>チイキ</t>
    </rPh>
    <rPh sb="5" eb="7">
      <t>ボウサイ</t>
    </rPh>
    <rPh sb="7" eb="9">
      <t>タイサク</t>
    </rPh>
    <rPh sb="9" eb="11">
      <t>キンキュウ</t>
    </rPh>
    <rPh sb="11" eb="13">
      <t>テンケン</t>
    </rPh>
    <rPh sb="13" eb="15">
      <t>チョウサ</t>
    </rPh>
    <rPh sb="15" eb="16">
      <t>ヒ</t>
    </rPh>
    <phoneticPr fontId="2"/>
  </si>
  <si>
    <t>C.北海道開発局</t>
    <rPh sb="2" eb="5">
      <t>ホッカイドウ</t>
    </rPh>
    <rPh sb="5" eb="8">
      <t>カイハツキョク</t>
    </rPh>
    <phoneticPr fontId="2"/>
  </si>
  <si>
    <t>特定漁港漁場整備費等</t>
    <rPh sb="0" eb="2">
      <t>トクテイ</t>
    </rPh>
    <rPh sb="2" eb="4">
      <t>ギョコウ</t>
    </rPh>
    <rPh sb="4" eb="6">
      <t>ギョジョウ</t>
    </rPh>
    <rPh sb="6" eb="10">
      <t>セイビヒトウ</t>
    </rPh>
    <phoneticPr fontId="2"/>
  </si>
  <si>
    <t>北海道の第3種、第4種漁港の整備等</t>
    <rPh sb="0" eb="3">
      <t>ホッカイドウ</t>
    </rPh>
    <rPh sb="4" eb="5">
      <t>ダイ</t>
    </rPh>
    <rPh sb="6" eb="7">
      <t>シュ</t>
    </rPh>
    <rPh sb="8" eb="9">
      <t>ダイ</t>
    </rPh>
    <rPh sb="10" eb="11">
      <t>シュ</t>
    </rPh>
    <rPh sb="11" eb="13">
      <t>ギョコウ</t>
    </rPh>
    <rPh sb="14" eb="17">
      <t>セイビトウ</t>
    </rPh>
    <phoneticPr fontId="2"/>
  </si>
  <si>
    <t>D.事務所等(釧路港湾事務所)</t>
    <rPh sb="2" eb="4">
      <t>ジム</t>
    </rPh>
    <rPh sb="4" eb="6">
      <t>ショトウ</t>
    </rPh>
    <rPh sb="7" eb="9">
      <t>クシロ</t>
    </rPh>
    <rPh sb="9" eb="11">
      <t>コウワン</t>
    </rPh>
    <rPh sb="11" eb="13">
      <t>ジム</t>
    </rPh>
    <rPh sb="13" eb="14">
      <t>ショ</t>
    </rPh>
    <phoneticPr fontId="2"/>
  </si>
  <si>
    <t>事業の主体をなす施設の施工に要する本工事費</t>
    <rPh sb="0" eb="2">
      <t>ジギョウ</t>
    </rPh>
    <rPh sb="3" eb="5">
      <t>シュタイ</t>
    </rPh>
    <rPh sb="8" eb="10">
      <t>シセツ</t>
    </rPh>
    <rPh sb="11" eb="13">
      <t>セコウ</t>
    </rPh>
    <rPh sb="14" eb="15">
      <t>ヨウ</t>
    </rPh>
    <rPh sb="17" eb="18">
      <t>ホン</t>
    </rPh>
    <rPh sb="18" eb="21">
      <t>コウジヒ</t>
    </rPh>
    <phoneticPr fontId="2"/>
  </si>
  <si>
    <t>いであ(株)</t>
    <rPh sb="3" eb="6">
      <t>カブ</t>
    </rPh>
    <phoneticPr fontId="2"/>
  </si>
  <si>
    <t>漁場施設の被害状況等調査</t>
    <phoneticPr fontId="2"/>
  </si>
  <si>
    <t>随意契約
（緊急）</t>
    <rPh sb="0" eb="2">
      <t>ズイイ</t>
    </rPh>
    <rPh sb="2" eb="4">
      <t>ケイヤク</t>
    </rPh>
    <rPh sb="6" eb="8">
      <t>キンキュウ</t>
    </rPh>
    <phoneticPr fontId="2"/>
  </si>
  <si>
    <t>「設計条件見直し調査」共同研究機関　代表機関（独）水産総合研究センター</t>
    <phoneticPr fontId="2"/>
  </si>
  <si>
    <t>漁港施設等設計条件見直し調査</t>
    <phoneticPr fontId="2"/>
  </si>
  <si>
    <t>(株)アール・ピー・アイ</t>
    <rPh sb="0" eb="3">
      <t>カブ</t>
    </rPh>
    <phoneticPr fontId="21"/>
  </si>
  <si>
    <t>漁業地域の防災対策緊急点検調査</t>
    <phoneticPr fontId="2"/>
  </si>
  <si>
    <t>中電技術コンサルタント(株)</t>
    <rPh sb="11" eb="14">
      <t>カブ</t>
    </rPh>
    <phoneticPr fontId="21"/>
  </si>
  <si>
    <t>(財)漁港漁場漁村技術研究所</t>
    <rPh sb="1" eb="2">
      <t>ザイ</t>
    </rPh>
    <rPh sb="3" eb="5">
      <t>ギョコウ</t>
    </rPh>
    <rPh sb="5" eb="7">
      <t>ギョジョウ</t>
    </rPh>
    <rPh sb="7" eb="9">
      <t>ギョソン</t>
    </rPh>
    <rPh sb="9" eb="11">
      <t>ギジュツ</t>
    </rPh>
    <rPh sb="11" eb="14">
      <t>ケンキュウショ</t>
    </rPh>
    <phoneticPr fontId="26"/>
  </si>
  <si>
    <t>災害廃棄物有効利用調査、漁業地域の防災対策緊急点検調査</t>
    <phoneticPr fontId="2"/>
  </si>
  <si>
    <t>(株)水土舎</t>
    <rPh sb="0" eb="3">
      <t>カブ</t>
    </rPh>
    <phoneticPr fontId="2"/>
  </si>
  <si>
    <t>漁業地域の防災対策緊急点検調査</t>
  </si>
  <si>
    <t>北日本港湾コンサルタント(株)</t>
    <rPh sb="12" eb="15">
      <t>カブ</t>
    </rPh>
    <phoneticPr fontId="21"/>
  </si>
  <si>
    <t>日本データーサービス(株)</t>
    <rPh sb="10" eb="13">
      <t>カブ</t>
    </rPh>
    <phoneticPr fontId="21"/>
  </si>
  <si>
    <t>(株)アルファ水工コンサルタンツ</t>
    <rPh sb="0" eb="3">
      <t>カブ</t>
    </rPh>
    <phoneticPr fontId="2"/>
  </si>
  <si>
    <t>一般社団法人海上安全ネット</t>
    <rPh sb="0" eb="2">
      <t>イッパン</t>
    </rPh>
    <rPh sb="2" eb="6">
      <t>シャダンホウジン</t>
    </rPh>
    <rPh sb="6" eb="8">
      <t>カイジョウ</t>
    </rPh>
    <rPh sb="8" eb="10">
      <t>アンゼン</t>
    </rPh>
    <phoneticPr fontId="2"/>
  </si>
  <si>
    <t>漁業地域の防災対策緊急点検調査補助</t>
    <rPh sb="0" eb="2">
      <t>ギョギョウ</t>
    </rPh>
    <rPh sb="2" eb="4">
      <t>チイキ</t>
    </rPh>
    <rPh sb="5" eb="7">
      <t>ボウサイ</t>
    </rPh>
    <rPh sb="7" eb="9">
      <t>タイサク</t>
    </rPh>
    <rPh sb="9" eb="11">
      <t>キンキュウ</t>
    </rPh>
    <rPh sb="11" eb="13">
      <t>テンケン</t>
    </rPh>
    <rPh sb="13" eb="15">
      <t>チョウサ</t>
    </rPh>
    <rPh sb="15" eb="17">
      <t>ホジョ</t>
    </rPh>
    <phoneticPr fontId="2"/>
  </si>
  <si>
    <t>ー</t>
    <phoneticPr fontId="2"/>
  </si>
  <si>
    <t>復興まちづくり研究所</t>
    <rPh sb="0" eb="2">
      <t>フッコウ</t>
    </rPh>
    <rPh sb="7" eb="10">
      <t>ケンキュウショ</t>
    </rPh>
    <phoneticPr fontId="2"/>
  </si>
  <si>
    <t>防災機能強化事業の基本計画策定等の補助業務</t>
    <rPh sb="0" eb="2">
      <t>ボウサイ</t>
    </rPh>
    <rPh sb="2" eb="4">
      <t>キノウ</t>
    </rPh>
    <rPh sb="4" eb="6">
      <t>キョウカ</t>
    </rPh>
    <rPh sb="6" eb="8">
      <t>ジギョウ</t>
    </rPh>
    <rPh sb="9" eb="11">
      <t>キホン</t>
    </rPh>
    <rPh sb="11" eb="13">
      <t>ケイカク</t>
    </rPh>
    <rPh sb="13" eb="15">
      <t>サクテイ</t>
    </rPh>
    <rPh sb="15" eb="16">
      <t>トウ</t>
    </rPh>
    <rPh sb="17" eb="19">
      <t>ホジョ</t>
    </rPh>
    <rPh sb="19" eb="21">
      <t>ギョウム</t>
    </rPh>
    <phoneticPr fontId="2"/>
  </si>
  <si>
    <t>有限会社食と地域・建築研究所</t>
    <rPh sb="0" eb="2">
      <t>ユウゲン</t>
    </rPh>
    <rPh sb="2" eb="4">
      <t>カイシャ</t>
    </rPh>
    <rPh sb="4" eb="5">
      <t>ショク</t>
    </rPh>
    <rPh sb="6" eb="8">
      <t>チイキ</t>
    </rPh>
    <rPh sb="9" eb="11">
      <t>ケンチク</t>
    </rPh>
    <rPh sb="11" eb="14">
      <t>ケンキュウショ</t>
    </rPh>
    <phoneticPr fontId="2"/>
  </si>
  <si>
    <t>株式会社マヌ都市建築研究所</t>
    <rPh sb="0" eb="2">
      <t>カブシキ</t>
    </rPh>
    <rPh sb="2" eb="4">
      <t>カイシャ</t>
    </rPh>
    <rPh sb="6" eb="8">
      <t>トシ</t>
    </rPh>
    <rPh sb="8" eb="10">
      <t>ケンチク</t>
    </rPh>
    <rPh sb="10" eb="13">
      <t>ケンキュウショ</t>
    </rPh>
    <phoneticPr fontId="2"/>
  </si>
  <si>
    <t>株式会社クマシロシステム設計</t>
    <rPh sb="0" eb="2">
      <t>カブシキ</t>
    </rPh>
    <rPh sb="2" eb="4">
      <t>カイシャ</t>
    </rPh>
    <rPh sb="12" eb="14">
      <t>セッケイ</t>
    </rPh>
    <phoneticPr fontId="2"/>
  </si>
  <si>
    <t>株式会社ミウラ</t>
    <rPh sb="0" eb="2">
      <t>カブシキ</t>
    </rPh>
    <rPh sb="2" eb="4">
      <t>カイシャ</t>
    </rPh>
    <phoneticPr fontId="2"/>
  </si>
  <si>
    <t>地震防災対策推進地域の調査図化及びデータ化のうちＧＩＳデータ化</t>
    <rPh sb="0" eb="2">
      <t>ジシン</t>
    </rPh>
    <rPh sb="2" eb="4">
      <t>ボウサイ</t>
    </rPh>
    <rPh sb="4" eb="6">
      <t>タイサク</t>
    </rPh>
    <rPh sb="6" eb="8">
      <t>スイシン</t>
    </rPh>
    <rPh sb="8" eb="10">
      <t>チイキ</t>
    </rPh>
    <rPh sb="11" eb="13">
      <t>チョウサ</t>
    </rPh>
    <rPh sb="13" eb="15">
      <t>ズカ</t>
    </rPh>
    <rPh sb="15" eb="16">
      <t>オヨ</t>
    </rPh>
    <rPh sb="20" eb="21">
      <t>カ</t>
    </rPh>
    <rPh sb="30" eb="31">
      <t>カ</t>
    </rPh>
    <phoneticPr fontId="2"/>
  </si>
  <si>
    <t>株式会社漁村計画</t>
    <rPh sb="0" eb="2">
      <t>カブシキ</t>
    </rPh>
    <rPh sb="2" eb="4">
      <t>カイシャ</t>
    </rPh>
    <rPh sb="4" eb="6">
      <t>ギョソン</t>
    </rPh>
    <rPh sb="6" eb="8">
      <t>ケイカク</t>
    </rPh>
    <phoneticPr fontId="2"/>
  </si>
  <si>
    <t>株式会社地域計画連合</t>
    <rPh sb="0" eb="2">
      <t>カブシキ</t>
    </rPh>
    <rPh sb="2" eb="4">
      <t>カイシャ</t>
    </rPh>
    <rPh sb="4" eb="6">
      <t>チイキ</t>
    </rPh>
    <rPh sb="6" eb="8">
      <t>ケイカク</t>
    </rPh>
    <rPh sb="8" eb="10">
      <t>レンゴウ</t>
    </rPh>
    <phoneticPr fontId="2"/>
  </si>
  <si>
    <t>株式会社都市環境研究所</t>
    <rPh sb="0" eb="2">
      <t>カブシキ</t>
    </rPh>
    <rPh sb="2" eb="4">
      <t>カイシャ</t>
    </rPh>
    <rPh sb="4" eb="6">
      <t>トシ</t>
    </rPh>
    <rPh sb="6" eb="8">
      <t>カンキョウ</t>
    </rPh>
    <rPh sb="8" eb="11">
      <t>ケンキュウショ</t>
    </rPh>
    <phoneticPr fontId="2"/>
  </si>
  <si>
    <t>株式会社データ設計</t>
    <rPh sb="0" eb="2">
      <t>カブシキ</t>
    </rPh>
    <rPh sb="2" eb="4">
      <t>カイシャ</t>
    </rPh>
    <rPh sb="7" eb="9">
      <t>セッケイ</t>
    </rPh>
    <phoneticPr fontId="2"/>
  </si>
  <si>
    <t>Ｄ.</t>
    <phoneticPr fontId="2"/>
  </si>
  <si>
    <t>釧路港湾事務所</t>
    <rPh sb="0" eb="2">
      <t>クシロ</t>
    </rPh>
    <rPh sb="2" eb="4">
      <t>コウワン</t>
    </rPh>
    <rPh sb="4" eb="6">
      <t>ジム</t>
    </rPh>
    <rPh sb="6" eb="7">
      <t>ショ</t>
    </rPh>
    <phoneticPr fontId="2"/>
  </si>
  <si>
    <t>工事の実施及び個別地区における事業管理</t>
    <rPh sb="0" eb="2">
      <t>コウジ</t>
    </rPh>
    <rPh sb="3" eb="5">
      <t>ジッシ</t>
    </rPh>
    <rPh sb="5" eb="6">
      <t>オヨ</t>
    </rPh>
    <rPh sb="7" eb="9">
      <t>コベツ</t>
    </rPh>
    <rPh sb="9" eb="11">
      <t>チク</t>
    </rPh>
    <rPh sb="15" eb="17">
      <t>ジギョウ</t>
    </rPh>
    <rPh sb="17" eb="19">
      <t>カンリ</t>
    </rPh>
    <phoneticPr fontId="2"/>
  </si>
  <si>
    <t>帯広開発建設部(築港対策官)</t>
    <rPh sb="0" eb="2">
      <t>オビヒロ</t>
    </rPh>
    <rPh sb="2" eb="4">
      <t>カイハツ</t>
    </rPh>
    <rPh sb="4" eb="6">
      <t>ケンセツ</t>
    </rPh>
    <rPh sb="6" eb="7">
      <t>ブ</t>
    </rPh>
    <rPh sb="8" eb="9">
      <t>チク</t>
    </rPh>
    <rPh sb="9" eb="10">
      <t>ミナト</t>
    </rPh>
    <rPh sb="10" eb="12">
      <t>タイサク</t>
    </rPh>
    <rPh sb="12" eb="13">
      <t>カン</t>
    </rPh>
    <phoneticPr fontId="2"/>
  </si>
  <si>
    <t>浦河港湾事務所</t>
    <rPh sb="0" eb="2">
      <t>ウラカワ</t>
    </rPh>
    <rPh sb="2" eb="4">
      <t>コウワン</t>
    </rPh>
    <rPh sb="4" eb="6">
      <t>ジム</t>
    </rPh>
    <rPh sb="6" eb="7">
      <t>ショ</t>
    </rPh>
    <phoneticPr fontId="2"/>
  </si>
  <si>
    <t>復興庁：99
農林水産省：0431</t>
    <rPh sb="0" eb="2">
      <t>フッコウ</t>
    </rPh>
    <rPh sb="2" eb="3">
      <t>チョウ</t>
    </rPh>
    <rPh sb="7" eb="9">
      <t>ノウリン</t>
    </rPh>
    <rPh sb="9" eb="12">
      <t>スイサンショウ</t>
    </rPh>
    <phoneticPr fontId="2"/>
  </si>
  <si>
    <t>山林施設災害復旧等事業（復興関連事業）</t>
    <rPh sb="0" eb="2">
      <t>サンリン</t>
    </rPh>
    <rPh sb="2" eb="4">
      <t>シセツ</t>
    </rPh>
    <rPh sb="4" eb="6">
      <t>サイガイ</t>
    </rPh>
    <rPh sb="6" eb="8">
      <t>フッキュウ</t>
    </rPh>
    <rPh sb="8" eb="9">
      <t>トウ</t>
    </rPh>
    <rPh sb="9" eb="11">
      <t>ジギョウ</t>
    </rPh>
    <rPh sb="12" eb="14">
      <t>フッコウ</t>
    </rPh>
    <rPh sb="14" eb="16">
      <t>カンレン</t>
    </rPh>
    <rPh sb="16" eb="18">
      <t>ジギョウ</t>
    </rPh>
    <phoneticPr fontId="2"/>
  </si>
  <si>
    <t>担当部局庁</t>
    <phoneticPr fontId="2"/>
  </si>
  <si>
    <r>
      <rPr>
        <sz val="10"/>
        <rFont val="ＭＳ Ｐゴシック"/>
        <family val="3"/>
        <charset val="128"/>
      </rPr>
      <t>復興庁統括官付参事官（予算会計担当）</t>
    </r>
    <r>
      <rPr>
        <sz val="11"/>
        <rFont val="ＭＳ Ｐゴシック"/>
        <family val="3"/>
        <charset val="128"/>
      </rPr>
      <t xml:space="preserve">
林野庁森林整備部　治山課・整備課
　　　　 国有林野部　業務課</t>
    </r>
    <rPh sb="3" eb="5">
      <t>トウカツ</t>
    </rPh>
    <rPh sb="5" eb="6">
      <t>カン</t>
    </rPh>
    <rPh sb="6" eb="7">
      <t>ヅキ</t>
    </rPh>
    <rPh sb="11" eb="13">
      <t>ヨサン</t>
    </rPh>
    <rPh sb="13" eb="15">
      <t>カイケイ</t>
    </rPh>
    <rPh sb="19" eb="22">
      <t>リンヤチョウ</t>
    </rPh>
    <phoneticPr fontId="2"/>
  </si>
  <si>
    <t>復興庁参事官　尾関良夫
治山課長  黒川正美
整備課長　肥後賢輔
業務課長　奥田辰幸</t>
    <rPh sb="0" eb="2">
      <t>フッコウ</t>
    </rPh>
    <rPh sb="2" eb="3">
      <t>チョウ</t>
    </rPh>
    <rPh sb="3" eb="6">
      <t>サンジカン</t>
    </rPh>
    <rPh sb="7" eb="9">
      <t>オゼキ</t>
    </rPh>
    <rPh sb="9" eb="11">
      <t>ヨシオ</t>
    </rPh>
    <rPh sb="12" eb="14">
      <t>チサン</t>
    </rPh>
    <rPh sb="14" eb="16">
      <t>カチョウ</t>
    </rPh>
    <rPh sb="18" eb="20">
      <t>クロカワ</t>
    </rPh>
    <rPh sb="20" eb="22">
      <t>マサミ</t>
    </rPh>
    <rPh sb="23" eb="25">
      <t>セイビ</t>
    </rPh>
    <rPh sb="25" eb="27">
      <t>カチョウ</t>
    </rPh>
    <rPh sb="28" eb="30">
      <t>ヒゴ</t>
    </rPh>
    <rPh sb="30" eb="31">
      <t>ケン</t>
    </rPh>
    <rPh sb="33" eb="35">
      <t>ギョウム</t>
    </rPh>
    <rPh sb="35" eb="37">
      <t>カチョウ</t>
    </rPh>
    <rPh sb="38" eb="40">
      <t>オクダ</t>
    </rPh>
    <rPh sb="40" eb="41">
      <t>タツ</t>
    </rPh>
    <rPh sb="41" eb="42">
      <t>ユキ</t>
    </rPh>
    <phoneticPr fontId="2"/>
  </si>
  <si>
    <t>－</t>
    <phoneticPr fontId="2"/>
  </si>
  <si>
    <t>・公共土木施設災害復旧事業費国庫負担法第3条
・農林水産施設災害復旧事業費国庫補助の暫定措置に関する法律第3条</t>
    <rPh sb="1" eb="3">
      <t>コウキョウ</t>
    </rPh>
    <rPh sb="3" eb="5">
      <t>ドボク</t>
    </rPh>
    <rPh sb="5" eb="7">
      <t>シセツ</t>
    </rPh>
    <rPh sb="7" eb="11">
      <t>サイガイフッキュウ</t>
    </rPh>
    <rPh sb="11" eb="14">
      <t>ジギョウヒ</t>
    </rPh>
    <rPh sb="14" eb="16">
      <t>コッコ</t>
    </rPh>
    <rPh sb="16" eb="19">
      <t>フタンホウ</t>
    </rPh>
    <rPh sb="19" eb="20">
      <t>ダイ</t>
    </rPh>
    <rPh sb="21" eb="22">
      <t>ジョウ</t>
    </rPh>
    <rPh sb="24" eb="26">
      <t>ノウリン</t>
    </rPh>
    <rPh sb="26" eb="28">
      <t>スイサン</t>
    </rPh>
    <rPh sb="28" eb="30">
      <t>シセツ</t>
    </rPh>
    <rPh sb="30" eb="34">
      <t>サイガイフッキュウ</t>
    </rPh>
    <rPh sb="34" eb="37">
      <t>ジギョウヒ</t>
    </rPh>
    <rPh sb="37" eb="39">
      <t>コッコ</t>
    </rPh>
    <rPh sb="39" eb="41">
      <t>ホジョ</t>
    </rPh>
    <rPh sb="42" eb="44">
      <t>ザンテイ</t>
    </rPh>
    <rPh sb="44" eb="46">
      <t>ソチ</t>
    </rPh>
    <rPh sb="47" eb="48">
      <t>カン</t>
    </rPh>
    <rPh sb="50" eb="52">
      <t>ホウリツ</t>
    </rPh>
    <rPh sb="52" eb="53">
      <t>ダイ</t>
    </rPh>
    <rPh sb="54" eb="55">
      <t>ジョウ</t>
    </rPh>
    <phoneticPr fontId="2"/>
  </si>
  <si>
    <t>関係する計画、通知等</t>
    <phoneticPr fontId="2"/>
  </si>
  <si>
    <t>　地震、津波により被災した海岸防災林、治山・林道施設やその周辺の荒廃山地に対して、被災箇所の拡大や再度災害を防止するため緊急に復旧・整備を行い、海岸地域、山村地域の安全・安心の確保を図る。</t>
    <rPh sb="1" eb="3">
      <t>ジシン</t>
    </rPh>
    <rPh sb="4" eb="6">
      <t>ツナミ</t>
    </rPh>
    <rPh sb="9" eb="11">
      <t>ヒサイ</t>
    </rPh>
    <rPh sb="13" eb="15">
      <t>カイガン</t>
    </rPh>
    <rPh sb="15" eb="17">
      <t>ボウサイ</t>
    </rPh>
    <rPh sb="17" eb="18">
      <t>リン</t>
    </rPh>
    <rPh sb="19" eb="21">
      <t>チサン</t>
    </rPh>
    <rPh sb="22" eb="24">
      <t>リンドウ</t>
    </rPh>
    <rPh sb="24" eb="26">
      <t>シセツ</t>
    </rPh>
    <rPh sb="29" eb="31">
      <t>シュウヘン</t>
    </rPh>
    <rPh sb="32" eb="34">
      <t>コウハイ</t>
    </rPh>
    <rPh sb="34" eb="36">
      <t>サンチ</t>
    </rPh>
    <rPh sb="37" eb="38">
      <t>タイ</t>
    </rPh>
    <rPh sb="41" eb="43">
      <t>ヒサイ</t>
    </rPh>
    <rPh sb="43" eb="45">
      <t>カショ</t>
    </rPh>
    <rPh sb="46" eb="48">
      <t>カクダイ</t>
    </rPh>
    <rPh sb="49" eb="51">
      <t>サイド</t>
    </rPh>
    <rPh sb="51" eb="53">
      <t>サイガイ</t>
    </rPh>
    <rPh sb="54" eb="56">
      <t>ボウシ</t>
    </rPh>
    <rPh sb="60" eb="62">
      <t>キンキュウ</t>
    </rPh>
    <rPh sb="63" eb="65">
      <t>フッキュウ</t>
    </rPh>
    <rPh sb="66" eb="68">
      <t>セイビ</t>
    </rPh>
    <rPh sb="69" eb="70">
      <t>オコナ</t>
    </rPh>
    <rPh sb="72" eb="74">
      <t>カイガン</t>
    </rPh>
    <rPh sb="74" eb="76">
      <t>チイキ</t>
    </rPh>
    <rPh sb="77" eb="79">
      <t>サンソン</t>
    </rPh>
    <rPh sb="79" eb="81">
      <t>チイキ</t>
    </rPh>
    <rPh sb="82" eb="84">
      <t>アンゼン</t>
    </rPh>
    <rPh sb="85" eb="87">
      <t>アンシン</t>
    </rPh>
    <rPh sb="88" eb="90">
      <t>カクホ</t>
    </rPh>
    <rPh sb="91" eb="92">
      <t>ハカ</t>
    </rPh>
    <phoneticPr fontId="2"/>
  </si>
  <si>
    <r>
      <t xml:space="preserve">国による直轄事業、都道府県・市町村等による国庫補助事業（補助率10/10,2/3,1/2,6.5/10）
①山林施設災害復旧事業
　災害により被災した海岸防災林、治山・林道施設の復旧を行う事業
②山林施設災害関連事業
　災害により新たに発生又は拡大した荒廃山地の復旧整備を図る事業
</t>
    </r>
    <r>
      <rPr>
        <sz val="11"/>
        <rFont val="ＭＳ Ｐゴシック"/>
        <family val="3"/>
        <charset val="128"/>
      </rPr>
      <t>※平成24年度以降は、復興庁で一括計上し、予算執行は農林水産省で実施。</t>
    </r>
    <rPh sb="0" eb="1">
      <t>クニ</t>
    </rPh>
    <rPh sb="4" eb="6">
      <t>チョッカツ</t>
    </rPh>
    <rPh sb="6" eb="8">
      <t>ジギョウ</t>
    </rPh>
    <rPh sb="9" eb="13">
      <t>トドウフケン</t>
    </rPh>
    <rPh sb="14" eb="17">
      <t>シチョウソン</t>
    </rPh>
    <rPh sb="17" eb="18">
      <t>トウ</t>
    </rPh>
    <rPh sb="21" eb="23">
      <t>コッコ</t>
    </rPh>
    <rPh sb="23" eb="25">
      <t>ホジョ</t>
    </rPh>
    <rPh sb="25" eb="27">
      <t>ジギョウ</t>
    </rPh>
    <rPh sb="28" eb="31">
      <t>ホジョリツ</t>
    </rPh>
    <rPh sb="54" eb="56">
      <t>サンリン</t>
    </rPh>
    <rPh sb="56" eb="58">
      <t>シセツ</t>
    </rPh>
    <rPh sb="58" eb="62">
      <t>サイガイフッキュウ</t>
    </rPh>
    <rPh sb="62" eb="64">
      <t>ジギョウ</t>
    </rPh>
    <rPh sb="66" eb="68">
      <t>サイガイ</t>
    </rPh>
    <rPh sb="71" eb="73">
      <t>ヒサイ</t>
    </rPh>
    <rPh sb="75" eb="77">
      <t>カイガン</t>
    </rPh>
    <rPh sb="77" eb="79">
      <t>ボウサイ</t>
    </rPh>
    <rPh sb="79" eb="80">
      <t>リン</t>
    </rPh>
    <rPh sb="81" eb="83">
      <t>チサン</t>
    </rPh>
    <rPh sb="84" eb="86">
      <t>リンドウ</t>
    </rPh>
    <rPh sb="86" eb="88">
      <t>シセツ</t>
    </rPh>
    <rPh sb="89" eb="91">
      <t>フッキュウ</t>
    </rPh>
    <rPh sb="92" eb="93">
      <t>オコナ</t>
    </rPh>
    <rPh sb="94" eb="96">
      <t>ジギョウ</t>
    </rPh>
    <rPh sb="98" eb="100">
      <t>サンリン</t>
    </rPh>
    <rPh sb="100" eb="102">
      <t>シセツ</t>
    </rPh>
    <rPh sb="102" eb="104">
      <t>サイガイ</t>
    </rPh>
    <rPh sb="104" eb="106">
      <t>カンレン</t>
    </rPh>
    <rPh sb="106" eb="108">
      <t>ジギョウ</t>
    </rPh>
    <rPh sb="110" eb="112">
      <t>サイガイ</t>
    </rPh>
    <rPh sb="115" eb="116">
      <t>アラ</t>
    </rPh>
    <rPh sb="118" eb="120">
      <t>ハッセイ</t>
    </rPh>
    <rPh sb="120" eb="121">
      <t>マタ</t>
    </rPh>
    <rPh sb="122" eb="124">
      <t>カクダイ</t>
    </rPh>
    <rPh sb="126" eb="128">
      <t>コウハイ</t>
    </rPh>
    <rPh sb="128" eb="130">
      <t>サンチ</t>
    </rPh>
    <rPh sb="131" eb="133">
      <t>フッキュウ</t>
    </rPh>
    <rPh sb="133" eb="135">
      <t>セイビ</t>
    </rPh>
    <rPh sb="136" eb="137">
      <t>ハカ</t>
    </rPh>
    <rPh sb="138" eb="140">
      <t>ジギョウ</t>
    </rPh>
    <rPh sb="143" eb="145">
      <t>ヘイセイ</t>
    </rPh>
    <rPh sb="147" eb="149">
      <t>ネンド</t>
    </rPh>
    <rPh sb="149" eb="151">
      <t>イコウ</t>
    </rPh>
    <rPh sb="153" eb="155">
      <t>フッコウ</t>
    </rPh>
    <rPh sb="155" eb="156">
      <t>チョウ</t>
    </rPh>
    <rPh sb="157" eb="159">
      <t>イッカツ</t>
    </rPh>
    <rPh sb="159" eb="161">
      <t>ケイジョウ</t>
    </rPh>
    <rPh sb="163" eb="165">
      <t>ヨサン</t>
    </rPh>
    <rPh sb="165" eb="167">
      <t>シッコウ</t>
    </rPh>
    <rPh sb="168" eb="170">
      <t>ノウリン</t>
    </rPh>
    <rPh sb="170" eb="173">
      <t>スイサンショウ</t>
    </rPh>
    <rPh sb="174" eb="176">
      <t>ジッシ</t>
    </rPh>
    <phoneticPr fontId="2"/>
  </si>
  <si>
    <t>■直接実施　　　　　■委託・請負　　　　　■補助　　　　　■負担　　　　　□交付　　　　　□貸付　　　　　□その他</t>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</si>
  <si>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t>1,177（復興庁計上）</t>
    <phoneticPr fontId="2"/>
  </si>
  <si>
    <t>14,621（復興庁計上）</t>
  </si>
  <si>
    <t>54,810（農水省計上）</t>
    <rPh sb="7" eb="9">
      <t>ノウスイ</t>
    </rPh>
    <rPh sb="9" eb="10">
      <t>ショウ</t>
    </rPh>
    <rPh sb="10" eb="12">
      <t>ケイジョウ</t>
    </rPh>
    <phoneticPr fontId="2"/>
  </si>
  <si>
    <r>
      <t>査定箇所数（年度末）</t>
    </r>
    <r>
      <rPr>
        <sz val="11"/>
        <rFont val="ＭＳ Ｐゴシック"/>
        <family val="3"/>
        <charset val="128"/>
      </rPr>
      <t>のうち工事完了箇所数（年度末）の割合</t>
    </r>
    <phoneticPr fontId="2"/>
  </si>
  <si>
    <t>着手箇所数（年度末）</t>
    <phoneticPr fontId="2"/>
  </si>
  <si>
    <t>―</t>
    <phoneticPr fontId="2"/>
  </si>
  <si>
    <t>(                   )</t>
    <phoneticPr fontId="2"/>
  </si>
  <si>
    <t>(                )</t>
    <phoneticPr fontId="2"/>
  </si>
  <si>
    <t>　　　　　　　　　　（円／　　　　　　　　）　　　　　　</t>
    <rPh sb="11" eb="12">
      <t>エン</t>
    </rPh>
    <phoneticPr fontId="2"/>
  </si>
  <si>
    <t>治山施設災害復旧費</t>
    <rPh sb="0" eb="2">
      <t>チサン</t>
    </rPh>
    <rPh sb="2" eb="4">
      <t>シセツ</t>
    </rPh>
    <rPh sb="4" eb="6">
      <t>サイガイ</t>
    </rPh>
    <rPh sb="6" eb="8">
      <t>フッキュウ</t>
    </rPh>
    <rPh sb="8" eb="9">
      <t>ヒ</t>
    </rPh>
    <phoneticPr fontId="2"/>
  </si>
  <si>
    <t>林道施設災害復旧事業費補助</t>
    <rPh sb="0" eb="2">
      <t>リンドウ</t>
    </rPh>
    <rPh sb="2" eb="4">
      <t>シセツ</t>
    </rPh>
    <rPh sb="4" eb="6">
      <t>サイガイ</t>
    </rPh>
    <rPh sb="6" eb="8">
      <t>フッキュウ</t>
    </rPh>
    <rPh sb="8" eb="10">
      <t>ジギョウ</t>
    </rPh>
    <rPh sb="10" eb="11">
      <t>ヒ</t>
    </rPh>
    <rPh sb="11" eb="13">
      <t>ホジョ</t>
    </rPh>
    <phoneticPr fontId="2"/>
  </si>
  <si>
    <t>治山施設災害復旧事業費補助</t>
    <rPh sb="0" eb="2">
      <t>チサン</t>
    </rPh>
    <rPh sb="2" eb="4">
      <t>シセツ</t>
    </rPh>
    <rPh sb="4" eb="6">
      <t>サイガイ</t>
    </rPh>
    <rPh sb="6" eb="8">
      <t>フッキュウ</t>
    </rPh>
    <rPh sb="8" eb="10">
      <t>ジギョウ</t>
    </rPh>
    <rPh sb="10" eb="11">
      <t>ヒ</t>
    </rPh>
    <rPh sb="11" eb="13">
      <t>ホジョ</t>
    </rPh>
    <phoneticPr fontId="2"/>
  </si>
  <si>
    <t>後進地域特例法適用団体補助率差額</t>
    <rPh sb="0" eb="2">
      <t>コウシン</t>
    </rPh>
    <rPh sb="2" eb="4">
      <t>チイキ</t>
    </rPh>
    <rPh sb="4" eb="6">
      <t>トクレイ</t>
    </rPh>
    <rPh sb="6" eb="7">
      <t>ホウ</t>
    </rPh>
    <rPh sb="7" eb="9">
      <t>テキヨウ</t>
    </rPh>
    <rPh sb="9" eb="11">
      <t>ダンタイ</t>
    </rPh>
    <rPh sb="11" eb="14">
      <t>ホジョリツ</t>
    </rPh>
    <rPh sb="14" eb="16">
      <t>サガク</t>
    </rPh>
    <phoneticPr fontId="2"/>
  </si>
  <si>
    <t>　不用率は78％となっている。
　東日本大震災の激甚な被害状況を勘案し、確実かつ早急な復旧に対応できるよう必要な事業量を見込んだ額を計上したが、被害は経験したことのないものであり、事業量が見込みより少なかったり、復興計画の検討等のため当年度中の事業実施可能量が少ない箇所があったなど、見込んでいた事業量が計上した予算に比べ少なかったため不用額を生じたものである。</t>
    <phoneticPr fontId="2"/>
  </si>
  <si>
    <t>他省庁所管の施設復旧</t>
    <rPh sb="0" eb="1">
      <t>タ</t>
    </rPh>
    <rPh sb="1" eb="3">
      <t>ショウチョウ</t>
    </rPh>
    <rPh sb="3" eb="5">
      <t>ショカン</t>
    </rPh>
    <rPh sb="6" eb="8">
      <t>シセツ</t>
    </rPh>
    <rPh sb="8" eb="10">
      <t>フッキュウ</t>
    </rPh>
    <phoneticPr fontId="2"/>
  </si>
  <si>
    <t>【目的・予算の状況】
・地震、津波により被災した治山・林道施設やその周辺の荒廃山地に対して、被災箇所の拡大や再度災害を防止するため緊急に復旧・整備を行うものであり、被災地のニーズがあり、優先度が極めて高い。
・山地災害は、年度間、地域間でバラツキを伴いながら発生しており、国が一定の基準に基づき事業を進めることが必要である。
・当該事業は、既発生災害の復旧等に必要な所要見込額を計上しているところであるが、引き続き適正な所要額の計上と執行に努めることとする。
【資金の流れ・費目・使途】
・治山・林道施設等の災害復旧等工事の発注においては、応急対応等緊急やむを得ない場合を除き一般競争入札等により競争性を確保して実施している。
・中間段階の支出は、指導監督費が該当する。都道府県が市町村等を指導監督する経費であり、事業の円滑な推進のための支出である。
・費目・使途については、事業目的に即し真に必要なものが要綱等に定められており、事業の審査に当たっては箇所ごとに適切か確認している。
【活動実績・成果実績】
・治山・林道施設等の被災箇所ごとに被災状況、復旧計画内容等の確認・審査を実施して事業費を決定したうえで早急に事業を実施しており、実効性の高い事業である。
・本施策は治山、林道施設等を対象としており、他の災害復旧事業等との役割分担が明確である。
・災害復旧事業は、被災した施設等の復旧・整備を速やかに実施して、公共の福祉を確保する等の目的がある。復旧・整備の内容については必要性、妥当性について十分に審査して実施しており、復旧・整備した施設は十分に活用されている。</t>
    <rPh sb="1" eb="3">
      <t>モクテキ</t>
    </rPh>
    <rPh sb="4" eb="6">
      <t>ヨサン</t>
    </rPh>
    <rPh sb="7" eb="9">
      <t>ジョウキョウ</t>
    </rPh>
    <rPh sb="207" eb="209">
      <t>テキセイ</t>
    </rPh>
    <rPh sb="210" eb="213">
      <t>ショヨウガク</t>
    </rPh>
    <rPh sb="214" eb="216">
      <t>ケイジョウ</t>
    </rPh>
    <rPh sb="217" eb="219">
      <t>シッコウ</t>
    </rPh>
    <rPh sb="220" eb="221">
      <t>ツト</t>
    </rPh>
    <phoneticPr fontId="2"/>
  </si>
  <si>
    <t>一部改善</t>
    <phoneticPr fontId="2"/>
  </si>
  <si>
    <t>　本事業は、災害により被災した治山施設・林道施設等の復旧等を行うものであり、国民生活の安全・安心を確保する上で必要不可欠な事業であるが、厳しい財政事情に鑑み、コスト削減に向けた不断の見直しを徹底する必要がある。
　以上のことから、「コストの削減」行うべきであり、本事業としては「一部改善」とする。</t>
    <phoneticPr fontId="2"/>
  </si>
  <si>
    <t>　本事業の実施に当たり、工法の比較検討や優良事例を参考にするなど効率的な事業実施に努めてきたところであり、引き続きコストの縮減に努める。</t>
    <rPh sb="1" eb="2">
      <t>ホン</t>
    </rPh>
    <rPh sb="2" eb="4">
      <t>ジギョウ</t>
    </rPh>
    <rPh sb="5" eb="7">
      <t>ジッシ</t>
    </rPh>
    <rPh sb="8" eb="9">
      <t>ア</t>
    </rPh>
    <rPh sb="12" eb="14">
      <t>コウホウ</t>
    </rPh>
    <rPh sb="15" eb="17">
      <t>ヒカク</t>
    </rPh>
    <rPh sb="17" eb="19">
      <t>ケントウ</t>
    </rPh>
    <rPh sb="20" eb="22">
      <t>ユウリョウ</t>
    </rPh>
    <rPh sb="22" eb="24">
      <t>ジレイ</t>
    </rPh>
    <rPh sb="25" eb="27">
      <t>サンコウ</t>
    </rPh>
    <rPh sb="32" eb="35">
      <t>コウリツテキ</t>
    </rPh>
    <rPh sb="36" eb="38">
      <t>ジギョウ</t>
    </rPh>
    <rPh sb="38" eb="40">
      <t>ジッシ</t>
    </rPh>
    <rPh sb="41" eb="42">
      <t>ツト</t>
    </rPh>
    <rPh sb="53" eb="54">
      <t>ヒ</t>
    </rPh>
    <rPh sb="55" eb="56">
      <t>ツヅ</t>
    </rPh>
    <rPh sb="61" eb="63">
      <t>シュクゲン</t>
    </rPh>
    <rPh sb="64" eb="65">
      <t>ツト</t>
    </rPh>
    <phoneticPr fontId="2"/>
  </si>
  <si>
    <t>林野庁ＨＰ掲載URL　http://www.rinya.maff.go.jp/j/saigai/saigaitaisaku/saigaijigyou.html</t>
    <phoneticPr fontId="2"/>
  </si>
  <si>
    <t>A.　森林管理局　（関東森林管理局）</t>
    <rPh sb="3" eb="5">
      <t>シンリン</t>
    </rPh>
    <rPh sb="5" eb="8">
      <t>カンリキョク</t>
    </rPh>
    <rPh sb="10" eb="12">
      <t>カントウ</t>
    </rPh>
    <rPh sb="12" eb="14">
      <t>シンリン</t>
    </rPh>
    <rPh sb="14" eb="17">
      <t>カンリキョク</t>
    </rPh>
    <phoneticPr fontId="2"/>
  </si>
  <si>
    <t>国有林野事業による治山災害復旧工事等の建設に係る請負工事費</t>
    <rPh sb="19" eb="21">
      <t>ケンセツ</t>
    </rPh>
    <phoneticPr fontId="2"/>
  </si>
  <si>
    <t>国有林野事業による治山災害復旧工事等の測量に係る請負工事費</t>
    <phoneticPr fontId="2"/>
  </si>
  <si>
    <t>B.　都道府県　（茨城県）</t>
    <rPh sb="3" eb="7">
      <t>トドウフケン</t>
    </rPh>
    <rPh sb="9" eb="11">
      <t>イバラギ</t>
    </rPh>
    <rPh sb="11" eb="12">
      <t>ケン</t>
    </rPh>
    <phoneticPr fontId="2"/>
  </si>
  <si>
    <t>県営事業費</t>
    <rPh sb="0" eb="2">
      <t>ケンエイ</t>
    </rPh>
    <rPh sb="2" eb="4">
      <t>ジギョウ</t>
    </rPh>
    <rPh sb="4" eb="5">
      <t>ヒ</t>
    </rPh>
    <phoneticPr fontId="2"/>
  </si>
  <si>
    <t>県が実施する治山災害復旧事業に係る事業費</t>
    <phoneticPr fontId="2"/>
  </si>
  <si>
    <t>補助金等交付</t>
    <rPh sb="0" eb="4">
      <t>ホジョキンナド</t>
    </rPh>
    <rPh sb="4" eb="6">
      <t>コウフ</t>
    </rPh>
    <phoneticPr fontId="2"/>
  </si>
  <si>
    <t>市町村が実施する林道災害復旧事業に係る補助金の交付</t>
    <phoneticPr fontId="2"/>
  </si>
  <si>
    <t>指導監督費</t>
    <rPh sb="0" eb="2">
      <t>シドウ</t>
    </rPh>
    <rPh sb="2" eb="4">
      <t>カントク</t>
    </rPh>
    <rPh sb="4" eb="5">
      <t>ヒ</t>
    </rPh>
    <phoneticPr fontId="2"/>
  </si>
  <si>
    <t>人件費、庁費等</t>
    <rPh sb="0" eb="3">
      <t>ジンケンヒ</t>
    </rPh>
    <rPh sb="4" eb="5">
      <t>チョウ</t>
    </rPh>
    <rPh sb="5" eb="7">
      <t>ヒナド</t>
    </rPh>
    <phoneticPr fontId="2"/>
  </si>
  <si>
    <t>C.　都道府県　（茨城県）</t>
    <rPh sb="3" eb="7">
      <t>トドウフケン</t>
    </rPh>
    <rPh sb="9" eb="11">
      <t>イバラギ</t>
    </rPh>
    <rPh sb="11" eb="12">
      <t>ケン</t>
    </rPh>
    <phoneticPr fontId="2"/>
  </si>
  <si>
    <t>治山施設災害復旧事業の請負契約に係る建設費</t>
    <rPh sb="0" eb="2">
      <t>チサン</t>
    </rPh>
    <rPh sb="2" eb="4">
      <t>シセツ</t>
    </rPh>
    <rPh sb="4" eb="6">
      <t>サイガイ</t>
    </rPh>
    <rPh sb="6" eb="8">
      <t>フッキュウ</t>
    </rPh>
    <rPh sb="8" eb="10">
      <t>ジギョウ</t>
    </rPh>
    <rPh sb="11" eb="13">
      <t>ウケオイ</t>
    </rPh>
    <rPh sb="13" eb="15">
      <t>ケイヤク</t>
    </rPh>
    <rPh sb="16" eb="17">
      <t>カカワ</t>
    </rPh>
    <rPh sb="18" eb="20">
      <t>ケンセツ</t>
    </rPh>
    <rPh sb="20" eb="21">
      <t>ヒ</t>
    </rPh>
    <phoneticPr fontId="2"/>
  </si>
  <si>
    <t>治山施設災害復旧事業の請負契約に係る設計費</t>
    <rPh sb="0" eb="2">
      <t>チサン</t>
    </rPh>
    <rPh sb="2" eb="4">
      <t>シセツ</t>
    </rPh>
    <rPh sb="4" eb="6">
      <t>サイガイ</t>
    </rPh>
    <rPh sb="6" eb="8">
      <t>フッキュウ</t>
    </rPh>
    <rPh sb="8" eb="10">
      <t>ジギョウ</t>
    </rPh>
    <rPh sb="11" eb="13">
      <t>ウケオイ</t>
    </rPh>
    <rPh sb="13" eb="15">
      <t>ケイヤク</t>
    </rPh>
    <rPh sb="16" eb="17">
      <t>カカワ</t>
    </rPh>
    <rPh sb="18" eb="20">
      <t>セッケイ</t>
    </rPh>
    <rPh sb="20" eb="21">
      <t>ヒ</t>
    </rPh>
    <phoneticPr fontId="2"/>
  </si>
  <si>
    <t>D.　市町村　（川俣町（福島県））</t>
    <rPh sb="3" eb="6">
      <t>シチョウソン</t>
    </rPh>
    <rPh sb="8" eb="9">
      <t>カワ</t>
    </rPh>
    <rPh sb="9" eb="10">
      <t>マタ</t>
    </rPh>
    <rPh sb="10" eb="11">
      <t>マチ</t>
    </rPh>
    <rPh sb="12" eb="14">
      <t>フクシマ</t>
    </rPh>
    <rPh sb="14" eb="15">
      <t>ケン</t>
    </rPh>
    <phoneticPr fontId="2"/>
  </si>
  <si>
    <t>林道施設災害復旧事業の請負契約に係る建設費</t>
    <rPh sb="0" eb="2">
      <t>リンドウ</t>
    </rPh>
    <rPh sb="2" eb="4">
      <t>シセツ</t>
    </rPh>
    <rPh sb="4" eb="6">
      <t>サイガイ</t>
    </rPh>
    <rPh sb="6" eb="8">
      <t>フッキュウ</t>
    </rPh>
    <rPh sb="8" eb="10">
      <t>ジギョウ</t>
    </rPh>
    <rPh sb="11" eb="13">
      <t>ウケオイ</t>
    </rPh>
    <rPh sb="13" eb="15">
      <t>ケイヤク</t>
    </rPh>
    <rPh sb="16" eb="17">
      <t>カカワ</t>
    </rPh>
    <rPh sb="18" eb="20">
      <t>ケンセツ</t>
    </rPh>
    <rPh sb="20" eb="21">
      <t>ヒ</t>
    </rPh>
    <phoneticPr fontId="2"/>
  </si>
  <si>
    <t>A.　森林管理局</t>
    <rPh sb="3" eb="5">
      <t>シンリン</t>
    </rPh>
    <rPh sb="5" eb="8">
      <t>カンリキョク</t>
    </rPh>
    <phoneticPr fontId="2"/>
  </si>
  <si>
    <t>関東森林管理局</t>
    <rPh sb="0" eb="2">
      <t>カントウ</t>
    </rPh>
    <rPh sb="2" eb="4">
      <t>シンリン</t>
    </rPh>
    <rPh sb="4" eb="7">
      <t>カンリキョク</t>
    </rPh>
    <phoneticPr fontId="2"/>
  </si>
  <si>
    <t>国有林、民有林直轄事業地における山林施設の復旧等</t>
    <rPh sb="0" eb="3">
      <t>コクユウリン</t>
    </rPh>
    <rPh sb="4" eb="7">
      <t>ミンユウリン</t>
    </rPh>
    <rPh sb="7" eb="9">
      <t>チョッカツ</t>
    </rPh>
    <rPh sb="9" eb="11">
      <t>ジギョウ</t>
    </rPh>
    <rPh sb="11" eb="12">
      <t>チ</t>
    </rPh>
    <rPh sb="16" eb="18">
      <t>サンリン</t>
    </rPh>
    <rPh sb="18" eb="20">
      <t>シセツ</t>
    </rPh>
    <rPh sb="21" eb="24">
      <t>フッキュウナド</t>
    </rPh>
    <phoneticPr fontId="2"/>
  </si>
  <si>
    <t>東北森林管理局</t>
    <rPh sb="0" eb="2">
      <t>トウホク</t>
    </rPh>
    <rPh sb="2" eb="4">
      <t>シンリン</t>
    </rPh>
    <rPh sb="4" eb="7">
      <t>カンリキョク</t>
    </rPh>
    <phoneticPr fontId="2"/>
  </si>
  <si>
    <t>B.　都道府県</t>
    <rPh sb="3" eb="7">
      <t>トドウフケン</t>
    </rPh>
    <phoneticPr fontId="2"/>
  </si>
  <si>
    <t>茨城県</t>
    <rPh sb="0" eb="2">
      <t>イバラギ</t>
    </rPh>
    <rPh sb="2" eb="3">
      <t>ケン</t>
    </rPh>
    <phoneticPr fontId="2"/>
  </si>
  <si>
    <t>市町村等に対する補助金の交付事務、事業の推進に必要な事務、指導監督等業務</t>
    <rPh sb="0" eb="4">
      <t>シチョウソンナド</t>
    </rPh>
    <rPh sb="5" eb="6">
      <t>タイ</t>
    </rPh>
    <rPh sb="8" eb="11">
      <t>ホジョキン</t>
    </rPh>
    <rPh sb="12" eb="14">
      <t>コウフ</t>
    </rPh>
    <rPh sb="14" eb="16">
      <t>ジム</t>
    </rPh>
    <rPh sb="17" eb="19">
      <t>ジギョウ</t>
    </rPh>
    <rPh sb="20" eb="22">
      <t>スイシン</t>
    </rPh>
    <rPh sb="23" eb="25">
      <t>ヒツヨウ</t>
    </rPh>
    <rPh sb="26" eb="28">
      <t>ジム</t>
    </rPh>
    <rPh sb="29" eb="31">
      <t>シドウ</t>
    </rPh>
    <rPh sb="31" eb="33">
      <t>カントク</t>
    </rPh>
    <rPh sb="33" eb="34">
      <t>ナド</t>
    </rPh>
    <rPh sb="34" eb="36">
      <t>ギョウム</t>
    </rPh>
    <phoneticPr fontId="2"/>
  </si>
  <si>
    <t>宮城県</t>
    <rPh sb="0" eb="2">
      <t>ミヤギ</t>
    </rPh>
    <rPh sb="2" eb="3">
      <t>ケン</t>
    </rPh>
    <phoneticPr fontId="2"/>
  </si>
  <si>
    <t>Ｃ.　都道府県</t>
    <rPh sb="3" eb="7">
      <t>トドウフケン</t>
    </rPh>
    <phoneticPr fontId="2"/>
  </si>
  <si>
    <t>民有林における山林施設の復旧等</t>
    <rPh sb="0" eb="3">
      <t>ミンユウリン</t>
    </rPh>
    <rPh sb="7" eb="9">
      <t>サンリン</t>
    </rPh>
    <rPh sb="9" eb="11">
      <t>シセツ</t>
    </rPh>
    <rPh sb="12" eb="15">
      <t>フッキュウナド</t>
    </rPh>
    <phoneticPr fontId="2"/>
  </si>
  <si>
    <t>Ｄ.　市町村</t>
    <rPh sb="3" eb="6">
      <t>シチョウソン</t>
    </rPh>
    <phoneticPr fontId="2"/>
  </si>
  <si>
    <t>川俣町（福島県）</t>
    <rPh sb="0" eb="1">
      <t>カワ</t>
    </rPh>
    <rPh sb="1" eb="2">
      <t>マタ</t>
    </rPh>
    <rPh sb="2" eb="3">
      <t>マチ</t>
    </rPh>
    <rPh sb="4" eb="6">
      <t>フクシマ</t>
    </rPh>
    <rPh sb="6" eb="7">
      <t>ケン</t>
    </rPh>
    <phoneticPr fontId="2"/>
  </si>
  <si>
    <t>上越市（新潟県）</t>
    <rPh sb="4" eb="6">
      <t>ニイガタ</t>
    </rPh>
    <rPh sb="6" eb="7">
      <t>ケン</t>
    </rPh>
    <phoneticPr fontId="2"/>
  </si>
  <si>
    <t>いわき市（福島県）</t>
    <rPh sb="3" eb="4">
      <t>シ</t>
    </rPh>
    <rPh sb="5" eb="7">
      <t>フクシマ</t>
    </rPh>
    <rPh sb="7" eb="8">
      <t>ケン</t>
    </rPh>
    <phoneticPr fontId="2"/>
  </si>
  <si>
    <t>古殿町（福島県）</t>
    <rPh sb="0" eb="2">
      <t>フルドノ</t>
    </rPh>
    <rPh sb="2" eb="3">
      <t>マチ</t>
    </rPh>
    <rPh sb="4" eb="6">
      <t>フクシマ</t>
    </rPh>
    <rPh sb="6" eb="7">
      <t>ケン</t>
    </rPh>
    <phoneticPr fontId="2"/>
  </si>
  <si>
    <t>石岡市（茨城県）</t>
    <rPh sb="4" eb="6">
      <t>イバラギ</t>
    </rPh>
    <rPh sb="6" eb="7">
      <t>ケン</t>
    </rPh>
    <phoneticPr fontId="2"/>
  </si>
  <si>
    <t>西郷村（福島県）</t>
    <rPh sb="4" eb="6">
      <t>フクシマ</t>
    </rPh>
    <rPh sb="6" eb="7">
      <t>ケン</t>
    </rPh>
    <phoneticPr fontId="2"/>
  </si>
  <si>
    <t>笠間市（茨城県）</t>
    <rPh sb="4" eb="6">
      <t>イバラギ</t>
    </rPh>
    <rPh sb="6" eb="7">
      <t>ケン</t>
    </rPh>
    <phoneticPr fontId="2"/>
  </si>
  <si>
    <t>伊達市（福島県）</t>
    <rPh sb="4" eb="6">
      <t>フクシマ</t>
    </rPh>
    <rPh sb="6" eb="7">
      <t>ケン</t>
    </rPh>
    <phoneticPr fontId="2"/>
  </si>
  <si>
    <t>茂木町（栃木県）</t>
    <rPh sb="4" eb="6">
      <t>トチギ</t>
    </rPh>
    <rPh sb="6" eb="7">
      <t>ケン</t>
    </rPh>
    <phoneticPr fontId="2"/>
  </si>
  <si>
    <t>那珂川町（栃木県）</t>
    <rPh sb="0" eb="2">
      <t>ナカ</t>
    </rPh>
    <rPh sb="2" eb="3">
      <t>ガワ</t>
    </rPh>
    <rPh sb="3" eb="4">
      <t>マチ</t>
    </rPh>
    <rPh sb="5" eb="7">
      <t>トチギ</t>
    </rPh>
    <rPh sb="7" eb="8">
      <t>ケン</t>
    </rPh>
    <phoneticPr fontId="2"/>
  </si>
  <si>
    <t>復興庁：100
農林水産省：0432</t>
    <rPh sb="0" eb="2">
      <t>フッコウ</t>
    </rPh>
    <rPh sb="2" eb="3">
      <t>チョウ</t>
    </rPh>
    <rPh sb="8" eb="10">
      <t>ノウリン</t>
    </rPh>
    <rPh sb="10" eb="13">
      <t>スイサンショウ</t>
    </rPh>
    <phoneticPr fontId="2"/>
  </si>
  <si>
    <t>漁港関係等災害復旧事業（復興関連事業）</t>
    <rPh sb="0" eb="2">
      <t>ギョコウ</t>
    </rPh>
    <rPh sb="2" eb="4">
      <t>カンケイ</t>
    </rPh>
    <rPh sb="4" eb="5">
      <t>トウ</t>
    </rPh>
    <rPh sb="5" eb="7">
      <t>サイガイ</t>
    </rPh>
    <rPh sb="7" eb="9">
      <t>フッキュウ</t>
    </rPh>
    <rPh sb="9" eb="11">
      <t>ジギョウ</t>
    </rPh>
    <rPh sb="12" eb="14">
      <t>フッコウ</t>
    </rPh>
    <rPh sb="14" eb="16">
      <t>カンレン</t>
    </rPh>
    <rPh sb="16" eb="18">
      <t>ジギョウ</t>
    </rPh>
    <phoneticPr fontId="2"/>
  </si>
  <si>
    <t>担当部局庁</t>
    <phoneticPr fontId="2"/>
  </si>
  <si>
    <t>復興庁統括官付参事官（予算会計担当）
水産庁漁港漁場整備部防災漁村課</t>
    <rPh sb="0" eb="2">
      <t>フッコウ</t>
    </rPh>
    <rPh sb="2" eb="3">
      <t>チョウ</t>
    </rPh>
    <rPh sb="3" eb="5">
      <t>トウカツ</t>
    </rPh>
    <rPh sb="5" eb="6">
      <t>カン</t>
    </rPh>
    <rPh sb="6" eb="7">
      <t>ヅキ</t>
    </rPh>
    <rPh sb="7" eb="10">
      <t>サンジカン</t>
    </rPh>
    <rPh sb="11" eb="13">
      <t>ヨサン</t>
    </rPh>
    <rPh sb="13" eb="15">
      <t>カイケイ</t>
    </rPh>
    <rPh sb="15" eb="17">
      <t>タントウ</t>
    </rPh>
    <rPh sb="19" eb="22">
      <t>スイサンチョウ</t>
    </rPh>
    <rPh sb="22" eb="24">
      <t>ギョコウ</t>
    </rPh>
    <rPh sb="24" eb="26">
      <t>ギョジョウ</t>
    </rPh>
    <rPh sb="26" eb="28">
      <t>セイビ</t>
    </rPh>
    <rPh sb="28" eb="29">
      <t>ブ</t>
    </rPh>
    <rPh sb="29" eb="31">
      <t>ボウサイ</t>
    </rPh>
    <rPh sb="31" eb="33">
      <t>ギョソン</t>
    </rPh>
    <rPh sb="33" eb="34">
      <t>カ</t>
    </rPh>
    <phoneticPr fontId="2"/>
  </si>
  <si>
    <r>
      <t>平成2</t>
    </r>
    <r>
      <rPr>
        <sz val="11"/>
        <rFont val="ＭＳ Ｐゴシック"/>
        <family val="3"/>
        <charset val="128"/>
      </rPr>
      <t>3</t>
    </r>
    <r>
      <rPr>
        <sz val="11"/>
        <rFont val="ＭＳ Ｐゴシック"/>
        <family val="3"/>
        <charset val="128"/>
      </rPr>
      <t>年度～未定</t>
    </r>
    <rPh sb="0" eb="2">
      <t>ヘイセイ</t>
    </rPh>
    <rPh sb="4" eb="6">
      <t>ネンド</t>
    </rPh>
    <rPh sb="7" eb="9">
      <t>ミテイ</t>
    </rPh>
    <phoneticPr fontId="2"/>
  </si>
  <si>
    <t>復興庁参事官　尾関　良夫
防災漁村課長　本田　直久</t>
    <rPh sb="7" eb="9">
      <t>オゼキ</t>
    </rPh>
    <rPh sb="10" eb="12">
      <t>ヨシオ</t>
    </rPh>
    <rPh sb="13" eb="15">
      <t>ボウサイ</t>
    </rPh>
    <rPh sb="15" eb="17">
      <t>ギョソン</t>
    </rPh>
    <rPh sb="17" eb="19">
      <t>カチョウ</t>
    </rPh>
    <rPh sb="20" eb="22">
      <t>ホンダ</t>
    </rPh>
    <rPh sb="23" eb="25">
      <t>ナオヒサ</t>
    </rPh>
    <phoneticPr fontId="2"/>
  </si>
  <si>
    <t>－</t>
    <phoneticPr fontId="2"/>
  </si>
  <si>
    <t>公共土木施設災害復旧事業費国庫負担法、農林水産業施設災害復旧事業費国庫補助の暫定措置に関する法律、東日本大震災による被害を受けた公共土木施設の災害復旧事業に係る工事の国等による代行に関する法律</t>
    <rPh sb="49" eb="50">
      <t>ヒガシ</t>
    </rPh>
    <rPh sb="50" eb="52">
      <t>ニホン</t>
    </rPh>
    <rPh sb="52" eb="55">
      <t>ダイシンサイ</t>
    </rPh>
    <rPh sb="58" eb="60">
      <t>ヒガイ</t>
    </rPh>
    <rPh sb="61" eb="62">
      <t>ウ</t>
    </rPh>
    <rPh sb="64" eb="66">
      <t>コウキョウ</t>
    </rPh>
    <rPh sb="66" eb="68">
      <t>ドボク</t>
    </rPh>
    <rPh sb="68" eb="70">
      <t>シセツ</t>
    </rPh>
    <rPh sb="71" eb="73">
      <t>サイガイ</t>
    </rPh>
    <rPh sb="73" eb="75">
      <t>フッキュウ</t>
    </rPh>
    <rPh sb="75" eb="77">
      <t>ジギョウ</t>
    </rPh>
    <rPh sb="78" eb="79">
      <t>カカ</t>
    </rPh>
    <rPh sb="80" eb="82">
      <t>コウジ</t>
    </rPh>
    <rPh sb="83" eb="84">
      <t>クニ</t>
    </rPh>
    <rPh sb="84" eb="85">
      <t>トウ</t>
    </rPh>
    <rPh sb="88" eb="90">
      <t>ダイコウ</t>
    </rPh>
    <rPh sb="91" eb="92">
      <t>カン</t>
    </rPh>
    <rPh sb="94" eb="96">
      <t>ホウリツ</t>
    </rPh>
    <phoneticPr fontId="2"/>
  </si>
  <si>
    <t>関係する計画、通知等</t>
    <phoneticPr fontId="2"/>
  </si>
  <si>
    <t>　東日本大震災により被害を受けた漁港や海岸等を早期に復旧し、地域住民の生活の安定と水産物の安定供給体制の速やかな復旧を図る。</t>
    <rPh sb="1" eb="2">
      <t>ヒガシ</t>
    </rPh>
    <rPh sb="2" eb="4">
      <t>ニホン</t>
    </rPh>
    <rPh sb="4" eb="7">
      <t>ダイシンサイ</t>
    </rPh>
    <phoneticPr fontId="2"/>
  </si>
  <si>
    <r>
      <t>　国による直轄及び代行事業、都道府県・市町村等による国庫補助事業により以下の事業を実施。
①漁港施設等災害復旧事業
　災害により被災した漁港・海岸等の災害復旧を行う事業（補助率：2/3、6.5/10等）
②漁港施設等災害関連事業
　</t>
    </r>
    <r>
      <rPr>
        <sz val="11"/>
        <rFont val="ＭＳ Ｐゴシック"/>
        <family val="3"/>
        <charset val="128"/>
      </rPr>
      <t>漁港等の災害復旧に関連し、漁業集落排水施設等の災害復旧を行う事業（補助率：5/10等）
平成24年度以降は、予算を復興庁で一括計上し、農林水産省において執行する。</t>
    </r>
    <rPh sb="7" eb="8">
      <t>オヨ</t>
    </rPh>
    <rPh sb="9" eb="11">
      <t>ダイコウ</t>
    </rPh>
    <rPh sb="161" eb="163">
      <t>ヘイセイ</t>
    </rPh>
    <rPh sb="165" eb="167">
      <t>ネンド</t>
    </rPh>
    <rPh sb="167" eb="169">
      <t>イコウ</t>
    </rPh>
    <rPh sb="171" eb="173">
      <t>ヨサン</t>
    </rPh>
    <rPh sb="174" eb="176">
      <t>フッコウ</t>
    </rPh>
    <rPh sb="176" eb="177">
      <t>チョウ</t>
    </rPh>
    <rPh sb="178" eb="180">
      <t>イッカツ</t>
    </rPh>
    <rPh sb="180" eb="182">
      <t>ケイジョウ</t>
    </rPh>
    <rPh sb="184" eb="186">
      <t>ノウリン</t>
    </rPh>
    <rPh sb="186" eb="189">
      <t>スイサンショウ</t>
    </rPh>
    <rPh sb="193" eb="195">
      <t>シッコウ</t>
    </rPh>
    <phoneticPr fontId="2"/>
  </si>
  <si>
    <r>
      <t>□直接実施　　　　　</t>
    </r>
    <r>
      <rPr>
        <sz val="11"/>
        <rFont val="ＭＳ Ｐゴシック"/>
        <family val="3"/>
        <charset val="128"/>
      </rPr>
      <t>■委託・請負　　　　　■補助　　　　　□負担　　　　　□交付　　　　　□貸付　　　　　□その他</t>
    </r>
    <rPh sb="1" eb="3">
      <t>チョクセツ</t>
    </rPh>
    <rPh sb="3" eb="5">
      <t>ジッシ</t>
    </rPh>
    <rPh sb="11" eb="13">
      <t>イタク</t>
    </rPh>
    <rPh sb="14" eb="16">
      <t>ウケオイ</t>
    </rPh>
    <rPh sb="22" eb="24">
      <t>ホジョ</t>
    </rPh>
    <rPh sb="30" eb="32">
      <t>フタン</t>
    </rPh>
    <rPh sb="38" eb="40">
      <t>コウフ</t>
    </rPh>
    <rPh sb="46" eb="48">
      <t>カシツケ</t>
    </rPh>
    <rPh sb="56" eb="57">
      <t>タ</t>
    </rPh>
    <phoneticPr fontId="2"/>
  </si>
  <si>
    <r>
      <t xml:space="preserve">－
</t>
    </r>
    <r>
      <rPr>
        <sz val="11"/>
        <rFont val="ＭＳ Ｐゴシック"/>
        <family val="3"/>
        <charset val="128"/>
      </rPr>
      <t>7,690（復興庁計上）</t>
    </r>
    <rPh sb="8" eb="11">
      <t>フッコウチョウ</t>
    </rPh>
    <rPh sb="11" eb="13">
      <t>ケイジョウ</t>
    </rPh>
    <phoneticPr fontId="2"/>
  </si>
  <si>
    <r>
      <t>259,610</t>
    </r>
    <r>
      <rPr>
        <sz val="11"/>
        <rFont val="ＭＳ Ｐゴシック"/>
        <family val="3"/>
        <charset val="128"/>
      </rPr>
      <t>（農水省計上）</t>
    </r>
    <rPh sb="8" eb="10">
      <t>ノウスイ</t>
    </rPh>
    <rPh sb="10" eb="11">
      <t>ショウ</t>
    </rPh>
    <rPh sb="11" eb="13">
      <t>ケイジョウ</t>
    </rPh>
    <phoneticPr fontId="2"/>
  </si>
  <si>
    <r>
      <t>目標値
（</t>
    </r>
    <r>
      <rPr>
        <sz val="11"/>
        <rFont val="ＭＳ Ｐゴシック"/>
        <family val="3"/>
        <charset val="128"/>
      </rPr>
      <t>27年度）</t>
    </r>
    <rPh sb="0" eb="3">
      <t>モクヒョウチ</t>
    </rPh>
    <rPh sb="7" eb="9">
      <t>ネンド</t>
    </rPh>
    <phoneticPr fontId="2"/>
  </si>
  <si>
    <t>平成27年度までに被災漁港の全てで復旧工事を完了する</t>
    <rPh sb="0" eb="2">
      <t>ヘイセイ</t>
    </rPh>
    <rPh sb="4" eb="6">
      <t>ネンド</t>
    </rPh>
    <rPh sb="9" eb="11">
      <t>ヒサイ</t>
    </rPh>
    <rPh sb="11" eb="13">
      <t>ギョコウ</t>
    </rPh>
    <rPh sb="14" eb="15">
      <t>スベ</t>
    </rPh>
    <rPh sb="17" eb="19">
      <t>フッキュウ</t>
    </rPh>
    <rPh sb="19" eb="21">
      <t>コウジ</t>
    </rPh>
    <rPh sb="22" eb="24">
      <t>カンリョウ</t>
    </rPh>
    <phoneticPr fontId="2"/>
  </si>
  <si>
    <t>復旧工事実施漁港数</t>
    <rPh sb="0" eb="2">
      <t>フッキュウ</t>
    </rPh>
    <rPh sb="2" eb="4">
      <t>コウジ</t>
    </rPh>
    <rPh sb="4" eb="6">
      <t>ジッシ</t>
    </rPh>
    <rPh sb="6" eb="8">
      <t>ギョコウ</t>
    </rPh>
    <rPh sb="8" eb="9">
      <t>スウ</t>
    </rPh>
    <phoneticPr fontId="2"/>
  </si>
  <si>
    <t>漁港</t>
    <rPh sb="0" eb="2">
      <t>ギョコウ</t>
    </rPh>
    <phoneticPr fontId="2"/>
  </si>
  <si>
    <r>
      <t xml:space="preserve">(       </t>
    </r>
    <r>
      <rPr>
        <sz val="11"/>
        <rFont val="ＭＳ Ｐゴシック"/>
        <family val="3"/>
        <charset val="128"/>
      </rPr>
      <t>－       )</t>
    </r>
    <phoneticPr fontId="2"/>
  </si>
  <si>
    <t>　　　－　　　　　　（円／　　　　　　　　）　　　　　　</t>
    <rPh sb="11" eb="12">
      <t>エン</t>
    </rPh>
    <phoneticPr fontId="2"/>
  </si>
  <si>
    <t>平成24・25年度予算内訳(百万円)</t>
    <rPh sb="0" eb="2">
      <t>ヘイセイ</t>
    </rPh>
    <rPh sb="7" eb="9">
      <t>ネンド</t>
    </rPh>
    <rPh sb="9" eb="11">
      <t>ヨサン</t>
    </rPh>
    <rPh sb="11" eb="13">
      <t>ウチワケ</t>
    </rPh>
    <rPh sb="14" eb="17">
      <t>ヒャクマンエン</t>
    </rPh>
    <phoneticPr fontId="2"/>
  </si>
  <si>
    <t>漁港災害復旧費</t>
    <rPh sb="0" eb="2">
      <t>ギョコウ</t>
    </rPh>
    <rPh sb="2" eb="4">
      <t>サイガイ</t>
    </rPh>
    <rPh sb="4" eb="6">
      <t>フッキュウ</t>
    </rPh>
    <rPh sb="6" eb="7">
      <t>ヒ</t>
    </rPh>
    <phoneticPr fontId="2"/>
  </si>
  <si>
    <t>　東日本大震災により被災した漁港等の災害復旧事業を実施するための所要額を計上。</t>
    <phoneticPr fontId="2"/>
  </si>
  <si>
    <t>漁港施設災害復旧事業費補助</t>
    <rPh sb="0" eb="2">
      <t>ギョコウ</t>
    </rPh>
    <rPh sb="2" eb="4">
      <t>シセツ</t>
    </rPh>
    <rPh sb="4" eb="6">
      <t>サイガイ</t>
    </rPh>
    <rPh sb="6" eb="8">
      <t>フッキュウ</t>
    </rPh>
    <rPh sb="8" eb="10">
      <t>ジギョウ</t>
    </rPh>
    <rPh sb="10" eb="11">
      <t>ヒ</t>
    </rPh>
    <rPh sb="11" eb="13">
      <t>ホジョ</t>
    </rPh>
    <phoneticPr fontId="2"/>
  </si>
  <si>
    <t>漁港施設災害関連事業費補助</t>
    <rPh sb="0" eb="2">
      <t>ギョコウ</t>
    </rPh>
    <rPh sb="2" eb="4">
      <t>シセツ</t>
    </rPh>
    <rPh sb="4" eb="6">
      <t>サイガイ</t>
    </rPh>
    <rPh sb="6" eb="8">
      <t>カンレン</t>
    </rPh>
    <rPh sb="8" eb="10">
      <t>ジギョウ</t>
    </rPh>
    <rPh sb="10" eb="11">
      <t>ヒ</t>
    </rPh>
    <rPh sb="11" eb="13">
      <t>ホジョ</t>
    </rPh>
    <phoneticPr fontId="2"/>
  </si>
  <si>
    <t>不用率が16％となっているが、本事業は、被災した施設に関連する漁港施設の改良等を過去の事業実績等を踏まえて所要見込額を計上しているため、見込みより事業申請が少なかったことにより不用額を生じたものである。</t>
    <rPh sb="0" eb="2">
      <t>フヨウ</t>
    </rPh>
    <rPh sb="2" eb="3">
      <t>リツ</t>
    </rPh>
    <rPh sb="15" eb="16">
      <t>ホン</t>
    </rPh>
    <rPh sb="16" eb="18">
      <t>ジギョウ</t>
    </rPh>
    <rPh sb="20" eb="22">
      <t>ヒサイ</t>
    </rPh>
    <rPh sb="24" eb="26">
      <t>シセツ</t>
    </rPh>
    <rPh sb="27" eb="29">
      <t>カンレン</t>
    </rPh>
    <rPh sb="31" eb="33">
      <t>ギョコウ</t>
    </rPh>
    <rPh sb="33" eb="35">
      <t>シセツ</t>
    </rPh>
    <rPh sb="36" eb="38">
      <t>カイリョウ</t>
    </rPh>
    <rPh sb="38" eb="39">
      <t>トウ</t>
    </rPh>
    <rPh sb="40" eb="42">
      <t>カコ</t>
    </rPh>
    <rPh sb="43" eb="45">
      <t>ジギョウ</t>
    </rPh>
    <rPh sb="45" eb="47">
      <t>ジッセキ</t>
    </rPh>
    <rPh sb="47" eb="48">
      <t>トウ</t>
    </rPh>
    <rPh sb="49" eb="50">
      <t>フ</t>
    </rPh>
    <rPh sb="53" eb="55">
      <t>ショヨウ</t>
    </rPh>
    <rPh sb="55" eb="57">
      <t>ミコ</t>
    </rPh>
    <rPh sb="57" eb="58">
      <t>ガク</t>
    </rPh>
    <rPh sb="59" eb="61">
      <t>ケイジョウ</t>
    </rPh>
    <rPh sb="68" eb="70">
      <t>ミコミ</t>
    </rPh>
    <rPh sb="73" eb="75">
      <t>ジギョウ</t>
    </rPh>
    <rPh sb="75" eb="77">
      <t>シンセイ</t>
    </rPh>
    <rPh sb="78" eb="79">
      <t>スク</t>
    </rPh>
    <rPh sb="88" eb="90">
      <t>フヨウ</t>
    </rPh>
    <rPh sb="90" eb="91">
      <t>ガク</t>
    </rPh>
    <rPh sb="92" eb="93">
      <t>ショウ</t>
    </rPh>
    <phoneticPr fontId="2"/>
  </si>
  <si>
    <t>　災害復旧事業は、被災した施設の速やかな復旧を図るため、法令等に基づく必要な手順を踏まえて決定された事業費に基づいて適切に実施しており、地域住民の生活の安定と水産物の安定供給体制の速やかな復旧のために必要な事業である。
　また、平成22年度に災害復旧事業のコスト削減事例集の見直しを行い、地方公共団体への周知に努めており、さらに、平成22年度より交付決定するものについて、事務費に対する補助を廃止したところである。
　今後とも、工事コストの削減を図るなど、効率的な事業実施に努めるとともに、適切に進行管理を行い、不用額削減に努める。</t>
    <rPh sb="114" eb="116">
      <t>ヘイセイ</t>
    </rPh>
    <rPh sb="118" eb="120">
      <t>ネンド</t>
    </rPh>
    <rPh sb="121" eb="123">
      <t>サイガイ</t>
    </rPh>
    <rPh sb="123" eb="125">
      <t>フッキュウ</t>
    </rPh>
    <rPh sb="125" eb="127">
      <t>ジギョウ</t>
    </rPh>
    <rPh sb="131" eb="133">
      <t>サクゲン</t>
    </rPh>
    <rPh sb="133" eb="135">
      <t>ジレイ</t>
    </rPh>
    <rPh sb="135" eb="136">
      <t>シュウ</t>
    </rPh>
    <rPh sb="137" eb="139">
      <t>ミナオ</t>
    </rPh>
    <rPh sb="141" eb="142">
      <t>オコナ</t>
    </rPh>
    <rPh sb="144" eb="146">
      <t>チホウ</t>
    </rPh>
    <rPh sb="146" eb="148">
      <t>コウキョウ</t>
    </rPh>
    <rPh sb="148" eb="150">
      <t>ダンタイ</t>
    </rPh>
    <rPh sb="152" eb="154">
      <t>シュウチ</t>
    </rPh>
    <rPh sb="155" eb="156">
      <t>ツト</t>
    </rPh>
    <rPh sb="245" eb="247">
      <t>テキセツ</t>
    </rPh>
    <rPh sb="248" eb="250">
      <t>シンコウ</t>
    </rPh>
    <rPh sb="250" eb="252">
      <t>カンリ</t>
    </rPh>
    <rPh sb="253" eb="254">
      <t>オコナ</t>
    </rPh>
    <rPh sb="256" eb="258">
      <t>フヨウ</t>
    </rPh>
    <rPh sb="258" eb="259">
      <t>ガク</t>
    </rPh>
    <rPh sb="259" eb="261">
      <t>サクゲン</t>
    </rPh>
    <rPh sb="262" eb="263">
      <t>ツト</t>
    </rPh>
    <phoneticPr fontId="2"/>
  </si>
  <si>
    <t>　本事業は、被災した施設の速やかな復旧を図るため、法令等に基づく必要な手順を踏まえて決定された事業費に基づいて適切に実施している。国民生活の安全・安心を確保する上で必要不可欠な事業であるが、厳しい財政事情に鑑み、コスト削減に向けた不断の見直しを徹底する必要がある。
　以上のことから、「コストの削減」を行うべきであり、本事業としては「一部改善」とする。</t>
    <phoneticPr fontId="2"/>
  </si>
  <si>
    <t>　本事業は、地方公共団体へ周知したコスト削減事例集を参考にコストの削減に努めてきたところだが、引き続き、一層のコスト削減を図るなど、効率的な事業実施に努める。</t>
    <phoneticPr fontId="2"/>
  </si>
  <si>
    <t>○平成22年度公開プロセス（レビューシートNo.485）
No.９：漁港関係等災害復旧事業
改善（レクリエーション施設の補助対象からの除外、事業の効率化、コスト削減）
漁港関係等災害復旧事業の見直しの余地については、「一部改善」という方が４名で一番多い結果でした。その中で主なコメントを紹介しますと、「事業の効率化、コスト削減に努める」、「レクリエーション施設を補助対象から外す」というご意見がありました。この公開プロセスの結論としては、レクリエーション施設を補助対象から外す、事業の効率化、コスト削減に努めるということを含めて「改善」とさせていただきます。本取りまとめ結果を踏まえて、予算要求等に向けて検討いたします。
《対応状況》
レクリエーション施設を補助対象から除外するとともに、事業の効率化、コスト削減を図るため、災害復旧事業にかかるコスト削減事例集の見直しを行い、地方公共団体への周知に努めた。</t>
    <rPh sb="7" eb="9">
      <t>コウカイ</t>
    </rPh>
    <rPh sb="312" eb="314">
      <t>タイオウ</t>
    </rPh>
    <rPh sb="314" eb="316">
      <t>ジョウキョウ</t>
    </rPh>
    <phoneticPr fontId="2"/>
  </si>
  <si>
    <t>0381</t>
    <phoneticPr fontId="2"/>
  </si>
  <si>
    <t xml:space="preserve">A.五洋建設(株) </t>
    <rPh sb="2" eb="4">
      <t>ゴヨウ</t>
    </rPh>
    <phoneticPr fontId="2"/>
  </si>
  <si>
    <t>E.茨城県北茨城市</t>
    <phoneticPr fontId="2"/>
  </si>
  <si>
    <t>災害復旧に係る工事費</t>
    <rPh sb="0" eb="2">
      <t>サイガイ</t>
    </rPh>
    <rPh sb="2" eb="4">
      <t>フッキュウ</t>
    </rPh>
    <rPh sb="5" eb="6">
      <t>カカ</t>
    </rPh>
    <rPh sb="7" eb="10">
      <t>コウジヒ</t>
    </rPh>
    <phoneticPr fontId="2"/>
  </si>
  <si>
    <r>
      <t>災害復旧に係る工事費</t>
    </r>
    <r>
      <rPr>
        <sz val="8"/>
        <rFont val="ＭＳ Ｐゴシック"/>
        <family val="3"/>
        <charset val="128"/>
      </rPr>
      <t xml:space="preserve">
(株)前澤エンジニアリングサービス　指名競争　269百万円等
(株)前澤エンジニアリングサービス　随意契約　24百万円等</t>
    </r>
    <phoneticPr fontId="2"/>
  </si>
  <si>
    <t xml:space="preserve">B.北海道開発局 </t>
    <phoneticPr fontId="2"/>
  </si>
  <si>
    <r>
      <t xml:space="preserve">災害復旧に係る工事費
</t>
    </r>
    <r>
      <rPr>
        <sz val="8"/>
        <rFont val="ＭＳ Ｐゴシック"/>
        <family val="3"/>
        <charset val="128"/>
      </rPr>
      <t>あおみ建設(株)　一般競争　12百万円</t>
    </r>
    <rPh sb="0" eb="2">
      <t>サイガイ</t>
    </rPh>
    <rPh sb="2" eb="4">
      <t>フッキュウ</t>
    </rPh>
    <rPh sb="5" eb="6">
      <t>カカ</t>
    </rPh>
    <rPh sb="7" eb="10">
      <t>コウジヒ</t>
    </rPh>
    <rPh sb="20" eb="22">
      <t>イッパン</t>
    </rPh>
    <rPh sb="22" eb="24">
      <t>キョウソウ</t>
    </rPh>
    <phoneticPr fontId="2"/>
  </si>
  <si>
    <t>C.青森県</t>
    <rPh sb="2" eb="5">
      <t>アオモリケン</t>
    </rPh>
    <phoneticPr fontId="2"/>
  </si>
  <si>
    <t>県事業費</t>
    <rPh sb="0" eb="1">
      <t>ケン</t>
    </rPh>
    <rPh sb="1" eb="4">
      <t>ジギョウヒ</t>
    </rPh>
    <phoneticPr fontId="2"/>
  </si>
  <si>
    <t>県営事業実施経費（詳細はＤに記載）</t>
    <rPh sb="0" eb="2">
      <t>ケンエイ</t>
    </rPh>
    <rPh sb="2" eb="4">
      <t>ジギョウ</t>
    </rPh>
    <rPh sb="4" eb="6">
      <t>ジッシ</t>
    </rPh>
    <rPh sb="6" eb="8">
      <t>ケイヒ</t>
    </rPh>
    <rPh sb="9" eb="11">
      <t>ショウサイ</t>
    </rPh>
    <rPh sb="14" eb="16">
      <t>キサイ</t>
    </rPh>
    <phoneticPr fontId="2"/>
  </si>
  <si>
    <t>調査指導監督費</t>
    <rPh sb="0" eb="2">
      <t>チョウサ</t>
    </rPh>
    <rPh sb="2" eb="4">
      <t>シドウ</t>
    </rPh>
    <rPh sb="4" eb="6">
      <t>カントク</t>
    </rPh>
    <rPh sb="6" eb="7">
      <t>ヒ</t>
    </rPh>
    <phoneticPr fontId="2"/>
  </si>
  <si>
    <t>町事業</t>
    <rPh sb="0" eb="1">
      <t>マチ</t>
    </rPh>
    <rPh sb="1" eb="3">
      <t>ジギョウ</t>
    </rPh>
    <phoneticPr fontId="2"/>
  </si>
  <si>
    <t>町事業に対する補助金</t>
    <phoneticPr fontId="2"/>
  </si>
  <si>
    <t>D.青森県</t>
    <rPh sb="2" eb="5">
      <t>アオモリケン</t>
    </rPh>
    <phoneticPr fontId="2"/>
  </si>
  <si>
    <r>
      <t xml:space="preserve">災害復旧に係る工事費
</t>
    </r>
    <r>
      <rPr>
        <sz val="8"/>
        <rFont val="ＭＳ Ｐゴシック"/>
        <family val="3"/>
        <charset val="128"/>
      </rPr>
      <t>(株)三村興業社　指名競争　110百万円等
穂積建設工業(株) 　条件付一般競争入札　82百万円等
北日本海事工業(株) 　随意契約　24百万円等</t>
    </r>
    <rPh sb="20" eb="22">
      <t>シメイ</t>
    </rPh>
    <rPh sb="22" eb="24">
      <t>キョウソウ</t>
    </rPh>
    <rPh sb="59" eb="60">
      <t>トウ</t>
    </rPh>
    <rPh sb="83" eb="84">
      <t>トウ</t>
    </rPh>
    <phoneticPr fontId="2"/>
  </si>
  <si>
    <r>
      <t xml:space="preserve">災害復旧に係る測量及び試験費
</t>
    </r>
    <r>
      <rPr>
        <sz val="8"/>
        <rFont val="ＭＳ Ｐゴシック"/>
        <family val="3"/>
        <charset val="128"/>
      </rPr>
      <t>エイコウコンサルタンツ(株)　指名競争　15百万円等
野村建設(株)　随意契約　0.5百万円等</t>
    </r>
    <rPh sb="7" eb="9">
      <t>ソクリョウ</t>
    </rPh>
    <rPh sb="9" eb="10">
      <t>オヨ</t>
    </rPh>
    <rPh sb="11" eb="13">
      <t>シケン</t>
    </rPh>
    <rPh sb="13" eb="14">
      <t>ヒ</t>
    </rPh>
    <rPh sb="30" eb="32">
      <t>シメイ</t>
    </rPh>
    <rPh sb="32" eb="34">
      <t>キョウソウ</t>
    </rPh>
    <phoneticPr fontId="2"/>
  </si>
  <si>
    <t>五洋建設(株)</t>
    <phoneticPr fontId="2"/>
  </si>
  <si>
    <t>気仙沼漁港災害復旧工事</t>
    <rPh sb="0" eb="3">
      <t>ケセンヌマ</t>
    </rPh>
    <rPh sb="3" eb="5">
      <t>ギョコウ</t>
    </rPh>
    <rPh sb="5" eb="7">
      <t>サイガイ</t>
    </rPh>
    <rPh sb="7" eb="9">
      <t>フッキュウ</t>
    </rPh>
    <rPh sb="9" eb="11">
      <t>コウジ</t>
    </rPh>
    <phoneticPr fontId="2"/>
  </si>
  <si>
    <t>石巻漁港災害復旧工事</t>
    <rPh sb="0" eb="2">
      <t>イシノマキ</t>
    </rPh>
    <rPh sb="2" eb="4">
      <t>ギョコウ</t>
    </rPh>
    <rPh sb="4" eb="6">
      <t>サイガイ</t>
    </rPh>
    <rPh sb="6" eb="8">
      <t>フッキュウ</t>
    </rPh>
    <rPh sb="8" eb="10">
      <t>コウジ</t>
    </rPh>
    <phoneticPr fontId="2"/>
  </si>
  <si>
    <t>あおみ建設(株)</t>
    <phoneticPr fontId="2"/>
  </si>
  <si>
    <t>東亜建設工業(株)</t>
    <phoneticPr fontId="2"/>
  </si>
  <si>
    <t>東洋建設(株)</t>
    <phoneticPr fontId="2"/>
  </si>
  <si>
    <t>フジタ道路(株)</t>
    <phoneticPr fontId="2"/>
  </si>
  <si>
    <t>(株)不動テトラ</t>
    <phoneticPr fontId="2"/>
  </si>
  <si>
    <t>荒浜漁港海岸災害復旧工事</t>
    <rPh sb="0" eb="2">
      <t>アラハマ</t>
    </rPh>
    <rPh sb="2" eb="4">
      <t>ギョコウ</t>
    </rPh>
    <rPh sb="4" eb="6">
      <t>カイガン</t>
    </rPh>
    <rPh sb="6" eb="8">
      <t>サイガイ</t>
    </rPh>
    <rPh sb="8" eb="10">
      <t>フッキュウ</t>
    </rPh>
    <rPh sb="10" eb="12">
      <t>コウジ</t>
    </rPh>
    <phoneticPr fontId="2"/>
  </si>
  <si>
    <t>(株)橋本店</t>
    <phoneticPr fontId="2"/>
  </si>
  <si>
    <t>磯浜漁港海岸災害復旧工事</t>
    <rPh sb="0" eb="1">
      <t>イソ</t>
    </rPh>
    <rPh sb="1" eb="2">
      <t>ハマ</t>
    </rPh>
    <rPh sb="2" eb="4">
      <t>ギョコウ</t>
    </rPh>
    <rPh sb="4" eb="6">
      <t>カイガン</t>
    </rPh>
    <rPh sb="6" eb="8">
      <t>サイガイ</t>
    </rPh>
    <rPh sb="8" eb="10">
      <t>フッキュウ</t>
    </rPh>
    <rPh sb="10" eb="12">
      <t>コウジ</t>
    </rPh>
    <phoneticPr fontId="2"/>
  </si>
  <si>
    <r>
      <rPr>
        <sz val="11"/>
        <rFont val="ＭＳ Ｐゴシック"/>
        <family val="3"/>
        <charset val="128"/>
      </rPr>
      <t>(緊急随契)1</t>
    </r>
    <rPh sb="1" eb="3">
      <t>キンキュウ</t>
    </rPh>
    <rPh sb="3" eb="5">
      <t>ズイケイ</t>
    </rPh>
    <rPh sb="4" eb="5">
      <t>チギリ</t>
    </rPh>
    <phoneticPr fontId="2"/>
  </si>
  <si>
    <t>応用地質(株)</t>
    <phoneticPr fontId="2"/>
  </si>
  <si>
    <t>荒浜漁港海岸、磯浜漁港海岸土質調査業務</t>
    <rPh sb="0" eb="2">
      <t>アラハマ</t>
    </rPh>
    <rPh sb="2" eb="4">
      <t>ギョコウ</t>
    </rPh>
    <rPh sb="4" eb="6">
      <t>カイガン</t>
    </rPh>
    <rPh sb="7" eb="8">
      <t>イソ</t>
    </rPh>
    <rPh sb="8" eb="9">
      <t>ハマ</t>
    </rPh>
    <rPh sb="9" eb="11">
      <t>ギョコウ</t>
    </rPh>
    <rPh sb="11" eb="13">
      <t>カイガン</t>
    </rPh>
    <rPh sb="13" eb="15">
      <t>ドシツ</t>
    </rPh>
    <rPh sb="15" eb="17">
      <t>チョウサ</t>
    </rPh>
    <rPh sb="17" eb="19">
      <t>ギョウム</t>
    </rPh>
    <phoneticPr fontId="2"/>
  </si>
  <si>
    <t>(株)アルファ水工コンサルタンツ</t>
    <phoneticPr fontId="2"/>
  </si>
  <si>
    <t>荒浜漁港海岸、磯浜漁港海岸設計業務</t>
    <rPh sb="0" eb="2">
      <t>アラハマ</t>
    </rPh>
    <rPh sb="2" eb="4">
      <t>ギョコウ</t>
    </rPh>
    <rPh sb="4" eb="6">
      <t>カイガン</t>
    </rPh>
    <rPh sb="7" eb="8">
      <t>イソ</t>
    </rPh>
    <rPh sb="8" eb="9">
      <t>ハマ</t>
    </rPh>
    <rPh sb="9" eb="11">
      <t>ギョコウ</t>
    </rPh>
    <rPh sb="11" eb="13">
      <t>カイガン</t>
    </rPh>
    <rPh sb="13" eb="15">
      <t>セッケイ</t>
    </rPh>
    <rPh sb="15" eb="17">
      <t>ギョウム</t>
    </rPh>
    <phoneticPr fontId="2"/>
  </si>
  <si>
    <t>北海道開発局</t>
    <rPh sb="0" eb="3">
      <t>ホッカイドウ</t>
    </rPh>
    <rPh sb="3" eb="6">
      <t>カイハツキョク</t>
    </rPh>
    <phoneticPr fontId="2"/>
  </si>
  <si>
    <t>漁港施設の災害復旧</t>
    <rPh sb="0" eb="2">
      <t>ギョコウ</t>
    </rPh>
    <rPh sb="2" eb="4">
      <t>シセツ</t>
    </rPh>
    <rPh sb="5" eb="7">
      <t>サイガイ</t>
    </rPh>
    <rPh sb="7" eb="9">
      <t>フッキュウ</t>
    </rPh>
    <phoneticPr fontId="2"/>
  </si>
  <si>
    <t>C.</t>
    <phoneticPr fontId="2"/>
  </si>
  <si>
    <t>漁港施設、海岸等の災害復旧、市町村事業に対する補助金交付及び指導監督</t>
  </si>
  <si>
    <t>漁港施設、海岸等の災害復旧、市町村事業に対する補助金交付</t>
    <phoneticPr fontId="2"/>
  </si>
  <si>
    <t>漁港施設、海岸等の災害復旧</t>
    <phoneticPr fontId="2"/>
  </si>
  <si>
    <t>漁港施設、海岸等の災害復旧、市町村事業に対する指導監督</t>
    <phoneticPr fontId="2"/>
  </si>
  <si>
    <t>宮城県仙台市</t>
    <rPh sb="0" eb="3">
      <t>ミヤギケン</t>
    </rPh>
    <rPh sb="3" eb="6">
      <t>センダイシ</t>
    </rPh>
    <phoneticPr fontId="2"/>
  </si>
  <si>
    <t>宮城県石巻市</t>
    <rPh sb="0" eb="3">
      <t>ミヤギケン</t>
    </rPh>
    <rPh sb="3" eb="6">
      <t>イシノマキシ</t>
    </rPh>
    <phoneticPr fontId="2"/>
  </si>
  <si>
    <t>宮城県気仙沼市</t>
    <rPh sb="0" eb="3">
      <t>ミヤギケン</t>
    </rPh>
    <rPh sb="3" eb="7">
      <t>ケセンヌマシ</t>
    </rPh>
    <phoneticPr fontId="2"/>
  </si>
  <si>
    <t>宮城県女川町</t>
    <rPh sb="0" eb="3">
      <t>ミヤギケン</t>
    </rPh>
    <rPh sb="3" eb="6">
      <t>オナガワチョウ</t>
    </rPh>
    <phoneticPr fontId="2"/>
  </si>
  <si>
    <t>岩手県陸前高田市</t>
    <rPh sb="0" eb="3">
      <t>イワテケン</t>
    </rPh>
    <rPh sb="3" eb="5">
      <t>リクゼン</t>
    </rPh>
    <rPh sb="5" eb="7">
      <t>タカダ</t>
    </rPh>
    <rPh sb="7" eb="8">
      <t>シ</t>
    </rPh>
    <phoneticPr fontId="2"/>
  </si>
  <si>
    <t>茨城県北茨城市</t>
    <rPh sb="0" eb="3">
      <t>イバラキケン</t>
    </rPh>
    <rPh sb="3" eb="7">
      <t>キタイバラキシ</t>
    </rPh>
    <phoneticPr fontId="2"/>
  </si>
  <si>
    <t>岩手県大船渡市</t>
    <rPh sb="0" eb="3">
      <t>イワテケン</t>
    </rPh>
    <rPh sb="3" eb="7">
      <t>オオフナトシ</t>
    </rPh>
    <phoneticPr fontId="2"/>
  </si>
  <si>
    <t>岩手県宮古市</t>
    <rPh sb="0" eb="3">
      <t>イワテケン</t>
    </rPh>
    <rPh sb="3" eb="6">
      <t>ミヤコシ</t>
    </rPh>
    <phoneticPr fontId="2"/>
  </si>
  <si>
    <t>岩手県田野畑村</t>
    <rPh sb="0" eb="3">
      <t>イワテケン</t>
    </rPh>
    <rPh sb="3" eb="7">
      <t>タノハタムラ</t>
    </rPh>
    <phoneticPr fontId="2"/>
  </si>
  <si>
    <t>宮城県南三陸町</t>
    <rPh sb="0" eb="3">
      <t>ミヤギケン</t>
    </rPh>
    <rPh sb="3" eb="6">
      <t>ミナミサンリク</t>
    </rPh>
    <rPh sb="6" eb="7">
      <t>チョウ</t>
    </rPh>
    <phoneticPr fontId="2"/>
  </si>
  <si>
    <t>岩手県山田町</t>
    <rPh sb="0" eb="3">
      <t>イワテケン</t>
    </rPh>
    <rPh sb="3" eb="6">
      <t>ヤマダマチ</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</si>
</sst>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36">
    <numFmt numFmtId="41" formatCode="_ * #,##0_ ;_ * \-#,##0_ ;_ * &quot;-&quot;_ ;_ @_ "/>
    <numFmt numFmtId="176" formatCode="#,##0;&quot;△ &quot;#,##0"/>
    <numFmt numFmtId="177" formatCode="#,##0_ "/>
    <numFmt numFmtId="178" formatCode="0.0%"/>
    <numFmt numFmtId="179" formatCode="#,##0.0_ "/>
    <numFmt numFmtId="180" formatCode="#,##0\(&quot;復&quot;&quot;興&quot;&quot;庁&quot;&quot;計&quot;&quot;上&quot;\)\ "/>
    <numFmt numFmtId="181" formatCode="#,##0\(&quot;経&quot;&quot;済&quot;&quot;産&quot;&quot;業&quot;&quot;省&quot;&quot;計&quot;&quot;上&quot;\)"/>
    <numFmt numFmtId="182" formatCode="#,##0&quot;百万円&quot;"/>
    <numFmt numFmtId="183" formatCode="#,##0\(&quot;復&quot;&quot;興&quot;&quot;庁&quot;&quot;計&quot;&quot;上&quot;\)"/>
    <numFmt numFmtId="184" formatCode="#,##0&quot;(経済産業省計上)&quot;"/>
    <numFmt numFmtId="185" formatCode="#,##0;&quot;▲ &quot;#,##0"/>
    <numFmt numFmtId="186" formatCode="#,##0.0;&quot;▲ &quot;#,##0.0"/>
    <numFmt numFmtId="187" formatCode="#,##0&quot;（復興庁計上）&quot;"/>
    <numFmt numFmtId="188" formatCode="#,##0_ \(&quot;復&quot;&quot;興&quot;&quot;庁&quot;&quot;計&quot;&quot;上&quot;\)"/>
    <numFmt numFmtId="189" formatCode="#,##0\(&quot;経済産業省&quot;\)"/>
    <numFmt numFmtId="190" formatCode="0_ "/>
    <numFmt numFmtId="191" formatCode="0000"/>
    <numFmt numFmtId="192" formatCode="0_);\(0\)"/>
    <numFmt numFmtId="193" formatCode="#,##0_);[Red]\(#,##0\)"/>
    <numFmt numFmtId="194" formatCode="0_);[Red]\(0\)"/>
    <numFmt numFmtId="195" formatCode="0;&quot;△ &quot;0"/>
    <numFmt numFmtId="196" formatCode="0###"/>
    <numFmt numFmtId="197" formatCode="0.0_ "/>
    <numFmt numFmtId="198" formatCode="#,##0.00_ "/>
    <numFmt numFmtId="199" formatCode="#,##0.0;[Red]\-#,##0.0"/>
    <numFmt numFmtId="200" formatCode="\(#,##0\)"/>
    <numFmt numFmtId="201" formatCode="\(#,##0\)\ "/>
    <numFmt numFmtId="202" formatCode="0.0_);[Red]\(0.0\)"/>
    <numFmt numFmtId="203" formatCode="#,##0_);\(#,##0\)"/>
    <numFmt numFmtId="204" formatCode=";&quot;△&quot;#,##0\ ;"/>
    <numFmt numFmtId="205" formatCode="#,##0\(&quot;Ｐ&quot;\)"/>
    <numFmt numFmtId="206" formatCode="#,###&quot;（農水省計上）&quot;"/>
    <numFmt numFmtId="207" formatCode="#,###&quot;（復興庁計上）&quot;"/>
    <numFmt numFmtId="208" formatCode="#,##0\ ;&quot;△&quot;#,##0\ "/>
    <numFmt numFmtId="209" formatCode="#,##0\ ;&quot;△ &quot;#,##0\ ;\-\ "/>
    <numFmt numFmtId="210" formatCode="#,##0&quot;百&quot;&quot;万&quot;&quot;円&quot;"/>
  </numFmts>
  <fonts count="85" x14ac:knownFonts="1">
    <font>
      <sz val="11"/>
      <name val="ＭＳ Ｐゴシック"/>
      <family val="3"/>
      <charset val="128"/>
    </font>
    <font>
      <sz val="11"/>
      <name val="ＭＳ Ｐゴシック"/>
      <family val="3"/>
      <charset val="128"/>
    </font>
    <font>
      <sz val="6"/>
      <name val="ＭＳ Ｐゴシック"/>
      <family val="3"/>
      <charset val="128"/>
    </font>
    <font>
      <b/>
      <sz val="14"/>
      <name val="ＭＳ Ｐゴシック"/>
      <family val="3"/>
      <charset val="128"/>
    </font>
    <font>
      <sz val="12"/>
      <color theme="1"/>
      <name val="ＭＳ Ｐゴシック"/>
      <family val="3"/>
      <charset val="128"/>
    </font>
    <font>
      <sz val="11"/>
      <color theme="1"/>
      <name val="ＭＳ Ｐゴシック"/>
      <family val="3"/>
      <charset val="128"/>
    </font>
    <font>
      <sz val="12"/>
      <name val="ＭＳ Ｐゴシック"/>
      <family val="3"/>
      <charset val="128"/>
    </font>
    <font>
      <b/>
      <sz val="11"/>
      <color theme="1"/>
      <name val="ＭＳ ゴシック"/>
      <family val="3"/>
      <charset val="128"/>
    </font>
    <font>
      <b/>
      <sz val="10"/>
      <color theme="1"/>
      <name val="ＭＳ ゴシック"/>
      <family val="3"/>
      <charset val="128"/>
    </font>
    <font>
      <sz val="10"/>
      <color theme="1"/>
      <name val="ＭＳ Ｐゴシック"/>
      <family val="3"/>
      <charset val="128"/>
    </font>
    <font>
      <b/>
      <sz val="9"/>
      <color theme="1"/>
      <name val="ＭＳ ゴシック"/>
      <family val="3"/>
      <charset val="128"/>
    </font>
    <font>
      <sz val="11"/>
      <color theme="1"/>
      <name val="ＭＳ ゴシック"/>
      <family val="3"/>
      <charset val="128"/>
    </font>
    <font>
      <b/>
      <sz val="11"/>
      <color theme="1"/>
      <name val="ＭＳ Ｐゴシック"/>
      <family val="3"/>
      <charset val="128"/>
    </font>
    <font>
      <sz val="10"/>
      <color indexed="8"/>
      <name val="ＭＳ Ｐゴシック"/>
      <family val="3"/>
      <charset val="128"/>
    </font>
    <font>
      <sz val="11"/>
      <color indexed="8"/>
      <name val="ＭＳ ゴシック"/>
      <family val="3"/>
      <charset val="128"/>
    </font>
    <font>
      <sz val="9"/>
      <color indexed="8"/>
      <name val="ＭＳ ゴシック"/>
      <family val="3"/>
      <charset val="128"/>
    </font>
    <font>
      <sz val="9"/>
      <color theme="1"/>
      <name val="ＭＳ Ｐゴシック"/>
      <family val="3"/>
      <charset val="128"/>
    </font>
    <font>
      <b/>
      <sz val="10"/>
      <color theme="1"/>
      <name val="ＭＳ Ｐゴシック"/>
      <family val="3"/>
      <charset val="128"/>
    </font>
    <font>
      <b/>
      <sz val="16"/>
      <name val="ＭＳ Ｐゴシック"/>
      <family val="3"/>
      <charset val="128"/>
    </font>
    <font>
      <b/>
      <sz val="11"/>
      <name val="ＭＳ Ｐゴシック"/>
      <family val="3"/>
      <charset val="128"/>
    </font>
    <font>
      <sz val="10.5"/>
      <name val="ＭＳ Ｐゴシック"/>
      <family val="3"/>
      <charset val="128"/>
    </font>
    <font>
      <sz val="10"/>
      <name val="ＭＳ Ｐゴシック"/>
      <family val="3"/>
      <charset val="128"/>
    </font>
    <font>
      <b/>
      <sz val="11"/>
      <name val="ＭＳ ゴシック"/>
      <family val="3"/>
      <charset val="128"/>
    </font>
    <font>
      <sz val="11"/>
      <name val="ＭＳ ゴシック"/>
      <family val="3"/>
      <charset val="128"/>
    </font>
    <font>
      <b/>
      <sz val="12"/>
      <name val="ＭＳ Ｐゴシック"/>
      <family val="3"/>
      <charset val="128"/>
    </font>
    <font>
      <sz val="16"/>
      <name val="ＭＳ Ｐゴシック"/>
      <family val="3"/>
      <charset val="128"/>
    </font>
    <font>
      <b/>
      <sz val="16"/>
      <name val="ＭＳ ゴシック"/>
      <family val="3"/>
      <charset val="128"/>
    </font>
    <font>
      <b/>
      <sz val="10"/>
      <name val="ＭＳ ゴシック"/>
      <family val="3"/>
      <charset val="128"/>
    </font>
    <font>
      <b/>
      <sz val="9"/>
      <name val="ＭＳ ゴシック"/>
      <family val="3"/>
      <charset val="128"/>
    </font>
    <font>
      <sz val="9"/>
      <name val="ＭＳ Ｐゴシック"/>
      <family val="3"/>
      <charset val="128"/>
    </font>
    <font>
      <sz val="9"/>
      <name val="ＭＳ ゴシック"/>
      <family val="3"/>
      <charset val="128"/>
    </font>
    <font>
      <b/>
      <sz val="10"/>
      <name val="ＭＳ Ｐゴシック"/>
      <family val="3"/>
      <charset val="128"/>
    </font>
    <font>
      <sz val="8"/>
      <name val="ＭＳ ゴシック"/>
      <family val="3"/>
      <charset val="128"/>
    </font>
    <font>
      <sz val="11"/>
      <color theme="1"/>
      <name val="ＭＳ Ｐゴシック"/>
      <family val="3"/>
      <charset val="128"/>
      <scheme val="minor"/>
    </font>
    <font>
      <sz val="10"/>
      <name val="ＭＳ ゴシック"/>
      <family val="3"/>
      <charset val="128"/>
    </font>
    <font>
      <sz val="11"/>
      <color rgb="FFFF0000"/>
      <name val="ＭＳ Ｐゴシック"/>
      <family val="3"/>
      <charset val="128"/>
    </font>
    <font>
      <b/>
      <sz val="14"/>
      <name val="ＭＳ ゴシック"/>
      <family val="3"/>
      <charset val="128"/>
    </font>
    <font>
      <b/>
      <sz val="12"/>
      <name val="ＭＳ ゴシック"/>
      <family val="3"/>
      <charset val="128"/>
    </font>
    <font>
      <sz val="10.5"/>
      <name val="ＭＳ ゴシック"/>
      <family val="3"/>
      <charset val="128"/>
    </font>
    <font>
      <sz val="12"/>
      <name val="ＭＳ ゴシック"/>
      <family val="3"/>
      <charset val="128"/>
    </font>
    <font>
      <sz val="11"/>
      <color rgb="FFFF0000"/>
      <name val="ＭＳ ゴシック"/>
      <family val="3"/>
      <charset val="128"/>
    </font>
    <font>
      <sz val="16"/>
      <name val="ＭＳ ゴシック"/>
      <family val="3"/>
      <charset val="128"/>
    </font>
    <font>
      <sz val="11"/>
      <color indexed="8"/>
      <name val="ＭＳ Ｐゴシック"/>
      <family val="3"/>
      <charset val="128"/>
    </font>
    <font>
      <b/>
      <sz val="16"/>
      <color theme="1"/>
      <name val="ＭＳ Ｐゴシック"/>
      <family val="3"/>
      <charset val="128"/>
    </font>
    <font>
      <b/>
      <sz val="16"/>
      <color theme="1"/>
      <name val="ＭＳ ゴシック"/>
      <family val="3"/>
      <charset val="128"/>
    </font>
    <font>
      <sz val="9"/>
      <color theme="1"/>
      <name val="ＭＳ ゴシック"/>
      <family val="3"/>
      <charset val="128"/>
    </font>
    <font>
      <sz val="8"/>
      <color theme="1"/>
      <name val="ＭＳ ゴシック"/>
      <family val="3"/>
      <charset val="128"/>
    </font>
    <font>
      <sz val="14"/>
      <name val="ＭＳ Ｐゴシック"/>
      <family val="3"/>
      <charset val="128"/>
    </font>
    <font>
      <sz val="18"/>
      <name val="ＭＳ Ｐゴシック"/>
      <family val="3"/>
      <charset val="128"/>
    </font>
    <font>
      <b/>
      <sz val="14"/>
      <color theme="1"/>
      <name val="ＭＳ Ｐゴシック"/>
      <family val="3"/>
      <charset val="128"/>
    </font>
    <font>
      <sz val="7"/>
      <color theme="1"/>
      <name val="ＭＳ Ｐゴシック"/>
      <family val="3"/>
      <charset val="128"/>
    </font>
    <font>
      <u/>
      <sz val="11"/>
      <color theme="1"/>
      <name val="ＭＳ Ｐゴシック"/>
      <family val="3"/>
      <charset val="128"/>
    </font>
    <font>
      <strike/>
      <sz val="11"/>
      <color theme="1"/>
      <name val="ＭＳ Ｐゴシック"/>
      <family val="3"/>
      <charset val="128"/>
    </font>
    <font>
      <sz val="10.5"/>
      <color theme="1"/>
      <name val="ＭＳ Ｐゴシック"/>
      <family val="3"/>
      <charset val="128"/>
    </font>
    <font>
      <b/>
      <sz val="12"/>
      <color theme="1"/>
      <name val="ＭＳ Ｐゴシック"/>
      <family val="3"/>
      <charset val="128"/>
    </font>
    <font>
      <u/>
      <sz val="11"/>
      <color indexed="12"/>
      <name val="ＭＳ Ｐゴシック"/>
      <family val="3"/>
      <charset val="128"/>
    </font>
    <font>
      <sz val="8"/>
      <name val="ＭＳ Ｐゴシック"/>
      <family val="3"/>
      <charset val="128"/>
    </font>
    <font>
      <sz val="7"/>
      <name val="ＭＳ Ｐゴシック"/>
      <family val="3"/>
      <charset val="128"/>
    </font>
    <font>
      <sz val="15"/>
      <name val="ＭＳ Ｐゴシック"/>
      <family val="3"/>
      <charset val="128"/>
    </font>
    <font>
      <sz val="15"/>
      <color theme="1"/>
      <name val="ＭＳ Ｐゴシック"/>
      <family val="3"/>
      <charset val="128"/>
    </font>
    <font>
      <sz val="10"/>
      <color theme="1"/>
      <name val="ＭＳ ゴシック"/>
      <family val="3"/>
      <charset val="128"/>
    </font>
    <font>
      <sz val="8"/>
      <color theme="1"/>
      <name val="ＭＳ Ｐゴシック"/>
      <family val="3"/>
      <charset val="128"/>
    </font>
    <font>
      <u/>
      <sz val="11"/>
      <color indexed="36"/>
      <name val="ＭＳ Ｐゴシック"/>
      <family val="3"/>
      <charset val="128"/>
    </font>
    <font>
      <sz val="8"/>
      <name val="ＭＳ Ｐゴシック"/>
      <family val="3"/>
      <charset val="128"/>
      <scheme val="minor"/>
    </font>
    <font>
      <sz val="16"/>
      <color theme="1"/>
      <name val="ＭＳ Ｐゴシック"/>
      <family val="3"/>
      <charset val="128"/>
    </font>
    <font>
      <sz val="11"/>
      <name val="ＭＳ Ｐゴシック"/>
      <family val="3"/>
      <charset val="128"/>
      <scheme val="minor"/>
    </font>
    <font>
      <sz val="9.5"/>
      <name val="ＭＳ Ｐゴシック"/>
      <family val="3"/>
      <charset val="128"/>
    </font>
    <font>
      <u/>
      <sz val="11"/>
      <name val="ＭＳ Ｐゴシック"/>
      <family val="3"/>
      <charset val="128"/>
    </font>
    <font>
      <sz val="13"/>
      <name val="ＭＳ Ｐゴシック"/>
      <family val="3"/>
      <charset val="128"/>
      <scheme val="minor"/>
    </font>
    <font>
      <sz val="6"/>
      <name val="ＭＳ Ｐゴシック"/>
      <family val="2"/>
      <charset val="128"/>
      <scheme val="minor"/>
    </font>
    <font>
      <sz val="9"/>
      <name val="ＭＳ Ｐゴシック"/>
      <family val="3"/>
      <charset val="128"/>
      <scheme val="minor"/>
    </font>
    <font>
      <b/>
      <sz val="9"/>
      <color indexed="81"/>
      <name val="ＭＳ Ｐゴシック"/>
      <family val="3"/>
      <charset val="128"/>
    </font>
    <font>
      <sz val="9"/>
      <color indexed="81"/>
      <name val="ＭＳ Ｐゴシック"/>
      <family val="3"/>
      <charset val="128"/>
    </font>
    <font>
      <vertAlign val="superscript"/>
      <sz val="11"/>
      <name val="ＭＳ Ｐゴシック"/>
      <family val="3"/>
      <charset val="128"/>
    </font>
    <font>
      <sz val="11"/>
      <color indexed="81"/>
      <name val="ＭＳ Ｐゴシック"/>
      <family val="3"/>
      <charset val="128"/>
    </font>
    <font>
      <b/>
      <sz val="10"/>
      <color indexed="10"/>
      <name val="ＭＳ Ｐゴシック"/>
      <family val="3"/>
      <charset val="128"/>
    </font>
    <font>
      <b/>
      <sz val="12"/>
      <name val="ＭＳ Ｐゴシック"/>
      <family val="3"/>
      <charset val="128"/>
      <scheme val="minor"/>
    </font>
    <font>
      <sz val="13"/>
      <name val="ＭＳ Ｐゴシック"/>
      <family val="3"/>
      <charset val="128"/>
    </font>
    <font>
      <b/>
      <sz val="18"/>
      <name val="ＭＳ Ｐゴシック"/>
      <family val="3"/>
      <charset val="128"/>
    </font>
    <font>
      <b/>
      <strike/>
      <sz val="12"/>
      <name val="ＭＳ Ｐゴシック"/>
      <family val="3"/>
      <charset val="128"/>
    </font>
    <font>
      <sz val="14"/>
      <color theme="1"/>
      <name val="ＭＳ Ｐゴシック"/>
      <family val="3"/>
      <charset val="128"/>
    </font>
    <font>
      <sz val="13"/>
      <color theme="1"/>
      <name val="ＭＳ Ｐゴシック"/>
      <family val="3"/>
      <charset val="128"/>
      <scheme val="minor"/>
    </font>
    <font>
      <sz val="13"/>
      <color theme="1"/>
      <name val="ＭＳ Ｐゴシック"/>
      <family val="3"/>
      <charset val="128"/>
    </font>
    <font>
      <sz val="11"/>
      <color indexed="10"/>
      <name val="ＭＳ Ｐゴシック"/>
      <family val="3"/>
      <charset val="128"/>
    </font>
    <font>
      <sz val="9"/>
      <color theme="1"/>
      <name val="ＭＳ Ｐゴシック"/>
      <family val="3"/>
      <charset val="128"/>
      <scheme val="minor"/>
    </font>
  </fonts>
  <fills count="1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indexed="9"/>
        <bgColor indexed="64"/>
      </patternFill>
    </fill>
    <fill>
      <patternFill patternType="solid">
        <fgColor indexed="55"/>
        <bgColor indexed="64"/>
      </patternFill>
    </fill>
    <fill>
      <patternFill patternType="solid">
        <fgColor rgb="FFFFFF00"/>
        <bgColor indexed="64"/>
      </patternFill>
    </fill>
    <fill>
      <patternFill patternType="solid">
        <fgColor rgb="FFC0C0C0"/>
        <bgColor indexed="64"/>
      </patternFill>
    </fill>
  </fills>
  <borders count="170">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style="double">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double">
        <color indexed="64"/>
      </left>
      <right/>
      <top/>
      <bottom style="thin">
        <color indexed="64"/>
      </bottom>
      <diagonal/>
    </border>
    <border>
      <left/>
      <right style="medium">
        <color indexed="64"/>
      </right>
      <top/>
      <bottom style="thin">
        <color indexed="64"/>
      </bottom>
      <diagonal/>
    </border>
    <border>
      <left/>
      <right style="double">
        <color indexed="64"/>
      </right>
      <top style="thin">
        <color indexed="64"/>
      </top>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medium">
        <color indexed="64"/>
      </left>
      <right/>
      <top/>
      <bottom/>
      <diagonal/>
    </border>
    <border>
      <left/>
      <right style="double">
        <color indexed="64"/>
      </right>
      <top/>
      <bottom/>
      <diagonal/>
    </border>
    <border>
      <left style="thin">
        <color indexed="64"/>
      </left>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style="medium">
        <color indexed="64"/>
      </right>
      <top style="thin">
        <color indexed="64"/>
      </top>
      <bottom style="hair">
        <color indexed="64"/>
      </bottom>
      <diagonal/>
    </border>
    <border>
      <left style="double">
        <color indexed="64"/>
      </left>
      <right/>
      <top/>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left style="thin">
        <color indexed="64"/>
      </left>
      <right style="thin">
        <color indexed="64"/>
      </right>
      <top style="hair">
        <color indexed="64"/>
      </top>
      <bottom style="thin">
        <color indexed="64"/>
      </bottom>
      <diagonal/>
    </border>
    <border>
      <left style="thin">
        <color indexed="64"/>
      </left>
      <right style="medium">
        <color indexed="64"/>
      </right>
      <top style="hair">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left/>
      <right style="double">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diagonalUp="1">
      <left style="thin">
        <color indexed="64"/>
      </left>
      <right style="thin">
        <color indexed="64"/>
      </right>
      <top style="thin">
        <color indexed="64"/>
      </top>
      <bottom/>
      <diagonal style="thin">
        <color indexed="64"/>
      </diagonal>
    </border>
    <border diagonalUp="1">
      <left style="thin">
        <color indexed="64"/>
      </left>
      <right style="medium">
        <color indexed="64"/>
      </right>
      <top style="thin">
        <color indexed="64"/>
      </top>
      <bottom/>
      <diagonal style="thin">
        <color indexed="64"/>
      </diagonal>
    </border>
    <border>
      <left/>
      <right style="medium">
        <color indexed="64"/>
      </right>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medium">
        <color indexed="64"/>
      </left>
      <right/>
      <top style="hair">
        <color indexed="64"/>
      </top>
      <bottom style="hair">
        <color indexed="64"/>
      </bottom>
      <diagonal/>
    </border>
    <border>
      <left style="thin">
        <color indexed="64"/>
      </left>
      <right/>
      <top/>
      <bottom/>
      <diagonal/>
    </border>
    <border>
      <left style="medium">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double">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diagonal/>
    </border>
    <border>
      <left/>
      <right style="double">
        <color indexed="64"/>
      </right>
      <top style="medium">
        <color indexed="64"/>
      </top>
      <bottom/>
      <diagonal/>
    </border>
    <border>
      <left style="double">
        <color indexed="64"/>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hair">
        <color indexed="64"/>
      </top>
      <bottom style="thin">
        <color indexed="64"/>
      </bottom>
      <diagonal/>
    </border>
    <border>
      <left style="thin">
        <color indexed="64"/>
      </left>
      <right/>
      <top style="hair">
        <color indexed="64"/>
      </top>
      <bottom style="thin">
        <color indexed="64"/>
      </bottom>
      <diagonal/>
    </border>
    <border>
      <left style="double">
        <color indexed="64"/>
      </left>
      <right/>
      <top style="hair">
        <color indexed="64"/>
      </top>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ouble">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double">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right style="dashed">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right style="medium">
        <color indexed="64"/>
      </right>
      <top style="thin">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thin">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double">
        <color indexed="64"/>
      </right>
      <top style="medium">
        <color indexed="64"/>
      </top>
      <bottom style="thin">
        <color indexed="64"/>
      </bottom>
      <diagonal/>
    </border>
    <border>
      <left/>
      <right style="double">
        <color indexed="64"/>
      </right>
      <top style="hair">
        <color indexed="64"/>
      </top>
      <bottom style="hair">
        <color indexed="64"/>
      </bottom>
      <diagonal/>
    </border>
    <border>
      <left/>
      <right style="double">
        <color indexed="64"/>
      </right>
      <top style="thin">
        <color indexed="64"/>
      </top>
      <bottom style="hair">
        <color indexed="64"/>
      </bottom>
      <diagonal/>
    </border>
    <border>
      <left style="thin">
        <color indexed="64"/>
      </left>
      <right/>
      <top/>
      <bottom style="hair">
        <color indexed="64"/>
      </bottom>
      <diagonal/>
    </border>
    <border>
      <left style="thin">
        <color indexed="64"/>
      </left>
      <right/>
      <top style="hair">
        <color indexed="64"/>
      </top>
      <bottom/>
      <diagonal/>
    </border>
    <border>
      <left style="thin">
        <color indexed="64"/>
      </left>
      <right style="thin">
        <color indexed="64"/>
      </right>
      <top/>
      <bottom style="hair">
        <color indexed="64"/>
      </bottom>
      <diagonal/>
    </border>
    <border>
      <left style="medium">
        <color indexed="64"/>
      </left>
      <right/>
      <top/>
      <bottom style="hair">
        <color indexed="64"/>
      </bottom>
      <diagonal/>
    </border>
    <border diagonalUp="1">
      <left style="thin">
        <color indexed="64"/>
      </left>
      <right style="thin">
        <color indexed="64"/>
      </right>
      <top style="hair">
        <color indexed="64"/>
      </top>
      <bottom style="hair">
        <color indexed="64"/>
      </bottom>
      <diagonal style="thin">
        <color indexed="64"/>
      </diagonal>
    </border>
    <border diagonalUp="1">
      <left style="thin">
        <color indexed="64"/>
      </left>
      <right style="medium">
        <color indexed="64"/>
      </right>
      <top style="hair">
        <color indexed="64"/>
      </top>
      <bottom style="hair">
        <color indexed="64"/>
      </bottom>
      <diagonal style="thin">
        <color indexed="64"/>
      </diagonal>
    </border>
    <border>
      <left style="medium">
        <color indexed="64"/>
      </left>
      <right/>
      <top style="hair">
        <color indexed="64"/>
      </top>
      <bottom/>
      <diagonal/>
    </border>
    <border>
      <left style="double">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style="medium">
        <color indexed="64"/>
      </right>
      <top/>
      <bottom style="medium">
        <color indexed="64"/>
      </bottom>
      <diagonal/>
    </border>
    <border>
      <left style="double">
        <color indexed="64"/>
      </left>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hair">
        <color indexed="64"/>
      </top>
      <bottom/>
      <diagonal/>
    </border>
    <border>
      <left/>
      <right style="medium">
        <color indexed="64"/>
      </right>
      <top/>
      <bottom style="hair">
        <color indexed="64"/>
      </bottom>
      <diagonal/>
    </border>
    <border diagonalUp="1">
      <left style="thin">
        <color indexed="64"/>
      </left>
      <right style="thin">
        <color indexed="64"/>
      </right>
      <top style="thin">
        <color indexed="64"/>
      </top>
      <bottom style="hair">
        <color indexed="64"/>
      </bottom>
      <diagonal style="thin">
        <color indexed="64"/>
      </diagonal>
    </border>
    <border diagonalUp="1">
      <left style="thin">
        <color indexed="64"/>
      </left>
      <right/>
      <top style="hair">
        <color indexed="64"/>
      </top>
      <bottom/>
      <diagonal style="hair">
        <color indexed="64"/>
      </diagonal>
    </border>
    <border diagonalUp="1">
      <left/>
      <right/>
      <top style="hair">
        <color indexed="64"/>
      </top>
      <bottom/>
      <diagonal style="hair">
        <color indexed="64"/>
      </diagonal>
    </border>
    <border diagonalUp="1">
      <left/>
      <right style="medium">
        <color indexed="64"/>
      </right>
      <top style="hair">
        <color indexed="64"/>
      </top>
      <bottom/>
      <diagonal style="hair">
        <color indexed="64"/>
      </diagonal>
    </border>
    <border>
      <left/>
      <right style="double">
        <color indexed="64"/>
      </right>
      <top style="hair">
        <color indexed="64"/>
      </top>
      <bottom/>
      <diagonal/>
    </border>
    <border>
      <left/>
      <right style="double">
        <color indexed="64"/>
      </right>
      <top/>
      <bottom style="hair">
        <color indexed="64"/>
      </bottom>
      <diagonal/>
    </border>
    <border diagonalUp="1">
      <left/>
      <right style="medium">
        <color indexed="64"/>
      </right>
      <top style="thin">
        <color indexed="64"/>
      </top>
      <bottom style="thin">
        <color indexed="64"/>
      </bottom>
      <diagonal style="thin">
        <color indexed="64"/>
      </diagonal>
    </border>
    <border>
      <left style="thin">
        <color indexed="64"/>
      </left>
      <right style="medium">
        <color indexed="64"/>
      </right>
      <top style="thin">
        <color indexed="64"/>
      </top>
      <bottom/>
      <diagonal/>
    </border>
    <border diagonalUp="1">
      <left style="thin">
        <color indexed="64"/>
      </left>
      <right/>
      <top/>
      <bottom style="hair">
        <color indexed="64"/>
      </bottom>
      <diagonal style="hair">
        <color indexed="64"/>
      </diagonal>
    </border>
    <border diagonalUp="1">
      <left/>
      <right/>
      <top/>
      <bottom style="hair">
        <color indexed="64"/>
      </bottom>
      <diagonal style="hair">
        <color indexed="64"/>
      </diagonal>
    </border>
    <border diagonalUp="1">
      <left/>
      <right style="medium">
        <color indexed="64"/>
      </right>
      <top/>
      <bottom style="hair">
        <color indexed="64"/>
      </bottom>
      <diagonal style="hair">
        <color indexed="64"/>
      </diagonal>
    </border>
    <border>
      <left style="thin">
        <color indexed="64"/>
      </left>
      <right style="medium">
        <color indexed="64"/>
      </right>
      <top/>
      <bottom style="hair">
        <color indexed="64"/>
      </bottom>
      <diagonal/>
    </border>
    <border>
      <left style="double">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double">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double">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double">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diagonalUp="1">
      <left style="thin">
        <color indexed="64"/>
      </left>
      <right style="thin">
        <color indexed="64"/>
      </right>
      <top style="hair">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hair">
        <color indexed="64"/>
      </left>
      <right/>
      <top style="hair">
        <color indexed="64"/>
      </top>
      <bottom style="hair">
        <color indexed="64"/>
      </bottom>
      <diagonal/>
    </border>
  </borders>
  <cellStyleXfs count="10">
    <xf numFmtId="0" fontId="0" fillId="0" borderId="0">
      <alignment vertical="center"/>
    </xf>
    <xf numFmtId="38" fontId="1" fillId="0" borderId="0" applyFont="0" applyFill="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9" fontId="1" fillId="0" borderId="0" applyFont="0" applyFill="0" applyBorder="0" applyAlignment="0" applyProtection="0">
      <alignment vertical="center"/>
    </xf>
    <xf numFmtId="0" fontId="1" fillId="0" borderId="0">
      <alignment vertical="center"/>
    </xf>
    <xf numFmtId="0" fontId="33" fillId="0" borderId="0">
      <alignment vertical="center"/>
    </xf>
    <xf numFmtId="38" fontId="42" fillId="0" borderId="0" applyFont="0" applyFill="0" applyBorder="0" applyAlignment="0" applyProtection="0">
      <alignment vertical="center"/>
    </xf>
    <xf numFmtId="9" fontId="1" fillId="0" borderId="0" applyFont="0" applyFill="0" applyBorder="0" applyAlignment="0" applyProtection="0">
      <alignment vertical="center"/>
    </xf>
  </cellStyleXfs>
  <cellXfs count="4539">
    <xf numFmtId="0" fontId="0" fillId="0" borderId="0" xfId="0">
      <alignment vertical="center"/>
    </xf>
    <xf numFmtId="0" fontId="0" fillId="0" borderId="0" xfId="0" applyFill="1">
      <alignment vertical="center"/>
    </xf>
    <xf numFmtId="0" fontId="19" fillId="0" borderId="0" xfId="0" applyFont="1" applyFill="1" applyBorder="1" applyAlignment="1">
      <alignment horizontal="center" vertical="center" textRotation="255"/>
    </xf>
    <xf numFmtId="0" fontId="19" fillId="0" borderId="1" xfId="0" applyFont="1" applyFill="1" applyBorder="1" applyAlignment="1">
      <alignment horizontal="center" vertical="center" textRotation="255"/>
    </xf>
    <xf numFmtId="0" fontId="0" fillId="0" borderId="0" xfId="0" applyBorder="1">
      <alignment vertical="center"/>
    </xf>
    <xf numFmtId="0" fontId="19" fillId="2" borderId="80" xfId="0" applyFont="1" applyFill="1" applyBorder="1" applyAlignment="1">
      <alignment vertical="center" textRotation="255"/>
    </xf>
    <xf numFmtId="0" fontId="19" fillId="2" borderId="81" xfId="0" applyFont="1" applyFill="1" applyBorder="1" applyAlignment="1">
      <alignment vertical="center" textRotation="255"/>
    </xf>
    <xf numFmtId="0" fontId="19" fillId="2" borderId="35" xfId="0" applyFont="1" applyFill="1" applyBorder="1" applyAlignment="1">
      <alignment vertical="center" textRotation="255"/>
    </xf>
    <xf numFmtId="0" fontId="19" fillId="2" borderId="36" xfId="0" applyFont="1" applyFill="1" applyBorder="1" applyAlignment="1">
      <alignment vertical="center" textRotation="255"/>
    </xf>
    <xf numFmtId="0" fontId="0" fillId="0" borderId="65" xfId="0" applyBorder="1">
      <alignment vertical="center"/>
    </xf>
    <xf numFmtId="0" fontId="0" fillId="4" borderId="14" xfId="0" applyFont="1" applyFill="1" applyBorder="1" applyAlignment="1">
      <alignment horizontal="left" vertical="center"/>
    </xf>
    <xf numFmtId="0" fontId="0" fillId="4" borderId="15" xfId="0" applyFont="1" applyFill="1" applyBorder="1" applyAlignment="1">
      <alignment horizontal="left" vertical="center"/>
    </xf>
    <xf numFmtId="0" fontId="0" fillId="4" borderId="104" xfId="0" applyFont="1" applyFill="1" applyBorder="1" applyAlignment="1">
      <alignment horizontal="left" vertical="center"/>
    </xf>
    <xf numFmtId="0" fontId="0" fillId="0" borderId="0" xfId="0" applyBorder="1" applyAlignment="1">
      <alignment vertical="top"/>
    </xf>
    <xf numFmtId="0" fontId="0" fillId="0" borderId="1" xfId="0" applyBorder="1" applyAlignment="1">
      <alignment vertical="top"/>
    </xf>
    <xf numFmtId="0" fontId="21" fillId="0" borderId="106" xfId="3" applyFont="1" applyFill="1" applyBorder="1" applyAlignment="1" applyProtection="1">
      <alignment vertical="top"/>
    </xf>
    <xf numFmtId="0" fontId="21" fillId="0" borderId="11" xfId="3" applyFont="1" applyFill="1" applyBorder="1" applyAlignment="1" applyProtection="1">
      <alignment vertical="top"/>
    </xf>
    <xf numFmtId="0" fontId="21" fillId="0" borderId="107" xfId="3" applyFont="1" applyFill="1" applyBorder="1" applyAlignment="1" applyProtection="1">
      <alignment vertical="top"/>
    </xf>
    <xf numFmtId="0" fontId="21" fillId="0" borderId="40" xfId="3" applyFont="1" applyFill="1" applyBorder="1" applyAlignment="1" applyProtection="1">
      <alignment vertical="top"/>
    </xf>
    <xf numFmtId="0" fontId="21" fillId="0" borderId="0" xfId="3" applyFont="1" applyFill="1" applyBorder="1" applyAlignment="1" applyProtection="1">
      <alignment vertical="top"/>
    </xf>
    <xf numFmtId="0" fontId="21" fillId="0" borderId="65" xfId="3" applyFont="1" applyFill="1" applyBorder="1" applyAlignment="1" applyProtection="1">
      <alignment vertical="top"/>
    </xf>
    <xf numFmtId="0" fontId="22" fillId="0" borderId="11" xfId="2" applyFont="1" applyFill="1" applyBorder="1" applyAlignment="1" applyProtection="1">
      <alignment horizontal="center" vertical="center" wrapText="1"/>
    </xf>
    <xf numFmtId="0" fontId="22" fillId="0" borderId="1" xfId="2" applyFont="1" applyFill="1" applyBorder="1" applyAlignment="1" applyProtection="1">
      <alignment horizontal="center" vertical="center" wrapText="1"/>
    </xf>
    <xf numFmtId="0" fontId="21" fillId="0" borderId="1" xfId="3" applyFont="1" applyFill="1" applyBorder="1" applyAlignment="1" applyProtection="1">
      <alignment vertical="top"/>
    </xf>
    <xf numFmtId="0" fontId="24" fillId="0" borderId="0" xfId="0" applyFont="1">
      <alignment vertical="center"/>
    </xf>
    <xf numFmtId="0" fontId="12" fillId="0" borderId="0" xfId="0" applyFont="1" applyFill="1" applyBorder="1" applyAlignment="1">
      <alignment horizontal="center" vertical="center" textRotation="255"/>
    </xf>
    <xf numFmtId="0" fontId="5" fillId="0" borderId="0" xfId="0" applyFont="1" applyFill="1" applyBorder="1" applyAlignment="1">
      <alignment vertical="top" wrapText="1"/>
    </xf>
    <xf numFmtId="0" fontId="12" fillId="0" borderId="1" xfId="0" applyFont="1" applyFill="1" applyBorder="1" applyAlignment="1">
      <alignment horizontal="center" vertical="center" textRotation="255"/>
    </xf>
    <xf numFmtId="0" fontId="5" fillId="0" borderId="1" xfId="0" applyFont="1" applyFill="1" applyBorder="1" applyAlignment="1">
      <alignment vertical="top" wrapText="1"/>
    </xf>
    <xf numFmtId="0" fontId="12" fillId="2" borderId="80" xfId="0" applyFont="1" applyFill="1" applyBorder="1" applyAlignment="1">
      <alignment vertical="center" textRotation="255"/>
    </xf>
    <xf numFmtId="0" fontId="12" fillId="2" borderId="81" xfId="0" applyFont="1" applyFill="1" applyBorder="1" applyAlignment="1">
      <alignment vertical="center" textRotation="255"/>
    </xf>
    <xf numFmtId="0" fontId="12" fillId="2" borderId="35" xfId="0" applyFont="1" applyFill="1" applyBorder="1" applyAlignment="1">
      <alignment vertical="center" textRotation="255"/>
    </xf>
    <xf numFmtId="0" fontId="12" fillId="2" borderId="36" xfId="0" applyFont="1" applyFill="1" applyBorder="1" applyAlignment="1">
      <alignment vertical="center" textRotation="255"/>
    </xf>
    <xf numFmtId="0" fontId="0" fillId="0" borderId="0" xfId="0" applyFont="1">
      <alignment vertical="center"/>
    </xf>
    <xf numFmtId="0" fontId="25" fillId="0" borderId="0" xfId="0" applyFont="1">
      <alignment vertical="center"/>
    </xf>
    <xf numFmtId="0" fontId="0" fillId="0" borderId="0" xfId="0" applyFont="1" applyFill="1">
      <alignment vertical="center"/>
    </xf>
    <xf numFmtId="0" fontId="0" fillId="0" borderId="0" xfId="0" applyFont="1" applyFill="1" applyBorder="1" applyAlignment="1">
      <alignment vertical="top" wrapText="1"/>
    </xf>
    <xf numFmtId="0" fontId="0" fillId="0" borderId="1" xfId="0" applyFont="1" applyFill="1" applyBorder="1" applyAlignment="1">
      <alignment vertical="top" wrapText="1"/>
    </xf>
    <xf numFmtId="0" fontId="0" fillId="0" borderId="0" xfId="0" applyFont="1" applyBorder="1">
      <alignment vertical="center"/>
    </xf>
    <xf numFmtId="0" fontId="0" fillId="0" borderId="65" xfId="0" applyFont="1" applyBorder="1">
      <alignment vertical="center"/>
    </xf>
    <xf numFmtId="0" fontId="0" fillId="0" borderId="0" xfId="0" applyFont="1" applyBorder="1" applyAlignment="1">
      <alignment vertical="top"/>
    </xf>
    <xf numFmtId="0" fontId="0" fillId="0" borderId="1" xfId="0" applyFont="1" applyBorder="1" applyAlignment="1">
      <alignment vertical="top"/>
    </xf>
    <xf numFmtId="0" fontId="0" fillId="0" borderId="0" xfId="0" applyFont="1" applyFill="1" applyBorder="1">
      <alignment vertical="center"/>
    </xf>
    <xf numFmtId="0" fontId="23" fillId="0" borderId="0" xfId="0" applyFont="1" applyAlignment="1" applyProtection="1">
      <alignment vertical="center" wrapText="1"/>
    </xf>
    <xf numFmtId="0" fontId="36" fillId="0" borderId="0" xfId="0" applyFont="1" applyBorder="1" applyAlignment="1" applyProtection="1">
      <alignment vertical="center" wrapText="1"/>
    </xf>
    <xf numFmtId="0" fontId="23" fillId="0" borderId="0" xfId="0" applyFont="1" applyAlignment="1" applyProtection="1">
      <alignment vertical="center" wrapText="1"/>
      <protection locked="0"/>
    </xf>
    <xf numFmtId="0" fontId="23" fillId="0" borderId="0" xfId="0" applyFont="1" applyFill="1" applyAlignment="1" applyProtection="1">
      <alignment vertical="center" wrapText="1"/>
      <protection locked="0"/>
    </xf>
    <xf numFmtId="0" fontId="22" fillId="0" borderId="0" xfId="0" applyFont="1" applyFill="1" applyBorder="1" applyAlignment="1" applyProtection="1">
      <alignment horizontal="center" vertical="center" textRotation="255" wrapText="1"/>
      <protection locked="0"/>
    </xf>
    <xf numFmtId="0" fontId="23" fillId="0" borderId="0" xfId="0" applyFont="1" applyFill="1" applyBorder="1" applyAlignment="1" applyProtection="1">
      <alignment vertical="top" wrapText="1"/>
      <protection locked="0"/>
    </xf>
    <xf numFmtId="0" fontId="22" fillId="0" borderId="1" xfId="0" applyFont="1" applyFill="1" applyBorder="1" applyAlignment="1" applyProtection="1">
      <alignment horizontal="center" vertical="center" textRotation="255" wrapText="1"/>
      <protection locked="0"/>
    </xf>
    <xf numFmtId="0" fontId="23" fillId="0" borderId="1" xfId="0" applyFont="1" applyFill="1" applyBorder="1" applyAlignment="1" applyProtection="1">
      <alignment vertical="top" wrapText="1"/>
      <protection locked="0"/>
    </xf>
    <xf numFmtId="0" fontId="23" fillId="0" borderId="0" xfId="0" applyFont="1" applyBorder="1" applyAlignment="1" applyProtection="1">
      <alignment vertical="center" wrapText="1"/>
      <protection locked="0"/>
    </xf>
    <xf numFmtId="0" fontId="22" fillId="2" borderId="80" xfId="0" applyFont="1" applyFill="1" applyBorder="1" applyAlignment="1" applyProtection="1">
      <alignment vertical="center" textRotation="255" wrapText="1"/>
      <protection locked="0"/>
    </xf>
    <xf numFmtId="0" fontId="22" fillId="2" borderId="81" xfId="0" applyFont="1" applyFill="1" applyBorder="1" applyAlignment="1" applyProtection="1">
      <alignment vertical="center" textRotation="255" wrapText="1"/>
      <protection locked="0"/>
    </xf>
    <xf numFmtId="0" fontId="22" fillId="2" borderId="35" xfId="0" applyFont="1" applyFill="1" applyBorder="1" applyAlignment="1" applyProtection="1">
      <alignment vertical="center" textRotation="255" wrapText="1"/>
      <protection locked="0"/>
    </xf>
    <xf numFmtId="0" fontId="22" fillId="2" borderId="36" xfId="0" applyFont="1" applyFill="1" applyBorder="1" applyAlignment="1" applyProtection="1">
      <alignment vertical="center" textRotation="255" wrapText="1"/>
      <protection locked="0"/>
    </xf>
    <xf numFmtId="0" fontId="23" fillId="0" borderId="65" xfId="0" applyFont="1" applyBorder="1" applyAlignment="1" applyProtection="1">
      <alignment vertical="center" wrapText="1"/>
      <protection locked="0"/>
    </xf>
    <xf numFmtId="0" fontId="30" fillId="4" borderId="14" xfId="0" applyFont="1" applyFill="1" applyBorder="1" applyAlignment="1" applyProtection="1">
      <alignment horizontal="left" vertical="center"/>
      <protection locked="0"/>
    </xf>
    <xf numFmtId="0" fontId="23" fillId="4" borderId="15" xfId="0" applyFont="1" applyFill="1" applyBorder="1" applyAlignment="1" applyProtection="1">
      <alignment horizontal="left" vertical="center" wrapText="1"/>
      <protection locked="0"/>
    </xf>
    <xf numFmtId="0" fontId="23" fillId="4" borderId="104" xfId="0" applyFont="1" applyFill="1" applyBorder="1" applyAlignment="1" applyProtection="1">
      <alignment horizontal="left" vertical="center" wrapText="1"/>
      <protection locked="0"/>
    </xf>
    <xf numFmtId="0" fontId="30" fillId="4" borderId="15" xfId="0" applyFont="1" applyFill="1" applyBorder="1" applyAlignment="1" applyProtection="1">
      <alignment horizontal="left" vertical="center"/>
      <protection locked="0"/>
    </xf>
    <xf numFmtId="0" fontId="23" fillId="0" borderId="0" xfId="0" applyFont="1" applyBorder="1" applyAlignment="1" applyProtection="1">
      <alignment vertical="top" wrapText="1"/>
      <protection locked="0"/>
    </xf>
    <xf numFmtId="0" fontId="23" fillId="0" borderId="1" xfId="0" applyFont="1" applyBorder="1" applyAlignment="1" applyProtection="1">
      <alignment vertical="top" wrapText="1"/>
      <protection locked="0"/>
    </xf>
    <xf numFmtId="0" fontId="34" fillId="0" borderId="106" xfId="3" applyFont="1" applyFill="1" applyBorder="1" applyAlignment="1" applyProtection="1">
      <alignment vertical="top"/>
      <protection locked="0"/>
    </xf>
    <xf numFmtId="0" fontId="34" fillId="0" borderId="11" xfId="3" applyFont="1" applyFill="1" applyBorder="1" applyAlignment="1" applyProtection="1">
      <alignment vertical="top"/>
      <protection locked="0"/>
    </xf>
    <xf numFmtId="0" fontId="34" fillId="0" borderId="107" xfId="3" applyFont="1" applyFill="1" applyBorder="1" applyAlignment="1" applyProtection="1">
      <alignment vertical="top"/>
      <protection locked="0"/>
    </xf>
    <xf numFmtId="0" fontId="34" fillId="0" borderId="40" xfId="3" applyFont="1" applyFill="1" applyBorder="1" applyAlignment="1" applyProtection="1">
      <alignment vertical="top"/>
      <protection locked="0"/>
    </xf>
    <xf numFmtId="0" fontId="34" fillId="0" borderId="0" xfId="3" applyFont="1" applyFill="1" applyBorder="1" applyAlignment="1" applyProtection="1">
      <alignment vertical="top"/>
      <protection locked="0"/>
    </xf>
    <xf numFmtId="0" fontId="34" fillId="0" borderId="65" xfId="3" applyFont="1" applyFill="1" applyBorder="1" applyAlignment="1" applyProtection="1">
      <alignment vertical="top"/>
      <protection locked="0"/>
    </xf>
    <xf numFmtId="0" fontId="34" fillId="0" borderId="40" xfId="3" applyFont="1" applyFill="1" applyBorder="1" applyAlignment="1" applyProtection="1">
      <alignment vertical="top" wrapText="1"/>
      <protection locked="0"/>
    </xf>
    <xf numFmtId="0" fontId="34" fillId="0" borderId="0" xfId="3" applyFont="1" applyFill="1" applyBorder="1" applyAlignment="1" applyProtection="1">
      <alignment vertical="top" wrapText="1"/>
      <protection locked="0"/>
    </xf>
    <xf numFmtId="0" fontId="34" fillId="0" borderId="65" xfId="3" applyFont="1" applyFill="1" applyBorder="1" applyAlignment="1" applyProtection="1">
      <alignment vertical="top" wrapText="1"/>
      <protection locked="0"/>
    </xf>
    <xf numFmtId="0" fontId="22" fillId="0" borderId="11" xfId="2" applyFont="1" applyFill="1" applyBorder="1" applyAlignment="1" applyProtection="1">
      <alignment horizontal="center" vertical="center" wrapText="1"/>
      <protection locked="0"/>
    </xf>
    <xf numFmtId="0" fontId="34" fillId="0" borderId="11" xfId="3" applyFont="1" applyFill="1" applyBorder="1" applyAlignment="1" applyProtection="1">
      <alignment vertical="top" wrapText="1"/>
      <protection locked="0"/>
    </xf>
    <xf numFmtId="0" fontId="22" fillId="0" borderId="1" xfId="2" applyFont="1" applyFill="1" applyBorder="1" applyAlignment="1" applyProtection="1">
      <alignment horizontal="center" vertical="center" wrapText="1"/>
      <protection locked="0"/>
    </xf>
    <xf numFmtId="0" fontId="34" fillId="0" borderId="1" xfId="3" applyFont="1" applyFill="1" applyBorder="1" applyAlignment="1" applyProtection="1">
      <alignment vertical="top" wrapText="1"/>
      <protection locked="0"/>
    </xf>
    <xf numFmtId="0" fontId="37" fillId="0" borderId="0" xfId="0" applyFont="1" applyAlignment="1" applyProtection="1">
      <alignment vertical="center"/>
      <protection locked="0"/>
    </xf>
    <xf numFmtId="0" fontId="23" fillId="0" borderId="0" xfId="0" applyFont="1" applyAlignment="1" applyProtection="1">
      <alignment vertical="center"/>
      <protection locked="0"/>
    </xf>
    <xf numFmtId="0" fontId="23" fillId="0" borderId="71" xfId="0" applyFont="1" applyFill="1" applyBorder="1" applyAlignment="1" applyProtection="1">
      <alignment vertical="center" wrapText="1"/>
      <protection locked="0"/>
    </xf>
    <xf numFmtId="0" fontId="23" fillId="0" borderId="0" xfId="0" applyFont="1" applyFill="1" applyBorder="1" applyAlignment="1" applyProtection="1">
      <alignment vertical="center" wrapText="1"/>
      <protection locked="0"/>
    </xf>
    <xf numFmtId="0" fontId="23" fillId="0" borderId="20" xfId="0" applyFont="1" applyFill="1" applyBorder="1" applyAlignment="1" applyProtection="1">
      <alignment vertical="center" wrapText="1"/>
      <protection locked="0"/>
    </xf>
    <xf numFmtId="0" fontId="23" fillId="0" borderId="21" xfId="0" applyFont="1" applyFill="1" applyBorder="1" applyAlignment="1" applyProtection="1">
      <alignment vertical="center" wrapText="1"/>
      <protection locked="0"/>
    </xf>
    <xf numFmtId="0" fontId="23" fillId="0" borderId="106" xfId="3" applyFont="1" applyFill="1" applyBorder="1" applyAlignment="1" applyProtection="1">
      <alignment vertical="top"/>
      <protection locked="0"/>
    </xf>
    <xf numFmtId="0" fontId="34" fillId="0" borderId="107" xfId="3" applyFont="1" applyFill="1" applyBorder="1" applyAlignment="1" applyProtection="1">
      <alignment vertical="top" wrapText="1"/>
      <protection locked="0"/>
    </xf>
    <xf numFmtId="0" fontId="41" fillId="0" borderId="0" xfId="0" applyFont="1" applyAlignment="1" applyProtection="1">
      <alignment vertical="center" wrapText="1"/>
    </xf>
    <xf numFmtId="0" fontId="23" fillId="4" borderId="14" xfId="0" applyFont="1" applyFill="1" applyBorder="1" applyAlignment="1" applyProtection="1">
      <alignment horizontal="left" vertical="center"/>
      <protection locked="0"/>
    </xf>
    <xf numFmtId="0" fontId="23" fillId="4" borderId="15" xfId="0" applyFont="1" applyFill="1" applyBorder="1" applyAlignment="1" applyProtection="1">
      <alignment horizontal="left" vertical="center"/>
      <protection locked="0"/>
    </xf>
    <xf numFmtId="0" fontId="23" fillId="0" borderId="0" xfId="0" applyFont="1" applyProtection="1">
      <alignment vertical="center"/>
      <protection locked="0"/>
    </xf>
    <xf numFmtId="0" fontId="34" fillId="4" borderId="14" xfId="0" applyFont="1" applyFill="1" applyBorder="1" applyAlignment="1" applyProtection="1">
      <alignment horizontal="left" vertical="center"/>
      <protection locked="0"/>
    </xf>
    <xf numFmtId="0" fontId="34" fillId="4" borderId="15" xfId="0" applyFont="1" applyFill="1" applyBorder="1" applyAlignment="1" applyProtection="1">
      <alignment horizontal="left" vertical="center"/>
      <protection locked="0"/>
    </xf>
    <xf numFmtId="0" fontId="36" fillId="0" borderId="0" xfId="0" applyFont="1" applyBorder="1" applyAlignment="1" applyProtection="1">
      <alignment horizontal="center" vertical="center" wrapText="1"/>
    </xf>
    <xf numFmtId="0" fontId="23" fillId="0" borderId="65" xfId="0" applyFont="1" applyBorder="1" applyProtection="1">
      <alignment vertical="center"/>
      <protection locked="0"/>
    </xf>
    <xf numFmtId="49" fontId="18" fillId="0" borderId="1" xfId="0" applyNumberFormat="1" applyFont="1" applyBorder="1" applyAlignment="1">
      <alignment horizontal="center" vertical="center"/>
    </xf>
    <xf numFmtId="0" fontId="29" fillId="0" borderId="0" xfId="0" applyFont="1" applyFill="1" applyBorder="1" applyAlignment="1">
      <alignment horizontal="left" vertical="center"/>
    </xf>
    <xf numFmtId="0" fontId="0" fillId="7" borderId="14" xfId="0" applyFont="1" applyFill="1" applyBorder="1" applyAlignment="1">
      <alignment horizontal="left" vertical="center"/>
    </xf>
    <xf numFmtId="0" fontId="0" fillId="7" borderId="15" xfId="0" applyFont="1" applyFill="1" applyBorder="1" applyAlignment="1">
      <alignment horizontal="left" vertical="center"/>
    </xf>
    <xf numFmtId="0" fontId="0" fillId="7" borderId="104" xfId="0" applyFont="1" applyFill="1" applyBorder="1" applyAlignment="1">
      <alignment horizontal="left" vertical="center"/>
    </xf>
    <xf numFmtId="0" fontId="5" fillId="2" borderId="15"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18" xfId="0" applyFont="1" applyFill="1" applyBorder="1" applyAlignment="1">
      <alignment horizontal="center" vertical="center"/>
    </xf>
    <xf numFmtId="0" fontId="5" fillId="2" borderId="51" xfId="0" applyFont="1" applyFill="1" applyBorder="1" applyAlignment="1">
      <alignment horizontal="center" vertical="center"/>
    </xf>
    <xf numFmtId="0" fontId="5" fillId="0" borderId="51" xfId="0" applyFont="1" applyBorder="1" applyAlignment="1">
      <alignment horizontal="center" vertical="center"/>
    </xf>
    <xf numFmtId="0" fontId="0" fillId="0" borderId="0" xfId="0" applyFont="1" applyFill="1" applyBorder="1" applyAlignment="1">
      <alignment vertical="top" wrapText="1"/>
    </xf>
    <xf numFmtId="0" fontId="3" fillId="0" borderId="0" xfId="0" applyFont="1" applyBorder="1" applyAlignment="1">
      <alignment horizontal="center" vertical="center"/>
    </xf>
    <xf numFmtId="0" fontId="0" fillId="2" borderId="18"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9" xfId="0" applyFont="1" applyFill="1" applyBorder="1" applyAlignment="1">
      <alignment horizontal="center" vertical="center"/>
    </xf>
    <xf numFmtId="0" fontId="0" fillId="2" borderId="51" xfId="0" applyFont="1" applyFill="1" applyBorder="1" applyAlignment="1">
      <alignment horizontal="center" vertical="center"/>
    </xf>
    <xf numFmtId="0" fontId="0" fillId="0" borderId="71" xfId="0" applyFont="1" applyFill="1" applyBorder="1" applyAlignment="1">
      <alignment horizontal="center" vertical="top"/>
    </xf>
    <xf numFmtId="0" fontId="0" fillId="0" borderId="0" xfId="0" applyFont="1" applyFill="1" applyBorder="1" applyAlignment="1">
      <alignment horizontal="center" vertical="top"/>
    </xf>
    <xf numFmtId="0" fontId="0" fillId="0" borderId="65" xfId="0" applyFont="1" applyFill="1" applyBorder="1" applyAlignment="1">
      <alignment horizontal="center" vertical="top"/>
    </xf>
    <xf numFmtId="0" fontId="0" fillId="0" borderId="0" xfId="0" applyFont="1" applyFill="1" applyBorder="1" applyAlignment="1">
      <alignment vertical="top" wrapText="1"/>
    </xf>
    <xf numFmtId="0" fontId="0" fillId="2" borderId="18" xfId="0" applyFont="1" applyFill="1" applyBorder="1" applyAlignment="1">
      <alignment horizontal="center" vertical="center" wrapText="1"/>
    </xf>
    <xf numFmtId="0" fontId="0" fillId="0" borderId="0" xfId="0" applyFont="1" applyFill="1" applyBorder="1" applyAlignment="1">
      <alignment vertical="center"/>
    </xf>
    <xf numFmtId="0" fontId="3" fillId="0" borderId="0" xfId="0" applyFont="1" applyBorder="1" applyAlignment="1">
      <alignment vertical="center"/>
    </xf>
    <xf numFmtId="0" fontId="4" fillId="0" borderId="0" xfId="0" applyFont="1" applyBorder="1" applyAlignment="1">
      <alignment wrapText="1"/>
    </xf>
    <xf numFmtId="0" fontId="5" fillId="0" borderId="0" xfId="0" applyFont="1">
      <alignment vertical="center"/>
    </xf>
    <xf numFmtId="0" fontId="12" fillId="2" borderId="35" xfId="0" applyFont="1" applyFill="1" applyBorder="1" applyAlignment="1">
      <alignment horizontal="center" vertical="center"/>
    </xf>
    <xf numFmtId="0" fontId="12" fillId="2" borderId="0" xfId="0" applyFont="1" applyFill="1" applyBorder="1" applyAlignment="1">
      <alignment horizontal="center" vertical="center"/>
    </xf>
    <xf numFmtId="0" fontId="12" fillId="2" borderId="36" xfId="0" applyFont="1" applyFill="1" applyBorder="1" applyAlignment="1">
      <alignment horizontal="center" vertical="center"/>
    </xf>
    <xf numFmtId="0" fontId="1" fillId="0" borderId="0" xfId="0" applyFont="1" applyFill="1" applyBorder="1" applyAlignment="1">
      <alignment vertical="top" wrapText="1"/>
    </xf>
    <xf numFmtId="0" fontId="1" fillId="0" borderId="1" xfId="0" applyFont="1" applyFill="1" applyBorder="1" applyAlignment="1">
      <alignment vertical="top" wrapText="1"/>
    </xf>
    <xf numFmtId="38" fontId="48" fillId="0" borderId="0" xfId="1" applyFont="1">
      <alignment vertical="center"/>
    </xf>
    <xf numFmtId="38" fontId="47" fillId="0" borderId="0" xfId="1" applyFont="1">
      <alignment vertical="center"/>
    </xf>
    <xf numFmtId="0" fontId="49" fillId="0" borderId="0" xfId="0" applyFont="1" applyBorder="1" applyAlignment="1">
      <alignment vertical="center"/>
    </xf>
    <xf numFmtId="191" fontId="4" fillId="0" borderId="0" xfId="0" applyNumberFormat="1" applyFont="1" applyBorder="1" applyAlignment="1">
      <alignment wrapText="1"/>
    </xf>
    <xf numFmtId="0" fontId="5" fillId="0" borderId="0" xfId="0" applyFont="1" applyAlignment="1">
      <alignment vertical="center" wrapText="1"/>
    </xf>
    <xf numFmtId="0" fontId="5" fillId="0" borderId="0" xfId="0" applyFont="1" applyFill="1">
      <alignment vertical="center"/>
    </xf>
    <xf numFmtId="0" fontId="5" fillId="0" borderId="0" xfId="0" applyFont="1" applyBorder="1">
      <alignment vertical="center"/>
    </xf>
    <xf numFmtId="0" fontId="5" fillId="0" borderId="65" xfId="0" applyFont="1" applyBorder="1">
      <alignment vertical="center"/>
    </xf>
    <xf numFmtId="0" fontId="5" fillId="4" borderId="14" xfId="0" applyFont="1" applyFill="1" applyBorder="1" applyAlignment="1">
      <alignment horizontal="left" vertical="center"/>
    </xf>
    <xf numFmtId="0" fontId="5" fillId="4" borderId="15" xfId="0" applyFont="1" applyFill="1" applyBorder="1" applyAlignment="1">
      <alignment horizontal="left" vertical="center"/>
    </xf>
    <xf numFmtId="0" fontId="5" fillId="4" borderId="104" xfId="0" applyFont="1" applyFill="1" applyBorder="1" applyAlignment="1">
      <alignment horizontal="left" vertical="center"/>
    </xf>
    <xf numFmtId="0" fontId="5" fillId="0" borderId="0" xfId="0" applyFont="1" applyBorder="1" applyAlignment="1">
      <alignment vertical="top"/>
    </xf>
    <xf numFmtId="0" fontId="5" fillId="0" borderId="1" xfId="0" applyFont="1" applyBorder="1" applyAlignment="1">
      <alignment vertical="top"/>
    </xf>
    <xf numFmtId="0" fontId="9" fillId="0" borderId="106" xfId="3" applyFont="1" applyFill="1" applyBorder="1" applyAlignment="1" applyProtection="1">
      <alignment vertical="top"/>
    </xf>
    <xf numFmtId="0" fontId="9" fillId="0" borderId="11" xfId="3" applyFont="1" applyFill="1" applyBorder="1" applyAlignment="1" applyProtection="1">
      <alignment vertical="top"/>
    </xf>
    <xf numFmtId="0" fontId="9" fillId="0" borderId="107" xfId="3" applyFont="1" applyFill="1" applyBorder="1" applyAlignment="1" applyProtection="1">
      <alignment vertical="top"/>
    </xf>
    <xf numFmtId="0" fontId="9" fillId="0" borderId="40" xfId="3" applyFont="1" applyFill="1" applyBorder="1" applyAlignment="1" applyProtection="1">
      <alignment vertical="top"/>
    </xf>
    <xf numFmtId="0" fontId="9" fillId="0" borderId="0" xfId="3" applyFont="1" applyFill="1" applyBorder="1" applyAlignment="1" applyProtection="1">
      <alignment vertical="top"/>
    </xf>
    <xf numFmtId="0" fontId="9" fillId="0" borderId="65" xfId="3" applyFont="1" applyFill="1" applyBorder="1" applyAlignment="1" applyProtection="1">
      <alignment vertical="top"/>
    </xf>
    <xf numFmtId="0" fontId="7" fillId="0" borderId="11" xfId="2" applyFont="1" applyFill="1" applyBorder="1" applyAlignment="1" applyProtection="1">
      <alignment horizontal="center" vertical="center" wrapText="1"/>
    </xf>
    <xf numFmtId="0" fontId="7" fillId="0" borderId="1" xfId="2" applyFont="1" applyFill="1" applyBorder="1" applyAlignment="1" applyProtection="1">
      <alignment horizontal="center" vertical="center" wrapText="1"/>
    </xf>
    <xf numFmtId="0" fontId="9" fillId="0" borderId="1" xfId="3" applyFont="1" applyFill="1" applyBorder="1" applyAlignment="1" applyProtection="1">
      <alignment vertical="top"/>
    </xf>
    <xf numFmtId="0" fontId="54" fillId="0" borderId="0" xfId="0" applyFont="1">
      <alignment vertical="center"/>
    </xf>
    <xf numFmtId="0" fontId="0" fillId="0" borderId="0" xfId="0" applyFont="1" applyAlignment="1">
      <alignment horizontal="left" vertical="center"/>
    </xf>
    <xf numFmtId="0" fontId="0" fillId="0" borderId="0" xfId="0" applyAlignment="1">
      <alignment horizontal="left" vertical="center"/>
    </xf>
    <xf numFmtId="0" fontId="0" fillId="0" borderId="1" xfId="0" applyFont="1" applyBorder="1" applyAlignment="1">
      <alignment vertical="top"/>
    </xf>
    <xf numFmtId="0" fontId="21" fillId="0" borderId="106" xfId="3" applyFont="1" applyFill="1" applyBorder="1" applyAlignment="1" applyProtection="1">
      <alignment vertical="top"/>
    </xf>
    <xf numFmtId="49" fontId="58" fillId="0" borderId="0" xfId="0" applyNumberFormat="1" applyFont="1" applyBorder="1" applyAlignment="1">
      <alignment wrapText="1"/>
    </xf>
    <xf numFmtId="196" fontId="59" fillId="0" borderId="0" xfId="0" applyNumberFormat="1" applyFont="1" applyBorder="1" applyAlignment="1">
      <alignment wrapText="1"/>
    </xf>
    <xf numFmtId="0" fontId="0" fillId="3" borderId="37" xfId="0" applyFill="1" applyBorder="1" applyAlignment="1">
      <alignment vertical="center"/>
    </xf>
    <xf numFmtId="0" fontId="0" fillId="3" borderId="25" xfId="0" applyFill="1" applyBorder="1" applyAlignment="1">
      <alignment vertical="center"/>
    </xf>
    <xf numFmtId="0" fontId="0" fillId="3" borderId="27" xfId="0" applyFill="1" applyBorder="1" applyAlignment="1">
      <alignment vertical="center"/>
    </xf>
    <xf numFmtId="0" fontId="0" fillId="5" borderId="71" xfId="0" applyFill="1" applyBorder="1" applyAlignment="1">
      <alignment vertical="center"/>
    </xf>
    <xf numFmtId="0" fontId="0" fillId="5" borderId="41" xfId="0" applyFill="1" applyBorder="1" applyAlignment="1">
      <alignment vertical="center"/>
    </xf>
    <xf numFmtId="0" fontId="0" fillId="3" borderId="71" xfId="0" applyFill="1" applyBorder="1" applyAlignment="1">
      <alignment vertical="center"/>
    </xf>
    <xf numFmtId="0" fontId="0" fillId="3" borderId="0" xfId="0" applyFill="1" applyBorder="1" applyAlignment="1">
      <alignment vertical="center"/>
    </xf>
    <xf numFmtId="0" fontId="0" fillId="3" borderId="41" xfId="0" applyFill="1" applyBorder="1" applyAlignment="1">
      <alignment vertical="center"/>
    </xf>
    <xf numFmtId="0" fontId="0" fillId="3" borderId="42" xfId="0" applyFill="1" applyBorder="1" applyAlignment="1">
      <alignment vertical="center"/>
    </xf>
    <xf numFmtId="0" fontId="0" fillId="3" borderId="43" xfId="0" applyFill="1" applyBorder="1" applyAlignment="1">
      <alignment vertical="center"/>
    </xf>
    <xf numFmtId="0" fontId="0" fillId="3" borderId="44" xfId="0" applyFill="1" applyBorder="1" applyAlignment="1">
      <alignment vertical="center"/>
    </xf>
    <xf numFmtId="0" fontId="0" fillId="3" borderId="20" xfId="0" applyFill="1" applyBorder="1" applyAlignment="1">
      <alignment vertical="center"/>
    </xf>
    <xf numFmtId="0" fontId="0" fillId="3" borderId="21" xfId="0" applyFill="1" applyBorder="1" applyAlignment="1">
      <alignment vertical="center"/>
    </xf>
    <xf numFmtId="0" fontId="0" fillId="3" borderId="22" xfId="0" applyFill="1" applyBorder="1" applyAlignment="1">
      <alignment vertical="center"/>
    </xf>
    <xf numFmtId="0" fontId="0" fillId="3" borderId="119" xfId="0" applyFill="1" applyBorder="1" applyAlignment="1">
      <alignment vertical="center"/>
    </xf>
    <xf numFmtId="0" fontId="0" fillId="3" borderId="93" xfId="0" applyFill="1" applyBorder="1" applyAlignment="1">
      <alignment vertical="center"/>
    </xf>
    <xf numFmtId="0" fontId="0" fillId="3" borderId="94" xfId="0" applyFill="1" applyBorder="1" applyAlignment="1">
      <alignment vertical="center"/>
    </xf>
    <xf numFmtId="0" fontId="0" fillId="3" borderId="71" xfId="0" applyFill="1" applyBorder="1" applyAlignment="1">
      <alignment vertical="center" shrinkToFit="1"/>
    </xf>
    <xf numFmtId="0" fontId="0" fillId="3" borderId="0" xfId="0" applyFill="1" applyBorder="1" applyAlignment="1">
      <alignment vertical="center" shrinkToFit="1"/>
    </xf>
    <xf numFmtId="0" fontId="0" fillId="3" borderId="41" xfId="0" applyFill="1" applyBorder="1" applyAlignment="1">
      <alignment vertical="center" shrinkToFit="1"/>
    </xf>
    <xf numFmtId="0" fontId="0" fillId="3" borderId="120" xfId="0" applyFill="1" applyBorder="1" applyAlignment="1">
      <alignment vertical="center"/>
    </xf>
    <xf numFmtId="0" fontId="0" fillId="3" borderId="87" xfId="0" applyFill="1" applyBorder="1" applyAlignment="1">
      <alignment vertical="center"/>
    </xf>
    <xf numFmtId="0" fontId="0" fillId="3" borderId="88" xfId="0" applyFill="1" applyBorder="1" applyAlignment="1">
      <alignment vertical="center"/>
    </xf>
    <xf numFmtId="0" fontId="0" fillId="5" borderId="20" xfId="0" applyFill="1" applyBorder="1" applyAlignment="1">
      <alignment vertical="center"/>
    </xf>
    <xf numFmtId="0" fontId="0" fillId="5" borderId="22" xfId="0" applyFill="1" applyBorder="1" applyAlignment="1">
      <alignment vertical="center"/>
    </xf>
    <xf numFmtId="0" fontId="0" fillId="3" borderId="20" xfId="0" applyFill="1" applyBorder="1" applyAlignment="1">
      <alignment vertical="center" shrinkToFit="1"/>
    </xf>
    <xf numFmtId="0" fontId="0" fillId="3" borderId="21" xfId="0" applyFill="1" applyBorder="1" applyAlignment="1">
      <alignment vertical="center" shrinkToFit="1"/>
    </xf>
    <xf numFmtId="0" fontId="0" fillId="3" borderId="22" xfId="0" applyFill="1" applyBorder="1" applyAlignment="1">
      <alignment vertical="center" shrinkToFit="1"/>
    </xf>
    <xf numFmtId="0" fontId="0" fillId="3" borderId="85" xfId="0" applyFill="1" applyBorder="1" applyAlignment="1">
      <alignment vertical="center"/>
    </xf>
    <xf numFmtId="0" fontId="0" fillId="3" borderId="73" xfId="0" applyFill="1" applyBorder="1" applyAlignment="1">
      <alignment vertical="center"/>
    </xf>
    <xf numFmtId="0" fontId="0" fillId="3" borderId="74" xfId="0" applyFill="1" applyBorder="1" applyAlignment="1">
      <alignment vertical="center"/>
    </xf>
    <xf numFmtId="0" fontId="18" fillId="0" borderId="0" xfId="0" applyFont="1" applyBorder="1" applyAlignment="1">
      <alignment vertical="center"/>
    </xf>
    <xf numFmtId="0" fontId="6" fillId="0" borderId="0" xfId="0" applyFont="1" applyBorder="1" applyAlignment="1">
      <alignment wrapText="1"/>
    </xf>
    <xf numFmtId="0" fontId="0" fillId="0" borderId="20" xfId="0" applyFont="1" applyFill="1" applyBorder="1" applyAlignment="1">
      <alignment vertical="center"/>
    </xf>
    <xf numFmtId="0" fontId="58" fillId="0" borderId="0" xfId="0" applyFont="1" applyBorder="1" applyAlignment="1">
      <alignment wrapText="1"/>
    </xf>
    <xf numFmtId="0" fontId="21" fillId="0" borderId="130" xfId="3" applyFont="1" applyFill="1" applyBorder="1" applyAlignment="1" applyProtection="1">
      <alignment vertical="top"/>
    </xf>
    <xf numFmtId="0" fontId="21" fillId="0" borderId="129" xfId="3" applyFont="1" applyFill="1" applyBorder="1" applyAlignment="1" applyProtection="1">
      <alignment vertical="top"/>
    </xf>
    <xf numFmtId="0" fontId="64" fillId="0" borderId="0" xfId="0" applyFont="1">
      <alignment vertical="center"/>
    </xf>
    <xf numFmtId="0" fontId="12" fillId="0" borderId="0" xfId="0" applyFont="1" applyFill="1" applyBorder="1" applyAlignment="1">
      <alignment horizontal="center" vertical="center" wrapText="1"/>
    </xf>
    <xf numFmtId="0" fontId="5" fillId="0" borderId="0" xfId="0" applyFont="1" applyBorder="1" applyAlignment="1">
      <alignment horizontal="center" vertical="center"/>
    </xf>
    <xf numFmtId="0" fontId="9" fillId="0" borderId="0" xfId="0" applyFont="1" applyBorder="1" applyAlignment="1">
      <alignment horizontal="center" vertical="center" wrapText="1"/>
    </xf>
    <xf numFmtId="177" fontId="5" fillId="0" borderId="0" xfId="0" applyNumberFormat="1" applyFont="1" applyBorder="1" applyAlignment="1">
      <alignment horizontal="right" vertical="center"/>
    </xf>
    <xf numFmtId="38" fontId="65" fillId="0" borderId="0" xfId="1" applyNumberFormat="1" applyFont="1" applyBorder="1">
      <alignment vertical="center"/>
    </xf>
    <xf numFmtId="199" fontId="0" fillId="0" borderId="0" xfId="1" applyNumberFormat="1" applyFont="1" applyBorder="1">
      <alignment vertical="center"/>
    </xf>
    <xf numFmtId="0" fontId="0" fillId="0" borderId="0" xfId="0" applyAlignment="1"/>
    <xf numFmtId="0" fontId="5" fillId="2" borderId="18" xfId="0" applyFont="1" applyFill="1" applyBorder="1" applyAlignment="1">
      <alignment horizontal="center" vertical="center" wrapText="1"/>
    </xf>
    <xf numFmtId="0" fontId="25" fillId="0" borderId="0" xfId="0" applyFont="1" applyFill="1">
      <alignment vertical="center"/>
    </xf>
    <xf numFmtId="0" fontId="0" fillId="0" borderId="65" xfId="0" applyFont="1" applyFill="1" applyBorder="1">
      <alignment vertical="center"/>
    </xf>
    <xf numFmtId="0" fontId="0" fillId="5" borderId="15" xfId="0" applyFont="1" applyFill="1" applyBorder="1" applyAlignment="1">
      <alignment horizontal="left" vertical="center"/>
    </xf>
    <xf numFmtId="0" fontId="0" fillId="5" borderId="104" xfId="0" applyFont="1" applyFill="1" applyBorder="1" applyAlignment="1">
      <alignment horizontal="left" vertical="center"/>
    </xf>
    <xf numFmtId="0" fontId="0" fillId="0" borderId="0" xfId="0" applyFont="1" applyFill="1" applyBorder="1" applyAlignment="1">
      <alignment vertical="top"/>
    </xf>
    <xf numFmtId="0" fontId="0" fillId="0" borderId="1" xfId="0" applyFont="1" applyFill="1" applyBorder="1" applyAlignment="1">
      <alignment vertical="top"/>
    </xf>
    <xf numFmtId="0" fontId="0" fillId="0" borderId="22" xfId="0" applyFont="1" applyFill="1" applyBorder="1" applyAlignment="1">
      <alignment horizontal="right" vertical="center"/>
    </xf>
    <xf numFmtId="0" fontId="0" fillId="0" borderId="31" xfId="0" applyFont="1" applyFill="1" applyBorder="1" applyAlignment="1">
      <alignment horizontal="right" vertical="center"/>
    </xf>
    <xf numFmtId="0" fontId="0" fillId="0" borderId="0" xfId="0" applyAlignment="1">
      <alignment vertical="top"/>
    </xf>
    <xf numFmtId="0" fontId="0" fillId="4" borderId="95" xfId="0" applyFont="1" applyFill="1" applyBorder="1" applyAlignment="1">
      <alignment horizontal="left" vertical="center"/>
    </xf>
    <xf numFmtId="0" fontId="0" fillId="4" borderId="78" xfId="0" applyFont="1" applyFill="1" applyBorder="1" applyAlignment="1">
      <alignment horizontal="left" vertical="center"/>
    </xf>
    <xf numFmtId="0" fontId="0" fillId="4" borderId="160" xfId="0" applyFont="1" applyFill="1" applyBorder="1" applyAlignment="1">
      <alignment horizontal="left" vertical="center"/>
    </xf>
    <xf numFmtId="0" fontId="5" fillId="0" borderId="0" xfId="6" applyFont="1">
      <alignment vertical="center"/>
    </xf>
    <xf numFmtId="0" fontId="21" fillId="0" borderId="106" xfId="3" applyFont="1" applyFill="1" applyBorder="1" applyAlignment="1" applyProtection="1">
      <alignment vertical="center"/>
    </xf>
    <xf numFmtId="0" fontId="0" fillId="0" borderId="11" xfId="6" applyFont="1" applyBorder="1" applyAlignment="1">
      <alignment vertical="center"/>
    </xf>
    <xf numFmtId="0" fontId="0" fillId="0" borderId="107" xfId="6" applyFont="1" applyBorder="1" applyAlignment="1">
      <alignment vertical="center"/>
    </xf>
    <xf numFmtId="0" fontId="0" fillId="0" borderId="0" xfId="6" applyFont="1">
      <alignment vertical="center"/>
    </xf>
    <xf numFmtId="0" fontId="21" fillId="0" borderId="40" xfId="3" applyFont="1" applyFill="1" applyBorder="1" applyAlignment="1" applyProtection="1">
      <alignment vertical="center"/>
    </xf>
    <xf numFmtId="0" fontId="0" fillId="0" borderId="0" xfId="6" applyFont="1" applyBorder="1" applyAlignment="1">
      <alignment vertical="center"/>
    </xf>
    <xf numFmtId="0" fontId="0" fillId="0" borderId="65" xfId="6" applyFont="1" applyBorder="1" applyAlignment="1">
      <alignment vertical="center"/>
    </xf>
    <xf numFmtId="0" fontId="0" fillId="0" borderId="80" xfId="6" applyFont="1" applyBorder="1" applyAlignment="1">
      <alignment vertical="center"/>
    </xf>
    <xf numFmtId="0" fontId="0" fillId="0" borderId="35" xfId="6" applyFont="1" applyBorder="1" applyAlignment="1">
      <alignment vertical="center"/>
    </xf>
    <xf numFmtId="0" fontId="0" fillId="0" borderId="75" xfId="6" applyFont="1" applyBorder="1" applyAlignment="1">
      <alignment vertical="center"/>
    </xf>
    <xf numFmtId="0" fontId="0" fillId="0" borderId="1" xfId="6" applyFont="1" applyBorder="1" applyAlignment="1">
      <alignment vertical="center"/>
    </xf>
    <xf numFmtId="0" fontId="0" fillId="0" borderId="129" xfId="6" applyFont="1" applyBorder="1" applyAlignment="1">
      <alignment vertical="center"/>
    </xf>
    <xf numFmtId="0" fontId="70" fillId="0" borderId="0" xfId="6" applyFont="1" applyBorder="1" applyAlignment="1">
      <alignment vertical="center" wrapText="1"/>
    </xf>
    <xf numFmtId="0" fontId="70" fillId="0" borderId="0" xfId="6" applyFont="1" applyBorder="1" applyAlignment="1">
      <alignment vertical="center"/>
    </xf>
    <xf numFmtId="0" fontId="68" fillId="0" borderId="0" xfId="6" applyFont="1" applyFill="1" applyBorder="1" applyAlignment="1">
      <alignment vertical="center" wrapText="1"/>
    </xf>
    <xf numFmtId="210" fontId="68" fillId="0" borderId="0" xfId="6" applyNumberFormat="1" applyFont="1" applyFill="1" applyBorder="1" applyAlignment="1">
      <alignment vertical="center"/>
    </xf>
    <xf numFmtId="0" fontId="70" fillId="0" borderId="65" xfId="6" applyFont="1" applyBorder="1" applyAlignment="1">
      <alignment vertical="center" wrapText="1"/>
    </xf>
    <xf numFmtId="0" fontId="0" fillId="0" borderId="65" xfId="6" applyFont="1" applyBorder="1">
      <alignment vertical="center"/>
    </xf>
    <xf numFmtId="0" fontId="0" fillId="0" borderId="0" xfId="6" applyFont="1" applyBorder="1">
      <alignment vertical="center"/>
    </xf>
    <xf numFmtId="210" fontId="70" fillId="0" borderId="0" xfId="6" applyNumberFormat="1" applyFont="1" applyFill="1" applyBorder="1" applyAlignment="1">
      <alignment vertical="center" wrapText="1"/>
    </xf>
    <xf numFmtId="0" fontId="70" fillId="0" borderId="0" xfId="6" applyFont="1" applyBorder="1" applyAlignment="1">
      <alignment wrapText="1"/>
    </xf>
    <xf numFmtId="0" fontId="0" fillId="0" borderId="0" xfId="6" applyFont="1" applyFill="1" applyBorder="1">
      <alignment vertical="center"/>
    </xf>
    <xf numFmtId="0" fontId="29" fillId="0" borderId="65" xfId="6" applyFont="1" applyBorder="1">
      <alignment vertical="center"/>
    </xf>
    <xf numFmtId="0" fontId="29" fillId="0" borderId="0" xfId="6" applyFont="1" applyFill="1" applyBorder="1" applyAlignment="1">
      <alignment vertical="center"/>
    </xf>
    <xf numFmtId="0" fontId="29" fillId="0" borderId="0" xfId="6" applyFont="1" applyFill="1" applyBorder="1">
      <alignment vertical="center"/>
    </xf>
    <xf numFmtId="210" fontId="70" fillId="0" borderId="0" xfId="6" applyNumberFormat="1" applyFont="1" applyBorder="1" applyAlignment="1">
      <alignment vertical="center"/>
    </xf>
    <xf numFmtId="0" fontId="70" fillId="0" borderId="0" xfId="6" applyFont="1" applyBorder="1">
      <alignment vertical="center"/>
    </xf>
    <xf numFmtId="0" fontId="70" fillId="0" borderId="0" xfId="6" applyFont="1" applyBorder="1" applyAlignment="1">
      <alignment vertical="top" wrapText="1"/>
    </xf>
    <xf numFmtId="0" fontId="70" fillId="0" borderId="0" xfId="6" applyFont="1" applyFill="1" applyBorder="1" applyAlignment="1">
      <alignment vertical="center" wrapText="1"/>
    </xf>
    <xf numFmtId="0" fontId="0" fillId="0" borderId="0" xfId="6" applyFont="1" applyFill="1" applyBorder="1" applyAlignment="1">
      <alignment vertical="center"/>
    </xf>
    <xf numFmtId="0" fontId="68" fillId="0" borderId="0" xfId="6" applyFont="1" applyBorder="1" applyAlignment="1">
      <alignment vertical="center" wrapText="1"/>
    </xf>
    <xf numFmtId="0" fontId="21" fillId="0" borderId="0" xfId="6" applyFont="1" applyBorder="1" applyAlignment="1">
      <alignment vertical="center" wrapText="1"/>
    </xf>
    <xf numFmtId="210" fontId="68" fillId="0" borderId="0" xfId="6" applyNumberFormat="1" applyFont="1" applyBorder="1" applyAlignment="1">
      <alignment vertical="center"/>
    </xf>
    <xf numFmtId="0" fontId="0" fillId="0" borderId="0" xfId="0" applyFont="1" applyAlignment="1">
      <alignment horizontal="left" vertical="top"/>
    </xf>
    <xf numFmtId="0" fontId="24" fillId="3" borderId="0" xfId="0" applyFont="1" applyFill="1">
      <alignment vertical="center"/>
    </xf>
    <xf numFmtId="0" fontId="0" fillId="3" borderId="0" xfId="0" applyFont="1" applyFill="1">
      <alignment vertical="center"/>
    </xf>
    <xf numFmtId="0" fontId="29" fillId="0" borderId="11" xfId="6" applyFont="1" applyBorder="1">
      <alignment vertical="center"/>
    </xf>
    <xf numFmtId="0" fontId="0" fillId="0" borderId="11" xfId="6" applyFont="1" applyBorder="1">
      <alignment vertical="center"/>
    </xf>
    <xf numFmtId="0" fontId="0" fillId="0" borderId="107" xfId="6" applyFont="1" applyBorder="1">
      <alignment vertical="center"/>
    </xf>
    <xf numFmtId="0" fontId="29" fillId="0" borderId="0" xfId="6" applyFont="1" applyBorder="1">
      <alignment vertical="center"/>
    </xf>
    <xf numFmtId="0" fontId="24" fillId="0" borderId="0" xfId="6" applyFont="1" applyBorder="1" applyAlignment="1">
      <alignment vertical="center"/>
    </xf>
    <xf numFmtId="0" fontId="29" fillId="0" borderId="0" xfId="6" applyFont="1" applyBorder="1" applyAlignment="1">
      <alignment vertical="top"/>
    </xf>
    <xf numFmtId="0" fontId="29" fillId="0" borderId="0" xfId="6" applyFont="1" applyBorder="1" applyAlignment="1">
      <alignment horizontal="center" vertical="center"/>
    </xf>
    <xf numFmtId="0" fontId="24" fillId="0" borderId="0" xfId="6" applyFont="1" applyBorder="1" applyAlignment="1">
      <alignment vertical="center" wrapText="1"/>
    </xf>
    <xf numFmtId="0" fontId="29" fillId="0" borderId="0" xfId="6" applyFont="1" applyFill="1" applyBorder="1" applyAlignment="1">
      <alignment horizontal="center" vertical="center"/>
    </xf>
    <xf numFmtId="0" fontId="16" fillId="0" borderId="0" xfId="6" applyFont="1" applyAlignment="1">
      <alignment vertical="top" wrapText="1"/>
    </xf>
    <xf numFmtId="0" fontId="5" fillId="0" borderId="0" xfId="0" applyFont="1" applyAlignment="1">
      <alignment vertical="center"/>
    </xf>
    <xf numFmtId="210" fontId="29" fillId="0" borderId="0" xfId="6" applyNumberFormat="1" applyFont="1" applyBorder="1" applyAlignment="1">
      <alignment horizontal="center" vertical="center"/>
    </xf>
    <xf numFmtId="0" fontId="29" fillId="0" borderId="0" xfId="6" applyFont="1" applyBorder="1" applyAlignment="1">
      <alignment vertical="center"/>
    </xf>
    <xf numFmtId="0" fontId="29" fillId="0" borderId="0" xfId="6" applyFont="1" applyFill="1" applyBorder="1" applyAlignment="1">
      <alignment vertical="top" wrapText="1"/>
    </xf>
    <xf numFmtId="0" fontId="29" fillId="0" borderId="0" xfId="6" applyFont="1" applyFill="1" applyBorder="1" applyAlignment="1">
      <alignment horizontal="left" vertical="top" wrapText="1"/>
    </xf>
    <xf numFmtId="0" fontId="6" fillId="0" borderId="0" xfId="6" applyFont="1" applyBorder="1" applyAlignment="1">
      <alignment vertical="center" wrapText="1"/>
    </xf>
    <xf numFmtId="0" fontId="0" fillId="0" borderId="0" xfId="0" applyFont="1" applyBorder="1" applyAlignment="1">
      <alignment vertical="center"/>
    </xf>
    <xf numFmtId="0" fontId="79" fillId="0" borderId="0" xfId="6" applyFont="1" applyBorder="1" applyAlignment="1">
      <alignment vertical="center" wrapText="1"/>
    </xf>
    <xf numFmtId="0" fontId="19" fillId="0" borderId="0" xfId="0" applyFont="1" applyBorder="1" applyAlignment="1">
      <alignment vertical="center"/>
    </xf>
    <xf numFmtId="0" fontId="29" fillId="0" borderId="1" xfId="6" applyFont="1" applyBorder="1">
      <alignment vertical="center"/>
    </xf>
    <xf numFmtId="0" fontId="0" fillId="0" borderId="1" xfId="6" applyFont="1" applyBorder="1">
      <alignment vertical="center"/>
    </xf>
    <xf numFmtId="0" fontId="0" fillId="0" borderId="129" xfId="6" applyFont="1" applyBorder="1">
      <alignment vertical="center"/>
    </xf>
    <xf numFmtId="0" fontId="5" fillId="0" borderId="11" xfId="6" applyFont="1" applyBorder="1" applyAlignment="1">
      <alignment vertical="center"/>
    </xf>
    <xf numFmtId="0" fontId="16" fillId="0" borderId="11" xfId="6" applyFont="1" applyBorder="1">
      <alignment vertical="center"/>
    </xf>
    <xf numFmtId="0" fontId="5" fillId="0" borderId="11" xfId="6" applyFont="1" applyBorder="1">
      <alignment vertical="center"/>
    </xf>
    <xf numFmtId="0" fontId="5" fillId="0" borderId="107" xfId="6" applyFont="1" applyBorder="1">
      <alignment vertical="center"/>
    </xf>
    <xf numFmtId="0" fontId="81" fillId="0" borderId="0" xfId="6" applyFont="1" applyBorder="1" applyAlignment="1">
      <alignment horizontal="center" vertical="center"/>
    </xf>
    <xf numFmtId="0" fontId="5" fillId="0" borderId="0" xfId="6" applyFont="1" applyBorder="1">
      <alignment vertical="center"/>
    </xf>
    <xf numFmtId="0" fontId="5" fillId="0" borderId="65" xfId="6" applyFont="1" applyBorder="1">
      <alignment vertical="center"/>
    </xf>
    <xf numFmtId="210" fontId="81" fillId="0" borderId="0" xfId="6" applyNumberFormat="1" applyFont="1" applyBorder="1" applyAlignment="1">
      <alignment horizontal="center" vertical="center"/>
    </xf>
    <xf numFmtId="210" fontId="68" fillId="0" borderId="0" xfId="6" applyNumberFormat="1" applyFont="1" applyBorder="1" applyAlignment="1">
      <alignment horizontal="center" vertical="center"/>
    </xf>
    <xf numFmtId="0" fontId="77" fillId="0" borderId="0" xfId="7" applyFont="1" applyBorder="1">
      <alignment vertical="center"/>
    </xf>
    <xf numFmtId="0" fontId="29" fillId="0" borderId="0" xfId="7" applyFont="1" applyBorder="1">
      <alignment vertical="center"/>
    </xf>
    <xf numFmtId="210" fontId="77" fillId="0" borderId="0" xfId="7" applyNumberFormat="1" applyFont="1" applyBorder="1" applyAlignment="1">
      <alignment horizontal="center" vertical="center"/>
    </xf>
    <xf numFmtId="0" fontId="82" fillId="0" borderId="0" xfId="7" applyFont="1" applyBorder="1" applyAlignment="1">
      <alignment vertical="center"/>
    </xf>
    <xf numFmtId="0" fontId="16" fillId="0" borderId="0" xfId="7" applyFont="1" applyBorder="1">
      <alignment vertical="center"/>
    </xf>
    <xf numFmtId="0" fontId="81" fillId="0" borderId="0" xfId="6" applyFont="1" applyBorder="1">
      <alignment vertical="center"/>
    </xf>
    <xf numFmtId="0" fontId="68" fillId="0" borderId="0" xfId="6" applyFont="1" applyBorder="1">
      <alignment vertical="center"/>
    </xf>
    <xf numFmtId="0" fontId="4" fillId="0" borderId="0" xfId="7" applyFont="1" applyBorder="1" applyAlignment="1">
      <alignment horizontal="center" vertical="center" wrapText="1"/>
    </xf>
    <xf numFmtId="0" fontId="4" fillId="0" borderId="0" xfId="7" applyFont="1" applyBorder="1" applyAlignment="1">
      <alignment horizontal="center" vertical="center"/>
    </xf>
    <xf numFmtId="210" fontId="4" fillId="0" borderId="0" xfId="7" applyNumberFormat="1" applyFont="1" applyBorder="1" applyAlignment="1">
      <alignment horizontal="center" vertical="center"/>
    </xf>
    <xf numFmtId="0" fontId="16" fillId="0" borderId="0" xfId="7" applyFont="1" applyBorder="1" applyAlignment="1">
      <alignment horizontal="left" vertical="top"/>
    </xf>
    <xf numFmtId="0" fontId="68" fillId="0" borderId="11" xfId="6" applyFont="1" applyBorder="1" applyAlignment="1">
      <alignment horizontal="center" vertical="center" wrapText="1"/>
    </xf>
    <xf numFmtId="0" fontId="68" fillId="0" borderId="0" xfId="6" applyFont="1" applyBorder="1" applyAlignment="1">
      <alignment horizontal="center" vertical="center" wrapText="1"/>
    </xf>
    <xf numFmtId="0" fontId="5" fillId="0" borderId="0" xfId="0" applyFont="1" applyBorder="1" applyAlignment="1">
      <alignment vertical="center"/>
    </xf>
    <xf numFmtId="0" fontId="5" fillId="0" borderId="65" xfId="0" applyFont="1" applyBorder="1" applyAlignment="1">
      <alignment vertical="center"/>
    </xf>
    <xf numFmtId="0" fontId="16" fillId="0" borderId="0" xfId="7" applyFont="1" applyBorder="1" applyAlignment="1">
      <alignment vertical="center" wrapText="1"/>
    </xf>
    <xf numFmtId="0" fontId="29" fillId="0" borderId="0" xfId="7" applyFont="1" applyBorder="1" applyAlignment="1">
      <alignment vertical="center" wrapText="1"/>
    </xf>
    <xf numFmtId="0" fontId="70" fillId="0" borderId="0" xfId="6" applyFont="1" applyBorder="1" applyAlignment="1">
      <alignment horizontal="left" vertical="top" wrapText="1"/>
    </xf>
    <xf numFmtId="0" fontId="33" fillId="0" borderId="0" xfId="0" applyFont="1" applyFill="1" applyBorder="1" applyAlignment="1">
      <alignment vertical="top"/>
    </xf>
    <xf numFmtId="0" fontId="33" fillId="0" borderId="0" xfId="0" applyFont="1" applyAlignment="1">
      <alignment vertical="center"/>
    </xf>
    <xf numFmtId="0" fontId="84" fillId="0" borderId="0" xfId="6" applyFont="1" applyBorder="1" applyAlignment="1">
      <alignment horizontal="left" vertical="top" wrapText="1"/>
    </xf>
    <xf numFmtId="0" fontId="5" fillId="0" borderId="1" xfId="6" applyFont="1" applyBorder="1" applyAlignment="1">
      <alignment vertical="center"/>
    </xf>
    <xf numFmtId="0" fontId="16" fillId="0" borderId="1" xfId="6" applyFont="1" applyBorder="1">
      <alignment vertical="center"/>
    </xf>
    <xf numFmtId="0" fontId="5" fillId="0" borderId="1" xfId="6" applyFont="1" applyBorder="1">
      <alignment vertical="center"/>
    </xf>
    <xf numFmtId="0" fontId="5" fillId="0" borderId="129" xfId="6" applyFont="1" applyBorder="1">
      <alignment vertical="center"/>
    </xf>
    <xf numFmtId="0" fontId="0" fillId="7" borderId="95" xfId="0" applyFont="1" applyFill="1" applyBorder="1" applyAlignment="1">
      <alignment horizontal="left" vertical="center"/>
    </xf>
    <xf numFmtId="0" fontId="0" fillId="7" borderId="78" xfId="0" applyFont="1" applyFill="1" applyBorder="1" applyAlignment="1">
      <alignment horizontal="left" vertical="center"/>
    </xf>
    <xf numFmtId="0" fontId="0" fillId="7" borderId="160" xfId="0" applyFont="1" applyFill="1" applyBorder="1" applyAlignment="1">
      <alignment horizontal="left" vertical="center"/>
    </xf>
    <xf numFmtId="0" fontId="43" fillId="0" borderId="1" xfId="0" applyFont="1" applyBorder="1" applyAlignment="1">
      <alignment horizontal="center" vertical="center"/>
    </xf>
    <xf numFmtId="0" fontId="4" fillId="0" borderId="1" xfId="0" applyFont="1" applyBorder="1" applyAlignment="1">
      <alignment horizontal="center" wrapText="1"/>
    </xf>
    <xf numFmtId="0" fontId="44" fillId="2" borderId="2" xfId="2" applyFont="1" applyFill="1" applyBorder="1" applyAlignment="1" applyProtection="1">
      <alignment horizontal="center" vertical="center"/>
    </xf>
    <xf numFmtId="0" fontId="5" fillId="0" borderId="3" xfId="0" applyFont="1" applyBorder="1">
      <alignment vertical="center"/>
    </xf>
    <xf numFmtId="0" fontId="5" fillId="0" borderId="4" xfId="0" applyFont="1" applyBorder="1">
      <alignment vertical="center"/>
    </xf>
    <xf numFmtId="0" fontId="7" fillId="2" borderId="5" xfId="2" applyFont="1" applyFill="1" applyBorder="1" applyAlignment="1" applyProtection="1">
      <alignment horizontal="center" vertical="center"/>
    </xf>
    <xf numFmtId="0" fontId="7" fillId="2" borderId="6" xfId="2" applyFont="1" applyFill="1" applyBorder="1" applyAlignment="1" applyProtection="1">
      <alignment horizontal="center" vertical="center"/>
    </xf>
    <xf numFmtId="0" fontId="45" fillId="0" borderId="7" xfId="3" applyFont="1" applyFill="1" applyBorder="1" applyAlignment="1" applyProtection="1">
      <alignment horizontal="center" vertical="center" wrapText="1" shrinkToFit="1"/>
    </xf>
    <xf numFmtId="0" fontId="5" fillId="0" borderId="6" xfId="0" applyFont="1" applyFill="1" applyBorder="1" applyAlignment="1">
      <alignment horizontal="center" vertical="center"/>
    </xf>
    <xf numFmtId="0" fontId="8" fillId="2" borderId="8" xfId="3" applyFont="1" applyFill="1" applyBorder="1" applyAlignment="1" applyProtection="1">
      <alignment horizontal="center" vertical="center" wrapText="1" shrinkToFit="1"/>
    </xf>
    <xf numFmtId="0" fontId="5" fillId="0" borderId="6" xfId="0" applyFont="1" applyBorder="1" applyAlignment="1">
      <alignment horizontal="center" vertical="center"/>
    </xf>
    <xf numFmtId="0" fontId="5" fillId="0" borderId="9" xfId="0" applyFont="1" applyBorder="1" applyAlignment="1">
      <alignment horizontal="center" vertical="center"/>
    </xf>
    <xf numFmtId="0" fontId="9" fillId="0" borderId="10" xfId="0" applyFont="1" applyBorder="1" applyAlignment="1">
      <alignment horizontal="center" vertical="center" wrapText="1"/>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7" fillId="2" borderId="8" xfId="3" applyFont="1" applyFill="1" applyBorder="1" applyAlignment="1" applyProtection="1">
      <alignment horizontal="center" vertical="center"/>
    </xf>
    <xf numFmtId="0" fontId="5" fillId="0" borderId="13" xfId="0" applyFont="1" applyBorder="1" applyAlignment="1">
      <alignment horizontal="center" vertical="center"/>
    </xf>
    <xf numFmtId="0" fontId="10" fillId="2" borderId="14" xfId="2" applyFont="1" applyFill="1" applyBorder="1" applyAlignment="1" applyProtection="1">
      <alignment horizontal="center" vertical="center" wrapText="1" shrinkToFit="1"/>
    </xf>
    <xf numFmtId="0" fontId="10" fillId="2" borderId="15" xfId="2" applyFont="1" applyFill="1" applyBorder="1" applyAlignment="1" applyProtection="1">
      <alignment horizontal="center" vertical="center" shrinkToFit="1"/>
    </xf>
    <xf numFmtId="0" fontId="10" fillId="2" borderId="16" xfId="2" applyFont="1" applyFill="1" applyBorder="1" applyAlignment="1" applyProtection="1">
      <alignment horizontal="center" vertical="center" shrinkToFit="1"/>
    </xf>
    <xf numFmtId="0" fontId="11" fillId="0" borderId="17" xfId="2" applyFont="1" applyFill="1" applyBorder="1" applyAlignment="1" applyProtection="1">
      <alignment horizontal="center" vertical="center"/>
    </xf>
    <xf numFmtId="0" fontId="11" fillId="0" borderId="15" xfId="2" applyFont="1" applyFill="1" applyBorder="1" applyAlignment="1" applyProtection="1">
      <alignment horizontal="center" vertical="center"/>
    </xf>
    <xf numFmtId="0" fontId="5" fillId="0" borderId="15" xfId="0" applyFont="1" applyBorder="1" applyAlignment="1">
      <alignment horizontal="center" vertical="center"/>
    </xf>
    <xf numFmtId="0" fontId="12" fillId="2" borderId="24" xfId="2" applyFont="1" applyFill="1" applyBorder="1" applyAlignment="1" applyProtection="1">
      <alignment horizontal="center" vertical="center" wrapText="1" shrinkToFit="1"/>
    </xf>
    <xf numFmtId="0" fontId="12" fillId="2" borderId="25" xfId="2" applyFont="1" applyFill="1" applyBorder="1" applyAlignment="1" applyProtection="1">
      <alignment horizontal="center" vertical="center" wrapText="1" shrinkToFit="1"/>
    </xf>
    <xf numFmtId="0" fontId="12" fillId="2" borderId="29" xfId="2" applyFont="1" applyFill="1" applyBorder="1" applyAlignment="1" applyProtection="1">
      <alignment horizontal="center" vertical="center" wrapText="1" shrinkToFit="1"/>
    </xf>
    <xf numFmtId="0" fontId="12" fillId="2" borderId="21" xfId="2" applyFont="1" applyFill="1" applyBorder="1" applyAlignment="1" applyProtection="1">
      <alignment horizontal="center" vertical="center" wrapText="1" shrinkToFit="1"/>
    </xf>
    <xf numFmtId="0" fontId="5" fillId="0" borderId="26" xfId="2" applyFont="1" applyFill="1" applyBorder="1" applyAlignment="1" applyProtection="1">
      <alignment horizontal="left" vertical="center" wrapText="1" shrinkToFit="1"/>
    </xf>
    <xf numFmtId="0" fontId="5" fillId="0" borderId="25" xfId="2" applyFont="1" applyFill="1" applyBorder="1" applyAlignment="1" applyProtection="1">
      <alignment horizontal="left" vertical="center" wrapText="1" shrinkToFit="1"/>
    </xf>
    <xf numFmtId="0" fontId="5" fillId="0" borderId="25" xfId="0" applyFont="1" applyBorder="1" applyAlignment="1">
      <alignment horizontal="left" vertical="center" wrapText="1"/>
    </xf>
    <xf numFmtId="0" fontId="5" fillId="0" borderId="27" xfId="0" applyFont="1" applyBorder="1" applyAlignment="1">
      <alignment horizontal="left" vertical="center" wrapText="1"/>
    </xf>
    <xf numFmtId="0" fontId="5" fillId="0" borderId="30" xfId="2" applyFont="1" applyFill="1" applyBorder="1" applyAlignment="1" applyProtection="1">
      <alignment horizontal="left" vertical="center" wrapText="1" shrinkToFit="1"/>
    </xf>
    <xf numFmtId="0" fontId="5" fillId="0" borderId="21" xfId="2" applyFont="1" applyFill="1" applyBorder="1" applyAlignment="1" applyProtection="1">
      <alignment horizontal="left" vertical="center" wrapText="1" shrinkToFit="1"/>
    </xf>
    <xf numFmtId="0" fontId="5" fillId="0" borderId="21" xfId="0" applyFont="1" applyBorder="1" applyAlignment="1">
      <alignment horizontal="left" vertical="center" wrapText="1"/>
    </xf>
    <xf numFmtId="0" fontId="5" fillId="0" borderId="22" xfId="0" applyFont="1" applyBorder="1" applyAlignment="1">
      <alignment horizontal="left" vertical="center" wrapText="1"/>
    </xf>
    <xf numFmtId="0" fontId="7" fillId="2" borderId="18" xfId="3" applyNumberFormat="1" applyFont="1" applyFill="1" applyBorder="1" applyAlignment="1" applyProtection="1">
      <alignment horizontal="center" vertical="center" wrapText="1"/>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4" fillId="0" borderId="25" xfId="3" applyFont="1" applyFill="1" applyBorder="1" applyAlignment="1">
      <alignment horizontal="center" vertical="center" wrapText="1" shrinkToFit="1"/>
    </xf>
    <xf numFmtId="0" fontId="5" fillId="0" borderId="25" xfId="0" applyFont="1" applyBorder="1" applyAlignment="1">
      <alignment horizontal="center" vertical="center" shrinkToFit="1"/>
    </xf>
    <xf numFmtId="0" fontId="5" fillId="0" borderId="28" xfId="0" applyFont="1" applyBorder="1" applyAlignment="1">
      <alignment horizontal="center" vertical="center" shrinkToFit="1"/>
    </xf>
    <xf numFmtId="0" fontId="5" fillId="0" borderId="21" xfId="0" applyFont="1" applyBorder="1" applyAlignment="1">
      <alignment horizontal="center" vertical="center" shrinkToFit="1"/>
    </xf>
    <xf numFmtId="0" fontId="5" fillId="0" borderId="31" xfId="0" applyFont="1" applyBorder="1" applyAlignment="1">
      <alignment horizontal="center" vertical="center" shrinkToFit="1"/>
    </xf>
    <xf numFmtId="0" fontId="7" fillId="2" borderId="14" xfId="2" applyFont="1" applyFill="1" applyBorder="1" applyAlignment="1" applyProtection="1">
      <alignment horizontal="center" vertical="center" wrapText="1"/>
    </xf>
    <xf numFmtId="0" fontId="7" fillId="2" borderId="15" xfId="2" applyFont="1" applyFill="1" applyBorder="1" applyAlignment="1" applyProtection="1">
      <alignment horizontal="center" vertical="center" wrapText="1"/>
    </xf>
    <xf numFmtId="0" fontId="9" fillId="0" borderId="17" xfId="3" applyFont="1" applyFill="1" applyBorder="1" applyAlignment="1" applyProtection="1">
      <alignment vertical="center" wrapText="1"/>
    </xf>
    <xf numFmtId="0" fontId="9" fillId="0" borderId="15" xfId="3" applyFont="1" applyFill="1" applyBorder="1" applyAlignment="1" applyProtection="1">
      <alignment vertical="center" wrapText="1"/>
    </xf>
    <xf numFmtId="0" fontId="9" fillId="0" borderId="23" xfId="3" applyFont="1" applyFill="1" applyBorder="1" applyAlignment="1" applyProtection="1">
      <alignment vertical="center" wrapText="1"/>
    </xf>
    <xf numFmtId="0" fontId="7" fillId="2" borderId="18" xfId="3" applyFont="1" applyFill="1" applyBorder="1" applyAlignment="1" applyProtection="1">
      <alignment horizontal="center" vertical="center" shrinkToFit="1"/>
    </xf>
    <xf numFmtId="0" fontId="5" fillId="0" borderId="15" xfId="0" applyFont="1" applyBorder="1" applyAlignment="1">
      <alignment horizontal="center" vertical="center" shrinkToFit="1"/>
    </xf>
    <xf numFmtId="0" fontId="5" fillId="0" borderId="19" xfId="0" applyFont="1" applyBorder="1" applyAlignment="1">
      <alignment horizontal="center" vertical="center" shrinkToFit="1"/>
    </xf>
    <xf numFmtId="0" fontId="46" fillId="0" borderId="18" xfId="4" applyFont="1" applyFill="1" applyBorder="1" applyAlignment="1" applyProtection="1">
      <alignment vertical="center" wrapText="1" shrinkToFit="1"/>
    </xf>
    <xf numFmtId="0" fontId="46" fillId="0" borderId="15" xfId="4" applyFont="1" applyFill="1" applyBorder="1" applyAlignment="1" applyProtection="1">
      <alignment vertical="center" wrapText="1" shrinkToFit="1"/>
    </xf>
    <xf numFmtId="0" fontId="46" fillId="0" borderId="23" xfId="4" applyFont="1" applyFill="1" applyBorder="1" applyAlignment="1" applyProtection="1">
      <alignment vertical="center" wrapText="1" shrinkToFit="1"/>
    </xf>
    <xf numFmtId="0" fontId="12" fillId="2" borderId="14" xfId="2" applyFont="1" applyFill="1" applyBorder="1" applyAlignment="1" applyProtection="1">
      <alignment horizontal="center" vertical="center"/>
    </xf>
    <xf numFmtId="0" fontId="12" fillId="2" borderId="15" xfId="2" applyFont="1" applyFill="1" applyBorder="1" applyAlignment="1" applyProtection="1">
      <alignment horizontal="center" vertical="center"/>
    </xf>
    <xf numFmtId="0" fontId="11" fillId="0" borderId="17" xfId="3" applyFont="1" applyFill="1" applyBorder="1" applyAlignment="1" applyProtection="1">
      <alignment horizontal="center" vertical="center" wrapText="1" shrinkToFit="1"/>
    </xf>
    <xf numFmtId="0" fontId="7" fillId="2" borderId="18" xfId="2" applyFont="1" applyFill="1" applyBorder="1" applyAlignment="1" applyProtection="1">
      <alignment horizontal="center" vertical="center"/>
    </xf>
    <xf numFmtId="0" fontId="7" fillId="2" borderId="15" xfId="2" applyFont="1" applyFill="1" applyBorder="1" applyAlignment="1" applyProtection="1">
      <alignment horizontal="center" vertical="center"/>
    </xf>
    <xf numFmtId="0" fontId="7" fillId="2" borderId="19" xfId="2" applyFont="1" applyFill="1" applyBorder="1" applyAlignment="1" applyProtection="1">
      <alignment horizontal="center" vertical="center"/>
    </xf>
    <xf numFmtId="0" fontId="11" fillId="0" borderId="15" xfId="4" applyFont="1" applyFill="1" applyBorder="1" applyAlignment="1" applyProtection="1">
      <alignment horizontal="center" vertical="center" wrapText="1"/>
    </xf>
    <xf numFmtId="0" fontId="5" fillId="0" borderId="23" xfId="0" applyFont="1" applyBorder="1" applyAlignment="1">
      <alignment horizontal="center" vertical="center"/>
    </xf>
    <xf numFmtId="0" fontId="7" fillId="2" borderId="16" xfId="2" applyFont="1" applyFill="1" applyBorder="1" applyAlignment="1" applyProtection="1">
      <alignment horizontal="center" vertical="center" wrapText="1"/>
    </xf>
    <xf numFmtId="0" fontId="5" fillId="3" borderId="17" xfId="3" applyFont="1" applyFill="1" applyBorder="1" applyAlignment="1" applyProtection="1">
      <alignment vertical="center" wrapText="1"/>
    </xf>
    <xf numFmtId="0" fontId="5" fillId="3" borderId="15" xfId="3" applyFont="1" applyFill="1" applyBorder="1" applyAlignment="1" applyProtection="1">
      <alignment vertical="center" wrapText="1"/>
    </xf>
    <xf numFmtId="0" fontId="5" fillId="3" borderId="23" xfId="3" applyFont="1" applyFill="1" applyBorder="1" applyAlignment="1" applyProtection="1">
      <alignment vertical="center" wrapText="1"/>
    </xf>
    <xf numFmtId="0" fontId="7" fillId="2" borderId="24" xfId="2" applyFont="1" applyFill="1" applyBorder="1" applyAlignment="1" applyProtection="1">
      <alignment horizontal="center" vertical="center" wrapText="1"/>
    </xf>
    <xf numFmtId="0" fontId="7" fillId="2" borderId="25" xfId="2" applyFont="1" applyFill="1" applyBorder="1" applyAlignment="1" applyProtection="1">
      <alignment horizontal="center" vertical="center" wrapText="1"/>
    </xf>
    <xf numFmtId="0" fontId="7" fillId="2" borderId="32" xfId="2" applyFont="1" applyFill="1" applyBorder="1" applyAlignment="1" applyProtection="1">
      <alignment horizontal="center" vertical="center" wrapText="1"/>
    </xf>
    <xf numFmtId="0" fontId="7" fillId="2" borderId="35" xfId="2" applyFont="1" applyFill="1" applyBorder="1" applyAlignment="1" applyProtection="1">
      <alignment horizontal="center" vertical="center" wrapText="1"/>
    </xf>
    <xf numFmtId="0" fontId="7" fillId="2" borderId="0" xfId="2" applyFont="1" applyFill="1" applyBorder="1" applyAlignment="1" applyProtection="1">
      <alignment horizontal="center" vertical="center" wrapText="1"/>
    </xf>
    <xf numFmtId="0" fontId="7" fillId="2" borderId="36" xfId="2" applyFont="1" applyFill="1" applyBorder="1" applyAlignment="1" applyProtection="1">
      <alignment horizontal="center" vertical="center" wrapText="1"/>
    </xf>
    <xf numFmtId="0" fontId="7" fillId="2" borderId="29" xfId="2" applyFont="1" applyFill="1" applyBorder="1" applyAlignment="1" applyProtection="1">
      <alignment horizontal="center" vertical="center" wrapText="1"/>
    </xf>
    <xf numFmtId="0" fontId="7" fillId="2" borderId="21" xfId="2" applyFont="1" applyFill="1" applyBorder="1" applyAlignment="1" applyProtection="1">
      <alignment horizontal="center" vertical="center" wrapText="1"/>
    </xf>
    <xf numFmtId="0" fontId="7" fillId="2" borderId="53" xfId="2" applyFont="1" applyFill="1" applyBorder="1" applyAlignment="1" applyProtection="1">
      <alignment horizontal="center" vertical="center" wrapText="1"/>
    </xf>
    <xf numFmtId="0" fontId="7" fillId="0" borderId="33" xfId="2" applyFont="1" applyFill="1" applyBorder="1" applyAlignment="1" applyProtection="1">
      <alignment horizontal="center" vertical="center" wrapText="1"/>
    </xf>
    <xf numFmtId="0" fontId="7" fillId="0" borderId="34" xfId="2" applyFont="1" applyFill="1" applyBorder="1" applyAlignment="1" applyProtection="1">
      <alignment horizontal="center" vertical="center" wrapText="1"/>
    </xf>
    <xf numFmtId="0" fontId="5" fillId="2" borderId="18" xfId="0" applyFont="1" applyFill="1" applyBorder="1" applyAlignment="1">
      <alignment horizontal="center" vertical="center"/>
    </xf>
    <xf numFmtId="0" fontId="5" fillId="2" borderId="15" xfId="0" applyFont="1" applyFill="1" applyBorder="1" applyAlignment="1">
      <alignment horizontal="center" vertical="center"/>
    </xf>
    <xf numFmtId="0" fontId="5" fillId="2" borderId="19" xfId="0" applyFont="1" applyFill="1" applyBorder="1" applyAlignment="1">
      <alignment horizontal="center" vertical="center"/>
    </xf>
    <xf numFmtId="0" fontId="5" fillId="2" borderId="23" xfId="0" applyFont="1" applyFill="1" applyBorder="1" applyAlignment="1">
      <alignment horizontal="center" vertical="center"/>
    </xf>
    <xf numFmtId="0" fontId="11" fillId="2" borderId="26" xfId="2" applyFont="1" applyFill="1" applyBorder="1" applyAlignment="1" applyProtection="1">
      <alignment horizontal="center" vertical="center" wrapText="1"/>
    </xf>
    <xf numFmtId="0" fontId="5" fillId="2" borderId="27" xfId="0" applyFont="1" applyFill="1" applyBorder="1" applyAlignment="1">
      <alignment horizontal="center" vertical="center" wrapText="1"/>
    </xf>
    <xf numFmtId="0" fontId="5" fillId="2" borderId="40" xfId="0" applyFont="1" applyFill="1" applyBorder="1" applyAlignment="1">
      <alignment horizontal="center" vertical="center" wrapText="1"/>
    </xf>
    <xf numFmtId="0" fontId="5" fillId="2" borderId="41" xfId="0" applyFont="1" applyFill="1" applyBorder="1" applyAlignment="1">
      <alignment horizontal="center" vertical="center" wrapText="1"/>
    </xf>
    <xf numFmtId="0" fontId="5" fillId="2" borderId="30" xfId="0" applyFont="1" applyFill="1" applyBorder="1" applyAlignment="1">
      <alignment horizontal="center" vertical="center" wrapText="1"/>
    </xf>
    <xf numFmtId="0" fontId="5" fillId="2" borderId="22" xfId="0" applyFont="1" applyFill="1" applyBorder="1" applyAlignment="1">
      <alignment horizontal="center" vertical="center" wrapText="1"/>
    </xf>
    <xf numFmtId="0" fontId="11" fillId="2" borderId="37" xfId="2" applyFont="1" applyFill="1" applyBorder="1" applyAlignment="1" applyProtection="1">
      <alignment horizontal="center" vertical="center" wrapText="1"/>
    </xf>
    <xf numFmtId="0" fontId="11" fillId="2" borderId="25" xfId="2" applyFont="1" applyFill="1" applyBorder="1" applyAlignment="1" applyProtection="1">
      <alignment horizontal="center" vertical="center" wrapText="1"/>
    </xf>
    <xf numFmtId="0" fontId="11" fillId="2" borderId="27" xfId="2" applyFont="1" applyFill="1" applyBorder="1" applyAlignment="1" applyProtection="1">
      <alignment horizontal="center" vertical="center" wrapText="1"/>
    </xf>
    <xf numFmtId="0" fontId="5" fillId="0" borderId="38" xfId="0" applyFont="1" applyFill="1" applyBorder="1" applyAlignment="1">
      <alignment horizontal="center" vertical="center"/>
    </xf>
    <xf numFmtId="38" fontId="5" fillId="0" borderId="38" xfId="1" applyFont="1" applyFill="1" applyBorder="1" applyAlignment="1">
      <alignment horizontal="center" vertical="center"/>
    </xf>
    <xf numFmtId="38" fontId="5" fillId="0" borderId="39" xfId="1" applyFont="1" applyFill="1" applyBorder="1" applyAlignment="1">
      <alignment horizontal="center" vertical="center"/>
    </xf>
    <xf numFmtId="0" fontId="11" fillId="2" borderId="42" xfId="2" applyFont="1" applyFill="1" applyBorder="1" applyAlignment="1" applyProtection="1">
      <alignment horizontal="center" vertical="center" wrapText="1"/>
    </xf>
    <xf numFmtId="0" fontId="11" fillId="2" borderId="43" xfId="2" applyFont="1" applyFill="1" applyBorder="1" applyAlignment="1" applyProtection="1">
      <alignment horizontal="center" vertical="center" wrapText="1"/>
    </xf>
    <xf numFmtId="0" fontId="11" fillId="2" borderId="44" xfId="2" applyFont="1" applyFill="1" applyBorder="1" applyAlignment="1" applyProtection="1">
      <alignment horizontal="center" vertical="center" wrapText="1"/>
    </xf>
    <xf numFmtId="0" fontId="5" fillId="0" borderId="45" xfId="0" applyFont="1" applyFill="1" applyBorder="1" applyAlignment="1">
      <alignment horizontal="center" vertical="center"/>
    </xf>
    <xf numFmtId="38" fontId="5" fillId="0" borderId="45" xfId="1" applyFont="1" applyFill="1" applyBorder="1" applyAlignment="1">
      <alignment horizontal="center" vertical="center"/>
    </xf>
    <xf numFmtId="38" fontId="5" fillId="0" borderId="46" xfId="1" applyFont="1" applyFill="1" applyBorder="1" applyAlignment="1">
      <alignment horizontal="center" vertical="center"/>
    </xf>
    <xf numFmtId="38" fontId="5" fillId="0" borderId="47" xfId="1" applyFont="1" applyFill="1" applyBorder="1" applyAlignment="1">
      <alignment horizontal="center" vertical="center"/>
    </xf>
    <xf numFmtId="176" fontId="5" fillId="0" borderId="45" xfId="0" applyNumberFormat="1" applyFont="1" applyFill="1" applyBorder="1" applyAlignment="1">
      <alignment horizontal="center" vertical="center"/>
    </xf>
    <xf numFmtId="38" fontId="5" fillId="0" borderId="45" xfId="0" applyNumberFormat="1" applyFont="1" applyFill="1" applyBorder="1" applyAlignment="1">
      <alignment horizontal="center" vertical="center"/>
    </xf>
    <xf numFmtId="0" fontId="5" fillId="0" borderId="34" xfId="0" applyFont="1" applyFill="1" applyBorder="1" applyAlignment="1">
      <alignment horizontal="center" vertical="center"/>
    </xf>
    <xf numFmtId="0" fontId="5" fillId="0" borderId="52" xfId="0" applyFont="1" applyFill="1" applyBorder="1" applyAlignment="1">
      <alignment horizontal="center" vertical="center"/>
    </xf>
    <xf numFmtId="0" fontId="11" fillId="2" borderId="50" xfId="2" applyFont="1" applyFill="1" applyBorder="1" applyAlignment="1" applyProtection="1">
      <alignment horizontal="center" vertical="center" wrapText="1"/>
    </xf>
    <xf numFmtId="0" fontId="11" fillId="2" borderId="51" xfId="2" applyFont="1" applyFill="1" applyBorder="1" applyAlignment="1" applyProtection="1">
      <alignment horizontal="center" vertical="center" wrapText="1"/>
    </xf>
    <xf numFmtId="0" fontId="5" fillId="0" borderId="51" xfId="0" applyFont="1" applyFill="1" applyBorder="1" applyAlignment="1">
      <alignment horizontal="center" vertical="center"/>
    </xf>
    <xf numFmtId="38" fontId="5" fillId="0" borderId="51" xfId="1" applyFont="1" applyFill="1" applyBorder="1" applyAlignment="1">
      <alignment horizontal="center" vertical="center"/>
    </xf>
    <xf numFmtId="0" fontId="11" fillId="2" borderId="20" xfId="2" applyFont="1" applyFill="1" applyBorder="1" applyAlignment="1" applyProtection="1">
      <alignment horizontal="center" vertical="center" wrapText="1"/>
    </xf>
    <xf numFmtId="0" fontId="11" fillId="2" borderId="21" xfId="2" applyFont="1" applyFill="1" applyBorder="1" applyAlignment="1" applyProtection="1">
      <alignment horizontal="center" vertical="center" wrapText="1"/>
    </xf>
    <xf numFmtId="0" fontId="11" fillId="2" borderId="22" xfId="2" applyFont="1" applyFill="1" applyBorder="1" applyAlignment="1" applyProtection="1">
      <alignment horizontal="center" vertical="center" wrapText="1"/>
    </xf>
    <xf numFmtId="0" fontId="5" fillId="0" borderId="48" xfId="0" applyFont="1" applyFill="1" applyBorder="1" applyAlignment="1">
      <alignment horizontal="center" vertical="center"/>
    </xf>
    <xf numFmtId="38" fontId="5" fillId="0" borderId="48" xfId="1" applyFont="1" applyFill="1" applyBorder="1" applyAlignment="1">
      <alignment horizontal="center" vertical="center"/>
    </xf>
    <xf numFmtId="38" fontId="5" fillId="0" borderId="48" xfId="0" applyNumberFormat="1" applyFont="1" applyFill="1" applyBorder="1" applyAlignment="1">
      <alignment horizontal="center" vertical="center"/>
    </xf>
    <xf numFmtId="38" fontId="5" fillId="0" borderId="49" xfId="1" applyFont="1" applyFill="1" applyBorder="1" applyAlignment="1">
      <alignment horizontal="center" vertical="center"/>
    </xf>
    <xf numFmtId="0" fontId="12" fillId="2" borderId="54" xfId="0" applyFont="1" applyFill="1" applyBorder="1" applyAlignment="1">
      <alignment horizontal="center" vertical="center" wrapText="1"/>
    </xf>
    <xf numFmtId="0" fontId="12" fillId="2" borderId="51" xfId="0" applyFont="1" applyFill="1" applyBorder="1" applyAlignment="1">
      <alignment horizontal="center" vertical="center"/>
    </xf>
    <xf numFmtId="0" fontId="12" fillId="2" borderId="55" xfId="0" applyFont="1" applyFill="1" applyBorder="1" applyAlignment="1">
      <alignment horizontal="center" vertical="center"/>
    </xf>
    <xf numFmtId="0" fontId="12" fillId="2" borderId="54" xfId="0" applyFont="1" applyFill="1" applyBorder="1" applyAlignment="1">
      <alignment horizontal="center" vertical="center"/>
    </xf>
    <xf numFmtId="0" fontId="12" fillId="2" borderId="60" xfId="0" applyFont="1" applyFill="1" applyBorder="1" applyAlignment="1">
      <alignment horizontal="center" vertical="center"/>
    </xf>
    <xf numFmtId="0" fontId="12" fillId="2" borderId="61" xfId="0" applyFont="1" applyFill="1" applyBorder="1" applyAlignment="1">
      <alignment horizontal="center" vertical="center"/>
    </xf>
    <xf numFmtId="0" fontId="12" fillId="2" borderId="62" xfId="0" applyFont="1" applyFill="1" applyBorder="1" applyAlignment="1">
      <alignment horizontal="center" vertical="center"/>
    </xf>
    <xf numFmtId="0" fontId="5" fillId="2" borderId="17" xfId="0" applyFont="1" applyFill="1" applyBorder="1" applyAlignment="1">
      <alignment horizontal="center" vertical="center"/>
    </xf>
    <xf numFmtId="0" fontId="5" fillId="0" borderId="56" xfId="0" applyFont="1" applyBorder="1" applyAlignment="1">
      <alignment horizontal="center" vertical="center"/>
    </xf>
    <xf numFmtId="0" fontId="5" fillId="0" borderId="57" xfId="0" applyFont="1" applyBorder="1" applyAlignment="1">
      <alignment horizontal="center" vertical="center"/>
    </xf>
    <xf numFmtId="0" fontId="5" fillId="0" borderId="58" xfId="0" applyFont="1" applyBorder="1" applyAlignment="1">
      <alignment horizontal="center" vertical="center"/>
    </xf>
    <xf numFmtId="0" fontId="5" fillId="2" borderId="51" xfId="0" applyFont="1" applyFill="1" applyBorder="1" applyAlignment="1">
      <alignment horizontal="center" vertical="center"/>
    </xf>
    <xf numFmtId="9" fontId="5" fillId="0" borderId="51" xfId="0" applyNumberFormat="1" applyFont="1" applyFill="1" applyBorder="1" applyAlignment="1">
      <alignment horizontal="center" vertical="center"/>
    </xf>
    <xf numFmtId="0" fontId="5" fillId="2" borderId="51" xfId="0" applyFont="1" applyFill="1" applyBorder="1" applyAlignment="1">
      <alignment horizontal="center" vertical="center" wrapText="1"/>
    </xf>
    <xf numFmtId="0" fontId="5" fillId="2" borderId="59" xfId="0" applyFont="1" applyFill="1" applyBorder="1" applyAlignment="1">
      <alignment horizontal="center" vertical="center"/>
    </xf>
    <xf numFmtId="0" fontId="5" fillId="0" borderId="26" xfId="0" applyFont="1" applyBorder="1" applyAlignment="1">
      <alignment horizontal="left" vertical="top" wrapText="1"/>
    </xf>
    <xf numFmtId="0" fontId="5" fillId="0" borderId="25" xfId="0" applyFont="1" applyBorder="1" applyAlignment="1">
      <alignment horizontal="left" vertical="top" wrapText="1"/>
    </xf>
    <xf numFmtId="0" fontId="5" fillId="0" borderId="27" xfId="0" applyFont="1" applyBorder="1" applyAlignment="1">
      <alignment horizontal="left" vertical="top" wrapText="1"/>
    </xf>
    <xf numFmtId="0" fontId="5" fillId="0" borderId="40" xfId="0" applyFont="1" applyBorder="1" applyAlignment="1">
      <alignment horizontal="left" vertical="top" wrapText="1"/>
    </xf>
    <xf numFmtId="0" fontId="5" fillId="0" borderId="0" xfId="0" applyFont="1" applyBorder="1" applyAlignment="1">
      <alignment horizontal="left" vertical="top" wrapText="1"/>
    </xf>
    <xf numFmtId="0" fontId="5" fillId="0" borderId="41" xfId="0" applyFont="1" applyBorder="1" applyAlignment="1">
      <alignment horizontal="left" vertical="top" wrapText="1"/>
    </xf>
    <xf numFmtId="0" fontId="5" fillId="0" borderId="30" xfId="0" applyFont="1" applyBorder="1" applyAlignment="1">
      <alignment horizontal="left" vertical="top" wrapText="1"/>
    </xf>
    <xf numFmtId="0" fontId="5" fillId="0" borderId="21" xfId="0" applyFont="1" applyBorder="1" applyAlignment="1">
      <alignment horizontal="left" vertical="top" wrapText="1"/>
    </xf>
    <xf numFmtId="0" fontId="5" fillId="0" borderId="22" xfId="0" applyFont="1" applyBorder="1" applyAlignment="1">
      <alignment horizontal="left" vertical="top" wrapText="1"/>
    </xf>
    <xf numFmtId="0" fontId="5" fillId="2" borderId="37" xfId="0" applyFont="1" applyFill="1" applyBorder="1" applyAlignment="1">
      <alignment horizontal="center" vertical="center" shrinkToFit="1"/>
    </xf>
    <xf numFmtId="0" fontId="5" fillId="2" borderId="25" xfId="0" applyFont="1" applyFill="1" applyBorder="1" applyAlignment="1">
      <alignment horizontal="center" vertical="center" shrinkToFit="1"/>
    </xf>
    <xf numFmtId="0" fontId="5" fillId="2" borderId="27" xfId="0" applyFont="1" applyFill="1" applyBorder="1" applyAlignment="1">
      <alignment horizontal="center" vertical="center" shrinkToFit="1"/>
    </xf>
    <xf numFmtId="0" fontId="5" fillId="0" borderId="20" xfId="0" applyFont="1" applyBorder="1" applyAlignment="1">
      <alignment horizontal="center" vertical="center" shrinkToFit="1"/>
    </xf>
    <xf numFmtId="0" fontId="5" fillId="0" borderId="22" xfId="0" applyFont="1" applyBorder="1" applyAlignment="1">
      <alignment horizontal="center" vertical="center" shrinkToFit="1"/>
    </xf>
    <xf numFmtId="0" fontId="5" fillId="0" borderId="37" xfId="0" applyFont="1" applyBorder="1" applyAlignment="1">
      <alignment horizontal="center" vertical="center" shrinkToFit="1"/>
    </xf>
    <xf numFmtId="0" fontId="5" fillId="0" borderId="27" xfId="0" applyFont="1" applyBorder="1" applyAlignment="1">
      <alignment horizontal="center" vertical="center" shrinkToFit="1"/>
    </xf>
    <xf numFmtId="1" fontId="5" fillId="0" borderId="51" xfId="1" applyNumberFormat="1" applyFont="1" applyBorder="1" applyAlignment="1">
      <alignment horizontal="center" vertical="center" wrapText="1"/>
    </xf>
    <xf numFmtId="1" fontId="5" fillId="0" borderId="51" xfId="1" applyNumberFormat="1" applyFont="1" applyBorder="1" applyAlignment="1">
      <alignment horizontal="center" vertical="center"/>
    </xf>
    <xf numFmtId="1" fontId="5" fillId="0" borderId="59" xfId="1" applyNumberFormat="1" applyFont="1" applyBorder="1" applyAlignment="1">
      <alignment horizontal="center" vertical="center"/>
    </xf>
    <xf numFmtId="0" fontId="5" fillId="0" borderId="18" xfId="0" applyFont="1" applyBorder="1" applyAlignment="1">
      <alignment horizontal="center" vertical="center" shrinkToFit="1"/>
    </xf>
    <xf numFmtId="38" fontId="5" fillId="0" borderId="51" xfId="1" applyFont="1" applyBorder="1" applyAlignment="1">
      <alignment horizontal="center" vertical="center"/>
    </xf>
    <xf numFmtId="38" fontId="5" fillId="0" borderId="59" xfId="1" applyFont="1" applyBorder="1" applyAlignment="1">
      <alignment horizontal="center" vertical="center"/>
    </xf>
    <xf numFmtId="0" fontId="5" fillId="2" borderId="37" xfId="0" applyFont="1" applyFill="1" applyBorder="1" applyAlignment="1">
      <alignment horizontal="center" vertical="center"/>
    </xf>
    <xf numFmtId="0" fontId="5" fillId="2" borderId="25" xfId="0" applyFont="1" applyFill="1" applyBorder="1" applyAlignment="1">
      <alignment horizontal="center" vertical="center"/>
    </xf>
    <xf numFmtId="0" fontId="5" fillId="2" borderId="27" xfId="0" applyFont="1" applyFill="1" applyBorder="1" applyAlignment="1">
      <alignment horizontal="center" vertical="center"/>
    </xf>
    <xf numFmtId="0" fontId="5" fillId="0" borderId="37" xfId="0" applyFont="1" applyBorder="1" applyAlignment="1">
      <alignment horizontal="center" vertical="center"/>
    </xf>
    <xf numFmtId="0" fontId="5" fillId="0" borderId="25" xfId="0" applyFont="1" applyBorder="1" applyAlignment="1">
      <alignment horizontal="center" vertical="center"/>
    </xf>
    <xf numFmtId="0" fontId="5" fillId="0" borderId="27" xfId="0" applyFont="1" applyBorder="1" applyAlignment="1">
      <alignment horizontal="center" vertical="center"/>
    </xf>
    <xf numFmtId="0" fontId="5" fillId="0" borderId="61" xfId="0" applyFont="1" applyFill="1" applyBorder="1" applyAlignment="1">
      <alignment horizontal="center" vertical="center"/>
    </xf>
    <xf numFmtId="0" fontId="5" fillId="0" borderId="63" xfId="0" applyFont="1" applyBorder="1" applyAlignment="1">
      <alignment horizontal="center" vertical="center"/>
    </xf>
    <xf numFmtId="0" fontId="5" fillId="0" borderId="64" xfId="0" applyFont="1" applyBorder="1" applyAlignment="1">
      <alignment horizontal="center" vertical="center"/>
    </xf>
    <xf numFmtId="0" fontId="12" fillId="2" borderId="24" xfId="0" applyFont="1" applyFill="1" applyBorder="1" applyAlignment="1">
      <alignment horizontal="center" vertical="center" wrapText="1"/>
    </xf>
    <xf numFmtId="0" fontId="12" fillId="2" borderId="25" xfId="0" applyFont="1" applyFill="1" applyBorder="1" applyAlignment="1">
      <alignment horizontal="center" vertical="center" wrapText="1"/>
    </xf>
    <xf numFmtId="0" fontId="12" fillId="2" borderId="32" xfId="0" applyFont="1" applyFill="1" applyBorder="1" applyAlignment="1">
      <alignment horizontal="center" vertical="center" wrapText="1"/>
    </xf>
    <xf numFmtId="0" fontId="12" fillId="2" borderId="35" xfId="0" applyFont="1" applyFill="1" applyBorder="1" applyAlignment="1">
      <alignment horizontal="center" vertical="center" wrapText="1"/>
    </xf>
    <xf numFmtId="0" fontId="12" fillId="2" borderId="0" xfId="0" applyFont="1" applyFill="1" applyBorder="1" applyAlignment="1">
      <alignment horizontal="center" vertical="center" wrapText="1"/>
    </xf>
    <xf numFmtId="0" fontId="12" fillId="2" borderId="36" xfId="0" applyFont="1" applyFill="1" applyBorder="1" applyAlignment="1">
      <alignment horizontal="center" vertical="center" wrapText="1"/>
    </xf>
    <xf numFmtId="0" fontId="12" fillId="2" borderId="29" xfId="0" applyFont="1" applyFill="1" applyBorder="1" applyAlignment="1">
      <alignment horizontal="center" vertical="center" wrapText="1"/>
    </xf>
    <xf numFmtId="0" fontId="12" fillId="2" borderId="21" xfId="0" applyFont="1" applyFill="1" applyBorder="1" applyAlignment="1">
      <alignment horizontal="center" vertical="center" wrapText="1"/>
    </xf>
    <xf numFmtId="0" fontId="12" fillId="2" borderId="53" xfId="0" applyFont="1" applyFill="1" applyBorder="1" applyAlignment="1">
      <alignment horizontal="center" vertical="center" wrapText="1"/>
    </xf>
    <xf numFmtId="0" fontId="16" fillId="2" borderId="18" xfId="0" applyFont="1" applyFill="1" applyBorder="1" applyAlignment="1">
      <alignment horizontal="center" vertical="center" shrinkToFit="1"/>
    </xf>
    <xf numFmtId="0" fontId="16" fillId="2" borderId="15" xfId="0" applyFont="1" applyFill="1" applyBorder="1" applyAlignment="1">
      <alignment horizontal="center" vertical="center" shrinkToFit="1"/>
    </xf>
    <xf numFmtId="0" fontId="16" fillId="2" borderId="23" xfId="0" applyFont="1" applyFill="1" applyBorder="1" applyAlignment="1">
      <alignment horizontal="center" vertical="center" shrinkToFit="1"/>
    </xf>
    <xf numFmtId="0" fontId="5" fillId="0" borderId="28" xfId="0" applyFont="1" applyBorder="1" applyAlignment="1">
      <alignment horizontal="center" vertical="center"/>
    </xf>
    <xf numFmtId="0" fontId="12" fillId="2" borderId="25"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5" fillId="0" borderId="25" xfId="0" applyFont="1" applyBorder="1" applyAlignment="1">
      <alignment vertical="center" wrapText="1"/>
    </xf>
    <xf numFmtId="0" fontId="5" fillId="0" borderId="25" xfId="0" applyFont="1" applyBorder="1" applyAlignment="1">
      <alignment vertical="center"/>
    </xf>
    <xf numFmtId="0" fontId="5" fillId="0" borderId="28" xfId="0" applyFont="1" applyBorder="1" applyAlignment="1">
      <alignment vertical="center"/>
    </xf>
    <xf numFmtId="0" fontId="16" fillId="2" borderId="37" xfId="0" applyFont="1" applyFill="1" applyBorder="1" applyAlignment="1">
      <alignment horizontal="center" vertical="center" wrapText="1" shrinkToFit="1"/>
    </xf>
    <xf numFmtId="0" fontId="16" fillId="2" borderId="25" xfId="0" applyFont="1" applyFill="1" applyBorder="1" applyAlignment="1">
      <alignment horizontal="center" vertical="center" shrinkToFit="1"/>
    </xf>
    <xf numFmtId="0" fontId="16" fillId="2" borderId="27" xfId="0" applyFont="1" applyFill="1" applyBorder="1" applyAlignment="1">
      <alignment horizontal="center" vertical="center" shrinkToFit="1"/>
    </xf>
    <xf numFmtId="0" fontId="16" fillId="2" borderId="20" xfId="0" applyFont="1" applyFill="1" applyBorder="1" applyAlignment="1">
      <alignment horizontal="center" vertical="center" shrinkToFit="1"/>
    </xf>
    <xf numFmtId="0" fontId="16" fillId="2" borderId="21" xfId="0" applyFont="1" applyFill="1" applyBorder="1" applyAlignment="1">
      <alignment horizontal="center" vertical="center" shrinkToFit="1"/>
    </xf>
    <xf numFmtId="0" fontId="16" fillId="2" borderId="22" xfId="0" applyFont="1" applyFill="1" applyBorder="1" applyAlignment="1">
      <alignment horizontal="center" vertical="center" shrinkToFit="1"/>
    </xf>
    <xf numFmtId="0" fontId="5" fillId="0" borderId="61" xfId="0" applyFont="1" applyBorder="1" applyAlignment="1">
      <alignment horizontal="center" vertical="center"/>
    </xf>
    <xf numFmtId="3" fontId="5" fillId="0" borderId="61" xfId="0" applyNumberFormat="1" applyFont="1" applyBorder="1" applyAlignment="1">
      <alignment horizontal="center" vertical="center"/>
    </xf>
    <xf numFmtId="38" fontId="5" fillId="0" borderId="45" xfId="1" applyFont="1" applyFill="1" applyBorder="1" applyAlignment="1">
      <alignment horizontal="right" vertical="center"/>
    </xf>
    <xf numFmtId="177" fontId="5" fillId="0" borderId="45" xfId="0" applyNumberFormat="1" applyFont="1" applyFill="1" applyBorder="1" applyAlignment="1">
      <alignment vertical="center"/>
    </xf>
    <xf numFmtId="0" fontId="5" fillId="0" borderId="71" xfId="0" applyFont="1" applyFill="1" applyBorder="1" applyAlignment="1">
      <alignment horizontal="left" vertical="center"/>
    </xf>
    <xf numFmtId="0" fontId="5" fillId="0" borderId="0" xfId="0" applyFont="1" applyFill="1" applyBorder="1" applyAlignment="1">
      <alignment horizontal="left" vertical="center"/>
    </xf>
    <xf numFmtId="0" fontId="5" fillId="0" borderId="65" xfId="0" applyFont="1" applyFill="1" applyBorder="1" applyAlignment="1">
      <alignment horizontal="left" vertical="center"/>
    </xf>
    <xf numFmtId="0" fontId="5" fillId="0" borderId="70" xfId="0" applyFont="1" applyFill="1" applyBorder="1" applyAlignment="1">
      <alignment horizontal="right" vertical="center" shrinkToFit="1"/>
    </xf>
    <xf numFmtId="0" fontId="5" fillId="0" borderId="43" xfId="0" applyFont="1" applyBorder="1" applyAlignment="1">
      <alignment vertical="center" shrinkToFit="1"/>
    </xf>
    <xf numFmtId="0" fontId="5" fillId="0" borderId="44" xfId="0" applyFont="1" applyBorder="1" applyAlignment="1">
      <alignment vertical="center" shrinkToFit="1"/>
    </xf>
    <xf numFmtId="177" fontId="0" fillId="0" borderId="45" xfId="0" applyNumberFormat="1" applyFont="1" applyFill="1" applyBorder="1" applyAlignment="1">
      <alignment vertical="center"/>
    </xf>
    <xf numFmtId="0" fontId="17" fillId="2" borderId="24" xfId="0" applyFont="1" applyFill="1" applyBorder="1" applyAlignment="1">
      <alignment horizontal="center" vertical="center" textRotation="255" wrapText="1"/>
    </xf>
    <xf numFmtId="0" fontId="17" fillId="2" borderId="28" xfId="0" applyFont="1" applyFill="1" applyBorder="1" applyAlignment="1">
      <alignment horizontal="center" vertical="center" textRotation="255" wrapText="1"/>
    </xf>
    <xf numFmtId="0" fontId="17" fillId="2" borderId="35" xfId="0" applyFont="1" applyFill="1" applyBorder="1" applyAlignment="1">
      <alignment horizontal="center" vertical="center" textRotation="255" wrapText="1"/>
    </xf>
    <xf numFmtId="0" fontId="17" fillId="2" borderId="65" xfId="0" applyFont="1" applyFill="1" applyBorder="1" applyAlignment="1">
      <alignment horizontal="center" vertical="center" textRotation="255" wrapText="1"/>
    </xf>
    <xf numFmtId="0" fontId="17" fillId="2" borderId="29" xfId="0" applyFont="1" applyFill="1" applyBorder="1" applyAlignment="1">
      <alignment horizontal="center" vertical="center" textRotation="255" wrapText="1"/>
    </xf>
    <xf numFmtId="0" fontId="17" fillId="2" borderId="31" xfId="0" applyFont="1" applyFill="1" applyBorder="1" applyAlignment="1">
      <alignment horizontal="center" vertical="center" textRotation="255" wrapText="1"/>
    </xf>
    <xf numFmtId="0" fontId="5" fillId="4" borderId="24" xfId="0" applyFont="1" applyFill="1" applyBorder="1" applyAlignment="1">
      <alignment horizontal="center" vertical="center"/>
    </xf>
    <xf numFmtId="0" fontId="5" fillId="4" borderId="25" xfId="0" applyFont="1" applyFill="1" applyBorder="1" applyAlignment="1">
      <alignment horizontal="center" vertical="center"/>
    </xf>
    <xf numFmtId="0" fontId="5" fillId="4" borderId="27" xfId="0" applyFont="1" applyFill="1" applyBorder="1" applyAlignment="1">
      <alignment horizontal="center" vertical="center"/>
    </xf>
    <xf numFmtId="0" fontId="9" fillId="4" borderId="51" xfId="0" applyFont="1" applyFill="1" applyBorder="1" applyAlignment="1">
      <alignment horizontal="center" vertical="center"/>
    </xf>
    <xf numFmtId="0" fontId="5" fillId="4" borderId="51" xfId="0" applyFont="1" applyFill="1" applyBorder="1" applyAlignment="1">
      <alignment horizontal="center" vertical="center"/>
    </xf>
    <xf numFmtId="0" fontId="5" fillId="4" borderId="37" xfId="0" applyFont="1" applyFill="1" applyBorder="1" applyAlignment="1">
      <alignment horizontal="center" vertical="center"/>
    </xf>
    <xf numFmtId="0" fontId="5" fillId="4" borderId="28" xfId="0" applyFont="1" applyFill="1" applyBorder="1" applyAlignment="1">
      <alignment horizontal="center" vertical="center"/>
    </xf>
    <xf numFmtId="0" fontId="5" fillId="0" borderId="66" xfId="0" applyFont="1" applyFill="1" applyBorder="1" applyAlignment="1">
      <alignment horizontal="right" vertical="center" shrinkToFit="1"/>
    </xf>
    <xf numFmtId="0" fontId="5" fillId="0" borderId="67" xfId="0" applyFont="1" applyBorder="1" applyAlignment="1">
      <alignment vertical="center" shrinkToFit="1"/>
    </xf>
    <xf numFmtId="0" fontId="5" fillId="0" borderId="68" xfId="0" applyFont="1" applyBorder="1" applyAlignment="1">
      <alignment vertical="center" shrinkToFit="1"/>
    </xf>
    <xf numFmtId="38" fontId="5" fillId="0" borderId="38" xfId="1" applyFont="1" applyFill="1" applyBorder="1" applyAlignment="1">
      <alignment horizontal="right" vertical="center"/>
    </xf>
    <xf numFmtId="177" fontId="5" fillId="0" borderId="69" xfId="0" applyNumberFormat="1" applyFont="1" applyFill="1" applyBorder="1" applyAlignment="1">
      <alignment vertical="center"/>
    </xf>
    <xf numFmtId="177" fontId="5" fillId="0" borderId="67" xfId="0" applyNumberFormat="1" applyFont="1" applyFill="1" applyBorder="1" applyAlignment="1">
      <alignment vertical="center"/>
    </xf>
    <xf numFmtId="177" fontId="5" fillId="0" borderId="68" xfId="0" applyNumberFormat="1" applyFont="1" applyFill="1" applyBorder="1" applyAlignment="1">
      <alignment vertical="center"/>
    </xf>
    <xf numFmtId="0" fontId="5" fillId="0" borderId="37" xfId="0" applyFont="1" applyFill="1" applyBorder="1" applyAlignment="1">
      <alignment horizontal="left" vertical="center"/>
    </xf>
    <xf numFmtId="0" fontId="5" fillId="0" borderId="25" xfId="0" applyFont="1" applyFill="1" applyBorder="1" applyAlignment="1">
      <alignment horizontal="left" vertical="center"/>
    </xf>
    <xf numFmtId="0" fontId="5" fillId="0" borderId="28" xfId="0" applyFont="1" applyFill="1" applyBorder="1" applyAlignment="1">
      <alignment horizontal="left" vertical="center"/>
    </xf>
    <xf numFmtId="0" fontId="5" fillId="0" borderId="70" xfId="0" applyFont="1" applyFill="1" applyBorder="1" applyAlignment="1">
      <alignment horizontal="center" vertical="top"/>
    </xf>
    <xf numFmtId="0" fontId="5" fillId="0" borderId="43" xfId="0" applyFont="1" applyFill="1" applyBorder="1" applyAlignment="1">
      <alignment horizontal="center" vertical="top"/>
    </xf>
    <xf numFmtId="0" fontId="5" fillId="0" borderId="44" xfId="0" applyFont="1" applyFill="1" applyBorder="1" applyAlignment="1">
      <alignment horizontal="center" vertical="top"/>
    </xf>
    <xf numFmtId="0" fontId="5" fillId="0" borderId="45" xfId="0" applyFont="1" applyFill="1" applyBorder="1" applyAlignment="1">
      <alignment horizontal="center" vertical="top"/>
    </xf>
    <xf numFmtId="0" fontId="5" fillId="0" borderId="71" xfId="0" applyFont="1" applyFill="1" applyBorder="1" applyAlignment="1">
      <alignment horizontal="center" vertical="top"/>
    </xf>
    <xf numFmtId="0" fontId="5" fillId="0" borderId="0" xfId="0" applyFont="1" applyFill="1" applyBorder="1" applyAlignment="1">
      <alignment horizontal="center" vertical="top"/>
    </xf>
    <xf numFmtId="0" fontId="5" fillId="0" borderId="65" xfId="0" applyFont="1" applyFill="1" applyBorder="1" applyAlignment="1">
      <alignment horizontal="center" vertical="top"/>
    </xf>
    <xf numFmtId="0" fontId="5" fillId="0" borderId="72" xfId="0" applyFont="1" applyFill="1" applyBorder="1" applyAlignment="1">
      <alignment horizontal="center" vertical="top"/>
    </xf>
    <xf numFmtId="0" fontId="5" fillId="0" borderId="73" xfId="0" applyFont="1" applyFill="1" applyBorder="1" applyAlignment="1">
      <alignment horizontal="center" vertical="top"/>
    </xf>
    <xf numFmtId="0" fontId="5" fillId="0" borderId="74" xfId="0" applyFont="1" applyFill="1" applyBorder="1" applyAlignment="1">
      <alignment horizontal="center" vertical="top"/>
    </xf>
    <xf numFmtId="0" fontId="5" fillId="0" borderId="48" xfId="0" applyFont="1" applyFill="1" applyBorder="1" applyAlignment="1">
      <alignment horizontal="center" vertical="top"/>
    </xf>
    <xf numFmtId="177" fontId="5" fillId="0" borderId="48" xfId="0" applyNumberFormat="1" applyFont="1" applyFill="1" applyBorder="1" applyAlignment="1">
      <alignment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19" xfId="0" applyFont="1" applyFill="1" applyBorder="1" applyAlignment="1">
      <alignment horizontal="center" vertical="center"/>
    </xf>
    <xf numFmtId="38" fontId="5" fillId="0" borderId="18" xfId="0" applyNumberFormat="1" applyFont="1" applyFill="1" applyBorder="1" applyAlignment="1">
      <alignment horizontal="right" vertical="center"/>
    </xf>
    <xf numFmtId="0" fontId="5" fillId="0" borderId="15" xfId="0" applyFont="1" applyFill="1" applyBorder="1" applyAlignment="1">
      <alignment horizontal="right" vertical="center"/>
    </xf>
    <xf numFmtId="0" fontId="5" fillId="0" borderId="19" xfId="0" applyFont="1" applyFill="1" applyBorder="1" applyAlignment="1">
      <alignment horizontal="right" vertical="center"/>
    </xf>
    <xf numFmtId="0" fontId="5" fillId="0" borderId="20" xfId="0" applyFont="1" applyFill="1" applyBorder="1" applyAlignment="1">
      <alignment horizontal="center" vertical="top"/>
    </xf>
    <xf numFmtId="0" fontId="5" fillId="0" borderId="21" xfId="0" applyFont="1" applyFill="1" applyBorder="1" applyAlignment="1">
      <alignment horizontal="center" vertical="top"/>
    </xf>
    <xf numFmtId="0" fontId="5" fillId="0" borderId="31" xfId="0" applyFont="1" applyFill="1" applyBorder="1" applyAlignment="1">
      <alignment horizontal="center" vertical="top"/>
    </xf>
    <xf numFmtId="0" fontId="19" fillId="2" borderId="35" xfId="0" applyFont="1" applyFill="1" applyBorder="1" applyAlignment="1">
      <alignment horizontal="center" vertical="center" textRotation="255"/>
    </xf>
    <xf numFmtId="0" fontId="19" fillId="2" borderId="36" xfId="0" applyFont="1" applyFill="1" applyBorder="1" applyAlignment="1">
      <alignment horizontal="center" vertical="center" textRotation="255"/>
    </xf>
    <xf numFmtId="0" fontId="19" fillId="2" borderId="75" xfId="0" applyFont="1" applyFill="1" applyBorder="1" applyAlignment="1">
      <alignment horizontal="center" vertical="center" textRotation="255"/>
    </xf>
    <xf numFmtId="0" fontId="19" fillId="2" borderId="76" xfId="0" applyFont="1" applyFill="1" applyBorder="1" applyAlignment="1">
      <alignment horizontal="center" vertical="center" textRotation="255"/>
    </xf>
    <xf numFmtId="0" fontId="19" fillId="2" borderId="30" xfId="0" applyFont="1" applyFill="1" applyBorder="1" applyAlignment="1">
      <alignment horizontal="center" vertical="center" wrapText="1"/>
    </xf>
    <xf numFmtId="0" fontId="19" fillId="2" borderId="21" xfId="0" applyFont="1" applyFill="1" applyBorder="1" applyAlignment="1">
      <alignment horizontal="center" vertical="center" wrapText="1"/>
    </xf>
    <xf numFmtId="0" fontId="19" fillId="2" borderId="31" xfId="0" applyFont="1" applyFill="1" applyBorder="1" applyAlignment="1">
      <alignment horizontal="center" vertical="center" wrapText="1"/>
    </xf>
    <xf numFmtId="0" fontId="1" fillId="0" borderId="26" xfId="0" applyFont="1" applyFill="1" applyBorder="1" applyAlignment="1">
      <alignment horizontal="left" wrapText="1"/>
    </xf>
    <xf numFmtId="0" fontId="1" fillId="0" borderId="25" xfId="0" applyFont="1" applyFill="1" applyBorder="1" applyAlignment="1">
      <alignment horizontal="left" wrapText="1"/>
    </xf>
    <xf numFmtId="0" fontId="1" fillId="0" borderId="28" xfId="0" applyFont="1" applyFill="1" applyBorder="1" applyAlignment="1">
      <alignment horizontal="left" wrapText="1"/>
    </xf>
    <xf numFmtId="0" fontId="19" fillId="2" borderId="17" xfId="0" applyFont="1" applyFill="1" applyBorder="1" applyAlignment="1">
      <alignment horizontal="center" wrapText="1"/>
    </xf>
    <xf numFmtId="0" fontId="19" fillId="2" borderId="15" xfId="0" applyFont="1" applyFill="1" applyBorder="1" applyAlignment="1">
      <alignment horizontal="center" wrapText="1"/>
    </xf>
    <xf numFmtId="0" fontId="19" fillId="2" borderId="23" xfId="0" applyFont="1" applyFill="1" applyBorder="1" applyAlignment="1">
      <alignment horizontal="center" wrapText="1"/>
    </xf>
    <xf numFmtId="0" fontId="1" fillId="0" borderId="77" xfId="0" applyFont="1" applyFill="1" applyBorder="1" applyAlignment="1">
      <alignment horizontal="center" wrapText="1"/>
    </xf>
    <xf numFmtId="0" fontId="1" fillId="0" borderId="78" xfId="0" applyFont="1" applyFill="1" applyBorder="1" applyAlignment="1">
      <alignment horizontal="center" wrapText="1"/>
    </xf>
    <xf numFmtId="0" fontId="1" fillId="0" borderId="79" xfId="0" applyFont="1" applyFill="1" applyBorder="1" applyAlignment="1">
      <alignment horizontal="center" wrapText="1"/>
    </xf>
    <xf numFmtId="0" fontId="19" fillId="2" borderId="24" xfId="0" applyFont="1" applyFill="1" applyBorder="1" applyAlignment="1">
      <alignment horizontal="center" vertical="center" textRotation="255" wrapText="1"/>
    </xf>
    <xf numFmtId="0" fontId="19" fillId="2" borderId="32" xfId="0" applyFont="1" applyFill="1" applyBorder="1" applyAlignment="1">
      <alignment horizontal="center" vertical="center" textRotation="255" wrapText="1"/>
    </xf>
    <xf numFmtId="0" fontId="19" fillId="2" borderId="35" xfId="0" applyFont="1" applyFill="1" applyBorder="1" applyAlignment="1">
      <alignment horizontal="center" vertical="center" textRotation="255" wrapText="1"/>
    </xf>
    <xf numFmtId="0" fontId="19" fillId="2" borderId="36" xfId="0" applyFont="1" applyFill="1" applyBorder="1" applyAlignment="1">
      <alignment horizontal="center" vertical="center" textRotation="255" wrapText="1"/>
    </xf>
    <xf numFmtId="0" fontId="19" fillId="2" borderId="29" xfId="0" applyFont="1" applyFill="1" applyBorder="1" applyAlignment="1">
      <alignment horizontal="center" vertical="center" textRotation="255" wrapText="1"/>
    </xf>
    <xf numFmtId="0" fontId="19" fillId="2" borderId="53" xfId="0" applyFont="1" applyFill="1" applyBorder="1" applyAlignment="1">
      <alignment horizontal="center" vertical="center" textRotation="255" wrapText="1"/>
    </xf>
    <xf numFmtId="0" fontId="0" fillId="0" borderId="82" xfId="0" applyFont="1" applyFill="1" applyBorder="1" applyAlignment="1">
      <alignment horizontal="center" vertical="center" wrapText="1"/>
    </xf>
    <xf numFmtId="0" fontId="0" fillId="0" borderId="67" xfId="0" applyBorder="1" applyAlignment="1">
      <alignment vertical="center"/>
    </xf>
    <xf numFmtId="0" fontId="0" fillId="0" borderId="68" xfId="0" applyBorder="1" applyAlignment="1">
      <alignment vertical="center"/>
    </xf>
    <xf numFmtId="0" fontId="0" fillId="0" borderId="69" xfId="0" applyFont="1" applyFill="1" applyBorder="1" applyAlignment="1">
      <alignment vertical="center"/>
    </xf>
    <xf numFmtId="0" fontId="0" fillId="0" borderId="37" xfId="0" applyFill="1" applyBorder="1" applyAlignment="1">
      <alignment horizontal="left" wrapText="1"/>
    </xf>
    <xf numFmtId="0" fontId="0" fillId="0" borderId="25" xfId="0" applyFont="1" applyFill="1" applyBorder="1" applyAlignment="1">
      <alignment horizontal="left" wrapText="1"/>
    </xf>
    <xf numFmtId="0" fontId="0" fillId="0" borderId="28" xfId="0" applyFont="1" applyFill="1" applyBorder="1" applyAlignment="1">
      <alignment horizontal="left" wrapText="1"/>
    </xf>
    <xf numFmtId="0" fontId="0" fillId="0" borderId="71" xfId="0" applyFont="1" applyFill="1" applyBorder="1" applyAlignment="1">
      <alignment horizontal="left" wrapText="1"/>
    </xf>
    <xf numFmtId="0" fontId="0" fillId="0" borderId="0" xfId="0" applyFont="1" applyFill="1" applyBorder="1" applyAlignment="1">
      <alignment horizontal="left" wrapText="1"/>
    </xf>
    <xf numFmtId="0" fontId="0" fillId="0" borderId="65" xfId="0" applyFont="1" applyFill="1" applyBorder="1" applyAlignment="1">
      <alignment horizontal="left" wrapText="1"/>
    </xf>
    <xf numFmtId="0" fontId="0" fillId="0" borderId="20" xfId="0" applyFont="1" applyFill="1" applyBorder="1" applyAlignment="1">
      <alignment horizontal="left" wrapText="1"/>
    </xf>
    <xf numFmtId="0" fontId="0" fillId="0" borderId="21" xfId="0" applyFont="1" applyFill="1" applyBorder="1" applyAlignment="1">
      <alignment horizontal="left" wrapText="1"/>
    </xf>
    <xf numFmtId="0" fontId="0" fillId="0" borderId="31" xfId="0" applyFont="1" applyFill="1" applyBorder="1" applyAlignment="1">
      <alignment horizontal="left" wrapText="1"/>
    </xf>
    <xf numFmtId="0" fontId="0" fillId="0" borderId="83" xfId="0" applyFont="1" applyFill="1" applyBorder="1" applyAlignment="1">
      <alignment horizontal="center" vertical="center" wrapText="1"/>
    </xf>
    <xf numFmtId="0" fontId="0" fillId="0" borderId="43" xfId="0" applyBorder="1" applyAlignment="1">
      <alignment vertical="center"/>
    </xf>
    <xf numFmtId="0" fontId="0" fillId="0" borderId="44" xfId="0" applyBorder="1" applyAlignment="1">
      <alignment vertical="center"/>
    </xf>
    <xf numFmtId="0" fontId="0" fillId="0" borderId="42" xfId="0" applyFont="1" applyFill="1" applyBorder="1" applyAlignment="1">
      <alignment vertical="center" wrapText="1"/>
    </xf>
    <xf numFmtId="0" fontId="0" fillId="0" borderId="43" xfId="0" applyFont="1" applyBorder="1" applyAlignment="1">
      <alignment vertical="center" wrapText="1"/>
    </xf>
    <xf numFmtId="0" fontId="0" fillId="0" borderId="44" xfId="0" applyFont="1" applyBorder="1" applyAlignment="1">
      <alignment vertical="center" wrapText="1"/>
    </xf>
    <xf numFmtId="0" fontId="0" fillId="0" borderId="84" xfId="0" applyFill="1" applyBorder="1" applyAlignment="1">
      <alignment horizontal="center" vertical="center"/>
    </xf>
    <xf numFmtId="0" fontId="0" fillId="0" borderId="73" xfId="0" applyBorder="1" applyAlignment="1">
      <alignment horizontal="center" vertical="center"/>
    </xf>
    <xf numFmtId="0" fontId="0" fillId="0" borderId="74" xfId="0" applyBorder="1" applyAlignment="1">
      <alignment horizontal="center" vertical="center"/>
    </xf>
    <xf numFmtId="0" fontId="0" fillId="0" borderId="85" xfId="0" applyFont="1" applyFill="1" applyBorder="1" applyAlignment="1">
      <alignment vertical="center"/>
    </xf>
    <xf numFmtId="0" fontId="0" fillId="0" borderId="73" xfId="0" applyBorder="1" applyAlignment="1">
      <alignment vertical="center"/>
    </xf>
    <xf numFmtId="0" fontId="0" fillId="0" borderId="74" xfId="0" applyBorder="1" applyAlignment="1">
      <alignment vertical="center"/>
    </xf>
    <xf numFmtId="0" fontId="19" fillId="2" borderId="30" xfId="0" applyFont="1" applyFill="1" applyBorder="1" applyAlignment="1">
      <alignment horizontal="center" wrapText="1"/>
    </xf>
    <xf numFmtId="0" fontId="19" fillId="2" borderId="21" xfId="0" applyFont="1" applyFill="1" applyBorder="1" applyAlignment="1">
      <alignment horizontal="center" wrapText="1"/>
    </xf>
    <xf numFmtId="0" fontId="19" fillId="2" borderId="31" xfId="0" applyFont="1" applyFill="1" applyBorder="1" applyAlignment="1">
      <alignment horizontal="center" wrapText="1"/>
    </xf>
    <xf numFmtId="0" fontId="19" fillId="0" borderId="17" xfId="0" applyFont="1" applyFill="1" applyBorder="1" applyAlignment="1">
      <alignment horizontal="center" vertical="center" wrapText="1"/>
    </xf>
    <xf numFmtId="0" fontId="19" fillId="0" borderId="15" xfId="0" applyFont="1" applyFill="1" applyBorder="1" applyAlignment="1">
      <alignment horizontal="center" vertical="center" wrapText="1"/>
    </xf>
    <xf numFmtId="0" fontId="19" fillId="0" borderId="23" xfId="0" applyFont="1" applyFill="1" applyBorder="1" applyAlignment="1">
      <alignment horizontal="center" vertical="center" wrapText="1"/>
    </xf>
    <xf numFmtId="0" fontId="19" fillId="4" borderId="29" xfId="0" applyFont="1" applyFill="1" applyBorder="1" applyAlignment="1">
      <alignment horizontal="center" vertical="center" wrapText="1"/>
    </xf>
    <xf numFmtId="0" fontId="19" fillId="4" borderId="21" xfId="0" applyFont="1" applyFill="1" applyBorder="1" applyAlignment="1">
      <alignment horizontal="center" vertical="center" wrapText="1"/>
    </xf>
    <xf numFmtId="0" fontId="19" fillId="4" borderId="31" xfId="0" applyFont="1" applyFill="1" applyBorder="1" applyAlignment="1">
      <alignment horizontal="center" vertical="center" wrapText="1"/>
    </xf>
    <xf numFmtId="0" fontId="0" fillId="0" borderId="30" xfId="0" applyFont="1" applyFill="1" applyBorder="1" applyAlignment="1">
      <alignment horizontal="center" vertical="center" wrapText="1"/>
    </xf>
    <xf numFmtId="0" fontId="0" fillId="0" borderId="21"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0" fillId="0" borderId="22" xfId="0" applyFont="1" applyFill="1" applyBorder="1" applyAlignment="1">
      <alignment horizontal="center" vertical="center" wrapText="1"/>
    </xf>
    <xf numFmtId="0" fontId="0" fillId="0" borderId="31" xfId="0" applyFont="1" applyFill="1" applyBorder="1" applyAlignment="1">
      <alignment horizontal="center" vertical="center" wrapText="1"/>
    </xf>
    <xf numFmtId="0" fontId="0" fillId="0" borderId="82" xfId="0" applyFont="1" applyFill="1" applyBorder="1" applyAlignment="1">
      <alignment horizontal="center" vertical="center"/>
    </xf>
    <xf numFmtId="0" fontId="0" fillId="0" borderId="67" xfId="0" applyBorder="1" applyAlignment="1">
      <alignment horizontal="center" vertical="center"/>
    </xf>
    <xf numFmtId="0" fontId="0" fillId="0" borderId="68" xfId="0" applyBorder="1" applyAlignment="1">
      <alignment horizontal="center" vertical="center"/>
    </xf>
    <xf numFmtId="0" fontId="0" fillId="0" borderId="37" xfId="0" applyFont="1" applyFill="1" applyBorder="1" applyAlignment="1">
      <alignment horizontal="center" vertical="center"/>
    </xf>
    <xf numFmtId="0" fontId="0" fillId="0" borderId="25" xfId="0" applyFont="1" applyFill="1" applyBorder="1" applyAlignment="1">
      <alignment horizontal="center" vertical="center"/>
    </xf>
    <xf numFmtId="0" fontId="0" fillId="0" borderId="28" xfId="0" applyFont="1" applyFill="1" applyBorder="1" applyAlignment="1">
      <alignment horizontal="center" vertical="center"/>
    </xf>
    <xf numFmtId="0" fontId="0" fillId="0" borderId="71" xfId="0" applyFont="1" applyFill="1" applyBorder="1" applyAlignment="1">
      <alignment horizontal="center" vertical="center"/>
    </xf>
    <xf numFmtId="0" fontId="0" fillId="0" borderId="0" xfId="0" applyFont="1" applyFill="1" applyBorder="1" applyAlignment="1">
      <alignment horizontal="center" vertical="center"/>
    </xf>
    <xf numFmtId="0" fontId="0" fillId="0" borderId="65" xfId="0" applyFont="1" applyFill="1" applyBorder="1" applyAlignment="1">
      <alignment horizontal="center" vertical="center"/>
    </xf>
    <xf numFmtId="0" fontId="0" fillId="0" borderId="20" xfId="0" applyFont="1" applyFill="1" applyBorder="1" applyAlignment="1">
      <alignment horizontal="center" vertical="center"/>
    </xf>
    <xf numFmtId="0" fontId="0" fillId="0" borderId="21" xfId="0" applyFont="1" applyFill="1" applyBorder="1" applyAlignment="1">
      <alignment horizontal="center" vertical="center"/>
    </xf>
    <xf numFmtId="0" fontId="0" fillId="0" borderId="31" xfId="0" applyFont="1" applyFill="1" applyBorder="1" applyAlignment="1">
      <alignment horizontal="center" vertical="center"/>
    </xf>
    <xf numFmtId="0" fontId="0" fillId="0" borderId="83" xfId="0" applyFill="1"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42" xfId="0" applyFont="1" applyFill="1" applyBorder="1" applyAlignment="1">
      <alignment vertical="center"/>
    </xf>
    <xf numFmtId="0" fontId="0" fillId="0" borderId="82" xfId="0" applyFill="1" applyBorder="1" applyAlignment="1">
      <alignment horizontal="center" vertical="center"/>
    </xf>
    <xf numFmtId="0" fontId="0" fillId="0" borderId="83" xfId="0" applyFont="1" applyFill="1" applyBorder="1" applyAlignment="1">
      <alignment horizontal="center" vertical="center"/>
    </xf>
    <xf numFmtId="0" fontId="0" fillId="0" borderId="86" xfId="0" applyFill="1" applyBorder="1" applyAlignment="1">
      <alignment horizontal="center" vertical="center"/>
    </xf>
    <xf numFmtId="0" fontId="0" fillId="0" borderId="87" xfId="0" applyBorder="1" applyAlignment="1">
      <alignment horizontal="center" vertical="center"/>
    </xf>
    <xf numFmtId="0" fontId="0" fillId="0" borderId="88" xfId="0" applyBorder="1" applyAlignment="1">
      <alignment horizontal="center" vertical="center"/>
    </xf>
    <xf numFmtId="0" fontId="20" fillId="0" borderId="89" xfId="0" applyFont="1" applyFill="1" applyBorder="1" applyAlignment="1">
      <alignment vertical="center" wrapText="1"/>
    </xf>
    <xf numFmtId="0" fontId="20" fillId="0" borderId="90" xfId="0" applyFont="1" applyBorder="1" applyAlignment="1">
      <alignment vertical="center" wrapText="1"/>
    </xf>
    <xf numFmtId="0" fontId="20" fillId="0" borderId="91" xfId="0" applyFont="1" applyBorder="1" applyAlignment="1">
      <alignment vertical="center" wrapText="1"/>
    </xf>
    <xf numFmtId="0" fontId="0" fillId="0" borderId="92" xfId="0" applyFill="1" applyBorder="1" applyAlignment="1">
      <alignment horizontal="center" vertical="center"/>
    </xf>
    <xf numFmtId="0" fontId="0" fillId="0" borderId="93" xfId="0" applyBorder="1" applyAlignment="1">
      <alignment horizontal="center" vertical="center"/>
    </xf>
    <xf numFmtId="0" fontId="0" fillId="0" borderId="94" xfId="0" applyBorder="1" applyAlignment="1">
      <alignment horizontal="center" vertical="center"/>
    </xf>
    <xf numFmtId="0" fontId="0" fillId="0" borderId="89" xfId="0" applyFont="1" applyFill="1" applyBorder="1" applyAlignment="1">
      <alignment vertical="center" shrinkToFit="1"/>
    </xf>
    <xf numFmtId="0" fontId="0" fillId="0" borderId="90" xfId="0" applyFont="1" applyFill="1" applyBorder="1" applyAlignment="1">
      <alignment vertical="center" shrinkToFit="1"/>
    </xf>
    <xf numFmtId="0" fontId="0" fillId="0" borderId="90" xfId="0" applyFill="1" applyBorder="1" applyAlignment="1">
      <alignment vertical="center" wrapText="1"/>
    </xf>
    <xf numFmtId="0" fontId="0" fillId="0" borderId="91" xfId="0" applyFill="1" applyBorder="1" applyAlignment="1">
      <alignment vertical="center" wrapText="1"/>
    </xf>
    <xf numFmtId="0" fontId="0" fillId="0" borderId="14" xfId="0" applyFont="1" applyFill="1" applyBorder="1" applyAlignment="1">
      <alignment vertical="center" textRotation="255"/>
    </xf>
    <xf numFmtId="0" fontId="0" fillId="0" borderId="15" xfId="0" applyFont="1" applyFill="1" applyBorder="1" applyAlignment="1">
      <alignment vertical="center"/>
    </xf>
    <xf numFmtId="0" fontId="0" fillId="0" borderId="100" xfId="0" applyFont="1" applyFill="1" applyBorder="1" applyAlignment="1">
      <alignment vertical="center"/>
    </xf>
    <xf numFmtId="0" fontId="0" fillId="0" borderId="101" xfId="0" applyFill="1" applyBorder="1" applyAlignment="1">
      <alignment vertical="center" wrapText="1"/>
    </xf>
    <xf numFmtId="0" fontId="0" fillId="0" borderId="15" xfId="0" applyFont="1" applyFill="1" applyBorder="1" applyAlignment="1">
      <alignment vertical="center" wrapText="1"/>
    </xf>
    <xf numFmtId="0" fontId="0" fillId="0" borderId="23" xfId="0" applyFont="1" applyFill="1" applyBorder="1" applyAlignment="1">
      <alignment vertical="center" wrapText="1"/>
    </xf>
    <xf numFmtId="0" fontId="19" fillId="2" borderId="14" xfId="0" applyFont="1" applyFill="1" applyBorder="1" applyAlignment="1">
      <alignment horizontal="center" vertical="center" wrapText="1"/>
    </xf>
    <xf numFmtId="0" fontId="19" fillId="2" borderId="15" xfId="0" applyFont="1" applyFill="1" applyBorder="1" applyAlignment="1">
      <alignment horizontal="center" vertical="center" wrapText="1"/>
    </xf>
    <xf numFmtId="0" fontId="19" fillId="2" borderId="23" xfId="0" applyFont="1" applyFill="1" applyBorder="1" applyAlignment="1">
      <alignment horizontal="center" vertical="center" wrapText="1"/>
    </xf>
    <xf numFmtId="0" fontId="0" fillId="0" borderId="95" xfId="0" applyFill="1" applyBorder="1" applyAlignment="1">
      <alignment vertical="center" textRotation="255"/>
    </xf>
    <xf numFmtId="0" fontId="0" fillId="0" borderId="78" xfId="0" applyFont="1" applyFill="1" applyBorder="1" applyAlignment="1">
      <alignment vertical="center" textRotation="255"/>
    </xf>
    <xf numFmtId="0" fontId="0" fillId="0" borderId="102" xfId="0" applyFont="1" applyFill="1" applyBorder="1" applyAlignment="1">
      <alignment vertical="center" textRotation="255"/>
    </xf>
    <xf numFmtId="190" fontId="21" fillId="0" borderId="103" xfId="0" applyNumberFormat="1" applyFont="1" applyFill="1" applyBorder="1" applyAlignment="1">
      <alignment horizontal="left" vertical="center" wrapText="1"/>
    </xf>
    <xf numFmtId="190" fontId="21" fillId="0" borderId="78" xfId="0" applyNumberFormat="1" applyFont="1" applyFill="1" applyBorder="1" applyAlignment="1">
      <alignment horizontal="left" vertical="center" wrapText="1"/>
    </xf>
    <xf numFmtId="190" fontId="21" fillId="0" borderId="79" xfId="0" applyNumberFormat="1" applyFont="1" applyFill="1" applyBorder="1" applyAlignment="1">
      <alignment horizontal="left" vertical="center" wrapText="1"/>
    </xf>
    <xf numFmtId="0" fontId="19" fillId="4" borderId="5" xfId="0" applyFont="1" applyFill="1" applyBorder="1" applyAlignment="1">
      <alignment horizontal="center" vertical="center"/>
    </xf>
    <xf numFmtId="0" fontId="19" fillId="4" borderId="6" xfId="0" applyFont="1" applyFill="1" applyBorder="1" applyAlignment="1">
      <alignment horizontal="center" vertical="center"/>
    </xf>
    <xf numFmtId="0" fontId="19" fillId="4" borderId="13" xfId="0" applyFont="1" applyFill="1" applyBorder="1" applyAlignment="1">
      <alignment horizontal="center" vertical="center"/>
    </xf>
    <xf numFmtId="0" fontId="19" fillId="2" borderId="95" xfId="0" applyFont="1" applyFill="1" applyBorder="1" applyAlignment="1">
      <alignment horizontal="center" vertical="center" textRotation="255"/>
    </xf>
    <xf numFmtId="0" fontId="19" fillId="2" borderId="96" xfId="0" applyFont="1" applyFill="1" applyBorder="1" applyAlignment="1">
      <alignment horizontal="center" vertical="center" textRotation="255"/>
    </xf>
    <xf numFmtId="0" fontId="0" fillId="0" borderId="77" xfId="0" applyFill="1" applyBorder="1" applyAlignment="1">
      <alignment vertical="top" wrapText="1"/>
    </xf>
    <xf numFmtId="0" fontId="0" fillId="0" borderId="78" xfId="0" applyBorder="1" applyAlignment="1">
      <alignment vertical="top"/>
    </xf>
    <xf numFmtId="0" fontId="0" fillId="0" borderId="79" xfId="0" applyBorder="1" applyAlignment="1">
      <alignment vertical="top"/>
    </xf>
    <xf numFmtId="0" fontId="0" fillId="0" borderId="97" xfId="0" applyFont="1" applyFill="1" applyBorder="1" applyAlignment="1">
      <alignment vertical="top" wrapText="1"/>
    </xf>
    <xf numFmtId="0" fontId="19" fillId="0" borderId="98" xfId="0" applyFont="1" applyFill="1" applyBorder="1" applyAlignment="1">
      <alignment vertical="top" wrapText="1"/>
    </xf>
    <xf numFmtId="0" fontId="19" fillId="0" borderId="99" xfId="0" applyFont="1" applyFill="1" applyBorder="1" applyAlignment="1">
      <alignment vertical="top" wrapText="1"/>
    </xf>
    <xf numFmtId="0" fontId="0" fillId="0" borderId="30" xfId="0" applyFont="1" applyFill="1" applyBorder="1" applyAlignment="1">
      <alignment vertical="top" wrapText="1"/>
    </xf>
    <xf numFmtId="0" fontId="19" fillId="0" borderId="21" xfId="0" applyFont="1" applyFill="1" applyBorder="1" applyAlignment="1">
      <alignment vertical="top" wrapText="1"/>
    </xf>
    <xf numFmtId="0" fontId="19" fillId="0" borderId="31" xfId="0" applyFont="1" applyFill="1" applyBorder="1" applyAlignment="1">
      <alignment vertical="top" wrapText="1"/>
    </xf>
    <xf numFmtId="0" fontId="19" fillId="2" borderId="29" xfId="0" applyFont="1" applyFill="1" applyBorder="1" applyAlignment="1">
      <alignment horizontal="center" vertical="center" wrapText="1"/>
    </xf>
    <xf numFmtId="0" fontId="19" fillId="3" borderId="24" xfId="0" applyFont="1" applyFill="1" applyBorder="1" applyAlignment="1">
      <alignment horizontal="center" vertical="center"/>
    </xf>
    <xf numFmtId="0" fontId="0" fillId="3" borderId="25" xfId="0" applyFill="1" applyBorder="1" applyAlignment="1">
      <alignment horizontal="center" vertical="center"/>
    </xf>
    <xf numFmtId="0" fontId="0" fillId="3" borderId="28" xfId="0" applyFill="1" applyBorder="1" applyAlignment="1">
      <alignment horizontal="center" vertical="center"/>
    </xf>
    <xf numFmtId="0" fontId="19" fillId="5" borderId="5" xfId="0" applyFont="1" applyFill="1" applyBorder="1" applyAlignment="1">
      <alignment horizontal="center" vertical="center"/>
    </xf>
    <xf numFmtId="0" fontId="0" fillId="5" borderId="6" xfId="0" applyFont="1" applyFill="1" applyBorder="1" applyAlignment="1">
      <alignment horizontal="center" vertical="center"/>
    </xf>
    <xf numFmtId="0" fontId="0" fillId="5" borderId="13" xfId="0" applyFont="1" applyFill="1" applyBorder="1" applyAlignment="1">
      <alignment horizontal="center" vertical="center"/>
    </xf>
    <xf numFmtId="0" fontId="0" fillId="0" borderId="105" xfId="0" applyFont="1" applyFill="1" applyBorder="1" applyAlignment="1">
      <alignment horizontal="left" vertical="center"/>
    </xf>
    <xf numFmtId="0" fontId="0" fillId="0" borderId="15" xfId="0" applyFont="1" applyFill="1" applyBorder="1" applyAlignment="1">
      <alignment horizontal="left" vertical="center"/>
    </xf>
    <xf numFmtId="0" fontId="0" fillId="0" borderId="19" xfId="0" applyFont="1" applyFill="1" applyBorder="1" applyAlignment="1">
      <alignment horizontal="left" vertical="center"/>
    </xf>
    <xf numFmtId="0" fontId="0" fillId="0" borderId="105" xfId="0" applyFill="1" applyBorder="1" applyAlignment="1">
      <alignment horizontal="left" vertical="center"/>
    </xf>
    <xf numFmtId="0" fontId="0" fillId="0" borderId="23" xfId="0" applyFont="1" applyFill="1" applyBorder="1" applyAlignment="1">
      <alignment horizontal="left" vertical="center"/>
    </xf>
    <xf numFmtId="0" fontId="22" fillId="2" borderId="80" xfId="2" applyFont="1" applyFill="1" applyBorder="1" applyAlignment="1" applyProtection="1">
      <alignment horizontal="center" vertical="center" wrapText="1"/>
    </xf>
    <xf numFmtId="0" fontId="22" fillId="2" borderId="11" xfId="2" applyFont="1" applyFill="1" applyBorder="1" applyAlignment="1" applyProtection="1">
      <alignment horizontal="center" vertical="center" wrapText="1"/>
    </xf>
    <xf numFmtId="0" fontId="22" fillId="2" borderId="81" xfId="2" applyFont="1" applyFill="1" applyBorder="1" applyAlignment="1" applyProtection="1">
      <alignment horizontal="center" vertical="center" wrapText="1"/>
    </xf>
    <xf numFmtId="0" fontId="22" fillId="2" borderId="35" xfId="2" applyFont="1" applyFill="1" applyBorder="1" applyAlignment="1" applyProtection="1">
      <alignment horizontal="center" vertical="center" wrapText="1"/>
    </xf>
    <xf numFmtId="0" fontId="22" fillId="2" borderId="0" xfId="2" applyFont="1" applyFill="1" applyBorder="1" applyAlignment="1" applyProtection="1">
      <alignment horizontal="center" vertical="center" wrapText="1"/>
    </xf>
    <xf numFmtId="0" fontId="22" fillId="2" borderId="36" xfId="2" applyFont="1" applyFill="1" applyBorder="1" applyAlignment="1" applyProtection="1">
      <alignment horizontal="center" vertical="center" wrapText="1"/>
    </xf>
    <xf numFmtId="0" fontId="19" fillId="2" borderId="35" xfId="0" applyFont="1" applyFill="1" applyBorder="1" applyAlignment="1">
      <alignment horizontal="center" vertical="center" wrapText="1"/>
    </xf>
    <xf numFmtId="0" fontId="19" fillId="2" borderId="0" xfId="0" applyFont="1" applyFill="1" applyBorder="1" applyAlignment="1">
      <alignment horizontal="center" vertical="center" wrapText="1"/>
    </xf>
    <xf numFmtId="0" fontId="19" fillId="2" borderId="36" xfId="0" applyFont="1" applyFill="1" applyBorder="1" applyAlignment="1">
      <alignment horizontal="center" vertical="center" wrapText="1"/>
    </xf>
    <xf numFmtId="0" fontId="19" fillId="2" borderId="75" xfId="0" applyFont="1" applyFill="1" applyBorder="1" applyAlignment="1">
      <alignment horizontal="center" vertical="center" wrapText="1"/>
    </xf>
    <xf numFmtId="0" fontId="19" fillId="2" borderId="1" xfId="0" applyFont="1" applyFill="1" applyBorder="1" applyAlignment="1">
      <alignment horizontal="center" vertical="center" wrapText="1"/>
    </xf>
    <xf numFmtId="0" fontId="19" fillId="2" borderId="76" xfId="0" applyFont="1" applyFill="1" applyBorder="1" applyAlignment="1">
      <alignment horizontal="center" vertical="center" wrapText="1"/>
    </xf>
    <xf numFmtId="0" fontId="6" fillId="0" borderId="30" xfId="0" applyFont="1" applyFill="1" applyBorder="1" applyAlignment="1">
      <alignment horizontal="center" vertical="center"/>
    </xf>
    <xf numFmtId="0" fontId="6" fillId="0" borderId="21" xfId="0" applyFont="1" applyBorder="1" applyAlignment="1">
      <alignment horizontal="center" vertical="center"/>
    </xf>
    <xf numFmtId="0" fontId="6" fillId="0" borderId="22" xfId="0" applyFont="1" applyBorder="1" applyAlignment="1">
      <alignment horizontal="center" vertical="center"/>
    </xf>
    <xf numFmtId="0" fontId="6" fillId="0" borderId="31" xfId="0" applyFont="1" applyBorder="1" applyAlignment="1">
      <alignment horizontal="center" vertical="center"/>
    </xf>
    <xf numFmtId="0" fontId="1" fillId="0" borderId="26" xfId="0" applyFont="1" applyFill="1" applyBorder="1" applyAlignment="1">
      <alignment horizontal="center" vertical="center"/>
    </xf>
    <xf numFmtId="0" fontId="1" fillId="0" borderId="25" xfId="0" applyFont="1" applyBorder="1" applyAlignment="1">
      <alignment horizontal="center" vertical="center"/>
    </xf>
    <xf numFmtId="0" fontId="1" fillId="0" borderId="18" xfId="0" applyFont="1" applyFill="1" applyBorder="1" applyAlignment="1">
      <alignment horizontal="center" vertical="center"/>
    </xf>
    <xf numFmtId="0" fontId="1" fillId="0" borderId="15" xfId="0" applyFont="1" applyBorder="1" applyAlignment="1">
      <alignment horizontal="center" vertical="center"/>
    </xf>
    <xf numFmtId="0" fontId="1" fillId="0" borderId="19" xfId="0" applyFont="1" applyBorder="1" applyAlignment="1">
      <alignment horizontal="center" vertical="center"/>
    </xf>
    <xf numFmtId="0" fontId="0" fillId="0" borderId="83" xfId="0" applyBorder="1" applyAlignment="1">
      <alignment horizontal="center" vertical="center"/>
    </xf>
    <xf numFmtId="0" fontId="0" fillId="0" borderId="42" xfId="0" applyFont="1" applyBorder="1" applyAlignment="1">
      <alignment horizontal="left" vertical="center" wrapText="1"/>
    </xf>
    <xf numFmtId="0" fontId="0" fillId="0" borderId="43" xfId="0" applyFont="1" applyBorder="1" applyAlignment="1">
      <alignment horizontal="left" vertical="center"/>
    </xf>
    <xf numFmtId="0" fontId="0" fillId="0" borderId="44" xfId="0" applyFont="1" applyBorder="1" applyAlignment="1">
      <alignment horizontal="left" vertical="center"/>
    </xf>
    <xf numFmtId="177" fontId="0" fillId="0" borderId="42" xfId="0" applyNumberFormat="1" applyBorder="1" applyAlignment="1">
      <alignment horizontal="right" vertical="center"/>
    </xf>
    <xf numFmtId="177" fontId="0" fillId="0" borderId="43" xfId="0" applyNumberFormat="1" applyBorder="1" applyAlignment="1">
      <alignment horizontal="right" vertical="center"/>
    </xf>
    <xf numFmtId="177" fontId="0" fillId="0" borderId="44" xfId="0" applyNumberFormat="1" applyBorder="1" applyAlignment="1">
      <alignment horizontal="right" vertical="center"/>
    </xf>
    <xf numFmtId="0" fontId="21" fillId="0" borderId="42" xfId="0" applyFont="1" applyBorder="1" applyAlignment="1">
      <alignment horizontal="left" vertical="center" wrapText="1"/>
    </xf>
    <xf numFmtId="0" fontId="0" fillId="0" borderId="43" xfId="0" applyBorder="1" applyAlignment="1">
      <alignment horizontal="left" vertical="center"/>
    </xf>
    <xf numFmtId="0" fontId="0" fillId="0" borderId="44" xfId="0" applyBorder="1" applyAlignment="1">
      <alignment horizontal="left" vertical="center"/>
    </xf>
    <xf numFmtId="177" fontId="0" fillId="0" borderId="109" xfId="0" applyNumberFormat="1" applyBorder="1" applyAlignment="1">
      <alignment horizontal="right" vertical="center"/>
    </xf>
    <xf numFmtId="0" fontId="21" fillId="0" borderId="18" xfId="0" applyFont="1" applyBorder="1" applyAlignment="1">
      <alignment horizontal="center" vertical="center" wrapText="1"/>
    </xf>
    <xf numFmtId="0" fontId="21" fillId="0" borderId="15" xfId="0" applyFont="1" applyBorder="1" applyAlignment="1">
      <alignment horizontal="center" vertical="center"/>
    </xf>
    <xf numFmtId="0" fontId="21" fillId="0" borderId="19" xfId="0" applyFont="1" applyBorder="1" applyAlignment="1">
      <alignment horizontal="center" vertical="center"/>
    </xf>
    <xf numFmtId="0" fontId="21" fillId="0" borderId="23" xfId="0" applyFont="1" applyBorder="1" applyAlignment="1">
      <alignment horizontal="center" vertical="center"/>
    </xf>
    <xf numFmtId="0" fontId="0" fillId="0" borderId="82" xfId="0" applyBorder="1" applyAlignment="1">
      <alignment horizontal="center" vertical="center"/>
    </xf>
    <xf numFmtId="0" fontId="0" fillId="0" borderId="69" xfId="0" applyFont="1" applyBorder="1" applyAlignment="1">
      <alignment horizontal="left" vertical="center" wrapText="1"/>
    </xf>
    <xf numFmtId="0" fontId="0" fillId="0" borderId="67" xfId="0" applyFont="1" applyBorder="1" applyAlignment="1">
      <alignment horizontal="left" vertical="center"/>
    </xf>
    <xf numFmtId="0" fontId="0" fillId="0" borderId="68" xfId="0" applyFont="1" applyBorder="1" applyAlignment="1">
      <alignment horizontal="left" vertical="center"/>
    </xf>
    <xf numFmtId="177" fontId="0" fillId="0" borderId="69" xfId="0" applyNumberFormat="1" applyBorder="1" applyAlignment="1">
      <alignment horizontal="right" vertical="center"/>
    </xf>
    <xf numFmtId="177" fontId="0" fillId="0" borderId="67" xfId="0" applyNumberFormat="1" applyBorder="1" applyAlignment="1">
      <alignment horizontal="right" vertical="center"/>
    </xf>
    <xf numFmtId="177" fontId="0" fillId="0" borderId="68" xfId="0" applyNumberFormat="1" applyBorder="1" applyAlignment="1">
      <alignment horizontal="right" vertical="center"/>
    </xf>
    <xf numFmtId="0" fontId="21" fillId="0" borderId="69" xfId="0" applyFont="1" applyBorder="1" applyAlignment="1">
      <alignment horizontal="left" vertical="center" wrapText="1"/>
    </xf>
    <xf numFmtId="0" fontId="0" fillId="0" borderId="67" xfId="0" applyBorder="1" applyAlignment="1">
      <alignment horizontal="left" vertical="center"/>
    </xf>
    <xf numFmtId="0" fontId="0" fillId="0" borderId="68" xfId="0" applyBorder="1" applyAlignment="1">
      <alignment horizontal="left" vertical="center"/>
    </xf>
    <xf numFmtId="177" fontId="0" fillId="0" borderId="108" xfId="0" applyNumberFormat="1" applyBorder="1" applyAlignment="1">
      <alignment horizontal="right" vertical="center"/>
    </xf>
    <xf numFmtId="0" fontId="0" fillId="0" borderId="84" xfId="0" applyBorder="1" applyAlignment="1">
      <alignment horizontal="center" vertical="center"/>
    </xf>
    <xf numFmtId="0" fontId="21" fillId="0" borderId="85" xfId="0" applyFont="1" applyBorder="1" applyAlignment="1">
      <alignment horizontal="left" vertical="center" wrapText="1"/>
    </xf>
    <xf numFmtId="0" fontId="0" fillId="0" borderId="73" xfId="0" applyBorder="1" applyAlignment="1">
      <alignment horizontal="left" vertical="center"/>
    </xf>
    <xf numFmtId="0" fontId="0" fillId="0" borderId="74" xfId="0" applyBorder="1" applyAlignment="1">
      <alignment horizontal="left" vertical="center"/>
    </xf>
    <xf numFmtId="177" fontId="0" fillId="0" borderId="85" xfId="0" applyNumberFormat="1" applyBorder="1" applyAlignment="1">
      <alignment horizontal="right" vertical="center"/>
    </xf>
    <xf numFmtId="177" fontId="0" fillId="0" borderId="73" xfId="0" applyNumberFormat="1" applyBorder="1" applyAlignment="1">
      <alignment horizontal="right" vertical="center"/>
    </xf>
    <xf numFmtId="177" fontId="0" fillId="0" borderId="110" xfId="0" applyNumberFormat="1" applyBorder="1" applyAlignment="1">
      <alignment horizontal="right" vertical="center"/>
    </xf>
    <xf numFmtId="0" fontId="6" fillId="0" borderId="17" xfId="0" applyFont="1" applyFill="1" applyBorder="1" applyAlignment="1">
      <alignment horizontal="center" vertical="center"/>
    </xf>
    <xf numFmtId="0" fontId="6" fillId="0" borderId="15" xfId="0" applyFont="1" applyBorder="1" applyAlignment="1">
      <alignment horizontal="center" vertical="center"/>
    </xf>
    <xf numFmtId="0" fontId="6" fillId="0" borderId="19" xfId="0" applyFont="1" applyBorder="1" applyAlignment="1">
      <alignment horizontal="center" vertical="center"/>
    </xf>
    <xf numFmtId="0" fontId="6" fillId="0" borderId="23" xfId="0" applyFont="1" applyBorder="1" applyAlignment="1">
      <alignment horizontal="center" vertical="center"/>
    </xf>
    <xf numFmtId="0" fontId="0" fillId="0" borderId="17" xfId="0" applyBorder="1" applyAlignment="1">
      <alignment horizontal="center" vertical="center"/>
    </xf>
    <xf numFmtId="0" fontId="0" fillId="0" borderId="15" xfId="0" applyBorder="1" applyAlignment="1">
      <alignment horizontal="center" vertical="center"/>
    </xf>
    <xf numFmtId="0" fontId="21" fillId="0" borderId="56" xfId="0" applyFont="1" applyBorder="1" applyAlignment="1">
      <alignment horizontal="center" vertical="center" wrapText="1"/>
    </xf>
    <xf numFmtId="0" fontId="0" fillId="0" borderId="57" xfId="0" applyBorder="1" applyAlignment="1">
      <alignment horizontal="center" vertical="center"/>
    </xf>
    <xf numFmtId="0" fontId="0" fillId="0" borderId="58" xfId="0" applyBorder="1" applyAlignment="1">
      <alignment horizontal="center" vertical="center"/>
    </xf>
    <xf numFmtId="177" fontId="0" fillId="0" borderId="18" xfId="0" applyNumberFormat="1" applyBorder="1" applyAlignment="1">
      <alignment horizontal="right" vertical="center"/>
    </xf>
    <xf numFmtId="177" fontId="0" fillId="0" borderId="15" xfId="0" applyNumberFormat="1" applyBorder="1" applyAlignment="1">
      <alignment horizontal="right" vertical="center"/>
    </xf>
    <xf numFmtId="177" fontId="0" fillId="0" borderId="19" xfId="0" applyNumberFormat="1" applyBorder="1" applyAlignment="1">
      <alignment horizontal="right" vertical="center"/>
    </xf>
    <xf numFmtId="177" fontId="0" fillId="0" borderId="23" xfId="0" applyNumberFormat="1" applyBorder="1" applyAlignment="1">
      <alignment horizontal="right" vertical="center"/>
    </xf>
    <xf numFmtId="0" fontId="0" fillId="2" borderId="51" xfId="0" applyFill="1" applyBorder="1" applyAlignment="1">
      <alignment vertical="center"/>
    </xf>
    <xf numFmtId="0" fontId="0" fillId="2" borderId="51" xfId="0" applyFill="1" applyBorder="1" applyAlignment="1">
      <alignment horizontal="center" vertical="center"/>
    </xf>
    <xf numFmtId="0" fontId="0" fillId="2" borderId="51" xfId="0" applyFill="1" applyBorder="1" applyAlignment="1">
      <alignment horizontal="center" vertical="center" wrapText="1"/>
    </xf>
    <xf numFmtId="0" fontId="0" fillId="0" borderId="77" xfId="0" applyBorder="1" applyAlignment="1">
      <alignment horizontal="center" vertical="center"/>
    </xf>
    <xf numFmtId="0" fontId="0" fillId="0" borderId="78" xfId="0" applyBorder="1" applyAlignment="1">
      <alignment horizontal="center" vertical="center"/>
    </xf>
    <xf numFmtId="0" fontId="21" fillId="0" borderId="111" xfId="0" applyFont="1" applyBorder="1" applyAlignment="1">
      <alignment horizontal="center" vertical="center" wrapText="1"/>
    </xf>
    <xf numFmtId="0" fontId="0" fillId="0" borderId="112" xfId="0" applyBorder="1" applyAlignment="1">
      <alignment horizontal="center" vertical="center"/>
    </xf>
    <xf numFmtId="0" fontId="0" fillId="0" borderId="113" xfId="0" applyBorder="1" applyAlignment="1">
      <alignment horizontal="center" vertical="center"/>
    </xf>
    <xf numFmtId="177" fontId="0" fillId="0" borderId="114" xfId="0" applyNumberFormat="1" applyBorder="1" applyAlignment="1">
      <alignment horizontal="right" vertical="center"/>
    </xf>
    <xf numFmtId="177" fontId="0" fillId="0" borderId="78" xfId="0" applyNumberFormat="1" applyBorder="1" applyAlignment="1">
      <alignment horizontal="right" vertical="center"/>
    </xf>
    <xf numFmtId="177" fontId="0" fillId="0" borderId="115" xfId="0" applyNumberFormat="1" applyBorder="1" applyAlignment="1">
      <alignment horizontal="right" vertical="center"/>
    </xf>
    <xf numFmtId="177" fontId="0" fillId="0" borderId="79" xfId="0" applyNumberFormat="1" applyBorder="1" applyAlignment="1">
      <alignment horizontal="right" vertical="center"/>
    </xf>
    <xf numFmtId="0" fontId="0" fillId="0" borderId="51" xfId="0" applyBorder="1" applyAlignment="1">
      <alignment vertical="center"/>
    </xf>
    <xf numFmtId="38" fontId="47" fillId="0" borderId="51" xfId="1" applyFont="1" applyBorder="1" applyAlignment="1">
      <alignment vertical="center" wrapText="1"/>
    </xf>
    <xf numFmtId="38" fontId="47" fillId="0" borderId="51" xfId="1" applyFont="1" applyBorder="1" applyAlignment="1">
      <alignment vertical="center"/>
    </xf>
    <xf numFmtId="0" fontId="0" fillId="0" borderId="18" xfId="0" applyBorder="1" applyAlignment="1">
      <alignment horizontal="center" vertical="center"/>
    </xf>
    <xf numFmtId="0" fontId="0" fillId="0" borderId="19" xfId="0" applyBorder="1" applyAlignment="1">
      <alignment horizontal="center" vertical="center"/>
    </xf>
    <xf numFmtId="38" fontId="0" fillId="0" borderId="51" xfId="1" applyFont="1" applyBorder="1" applyAlignment="1">
      <alignment vertical="center" wrapText="1"/>
    </xf>
    <xf numFmtId="38" fontId="0" fillId="0" borderId="51" xfId="1" applyFont="1" applyBorder="1" applyAlignment="1">
      <alignment vertical="center"/>
    </xf>
    <xf numFmtId="0" fontId="0" fillId="0" borderId="51" xfId="0" applyBorder="1" applyAlignment="1">
      <alignment horizontal="center" vertical="center"/>
    </xf>
    <xf numFmtId="0" fontId="0" fillId="2" borderId="18" xfId="0" applyFill="1" applyBorder="1" applyAlignment="1">
      <alignment horizontal="center" vertical="center" wrapText="1"/>
    </xf>
    <xf numFmtId="0" fontId="0" fillId="2" borderId="15" xfId="0" applyFill="1" applyBorder="1" applyAlignment="1">
      <alignment horizontal="center" vertical="center"/>
    </xf>
    <xf numFmtId="0" fontId="0" fillId="2" borderId="19" xfId="0" applyFill="1" applyBorder="1" applyAlignment="1">
      <alignment horizontal="center" vertical="center"/>
    </xf>
    <xf numFmtId="0" fontId="0" fillId="2" borderId="18" xfId="0" applyFill="1" applyBorder="1" applyAlignment="1">
      <alignment horizontal="center" vertical="center"/>
    </xf>
    <xf numFmtId="0" fontId="0" fillId="0" borderId="18" xfId="0" applyBorder="1" applyAlignment="1">
      <alignment vertical="center"/>
    </xf>
    <xf numFmtId="0" fontId="0" fillId="0" borderId="15" xfId="0" applyBorder="1" applyAlignment="1">
      <alignment vertical="center"/>
    </xf>
    <xf numFmtId="0" fontId="0" fillId="0" borderId="19" xfId="0" applyBorder="1" applyAlignment="1">
      <alignment vertical="center"/>
    </xf>
    <xf numFmtId="191" fontId="4" fillId="0" borderId="1" xfId="0" applyNumberFormat="1" applyFont="1" applyBorder="1" applyAlignment="1">
      <alignment horizont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xf>
    <xf numFmtId="0" fontId="9" fillId="0" borderId="12" xfId="0" applyFont="1" applyFill="1" applyBorder="1" applyAlignment="1">
      <alignment horizontal="center" vertical="center"/>
    </xf>
    <xf numFmtId="0" fontId="9" fillId="0" borderId="20" xfId="0" applyFont="1" applyFill="1" applyBorder="1" applyAlignment="1">
      <alignment horizontal="center" vertical="center"/>
    </xf>
    <xf numFmtId="0" fontId="9" fillId="0" borderId="21" xfId="0" applyFont="1" applyFill="1" applyBorder="1" applyAlignment="1">
      <alignment horizontal="center" vertical="center"/>
    </xf>
    <xf numFmtId="0" fontId="9" fillId="0" borderId="22" xfId="0" applyFont="1" applyFill="1" applyBorder="1" applyAlignment="1">
      <alignment horizontal="center" vertical="center"/>
    </xf>
    <xf numFmtId="0" fontId="5" fillId="0" borderId="26" xfId="2" applyFont="1" applyFill="1" applyBorder="1" applyAlignment="1" applyProtection="1">
      <alignment horizontal="center" vertical="center" wrapText="1" shrinkToFit="1"/>
    </xf>
    <xf numFmtId="0" fontId="5" fillId="0" borderId="25" xfId="2" applyFont="1" applyFill="1" applyBorder="1" applyAlignment="1" applyProtection="1">
      <alignment horizontal="center" vertical="center" wrapText="1" shrinkToFit="1"/>
    </xf>
    <xf numFmtId="0" fontId="5" fillId="0" borderId="25" xfId="0" applyFont="1" applyBorder="1" applyAlignment="1">
      <alignment horizontal="center" vertical="center" wrapText="1"/>
    </xf>
    <xf numFmtId="0" fontId="5" fillId="0" borderId="30" xfId="2" applyFont="1" applyFill="1" applyBorder="1" applyAlignment="1" applyProtection="1">
      <alignment horizontal="center" vertical="center" wrapText="1" shrinkToFit="1"/>
    </xf>
    <xf numFmtId="0" fontId="5" fillId="0" borderId="21" xfId="2" applyFont="1" applyFill="1" applyBorder="1" applyAlignment="1" applyProtection="1">
      <alignment horizontal="center" vertical="center" wrapText="1" shrinkToFit="1"/>
    </xf>
    <xf numFmtId="0" fontId="5" fillId="0" borderId="21" xfId="0" applyFont="1" applyBorder="1" applyAlignment="1">
      <alignment horizontal="center" vertical="center" wrapText="1"/>
    </xf>
    <xf numFmtId="0" fontId="5" fillId="0" borderId="37" xfId="3" applyFont="1" applyFill="1" applyBorder="1" applyAlignment="1">
      <alignment horizontal="left" vertical="center" wrapText="1" shrinkToFit="1"/>
    </xf>
    <xf numFmtId="0" fontId="5" fillId="0" borderId="25" xfId="0" applyFont="1" applyBorder="1" applyAlignment="1">
      <alignment horizontal="left" vertical="center" shrinkToFit="1"/>
    </xf>
    <xf numFmtId="0" fontId="5" fillId="0" borderId="28" xfId="0" applyFont="1" applyBorder="1" applyAlignment="1">
      <alignment horizontal="left" vertical="center" shrinkToFit="1"/>
    </xf>
    <xf numFmtId="0" fontId="5" fillId="0" borderId="20" xfId="0" applyFont="1" applyBorder="1" applyAlignment="1">
      <alignment horizontal="left" vertical="center" shrinkToFit="1"/>
    </xf>
    <xf numFmtId="0" fontId="5" fillId="0" borderId="21" xfId="0" applyFont="1" applyBorder="1" applyAlignment="1">
      <alignment horizontal="left" vertical="center" shrinkToFit="1"/>
    </xf>
    <xf numFmtId="0" fontId="5" fillId="0" borderId="31" xfId="0" applyFont="1" applyBorder="1" applyAlignment="1">
      <alignment horizontal="left" vertical="center" shrinkToFit="1"/>
    </xf>
    <xf numFmtId="0" fontId="4" fillId="0" borderId="17" xfId="3" applyFont="1" applyFill="1" applyBorder="1" applyAlignment="1" applyProtection="1">
      <alignment horizontal="left" vertical="center" wrapText="1"/>
    </xf>
    <xf numFmtId="0" fontId="4" fillId="0" borderId="15" xfId="3" applyFont="1" applyFill="1" applyBorder="1" applyAlignment="1" applyProtection="1">
      <alignment horizontal="left" vertical="center" wrapText="1"/>
    </xf>
    <xf numFmtId="0" fontId="4" fillId="0" borderId="23" xfId="3" applyFont="1" applyFill="1" applyBorder="1" applyAlignment="1" applyProtection="1">
      <alignment horizontal="left" vertical="center" wrapText="1"/>
    </xf>
    <xf numFmtId="0" fontId="46" fillId="0" borderId="18" xfId="4" applyFont="1" applyFill="1" applyBorder="1" applyAlignment="1" applyProtection="1">
      <alignment horizontal="left" vertical="center" wrapText="1" shrinkToFit="1"/>
    </xf>
    <xf numFmtId="0" fontId="46" fillId="0" borderId="15" xfId="4" applyFont="1" applyFill="1" applyBorder="1" applyAlignment="1" applyProtection="1">
      <alignment horizontal="left" vertical="center" shrinkToFit="1"/>
    </xf>
    <xf numFmtId="0" fontId="46" fillId="0" borderId="23" xfId="4" applyFont="1" applyFill="1" applyBorder="1" applyAlignment="1" applyProtection="1">
      <alignment horizontal="left" vertical="center" shrinkToFit="1"/>
    </xf>
    <xf numFmtId="38" fontId="5" fillId="0" borderId="68" xfId="1" applyFont="1" applyFill="1" applyBorder="1" applyAlignment="1">
      <alignment horizontal="center" vertical="center" wrapText="1"/>
    </xf>
    <xf numFmtId="38" fontId="5" fillId="0" borderId="74" xfId="1" applyFont="1" applyFill="1" applyBorder="1" applyAlignment="1">
      <alignment horizontal="center" vertical="center"/>
    </xf>
    <xf numFmtId="0" fontId="5" fillId="0" borderId="123" xfId="0" applyFont="1" applyFill="1" applyBorder="1" applyAlignment="1">
      <alignment horizontal="center" vertical="center"/>
    </xf>
    <xf numFmtId="0" fontId="5" fillId="0" borderId="124" xfId="0" applyFont="1" applyFill="1" applyBorder="1" applyAlignment="1">
      <alignment horizontal="center" vertical="center"/>
    </xf>
    <xf numFmtId="178" fontId="5" fillId="0" borderId="51" xfId="0" applyNumberFormat="1" applyFont="1" applyFill="1" applyBorder="1" applyAlignment="1">
      <alignment horizontal="center" vertical="center"/>
    </xf>
    <xf numFmtId="0" fontId="50" fillId="2" borderId="51" xfId="0" applyFont="1" applyFill="1" applyBorder="1" applyAlignment="1">
      <alignment horizontal="center" vertical="center" wrapText="1"/>
    </xf>
    <xf numFmtId="0" fontId="50" fillId="2" borderId="51" xfId="0" applyFont="1" applyFill="1" applyBorder="1" applyAlignment="1">
      <alignment horizontal="center" vertical="center"/>
    </xf>
    <xf numFmtId="0" fontId="50" fillId="2" borderId="59" xfId="0" applyFont="1" applyFill="1" applyBorder="1" applyAlignment="1">
      <alignment horizontal="center" vertical="center"/>
    </xf>
    <xf numFmtId="0" fontId="5" fillId="0" borderId="26" xfId="0" applyFont="1" applyBorder="1" applyAlignment="1">
      <alignment horizontal="left" vertical="center" wrapText="1"/>
    </xf>
    <xf numFmtId="0" fontId="5" fillId="0" borderId="30" xfId="0" applyFont="1" applyBorder="1" applyAlignment="1">
      <alignment horizontal="left" vertical="center" wrapText="1"/>
    </xf>
    <xf numFmtId="0" fontId="5" fillId="2" borderId="18" xfId="0" applyFont="1" applyFill="1" applyBorder="1" applyAlignment="1">
      <alignment horizontal="center" vertical="center" shrinkToFit="1"/>
    </xf>
    <xf numFmtId="0" fontId="5" fillId="2" borderId="15" xfId="0" applyFont="1" applyFill="1" applyBorder="1" applyAlignment="1">
      <alignment horizontal="center" vertical="center" shrinkToFit="1"/>
    </xf>
    <xf numFmtId="0" fontId="5" fillId="2" borderId="19" xfId="0" applyFont="1" applyFill="1" applyBorder="1" applyAlignment="1">
      <alignment horizontal="center" vertical="center" shrinkToFit="1"/>
    </xf>
    <xf numFmtId="0" fontId="5" fillId="0" borderId="51" xfId="0" applyFont="1" applyBorder="1" applyAlignment="1">
      <alignment horizontal="center" vertical="center" wrapText="1" shrinkToFit="1"/>
    </xf>
    <xf numFmtId="0" fontId="5" fillId="0" borderId="51" xfId="0" applyFont="1" applyBorder="1" applyAlignment="1">
      <alignment horizontal="center" vertical="center" shrinkToFit="1"/>
    </xf>
    <xf numFmtId="0" fontId="5" fillId="0" borderId="51" xfId="0" applyFont="1" applyBorder="1" applyAlignment="1">
      <alignment horizontal="center" vertical="center" wrapText="1"/>
    </xf>
    <xf numFmtId="0" fontId="5" fillId="0" borderId="51" xfId="0" applyFont="1" applyBorder="1" applyAlignment="1">
      <alignment horizontal="center" vertical="center"/>
    </xf>
    <xf numFmtId="0" fontId="5" fillId="0" borderId="51" xfId="0" applyFont="1" applyFill="1" applyBorder="1" applyAlignment="1">
      <alignment horizontal="center" vertical="center" wrapText="1"/>
    </xf>
    <xf numFmtId="0" fontId="5" fillId="0" borderId="59" xfId="0" applyFont="1" applyBorder="1" applyAlignment="1">
      <alignment horizontal="center" vertical="center"/>
    </xf>
    <xf numFmtId="0" fontId="5" fillId="0" borderId="37" xfId="0" applyFont="1" applyFill="1" applyBorder="1" applyAlignment="1">
      <alignment horizontal="center" vertical="center"/>
    </xf>
    <xf numFmtId="0" fontId="5" fillId="0" borderId="25" xfId="0" applyFont="1" applyFill="1" applyBorder="1" applyAlignment="1">
      <alignment horizontal="center" vertical="center"/>
    </xf>
    <xf numFmtId="0" fontId="5" fillId="0" borderId="28" xfId="0" applyFont="1" applyFill="1" applyBorder="1" applyAlignment="1">
      <alignment horizontal="center" vertical="center"/>
    </xf>
    <xf numFmtId="192" fontId="5" fillId="0" borderId="20" xfId="0" applyNumberFormat="1" applyFont="1" applyBorder="1" applyAlignment="1">
      <alignment horizontal="center" vertical="center"/>
    </xf>
    <xf numFmtId="192" fontId="5" fillId="0" borderId="21" xfId="0" applyNumberFormat="1" applyFont="1" applyBorder="1" applyAlignment="1">
      <alignment horizontal="center" vertical="center"/>
    </xf>
    <xf numFmtId="192" fontId="5" fillId="0" borderId="22" xfId="0" applyNumberFormat="1" applyFont="1" applyBorder="1" applyAlignment="1">
      <alignment horizontal="center" vertical="center"/>
    </xf>
    <xf numFmtId="0" fontId="16" fillId="0" borderId="17" xfId="0" applyFont="1" applyFill="1" applyBorder="1" applyAlignment="1">
      <alignment horizontal="left" vertical="center" wrapText="1"/>
    </xf>
    <xf numFmtId="0" fontId="5" fillId="0" borderId="15" xfId="0" applyFont="1" applyFill="1" applyBorder="1" applyAlignment="1">
      <alignment horizontal="left" vertical="center" wrapText="1"/>
    </xf>
    <xf numFmtId="0" fontId="5" fillId="0" borderId="19" xfId="0" applyFont="1" applyFill="1" applyBorder="1" applyAlignment="1">
      <alignment horizontal="left" vertical="center" wrapText="1"/>
    </xf>
    <xf numFmtId="0" fontId="16" fillId="0" borderId="18" xfId="0" applyFont="1" applyFill="1" applyBorder="1" applyAlignment="1">
      <alignment vertical="top" wrapText="1"/>
    </xf>
    <xf numFmtId="0" fontId="9" fillId="0" borderId="15" xfId="0" applyFont="1" applyFill="1" applyBorder="1" applyAlignment="1">
      <alignment vertical="top"/>
    </xf>
    <xf numFmtId="0" fontId="9" fillId="0" borderId="23" xfId="0" applyFont="1" applyFill="1" applyBorder="1" applyAlignment="1">
      <alignment vertical="top"/>
    </xf>
    <xf numFmtId="0" fontId="5" fillId="0" borderId="37" xfId="0" applyFont="1" applyBorder="1" applyAlignment="1">
      <alignment horizontal="center" vertical="center" wrapText="1" shrinkToFit="1"/>
    </xf>
    <xf numFmtId="38" fontId="5" fillId="0" borderId="61" xfId="1" applyFont="1" applyFill="1" applyBorder="1" applyAlignment="1">
      <alignment horizontal="center" vertical="center" wrapText="1"/>
    </xf>
    <xf numFmtId="38" fontId="5" fillId="0" borderId="61" xfId="1" applyFont="1" applyFill="1" applyBorder="1" applyAlignment="1">
      <alignment horizontal="center" vertical="center"/>
    </xf>
    <xf numFmtId="0" fontId="5" fillId="0" borderId="70" xfId="0" applyFont="1" applyFill="1" applyBorder="1" applyAlignment="1">
      <alignment horizontal="left" vertical="center" shrinkToFit="1"/>
    </xf>
    <xf numFmtId="0" fontId="5" fillId="0" borderId="43" xfId="0" applyFont="1" applyFill="1" applyBorder="1" applyAlignment="1">
      <alignment horizontal="left" vertical="center" shrinkToFit="1"/>
    </xf>
    <xf numFmtId="0" fontId="5" fillId="0" borderId="44" xfId="0" applyFont="1" applyFill="1" applyBorder="1" applyAlignment="1">
      <alignment horizontal="left" vertical="center" shrinkToFit="1"/>
    </xf>
    <xf numFmtId="0" fontId="5" fillId="0" borderId="66" xfId="0" applyFont="1" applyFill="1" applyBorder="1" applyAlignment="1">
      <alignment horizontal="left" vertical="center" shrinkToFit="1"/>
    </xf>
    <xf numFmtId="0" fontId="5" fillId="0" borderId="67" xfId="0" applyFont="1" applyFill="1" applyBorder="1" applyAlignment="1">
      <alignment horizontal="left" vertical="center" shrinkToFit="1"/>
    </xf>
    <xf numFmtId="0" fontId="5" fillId="0" borderId="68" xfId="0" applyFont="1" applyFill="1" applyBorder="1" applyAlignment="1">
      <alignment horizontal="left" vertical="center" shrinkToFit="1"/>
    </xf>
    <xf numFmtId="0" fontId="5" fillId="0" borderId="125" xfId="0" applyFont="1" applyFill="1" applyBorder="1" applyAlignment="1">
      <alignment horizontal="left" vertical="center" shrinkToFit="1"/>
    </xf>
    <xf numFmtId="0" fontId="5" fillId="0" borderId="87" xfId="0" applyFont="1" applyFill="1" applyBorder="1" applyAlignment="1">
      <alignment horizontal="left" vertical="center" shrinkToFit="1"/>
    </xf>
    <xf numFmtId="0" fontId="5" fillId="0" borderId="88" xfId="0" applyFont="1" applyFill="1" applyBorder="1" applyAlignment="1">
      <alignment horizontal="left" vertical="center" shrinkToFit="1"/>
    </xf>
    <xf numFmtId="38" fontId="5" fillId="0" borderId="42" xfId="1" applyFont="1" applyFill="1" applyBorder="1" applyAlignment="1">
      <alignment horizontal="right" vertical="center"/>
    </xf>
    <xf numFmtId="38" fontId="5" fillId="0" borderId="43" xfId="1" applyFont="1" applyFill="1" applyBorder="1" applyAlignment="1">
      <alignment horizontal="right" vertical="center"/>
    </xf>
    <xf numFmtId="38" fontId="5" fillId="0" borderId="44" xfId="1" applyFont="1" applyFill="1" applyBorder="1" applyAlignment="1">
      <alignment horizontal="right" vertical="center"/>
    </xf>
    <xf numFmtId="0" fontId="5" fillId="0" borderId="71" xfId="0" applyFont="1" applyFill="1" applyBorder="1" applyAlignment="1">
      <alignment horizontal="left" vertical="top" wrapText="1"/>
    </xf>
    <xf numFmtId="0" fontId="5" fillId="0" borderId="0" xfId="0" applyFont="1" applyFill="1" applyBorder="1" applyAlignment="1">
      <alignment horizontal="left" vertical="top" wrapText="1"/>
    </xf>
    <xf numFmtId="0" fontId="5" fillId="0" borderId="65" xfId="0" applyFont="1" applyFill="1" applyBorder="1" applyAlignment="1">
      <alignment horizontal="left" vertical="top" wrapText="1"/>
    </xf>
    <xf numFmtId="0" fontId="12" fillId="2" borderId="35" xfId="0" applyFont="1" applyFill="1" applyBorder="1" applyAlignment="1">
      <alignment horizontal="center" vertical="center" textRotation="255"/>
    </xf>
    <xf numFmtId="0" fontId="12" fillId="2" borderId="36" xfId="0" applyFont="1" applyFill="1" applyBorder="1" applyAlignment="1">
      <alignment horizontal="center" vertical="center" textRotation="255"/>
    </xf>
    <xf numFmtId="0" fontId="12" fillId="2" borderId="75" xfId="0" applyFont="1" applyFill="1" applyBorder="1" applyAlignment="1">
      <alignment horizontal="center" vertical="center" textRotation="255"/>
    </xf>
    <xf numFmtId="0" fontId="12" fillId="2" borderId="76" xfId="0" applyFont="1" applyFill="1" applyBorder="1" applyAlignment="1">
      <alignment horizontal="center" vertical="center" textRotation="255"/>
    </xf>
    <xf numFmtId="0" fontId="12" fillId="2" borderId="30" xfId="0" applyFont="1" applyFill="1" applyBorder="1" applyAlignment="1">
      <alignment horizontal="center" vertical="center" wrapText="1"/>
    </xf>
    <xf numFmtId="0" fontId="12" fillId="2" borderId="31" xfId="0" applyFont="1" applyFill="1" applyBorder="1" applyAlignment="1">
      <alignment horizontal="center" vertical="center" wrapText="1"/>
    </xf>
    <xf numFmtId="0" fontId="5" fillId="0" borderId="26" xfId="0" applyFont="1" applyFill="1" applyBorder="1" applyAlignment="1">
      <alignment horizontal="left" wrapText="1"/>
    </xf>
    <xf numFmtId="0" fontId="5" fillId="0" borderId="25" xfId="0" applyFont="1" applyFill="1" applyBorder="1" applyAlignment="1">
      <alignment horizontal="left" wrapText="1"/>
    </xf>
    <xf numFmtId="0" fontId="5" fillId="0" borderId="28" xfId="0" applyFont="1" applyFill="1" applyBorder="1" applyAlignment="1">
      <alignment horizontal="left" wrapText="1"/>
    </xf>
    <xf numFmtId="0" fontId="12" fillId="2" borderId="17" xfId="0" applyFont="1" applyFill="1" applyBorder="1" applyAlignment="1">
      <alignment horizontal="center" wrapText="1"/>
    </xf>
    <xf numFmtId="0" fontId="12" fillId="2" borderId="15" xfId="0" applyFont="1" applyFill="1" applyBorder="1" applyAlignment="1">
      <alignment horizontal="center" wrapText="1"/>
    </xf>
    <xf numFmtId="0" fontId="12" fillId="2" borderId="23" xfId="0" applyFont="1" applyFill="1" applyBorder="1" applyAlignment="1">
      <alignment horizontal="center" wrapText="1"/>
    </xf>
    <xf numFmtId="0" fontId="5" fillId="0" borderId="77" xfId="0" applyFont="1" applyFill="1" applyBorder="1" applyAlignment="1">
      <alignment horizontal="center" wrapText="1"/>
    </xf>
    <xf numFmtId="0" fontId="5" fillId="0" borderId="78" xfId="0" applyFont="1" applyFill="1" applyBorder="1" applyAlignment="1">
      <alignment horizontal="center" wrapText="1"/>
    </xf>
    <xf numFmtId="0" fontId="5" fillId="0" borderId="79" xfId="0" applyFont="1" applyFill="1" applyBorder="1" applyAlignment="1">
      <alignment horizontal="center" wrapText="1"/>
    </xf>
    <xf numFmtId="0" fontId="12" fillId="2" borderId="30" xfId="0" applyFont="1" applyFill="1" applyBorder="1" applyAlignment="1">
      <alignment horizontal="center" wrapText="1"/>
    </xf>
    <xf numFmtId="0" fontId="12" fillId="2" borderId="21" xfId="0" applyFont="1" applyFill="1" applyBorder="1" applyAlignment="1">
      <alignment horizontal="center" wrapText="1"/>
    </xf>
    <xf numFmtId="0" fontId="12" fillId="2" borderId="31" xfId="0" applyFont="1" applyFill="1" applyBorder="1" applyAlignment="1">
      <alignment horizontal="center" wrapText="1"/>
    </xf>
    <xf numFmtId="0" fontId="5" fillId="0" borderId="42" xfId="0" applyFont="1" applyFill="1" applyBorder="1" applyAlignment="1">
      <alignment vertical="center" wrapText="1"/>
    </xf>
    <xf numFmtId="0" fontId="5" fillId="0" borderId="43" xfId="0" applyFont="1" applyBorder="1" applyAlignment="1">
      <alignment vertical="center" wrapText="1"/>
    </xf>
    <xf numFmtId="0" fontId="5" fillId="0" borderId="44" xfId="0" applyFont="1" applyBorder="1" applyAlignment="1">
      <alignment vertical="center" wrapText="1"/>
    </xf>
    <xf numFmtId="0" fontId="5" fillId="0" borderId="84" xfId="0" applyFont="1" applyFill="1" applyBorder="1" applyAlignment="1">
      <alignment horizontal="center" vertical="center"/>
    </xf>
    <xf numFmtId="0" fontId="5" fillId="0" borderId="73" xfId="0" applyFont="1" applyFill="1" applyBorder="1" applyAlignment="1">
      <alignment horizontal="center" vertical="center"/>
    </xf>
    <xf numFmtId="0" fontId="5" fillId="0" borderId="74" xfId="0" applyFont="1" applyFill="1" applyBorder="1" applyAlignment="1">
      <alignment horizontal="center" vertical="center"/>
    </xf>
    <xf numFmtId="0" fontId="5" fillId="0" borderId="85" xfId="0" applyFont="1" applyFill="1" applyBorder="1" applyAlignment="1">
      <alignment vertical="center"/>
    </xf>
    <xf numFmtId="0" fontId="5" fillId="0" borderId="73" xfId="0" applyFont="1" applyBorder="1" applyAlignment="1">
      <alignment vertical="center"/>
    </xf>
    <xf numFmtId="0" fontId="5" fillId="0" borderId="74" xfId="0" applyFont="1" applyBorder="1" applyAlignment="1">
      <alignment vertical="center"/>
    </xf>
    <xf numFmtId="0" fontId="12" fillId="2" borderId="35" xfId="0" applyFont="1" applyFill="1" applyBorder="1" applyAlignment="1">
      <alignment horizontal="center" vertical="center" textRotation="255" wrapText="1"/>
    </xf>
    <xf numFmtId="0" fontId="12" fillId="2" borderId="36" xfId="0" applyFont="1" applyFill="1" applyBorder="1" applyAlignment="1">
      <alignment horizontal="center" vertical="center" textRotation="255" wrapText="1"/>
    </xf>
    <xf numFmtId="0" fontId="12" fillId="2" borderId="29" xfId="0" applyFont="1" applyFill="1" applyBorder="1" applyAlignment="1">
      <alignment horizontal="center" vertical="center" textRotation="255" wrapText="1"/>
    </xf>
    <xf numFmtId="0" fontId="12" fillId="2" borderId="53" xfId="0" applyFont="1" applyFill="1" applyBorder="1" applyAlignment="1">
      <alignment horizontal="center" vertical="center" textRotation="255" wrapText="1"/>
    </xf>
    <xf numFmtId="0" fontId="5" fillId="0" borderId="82" xfId="0" applyFont="1" applyFill="1" applyBorder="1" applyAlignment="1">
      <alignment horizontal="center" vertical="center"/>
    </xf>
    <xf numFmtId="0" fontId="5" fillId="0" borderId="67" xfId="0" applyFont="1" applyBorder="1" applyAlignment="1">
      <alignment horizontal="center" vertical="center"/>
    </xf>
    <xf numFmtId="0" fontId="5" fillId="0" borderId="68" xfId="0" applyFont="1" applyBorder="1" applyAlignment="1">
      <alignment horizontal="center" vertical="center"/>
    </xf>
    <xf numFmtId="0" fontId="5" fillId="0" borderId="69" xfId="0" applyFont="1" applyFill="1" applyBorder="1" applyAlignment="1">
      <alignment vertical="center"/>
    </xf>
    <xf numFmtId="0" fontId="5" fillId="0" borderId="67" xfId="0" applyFont="1" applyBorder="1" applyAlignment="1">
      <alignment vertical="center"/>
    </xf>
    <xf numFmtId="0" fontId="5" fillId="0" borderId="68" xfId="0" applyFont="1" applyBorder="1" applyAlignment="1">
      <alignment vertical="center"/>
    </xf>
    <xf numFmtId="0" fontId="12" fillId="0" borderId="17"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4" borderId="29" xfId="0" applyFont="1" applyFill="1" applyBorder="1" applyAlignment="1">
      <alignment horizontal="center" vertical="center" wrapText="1"/>
    </xf>
    <xf numFmtId="0" fontId="12" fillId="4" borderId="21" xfId="0" applyFont="1" applyFill="1" applyBorder="1" applyAlignment="1">
      <alignment horizontal="center" vertical="center" wrapText="1"/>
    </xf>
    <xf numFmtId="0" fontId="12" fillId="4" borderId="31" xfId="0" applyFont="1" applyFill="1" applyBorder="1" applyAlignment="1">
      <alignment horizontal="center" vertical="center" wrapText="1"/>
    </xf>
    <xf numFmtId="0" fontId="5" fillId="0" borderId="30" xfId="0" applyFont="1" applyFill="1" applyBorder="1" applyAlignment="1">
      <alignment horizontal="center" vertical="center" wrapText="1"/>
    </xf>
    <xf numFmtId="0" fontId="5" fillId="0" borderId="21" xfId="0" applyFont="1" applyFill="1" applyBorder="1" applyAlignment="1">
      <alignment horizontal="center" vertical="center" wrapText="1"/>
    </xf>
    <xf numFmtId="0" fontId="5" fillId="0" borderId="20" xfId="0" applyFont="1" applyFill="1" applyBorder="1" applyAlignment="1">
      <alignment horizontal="center" vertical="center" wrapText="1"/>
    </xf>
    <xf numFmtId="0" fontId="5" fillId="0" borderId="22" xfId="0" applyFont="1" applyFill="1" applyBorder="1" applyAlignment="1">
      <alignment horizontal="center" vertical="center" wrapText="1"/>
    </xf>
    <xf numFmtId="0" fontId="5" fillId="0" borderId="31" xfId="0" applyFont="1" applyFill="1" applyBorder="1" applyAlignment="1">
      <alignment horizontal="center" vertical="center" wrapText="1"/>
    </xf>
    <xf numFmtId="0" fontId="12" fillId="2" borderId="24" xfId="0" applyFont="1" applyFill="1" applyBorder="1" applyAlignment="1">
      <alignment horizontal="center" vertical="center" textRotation="255" wrapText="1"/>
    </xf>
    <xf numFmtId="0" fontId="12" fillId="2" borderId="32" xfId="0" applyFont="1" applyFill="1" applyBorder="1" applyAlignment="1">
      <alignment horizontal="center" vertical="center" textRotation="255" wrapText="1"/>
    </xf>
    <xf numFmtId="0" fontId="5" fillId="0" borderId="82" xfId="0" applyFont="1" applyFill="1" applyBorder="1" applyAlignment="1">
      <alignment horizontal="center" vertical="center" wrapText="1"/>
    </xf>
    <xf numFmtId="0" fontId="5" fillId="0" borderId="37" xfId="0" applyFont="1" applyFill="1" applyBorder="1" applyAlignment="1">
      <alignment horizontal="left" vertical="top" wrapText="1"/>
    </xf>
    <xf numFmtId="0" fontId="5" fillId="0" borderId="25" xfId="0" applyFont="1" applyFill="1" applyBorder="1" applyAlignment="1">
      <alignment horizontal="left" vertical="top" wrapText="1"/>
    </xf>
    <xf numFmtId="0" fontId="5" fillId="0" borderId="28" xfId="0" applyFont="1" applyFill="1" applyBorder="1" applyAlignment="1">
      <alignment horizontal="left" vertical="top" wrapText="1"/>
    </xf>
    <xf numFmtId="0" fontId="5" fillId="0" borderId="20" xfId="0" applyFont="1" applyFill="1" applyBorder="1" applyAlignment="1">
      <alignment horizontal="left" vertical="top" wrapText="1"/>
    </xf>
    <xf numFmtId="0" fontId="5" fillId="0" borderId="21" xfId="0" applyFont="1" applyFill="1" applyBorder="1" applyAlignment="1">
      <alignment horizontal="left" vertical="top" wrapText="1"/>
    </xf>
    <xf numFmtId="0" fontId="5" fillId="0" borderId="31" xfId="0" applyFont="1" applyFill="1" applyBorder="1" applyAlignment="1">
      <alignment horizontal="left" vertical="top" wrapText="1"/>
    </xf>
    <xf numFmtId="0" fontId="5" fillId="0" borderId="83" xfId="0" applyFont="1" applyFill="1" applyBorder="1" applyAlignment="1">
      <alignment horizontal="center" vertical="center" wrapText="1"/>
    </xf>
    <xf numFmtId="0" fontId="5" fillId="0" borderId="43" xfId="0" applyFont="1" applyBorder="1" applyAlignment="1">
      <alignment horizontal="center" vertical="center"/>
    </xf>
    <xf numFmtId="0" fontId="5" fillId="0" borderId="44" xfId="0" applyFont="1" applyBorder="1" applyAlignment="1">
      <alignment horizontal="center" vertical="center"/>
    </xf>
    <xf numFmtId="0" fontId="5" fillId="0" borderId="71" xfId="0" applyFont="1" applyFill="1" applyBorder="1" applyAlignment="1">
      <alignment horizontal="center" vertical="center"/>
    </xf>
    <xf numFmtId="0" fontId="5" fillId="0" borderId="0" xfId="0" applyFont="1" applyFill="1" applyBorder="1" applyAlignment="1">
      <alignment horizontal="center" vertical="center"/>
    </xf>
    <xf numFmtId="0" fontId="5" fillId="0" borderId="65" xfId="0" applyFont="1" applyFill="1" applyBorder="1" applyAlignment="1">
      <alignment horizontal="center" vertical="center"/>
    </xf>
    <xf numFmtId="0" fontId="5" fillId="0" borderId="20" xfId="0" applyFont="1" applyFill="1" applyBorder="1" applyAlignment="1">
      <alignment horizontal="center" vertical="center"/>
    </xf>
    <xf numFmtId="0" fontId="5" fillId="0" borderId="21" xfId="0" applyFont="1" applyFill="1" applyBorder="1" applyAlignment="1">
      <alignment horizontal="center" vertical="center"/>
    </xf>
    <xf numFmtId="0" fontId="5" fillId="0" borderId="31" xfId="0" applyFont="1" applyFill="1" applyBorder="1" applyAlignment="1">
      <alignment horizontal="center" vertical="center"/>
    </xf>
    <xf numFmtId="0" fontId="5" fillId="0" borderId="83" xfId="0" applyFont="1" applyFill="1" applyBorder="1" applyAlignment="1">
      <alignment horizontal="center" vertical="center"/>
    </xf>
    <xf numFmtId="0" fontId="5" fillId="0" borderId="43" xfId="0" applyFont="1" applyFill="1" applyBorder="1" applyAlignment="1">
      <alignment horizontal="center" vertical="center"/>
    </xf>
    <xf numFmtId="0" fontId="5" fillId="0" borderId="44" xfId="0" applyFont="1" applyFill="1" applyBorder="1" applyAlignment="1">
      <alignment horizontal="center" vertical="center"/>
    </xf>
    <xf numFmtId="0" fontId="5" fillId="0" borderId="42" xfId="0" applyFont="1" applyFill="1" applyBorder="1" applyAlignment="1">
      <alignment vertical="center"/>
    </xf>
    <xf numFmtId="0" fontId="5" fillId="0" borderId="43" xfId="0" applyFont="1" applyBorder="1" applyAlignment="1">
      <alignment vertical="center"/>
    </xf>
    <xf numFmtId="0" fontId="5" fillId="0" borderId="44" xfId="0" applyFont="1" applyBorder="1" applyAlignment="1">
      <alignment vertical="center"/>
    </xf>
    <xf numFmtId="0" fontId="5" fillId="0" borderId="92" xfId="0" applyFont="1" applyFill="1" applyBorder="1" applyAlignment="1">
      <alignment horizontal="center" vertical="center"/>
    </xf>
    <xf numFmtId="0" fontId="5" fillId="0" borderId="93" xfId="0" applyFont="1" applyBorder="1" applyAlignment="1">
      <alignment horizontal="center" vertical="center"/>
    </xf>
    <xf numFmtId="0" fontId="5" fillId="0" borderId="94" xfId="0" applyFont="1" applyBorder="1" applyAlignment="1">
      <alignment horizontal="center" vertical="center"/>
    </xf>
    <xf numFmtId="0" fontId="5" fillId="0" borderId="89" xfId="0" applyFont="1" applyFill="1" applyBorder="1" applyAlignment="1">
      <alignment vertical="center" shrinkToFit="1"/>
    </xf>
    <xf numFmtId="0" fontId="5" fillId="0" borderId="90" xfId="0" applyFont="1" applyFill="1" applyBorder="1" applyAlignment="1">
      <alignment vertical="center" shrinkToFit="1"/>
    </xf>
    <xf numFmtId="0" fontId="5" fillId="0" borderId="90" xfId="0" applyFont="1" applyFill="1" applyBorder="1" applyAlignment="1">
      <alignment vertical="center" wrapText="1"/>
    </xf>
    <xf numFmtId="0" fontId="5" fillId="0" borderId="91" xfId="0" applyFont="1" applyFill="1" applyBorder="1" applyAlignment="1">
      <alignment vertical="center" wrapText="1"/>
    </xf>
    <xf numFmtId="0" fontId="5" fillId="0" borderId="73" xfId="0" applyFont="1" applyBorder="1" applyAlignment="1">
      <alignment horizontal="center" vertical="center"/>
    </xf>
    <xf numFmtId="0" fontId="5" fillId="0" borderId="74" xfId="0" applyFont="1" applyBorder="1" applyAlignment="1">
      <alignment horizontal="center" vertical="center"/>
    </xf>
    <xf numFmtId="0" fontId="12" fillId="2" borderId="95" xfId="0" applyFont="1" applyFill="1" applyBorder="1" applyAlignment="1">
      <alignment horizontal="center" vertical="center" textRotation="255"/>
    </xf>
    <xf numFmtId="0" fontId="12" fillId="2" borderId="96" xfId="0" applyFont="1" applyFill="1" applyBorder="1" applyAlignment="1">
      <alignment horizontal="center" vertical="center" textRotation="255"/>
    </xf>
    <xf numFmtId="0" fontId="5" fillId="0" borderId="77" xfId="0" applyFont="1" applyFill="1" applyBorder="1" applyAlignment="1">
      <alignment horizontal="left" vertical="center" wrapText="1"/>
    </xf>
    <xf numFmtId="0" fontId="5" fillId="0" borderId="78" xfId="0" applyFont="1" applyFill="1" applyBorder="1" applyAlignment="1">
      <alignment horizontal="left" vertical="center" wrapText="1"/>
    </xf>
    <xf numFmtId="0" fontId="5" fillId="0" borderId="79" xfId="0" applyFont="1" applyFill="1" applyBorder="1" applyAlignment="1">
      <alignment horizontal="left" vertical="center" wrapText="1"/>
    </xf>
    <xf numFmtId="0" fontId="5" fillId="0" borderId="86" xfId="0" applyFont="1" applyFill="1" applyBorder="1" applyAlignment="1">
      <alignment horizontal="center" vertical="center"/>
    </xf>
    <xf numFmtId="0" fontId="5" fillId="0" borderId="87" xfId="0" applyFont="1" applyBorder="1" applyAlignment="1">
      <alignment horizontal="center" vertical="center"/>
    </xf>
    <xf numFmtId="0" fontId="5" fillId="0" borderId="88" xfId="0" applyFont="1" applyBorder="1" applyAlignment="1">
      <alignment horizontal="center" vertical="center"/>
    </xf>
    <xf numFmtId="0" fontId="53" fillId="0" borderId="89" xfId="0" applyFont="1" applyFill="1" applyBorder="1" applyAlignment="1">
      <alignment vertical="center" wrapText="1"/>
    </xf>
    <xf numFmtId="0" fontId="53" fillId="0" borderId="90" xfId="0" applyFont="1" applyBorder="1" applyAlignment="1">
      <alignment vertical="center" wrapText="1"/>
    </xf>
    <xf numFmtId="0" fontId="53" fillId="0" borderId="91" xfId="0" applyFont="1" applyBorder="1" applyAlignment="1">
      <alignment vertical="center" wrapText="1"/>
    </xf>
    <xf numFmtId="0" fontId="12" fillId="2" borderId="14" xfId="0" applyFont="1" applyFill="1" applyBorder="1" applyAlignment="1">
      <alignment horizontal="center" vertical="center" wrapText="1"/>
    </xf>
    <xf numFmtId="0" fontId="12" fillId="2" borderId="15"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5" fillId="0" borderId="95" xfId="0" applyFont="1" applyFill="1" applyBorder="1" applyAlignment="1">
      <alignment vertical="center" textRotation="255"/>
    </xf>
    <xf numFmtId="0" fontId="5" fillId="0" borderId="78" xfId="0" applyFont="1" applyFill="1" applyBorder="1" applyAlignment="1">
      <alignment vertical="center" textRotation="255"/>
    </xf>
    <xf numFmtId="0" fontId="5" fillId="0" borderId="102" xfId="0" applyFont="1" applyFill="1" applyBorder="1" applyAlignment="1">
      <alignment vertical="center" textRotation="255"/>
    </xf>
    <xf numFmtId="0" fontId="5" fillId="0" borderId="103" xfId="0" applyFont="1" applyFill="1" applyBorder="1" applyAlignment="1">
      <alignment vertical="center" wrapText="1"/>
    </xf>
    <xf numFmtId="0" fontId="5" fillId="0" borderId="78" xfId="0" applyFont="1" applyFill="1" applyBorder="1" applyAlignment="1">
      <alignment vertical="center" wrapText="1"/>
    </xf>
    <xf numFmtId="0" fontId="5" fillId="0" borderId="79" xfId="0" applyFont="1" applyFill="1" applyBorder="1" applyAlignment="1">
      <alignment vertical="center" wrapText="1"/>
    </xf>
    <xf numFmtId="0" fontId="12" fillId="4" borderId="5" xfId="0" applyFont="1" applyFill="1" applyBorder="1" applyAlignment="1">
      <alignment horizontal="center" vertical="center"/>
    </xf>
    <xf numFmtId="0" fontId="12" fillId="4" borderId="6" xfId="0" applyFont="1" applyFill="1" applyBorder="1" applyAlignment="1">
      <alignment horizontal="center" vertical="center"/>
    </xf>
    <xf numFmtId="0" fontId="12" fillId="4" borderId="13" xfId="0" applyFont="1" applyFill="1" applyBorder="1" applyAlignment="1">
      <alignment horizontal="center" vertical="center"/>
    </xf>
    <xf numFmtId="0" fontId="12" fillId="3" borderId="24" xfId="0" applyFont="1" applyFill="1" applyBorder="1" applyAlignment="1">
      <alignment horizontal="center" vertical="center"/>
    </xf>
    <xf numFmtId="0" fontId="5" fillId="3" borderId="25" xfId="0" applyFont="1" applyFill="1" applyBorder="1" applyAlignment="1">
      <alignment horizontal="center" vertical="center"/>
    </xf>
    <xf numFmtId="0" fontId="5" fillId="3" borderId="28" xfId="0" applyFont="1" applyFill="1" applyBorder="1" applyAlignment="1">
      <alignment horizontal="center" vertical="center"/>
    </xf>
    <xf numFmtId="0" fontId="12"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13" xfId="0" applyFont="1" applyFill="1" applyBorder="1" applyAlignment="1">
      <alignment horizontal="center" vertical="center"/>
    </xf>
    <xf numFmtId="0" fontId="5" fillId="0" borderId="97" xfId="0" applyFont="1" applyFill="1" applyBorder="1" applyAlignment="1">
      <alignment vertical="top" wrapText="1"/>
    </xf>
    <xf numFmtId="0" fontId="12" fillId="0" borderId="98" xfId="0" applyFont="1" applyFill="1" applyBorder="1" applyAlignment="1">
      <alignment vertical="top" wrapText="1"/>
    </xf>
    <xf numFmtId="0" fontId="12" fillId="0" borderId="99" xfId="0" applyFont="1" applyFill="1" applyBorder="1" applyAlignment="1">
      <alignment vertical="top" wrapText="1"/>
    </xf>
    <xf numFmtId="0" fontId="5" fillId="0" borderId="30" xfId="0" applyFont="1" applyFill="1" applyBorder="1" applyAlignment="1">
      <alignment vertical="top" wrapText="1"/>
    </xf>
    <xf numFmtId="0" fontId="12" fillId="0" borderId="21" xfId="0" applyFont="1" applyFill="1" applyBorder="1" applyAlignment="1">
      <alignment vertical="top" wrapText="1"/>
    </xf>
    <xf numFmtId="0" fontId="12" fillId="0" borderId="31" xfId="0" applyFont="1" applyFill="1" applyBorder="1" applyAlignment="1">
      <alignment vertical="top" wrapText="1"/>
    </xf>
    <xf numFmtId="0" fontId="5" fillId="0" borderId="14" xfId="0" applyFont="1" applyFill="1" applyBorder="1" applyAlignment="1">
      <alignment vertical="center" textRotation="255"/>
    </xf>
    <xf numFmtId="0" fontId="5" fillId="0" borderId="15" xfId="0" applyFont="1" applyFill="1" applyBorder="1" applyAlignment="1">
      <alignment vertical="center"/>
    </xf>
    <xf numFmtId="0" fontId="5" fillId="0" borderId="100" xfId="0" applyFont="1" applyFill="1" applyBorder="1" applyAlignment="1">
      <alignment vertical="center"/>
    </xf>
    <xf numFmtId="0" fontId="5" fillId="0" borderId="101" xfId="0" applyFont="1" applyFill="1" applyBorder="1" applyAlignment="1">
      <alignment vertical="center" wrapText="1"/>
    </xf>
    <xf numFmtId="0" fontId="5" fillId="0" borderId="15" xfId="0" applyFont="1" applyFill="1" applyBorder="1" applyAlignment="1">
      <alignment vertical="center" wrapText="1"/>
    </xf>
    <xf numFmtId="0" fontId="5" fillId="0" borderId="23" xfId="0" applyFont="1" applyFill="1" applyBorder="1" applyAlignment="1">
      <alignment vertical="center" wrapText="1"/>
    </xf>
    <xf numFmtId="0" fontId="5" fillId="0" borderId="105" xfId="0" applyFont="1" applyFill="1" applyBorder="1" applyAlignment="1">
      <alignment horizontal="left" vertical="center"/>
    </xf>
    <xf numFmtId="0" fontId="5" fillId="0" borderId="15" xfId="0" applyFont="1" applyFill="1" applyBorder="1" applyAlignment="1">
      <alignment horizontal="left" vertical="center"/>
    </xf>
    <xf numFmtId="0" fontId="5" fillId="0" borderId="19" xfId="0" applyFont="1" applyFill="1" applyBorder="1" applyAlignment="1">
      <alignment horizontal="left" vertical="center"/>
    </xf>
    <xf numFmtId="0" fontId="5" fillId="0" borderId="23" xfId="0" applyFont="1" applyFill="1" applyBorder="1" applyAlignment="1">
      <alignment horizontal="left" vertical="center"/>
    </xf>
    <xf numFmtId="0" fontId="7" fillId="2" borderId="80" xfId="2" applyFont="1" applyFill="1" applyBorder="1" applyAlignment="1" applyProtection="1">
      <alignment horizontal="center" vertical="center" wrapText="1"/>
    </xf>
    <xf numFmtId="0" fontId="7" fillId="2" borderId="11" xfId="2" applyFont="1" applyFill="1" applyBorder="1" applyAlignment="1" applyProtection="1">
      <alignment horizontal="center" vertical="center" wrapText="1"/>
    </xf>
    <xf numFmtId="0" fontId="7" fillId="2" borderId="81" xfId="2" applyFont="1" applyFill="1" applyBorder="1" applyAlignment="1" applyProtection="1">
      <alignment horizontal="center" vertical="center" wrapText="1"/>
    </xf>
    <xf numFmtId="0" fontId="12" fillId="2" borderId="75" xfId="0" applyFont="1" applyFill="1" applyBorder="1" applyAlignment="1">
      <alignment horizontal="center" vertical="center" wrapText="1"/>
    </xf>
    <xf numFmtId="0" fontId="12" fillId="2" borderId="1" xfId="0" applyFont="1" applyFill="1" applyBorder="1" applyAlignment="1">
      <alignment horizontal="center" vertical="center" wrapText="1"/>
    </xf>
    <xf numFmtId="0" fontId="12" fillId="2" borderId="76" xfId="0" applyFont="1" applyFill="1" applyBorder="1" applyAlignment="1">
      <alignment horizontal="center" vertical="center" wrapText="1"/>
    </xf>
    <xf numFmtId="0" fontId="4" fillId="0" borderId="30" xfId="0" applyFont="1" applyFill="1" applyBorder="1" applyAlignment="1">
      <alignment horizontal="center" vertical="center"/>
    </xf>
    <xf numFmtId="0" fontId="4" fillId="0" borderId="21" xfId="0" applyFont="1" applyFill="1" applyBorder="1" applyAlignment="1">
      <alignment horizontal="center" vertical="center"/>
    </xf>
    <xf numFmtId="0" fontId="4" fillId="0" borderId="22" xfId="0" applyFont="1" applyFill="1" applyBorder="1" applyAlignment="1">
      <alignment horizontal="center" vertical="center"/>
    </xf>
    <xf numFmtId="0" fontId="4" fillId="0" borderId="31" xfId="0" applyFont="1" applyFill="1" applyBorder="1" applyAlignment="1">
      <alignment horizontal="center" vertical="center"/>
    </xf>
    <xf numFmtId="0" fontId="5" fillId="0" borderId="26" xfId="0" applyFont="1" applyFill="1" applyBorder="1" applyAlignment="1">
      <alignment horizontal="center" vertical="center"/>
    </xf>
    <xf numFmtId="0" fontId="5" fillId="0" borderId="18" xfId="0" applyFont="1" applyFill="1" applyBorder="1" applyAlignment="1">
      <alignment horizontal="center" vertical="center"/>
    </xf>
    <xf numFmtId="0" fontId="9" fillId="0" borderId="18" xfId="0" applyFont="1" applyFill="1" applyBorder="1" applyAlignment="1">
      <alignment horizontal="center" vertical="center" wrapText="1"/>
    </xf>
    <xf numFmtId="0" fontId="9" fillId="0" borderId="15" xfId="0" applyFont="1" applyFill="1" applyBorder="1" applyAlignment="1">
      <alignment horizontal="center" vertical="center"/>
    </xf>
    <xf numFmtId="0" fontId="9" fillId="0" borderId="19" xfId="0" applyFont="1" applyFill="1" applyBorder="1" applyAlignment="1">
      <alignment horizontal="center" vertical="center"/>
    </xf>
    <xf numFmtId="0" fontId="5" fillId="0" borderId="83" xfId="0" applyFont="1" applyBorder="1" applyAlignment="1">
      <alignment horizontal="center" vertical="center"/>
    </xf>
    <xf numFmtId="0" fontId="9" fillId="0" borderId="42" xfId="0" applyFont="1" applyBorder="1" applyAlignment="1">
      <alignment horizontal="left" vertical="center" wrapText="1"/>
    </xf>
    <xf numFmtId="0" fontId="5" fillId="0" borderId="43" xfId="0" applyFont="1" applyBorder="1" applyAlignment="1">
      <alignment horizontal="left" vertical="center"/>
    </xf>
    <xf numFmtId="0" fontId="5" fillId="0" borderId="44" xfId="0" applyFont="1" applyBorder="1" applyAlignment="1">
      <alignment horizontal="left" vertical="center"/>
    </xf>
    <xf numFmtId="177" fontId="5" fillId="0" borderId="42" xfId="0" applyNumberFormat="1" applyFont="1" applyFill="1" applyBorder="1" applyAlignment="1">
      <alignment horizontal="right" vertical="center"/>
    </xf>
    <xf numFmtId="177" fontId="5" fillId="0" borderId="43" xfId="0" applyNumberFormat="1" applyFont="1" applyFill="1" applyBorder="1" applyAlignment="1">
      <alignment horizontal="right" vertical="center"/>
    </xf>
    <xf numFmtId="177" fontId="5" fillId="0" borderId="44" xfId="0" applyNumberFormat="1" applyFont="1" applyFill="1" applyBorder="1" applyAlignment="1">
      <alignment horizontal="right" vertical="center"/>
    </xf>
    <xf numFmtId="0" fontId="9" fillId="0" borderId="42" xfId="0" applyFont="1" applyFill="1" applyBorder="1" applyAlignment="1">
      <alignment horizontal="left" vertical="center" wrapText="1"/>
    </xf>
    <xf numFmtId="0" fontId="5" fillId="0" borderId="43" xfId="0" applyFont="1" applyFill="1" applyBorder="1" applyAlignment="1">
      <alignment horizontal="left" vertical="center"/>
    </xf>
    <xf numFmtId="0" fontId="5" fillId="0" borderId="44" xfId="0" applyFont="1" applyFill="1" applyBorder="1" applyAlignment="1">
      <alignment horizontal="left" vertical="center"/>
    </xf>
    <xf numFmtId="177" fontId="5" fillId="0" borderId="109" xfId="0" applyNumberFormat="1" applyFont="1" applyFill="1" applyBorder="1" applyAlignment="1">
      <alignment horizontal="right" vertical="center"/>
    </xf>
    <xf numFmtId="0" fontId="9" fillId="0" borderId="23" xfId="0" applyFont="1" applyFill="1" applyBorder="1" applyAlignment="1">
      <alignment horizontal="center" vertical="center"/>
    </xf>
    <xf numFmtId="0" fontId="5" fillId="0" borderId="82" xfId="0" applyFont="1" applyBorder="1" applyAlignment="1">
      <alignment horizontal="center" vertical="center"/>
    </xf>
    <xf numFmtId="0" fontId="9" fillId="0" borderId="69" xfId="0" applyFont="1" applyBorder="1" applyAlignment="1">
      <alignment horizontal="left" vertical="center" wrapText="1"/>
    </xf>
    <xf numFmtId="0" fontId="5" fillId="0" borderId="67" xfId="0" applyFont="1" applyBorder="1" applyAlignment="1">
      <alignment horizontal="left" vertical="center"/>
    </xf>
    <xf numFmtId="0" fontId="5" fillId="0" borderId="68" xfId="0" applyFont="1" applyBorder="1" applyAlignment="1">
      <alignment horizontal="left" vertical="center"/>
    </xf>
    <xf numFmtId="177" fontId="5" fillId="0" borderId="69" xfId="0" applyNumberFormat="1" applyFont="1" applyFill="1" applyBorder="1" applyAlignment="1">
      <alignment horizontal="right" vertical="center"/>
    </xf>
    <xf numFmtId="177" fontId="5" fillId="0" borderId="67" xfId="0" applyNumberFormat="1" applyFont="1" applyFill="1" applyBorder="1" applyAlignment="1">
      <alignment horizontal="right" vertical="center"/>
    </xf>
    <xf numFmtId="177" fontId="5" fillId="0" borderId="68" xfId="0" applyNumberFormat="1" applyFont="1" applyFill="1" applyBorder="1" applyAlignment="1">
      <alignment horizontal="right" vertical="center"/>
    </xf>
    <xf numFmtId="0" fontId="5" fillId="0" borderId="67" xfId="0" applyFont="1" applyFill="1" applyBorder="1" applyAlignment="1">
      <alignment horizontal="center" vertical="center"/>
    </xf>
    <xf numFmtId="0" fontId="5" fillId="0" borderId="68" xfId="0" applyFont="1" applyFill="1" applyBorder="1" applyAlignment="1">
      <alignment horizontal="center" vertical="center"/>
    </xf>
    <xf numFmtId="0" fontId="9" fillId="0" borderId="69" xfId="0" applyFont="1" applyFill="1" applyBorder="1" applyAlignment="1">
      <alignment horizontal="left" vertical="center" wrapText="1"/>
    </xf>
    <xf numFmtId="0" fontId="5" fillId="0" borderId="67" xfId="0" applyFont="1" applyFill="1" applyBorder="1" applyAlignment="1">
      <alignment horizontal="left" vertical="center"/>
    </xf>
    <xf numFmtId="0" fontId="5" fillId="0" borderId="68" xfId="0" applyFont="1" applyFill="1" applyBorder="1" applyAlignment="1">
      <alignment horizontal="left" vertical="center"/>
    </xf>
    <xf numFmtId="177" fontId="5" fillId="0" borderId="108" xfId="0" applyNumberFormat="1" applyFont="1" applyFill="1" applyBorder="1" applyAlignment="1">
      <alignment horizontal="right" vertical="center"/>
    </xf>
    <xf numFmtId="0" fontId="9" fillId="0" borderId="85" xfId="0" applyFont="1" applyFill="1" applyBorder="1" applyAlignment="1">
      <alignment horizontal="left" vertical="center" wrapText="1"/>
    </xf>
    <xf numFmtId="0" fontId="5" fillId="0" borderId="73" xfId="0" applyFont="1" applyFill="1" applyBorder="1" applyAlignment="1">
      <alignment horizontal="left" vertical="center"/>
    </xf>
    <xf numFmtId="0" fontId="5" fillId="0" borderId="74" xfId="0" applyFont="1" applyFill="1" applyBorder="1" applyAlignment="1">
      <alignment horizontal="left" vertical="center"/>
    </xf>
    <xf numFmtId="177" fontId="5" fillId="0" borderId="85" xfId="0" applyNumberFormat="1" applyFont="1" applyFill="1" applyBorder="1" applyAlignment="1">
      <alignment horizontal="right" vertical="center"/>
    </xf>
    <xf numFmtId="177" fontId="5" fillId="0" borderId="73" xfId="0" applyNumberFormat="1" applyFont="1" applyFill="1" applyBorder="1" applyAlignment="1">
      <alignment horizontal="right" vertical="center"/>
    </xf>
    <xf numFmtId="177" fontId="5" fillId="0" borderId="110" xfId="0" applyNumberFormat="1" applyFont="1" applyFill="1" applyBorder="1" applyAlignment="1">
      <alignment horizontal="right" vertical="center"/>
    </xf>
    <xf numFmtId="0" fontId="4" fillId="0" borderId="17" xfId="0" applyFont="1" applyFill="1" applyBorder="1" applyAlignment="1">
      <alignment horizontal="center" vertical="center"/>
    </xf>
    <xf numFmtId="0" fontId="4" fillId="0" borderId="15" xfId="0" applyFont="1" applyFill="1" applyBorder="1" applyAlignment="1">
      <alignment horizontal="center" vertical="center"/>
    </xf>
    <xf numFmtId="0" fontId="4" fillId="0" borderId="19" xfId="0" applyFont="1" applyFill="1" applyBorder="1" applyAlignment="1">
      <alignment horizontal="center" vertical="center"/>
    </xf>
    <xf numFmtId="0" fontId="4" fillId="0" borderId="23" xfId="0" applyFont="1" applyFill="1" applyBorder="1" applyAlignment="1">
      <alignment horizontal="center" vertical="center"/>
    </xf>
    <xf numFmtId="0" fontId="5" fillId="0" borderId="17" xfId="0" applyFont="1" applyFill="1" applyBorder="1" applyAlignment="1">
      <alignment horizontal="center" vertical="center"/>
    </xf>
    <xf numFmtId="0" fontId="9" fillId="0" borderId="56" xfId="0" applyFont="1" applyFill="1" applyBorder="1" applyAlignment="1">
      <alignment horizontal="center" vertical="center" wrapText="1"/>
    </xf>
    <xf numFmtId="0" fontId="5" fillId="0" borderId="57" xfId="0" applyFont="1" applyFill="1" applyBorder="1" applyAlignment="1">
      <alignment horizontal="center" vertical="center"/>
    </xf>
    <xf numFmtId="0" fontId="5" fillId="0" borderId="58" xfId="0" applyFont="1" applyFill="1" applyBorder="1" applyAlignment="1">
      <alignment horizontal="center" vertical="center"/>
    </xf>
    <xf numFmtId="177" fontId="5" fillId="0" borderId="18" xfId="0" applyNumberFormat="1" applyFont="1" applyFill="1" applyBorder="1" applyAlignment="1">
      <alignment horizontal="right" vertical="center"/>
    </xf>
    <xf numFmtId="177" fontId="5" fillId="0" borderId="15" xfId="0" applyNumberFormat="1" applyFont="1" applyFill="1" applyBorder="1" applyAlignment="1">
      <alignment horizontal="right" vertical="center"/>
    </xf>
    <xf numFmtId="177" fontId="5" fillId="0" borderId="19" xfId="0" applyNumberFormat="1" applyFont="1" applyFill="1" applyBorder="1" applyAlignment="1">
      <alignment horizontal="right" vertical="center"/>
    </xf>
    <xf numFmtId="177" fontId="5" fillId="0" borderId="23" xfId="0" applyNumberFormat="1" applyFont="1" applyFill="1" applyBorder="1" applyAlignment="1">
      <alignment horizontal="right" vertical="center"/>
    </xf>
    <xf numFmtId="0" fontId="5" fillId="2" borderId="51" xfId="0" applyFont="1" applyFill="1" applyBorder="1" applyAlignment="1">
      <alignment vertical="center"/>
    </xf>
    <xf numFmtId="0" fontId="5" fillId="0" borderId="77" xfId="0" applyFont="1" applyFill="1" applyBorder="1" applyAlignment="1">
      <alignment horizontal="center" vertical="center"/>
    </xf>
    <xf numFmtId="0" fontId="5" fillId="0" borderId="78" xfId="0" applyFont="1" applyFill="1" applyBorder="1" applyAlignment="1">
      <alignment horizontal="center" vertical="center"/>
    </xf>
    <xf numFmtId="0" fontId="9" fillId="0" borderId="111" xfId="0" applyFont="1" applyFill="1" applyBorder="1" applyAlignment="1">
      <alignment horizontal="center" vertical="center" wrapText="1"/>
    </xf>
    <xf numFmtId="0" fontId="5" fillId="0" borderId="112" xfId="0" applyFont="1" applyFill="1" applyBorder="1" applyAlignment="1">
      <alignment horizontal="center" vertical="center"/>
    </xf>
    <xf numFmtId="0" fontId="5" fillId="0" borderId="113" xfId="0" applyFont="1" applyFill="1" applyBorder="1" applyAlignment="1">
      <alignment horizontal="center" vertical="center"/>
    </xf>
    <xf numFmtId="177" fontId="5" fillId="0" borderId="114" xfId="0" applyNumberFormat="1" applyFont="1" applyFill="1" applyBorder="1" applyAlignment="1">
      <alignment horizontal="right" vertical="center"/>
    </xf>
    <xf numFmtId="177" fontId="5" fillId="0" borderId="78" xfId="0" applyNumberFormat="1" applyFont="1" applyFill="1" applyBorder="1" applyAlignment="1">
      <alignment horizontal="right" vertical="center"/>
    </xf>
    <xf numFmtId="177" fontId="5" fillId="0" borderId="115" xfId="0" applyNumberFormat="1" applyFont="1" applyFill="1" applyBorder="1" applyAlignment="1">
      <alignment horizontal="right" vertical="center"/>
    </xf>
    <xf numFmtId="177" fontId="5" fillId="0" borderId="79" xfId="0" applyNumberFormat="1" applyFont="1" applyFill="1" applyBorder="1" applyAlignment="1">
      <alignment horizontal="right" vertical="center"/>
    </xf>
    <xf numFmtId="0" fontId="5" fillId="0" borderId="51" xfId="0" applyFont="1" applyFill="1" applyBorder="1" applyAlignment="1">
      <alignment vertical="center"/>
    </xf>
    <xf numFmtId="0" fontId="5" fillId="0" borderId="51" xfId="0" applyFont="1" applyFill="1" applyBorder="1" applyAlignment="1">
      <alignment vertical="center" wrapText="1"/>
    </xf>
    <xf numFmtId="0" fontId="5" fillId="0" borderId="51" xfId="0" applyFont="1" applyBorder="1" applyAlignment="1">
      <alignment vertical="center" wrapText="1"/>
    </xf>
    <xf numFmtId="0" fontId="5" fillId="0" borderId="51" xfId="0" applyFont="1" applyBorder="1" applyAlignment="1">
      <alignment vertical="center"/>
    </xf>
    <xf numFmtId="1" fontId="5" fillId="0" borderId="51" xfId="0" applyNumberFormat="1" applyFont="1" applyFill="1" applyBorder="1" applyAlignment="1">
      <alignment vertical="center" wrapText="1"/>
    </xf>
    <xf numFmtId="1" fontId="5" fillId="0" borderId="51" xfId="0" applyNumberFormat="1" applyFont="1" applyFill="1" applyBorder="1" applyAlignment="1">
      <alignment vertical="center"/>
    </xf>
    <xf numFmtId="0" fontId="5" fillId="2" borderId="18" xfId="0" applyFont="1" applyFill="1" applyBorder="1" applyAlignment="1">
      <alignment horizontal="center" vertical="center" wrapText="1"/>
    </xf>
    <xf numFmtId="0" fontId="5" fillId="0" borderId="18" xfId="0" applyFont="1" applyBorder="1" applyAlignment="1">
      <alignment vertical="center"/>
    </xf>
    <xf numFmtId="0" fontId="5" fillId="0" borderId="15" xfId="0" applyFont="1" applyBorder="1" applyAlignment="1">
      <alignment vertical="center"/>
    </xf>
    <xf numFmtId="0" fontId="5" fillId="0" borderId="19" xfId="0" applyFont="1" applyBorder="1" applyAlignment="1">
      <alignment vertical="center"/>
    </xf>
    <xf numFmtId="0" fontId="5" fillId="0" borderId="18" xfId="0" applyFont="1" applyFill="1" applyBorder="1" applyAlignment="1">
      <alignment vertical="center" wrapText="1"/>
    </xf>
    <xf numFmtId="0" fontId="5" fillId="0" borderId="19" xfId="0" applyFont="1" applyFill="1" applyBorder="1" applyAlignment="1">
      <alignment vertical="center" wrapText="1"/>
    </xf>
    <xf numFmtId="190" fontId="5" fillId="0" borderId="51" xfId="0" applyNumberFormat="1" applyFont="1" applyFill="1" applyBorder="1" applyAlignment="1">
      <alignment vertical="center" wrapText="1"/>
    </xf>
    <xf numFmtId="190" fontId="5" fillId="0" borderId="51" xfId="0" applyNumberFormat="1" applyFont="1" applyFill="1" applyBorder="1" applyAlignment="1">
      <alignment vertical="center"/>
    </xf>
    <xf numFmtId="38" fontId="5" fillId="0" borderId="51" xfId="1" applyFont="1" applyFill="1" applyBorder="1" applyAlignment="1">
      <alignment vertical="center" wrapText="1"/>
    </xf>
    <xf numFmtId="38" fontId="5" fillId="0" borderId="51" xfId="1" applyFont="1" applyFill="1" applyBorder="1" applyAlignment="1">
      <alignment vertical="center"/>
    </xf>
    <xf numFmtId="0" fontId="5" fillId="0" borderId="51" xfId="0" applyFont="1" applyFill="1" applyBorder="1" applyAlignment="1">
      <alignment vertical="center" shrinkToFit="1"/>
    </xf>
    <xf numFmtId="193" fontId="5" fillId="0" borderId="51" xfId="1" applyNumberFormat="1" applyFont="1" applyFill="1" applyBorder="1" applyAlignment="1">
      <alignment vertical="center" wrapText="1"/>
    </xf>
    <xf numFmtId="193" fontId="5" fillId="0" borderId="51" xfId="1" applyNumberFormat="1" applyFont="1" applyFill="1" applyBorder="1" applyAlignment="1">
      <alignment vertical="center"/>
    </xf>
    <xf numFmtId="193" fontId="5" fillId="0" borderId="51" xfId="0" applyNumberFormat="1" applyFont="1" applyFill="1" applyBorder="1" applyAlignment="1">
      <alignment vertical="center" wrapText="1"/>
    </xf>
    <xf numFmtId="193" fontId="5" fillId="0" borderId="51" xfId="0" applyNumberFormat="1" applyFont="1" applyFill="1" applyBorder="1" applyAlignment="1">
      <alignment vertical="center"/>
    </xf>
    <xf numFmtId="0" fontId="5" fillId="0" borderId="18" xfId="0" applyFont="1" applyFill="1" applyBorder="1" applyAlignment="1">
      <alignment vertical="center" shrinkToFit="1"/>
    </xf>
    <xf numFmtId="0" fontId="5" fillId="0" borderId="15" xfId="0" applyFont="1" applyFill="1" applyBorder="1" applyAlignment="1">
      <alignment vertical="center" shrinkToFit="1"/>
    </xf>
    <xf numFmtId="0" fontId="5" fillId="0" borderId="19" xfId="0" applyFont="1" applyFill="1" applyBorder="1" applyAlignment="1">
      <alignment vertical="center" shrinkToFit="1"/>
    </xf>
    <xf numFmtId="194" fontId="5" fillId="0" borderId="51" xfId="0" applyNumberFormat="1" applyFont="1" applyFill="1" applyBorder="1" applyAlignment="1">
      <alignment vertical="center" wrapText="1"/>
    </xf>
    <xf numFmtId="194" fontId="5" fillId="0" borderId="51" xfId="0" applyNumberFormat="1" applyFont="1" applyFill="1" applyBorder="1" applyAlignment="1">
      <alignment vertical="center"/>
    </xf>
    <xf numFmtId="0" fontId="5" fillId="0" borderId="18" xfId="0" applyFont="1" applyFill="1" applyBorder="1" applyAlignment="1">
      <alignment vertical="center"/>
    </xf>
    <xf numFmtId="0" fontId="5" fillId="0" borderId="19" xfId="0" applyFont="1" applyFill="1" applyBorder="1" applyAlignment="1">
      <alignment vertical="center"/>
    </xf>
    <xf numFmtId="0" fontId="3" fillId="0" borderId="0" xfId="0" applyFont="1" applyBorder="1" applyAlignment="1">
      <alignment horizontal="center" vertical="center"/>
    </xf>
    <xf numFmtId="0" fontId="18" fillId="0" borderId="1" xfId="0" applyFont="1" applyBorder="1" applyAlignment="1">
      <alignment horizontal="center" vertical="center"/>
    </xf>
    <xf numFmtId="0" fontId="6" fillId="0" borderId="1" xfId="0" quotePrefix="1" applyFont="1" applyBorder="1" applyAlignment="1">
      <alignment horizontal="center" wrapText="1"/>
    </xf>
    <xf numFmtId="0" fontId="6" fillId="0" borderId="1" xfId="0" applyFont="1" applyBorder="1" applyAlignment="1">
      <alignment horizontal="center"/>
    </xf>
    <xf numFmtId="0" fontId="26" fillId="2" borderId="2" xfId="2" applyFont="1" applyFill="1" applyBorder="1" applyAlignment="1" applyProtection="1">
      <alignment horizontal="center" vertical="center"/>
    </xf>
    <xf numFmtId="0" fontId="0" fillId="0" borderId="3" xfId="0" applyFont="1" applyBorder="1">
      <alignment vertical="center"/>
    </xf>
    <xf numFmtId="0" fontId="0" fillId="0" borderId="4" xfId="0" applyFont="1" applyBorder="1">
      <alignment vertical="center"/>
    </xf>
    <xf numFmtId="0" fontId="22" fillId="2" borderId="5" xfId="2" applyFont="1" applyFill="1" applyBorder="1" applyAlignment="1" applyProtection="1">
      <alignment horizontal="center" vertical="center"/>
    </xf>
    <xf numFmtId="0" fontId="22" fillId="2" borderId="6" xfId="2" applyFont="1" applyFill="1" applyBorder="1" applyAlignment="1" applyProtection="1">
      <alignment horizontal="center" vertical="center"/>
    </xf>
    <xf numFmtId="0" fontId="0" fillId="0" borderId="7" xfId="3" applyFont="1" applyFill="1" applyBorder="1" applyAlignment="1" applyProtection="1">
      <alignment horizontal="center" vertical="center" wrapText="1" shrinkToFit="1"/>
    </xf>
    <xf numFmtId="0" fontId="0" fillId="0" borderId="6" xfId="3" applyFont="1" applyFill="1" applyBorder="1" applyAlignment="1" applyProtection="1">
      <alignment horizontal="center" vertical="center" wrapText="1" shrinkToFit="1"/>
    </xf>
    <xf numFmtId="0" fontId="0" fillId="0" borderId="9" xfId="3" applyFont="1" applyFill="1" applyBorder="1" applyAlignment="1" applyProtection="1">
      <alignment horizontal="center" vertical="center" wrapText="1" shrinkToFit="1"/>
    </xf>
    <xf numFmtId="0" fontId="27" fillId="2" borderId="8" xfId="3" applyFont="1" applyFill="1" applyBorder="1" applyAlignment="1" applyProtection="1">
      <alignment horizontal="center" vertical="center" wrapText="1" shrinkToFit="1"/>
    </xf>
    <xf numFmtId="0" fontId="0" fillId="0" borderId="6" xfId="0" applyFont="1" applyBorder="1" applyAlignment="1">
      <alignment horizontal="center" vertical="center"/>
    </xf>
    <xf numFmtId="0" fontId="0" fillId="0" borderId="9" xfId="0" applyFont="1" applyBorder="1" applyAlignment="1">
      <alignment horizontal="center" vertical="center"/>
    </xf>
    <xf numFmtId="0" fontId="21" fillId="0" borderId="10" xfId="0" applyFont="1" applyBorder="1" applyAlignment="1">
      <alignment horizontal="center" vertical="center" wrapText="1"/>
    </xf>
    <xf numFmtId="0" fontId="21" fillId="0" borderId="11" xfId="0" applyFont="1" applyBorder="1" applyAlignment="1">
      <alignment horizontal="center" vertical="center"/>
    </xf>
    <xf numFmtId="0" fontId="21" fillId="0" borderId="12" xfId="0" applyFont="1" applyBorder="1" applyAlignment="1">
      <alignment horizontal="center" vertical="center"/>
    </xf>
    <xf numFmtId="0" fontId="21" fillId="0" borderId="20" xfId="0" applyFont="1" applyBorder="1" applyAlignment="1">
      <alignment horizontal="center" vertical="center"/>
    </xf>
    <xf numFmtId="0" fontId="21" fillId="0" borderId="21" xfId="0" applyFont="1" applyBorder="1" applyAlignment="1">
      <alignment horizontal="center" vertical="center"/>
    </xf>
    <xf numFmtId="0" fontId="21" fillId="0" borderId="22" xfId="0" applyFont="1" applyBorder="1" applyAlignment="1">
      <alignment horizontal="center" vertical="center"/>
    </xf>
    <xf numFmtId="0" fontId="22" fillId="2" borderId="8" xfId="3" applyFont="1" applyFill="1" applyBorder="1" applyAlignment="1" applyProtection="1">
      <alignment horizontal="center" vertical="center"/>
    </xf>
    <xf numFmtId="0" fontId="0" fillId="0" borderId="13" xfId="0" applyFont="1" applyBorder="1" applyAlignment="1">
      <alignment horizontal="center" vertical="center"/>
    </xf>
    <xf numFmtId="0" fontId="28" fillId="2" borderId="14" xfId="2" applyFont="1" applyFill="1" applyBorder="1" applyAlignment="1" applyProtection="1">
      <alignment horizontal="center" vertical="center" wrapText="1" shrinkToFit="1"/>
    </xf>
    <xf numFmtId="0" fontId="28" fillId="2" borderId="15" xfId="2" applyFont="1" applyFill="1" applyBorder="1" applyAlignment="1" applyProtection="1">
      <alignment horizontal="center" vertical="center" shrinkToFit="1"/>
    </xf>
    <xf numFmtId="0" fontId="28" fillId="2" borderId="16" xfId="2" applyFont="1" applyFill="1" applyBorder="1" applyAlignment="1" applyProtection="1">
      <alignment horizontal="center" vertical="center" shrinkToFit="1"/>
    </xf>
    <xf numFmtId="0" fontId="19" fillId="2" borderId="24" xfId="2" applyFont="1" applyFill="1" applyBorder="1" applyAlignment="1" applyProtection="1">
      <alignment horizontal="center" vertical="center" wrapText="1" shrinkToFit="1"/>
    </xf>
    <xf numFmtId="0" fontId="19" fillId="2" borderId="25" xfId="2" applyFont="1" applyFill="1" applyBorder="1" applyAlignment="1" applyProtection="1">
      <alignment horizontal="center" vertical="center" wrapText="1" shrinkToFit="1"/>
    </xf>
    <xf numFmtId="0" fontId="19" fillId="2" borderId="29" xfId="2" applyFont="1" applyFill="1" applyBorder="1" applyAlignment="1" applyProtection="1">
      <alignment horizontal="center" vertical="center" wrapText="1" shrinkToFit="1"/>
    </xf>
    <xf numFmtId="0" fontId="19" fillId="2" borderId="21" xfId="2" applyFont="1" applyFill="1" applyBorder="1" applyAlignment="1" applyProtection="1">
      <alignment horizontal="center" vertical="center" wrapText="1" shrinkToFit="1"/>
    </xf>
    <xf numFmtId="0" fontId="1" fillId="0" borderId="26" xfId="2" applyFont="1" applyFill="1" applyBorder="1" applyAlignment="1" applyProtection="1">
      <alignment horizontal="center" vertical="center" wrapText="1" shrinkToFit="1"/>
    </xf>
    <xf numFmtId="0" fontId="1" fillId="0" borderId="25" xfId="2" applyFont="1" applyFill="1" applyBorder="1" applyAlignment="1" applyProtection="1">
      <alignment horizontal="center" vertical="center" wrapText="1" shrinkToFit="1"/>
    </xf>
    <xf numFmtId="0" fontId="0" fillId="0" borderId="25" xfId="0" applyFont="1" applyBorder="1" applyAlignment="1">
      <alignment horizontal="center" vertical="center" wrapText="1"/>
    </xf>
    <xf numFmtId="0" fontId="1" fillId="0" borderId="30" xfId="2" applyFont="1" applyFill="1" applyBorder="1" applyAlignment="1" applyProtection="1">
      <alignment horizontal="center" vertical="center" wrapText="1" shrinkToFit="1"/>
    </xf>
    <xf numFmtId="0" fontId="1" fillId="0" borderId="21" xfId="2" applyFont="1" applyFill="1" applyBorder="1" applyAlignment="1" applyProtection="1">
      <alignment horizontal="center" vertical="center" wrapText="1" shrinkToFit="1"/>
    </xf>
    <xf numFmtId="0" fontId="0" fillId="0" borderId="21" xfId="0" applyFont="1" applyBorder="1" applyAlignment="1">
      <alignment horizontal="center" vertical="center" wrapText="1"/>
    </xf>
    <xf numFmtId="0" fontId="22" fillId="2" borderId="18" xfId="3" applyNumberFormat="1" applyFont="1" applyFill="1" applyBorder="1" applyAlignment="1" applyProtection="1">
      <alignment horizontal="center" vertical="center" wrapText="1"/>
    </xf>
    <xf numFmtId="0" fontId="0" fillId="0" borderId="15" xfId="0" applyFont="1" applyBorder="1" applyAlignment="1">
      <alignment horizontal="center" vertical="center"/>
    </xf>
    <xf numFmtId="0" fontId="0" fillId="0" borderId="19" xfId="0" applyFont="1" applyBorder="1" applyAlignment="1">
      <alignment horizontal="center" vertical="center"/>
    </xf>
    <xf numFmtId="0" fontId="0" fillId="0" borderId="18" xfId="0" applyFont="1" applyBorder="1" applyAlignment="1">
      <alignment horizontal="center" vertical="center"/>
    </xf>
    <xf numFmtId="0" fontId="0" fillId="0" borderId="37" xfId="3" applyFont="1" applyFill="1" applyBorder="1" applyAlignment="1">
      <alignment horizontal="left" vertical="center" wrapText="1" shrinkToFit="1"/>
    </xf>
    <xf numFmtId="0" fontId="0" fillId="0" borderId="25" xfId="0" applyFont="1" applyBorder="1" applyAlignment="1">
      <alignment horizontal="left" vertical="center" wrapText="1" shrinkToFit="1"/>
    </xf>
    <xf numFmtId="0" fontId="0" fillId="0" borderId="28" xfId="0" applyFont="1" applyBorder="1" applyAlignment="1">
      <alignment horizontal="left" vertical="center" wrapText="1" shrinkToFit="1"/>
    </xf>
    <xf numFmtId="0" fontId="0" fillId="0" borderId="20" xfId="0" applyFont="1" applyBorder="1" applyAlignment="1">
      <alignment horizontal="left" vertical="center" wrapText="1" shrinkToFit="1"/>
    </xf>
    <xf numFmtId="0" fontId="0" fillId="0" borderId="21" xfId="0" applyFont="1" applyBorder="1" applyAlignment="1">
      <alignment horizontal="left" vertical="center" wrapText="1" shrinkToFit="1"/>
    </xf>
    <xf numFmtId="0" fontId="0" fillId="0" borderId="31" xfId="0" applyFont="1" applyBorder="1" applyAlignment="1">
      <alignment horizontal="left" vertical="center" wrapText="1" shrinkToFit="1"/>
    </xf>
    <xf numFmtId="0" fontId="22" fillId="2" borderId="14" xfId="2" applyFont="1" applyFill="1" applyBorder="1" applyAlignment="1" applyProtection="1">
      <alignment horizontal="center" vertical="center" wrapText="1"/>
    </xf>
    <xf numFmtId="0" fontId="22" fillId="2" borderId="15" xfId="2" applyFont="1" applyFill="1" applyBorder="1" applyAlignment="1" applyProtection="1">
      <alignment horizontal="center" vertical="center" wrapText="1"/>
    </xf>
    <xf numFmtId="0" fontId="0" fillId="0" borderId="17" xfId="3" applyFont="1" applyFill="1" applyBorder="1" applyAlignment="1" applyProtection="1">
      <alignment horizontal="left" vertical="center" wrapText="1"/>
    </xf>
    <xf numFmtId="0" fontId="0" fillId="0" borderId="15" xfId="3" applyFont="1" applyFill="1" applyBorder="1" applyAlignment="1" applyProtection="1">
      <alignment horizontal="left" vertical="center" wrapText="1"/>
    </xf>
    <xf numFmtId="0" fontId="0" fillId="0" borderId="23" xfId="3" applyFont="1" applyFill="1" applyBorder="1" applyAlignment="1" applyProtection="1">
      <alignment horizontal="left" vertical="center" wrapText="1"/>
    </xf>
    <xf numFmtId="0" fontId="1" fillId="0" borderId="17" xfId="2" applyFont="1" applyFill="1" applyBorder="1" applyAlignment="1" applyProtection="1">
      <alignment horizontal="center" vertical="center"/>
    </xf>
    <xf numFmtId="0" fontId="1" fillId="0" borderId="15" xfId="2" applyFont="1" applyFill="1" applyBorder="1" applyAlignment="1" applyProtection="1">
      <alignment horizontal="center" vertical="center"/>
    </xf>
    <xf numFmtId="0" fontId="22" fillId="2" borderId="18" xfId="3" applyFont="1" applyFill="1" applyBorder="1" applyAlignment="1" applyProtection="1">
      <alignment horizontal="center" vertical="center" shrinkToFit="1"/>
    </xf>
    <xf numFmtId="0" fontId="0" fillId="0" borderId="15" xfId="0" applyFont="1" applyBorder="1" applyAlignment="1">
      <alignment horizontal="center" vertical="center" shrinkToFit="1"/>
    </xf>
    <xf numFmtId="0" fontId="0" fillId="0" borderId="19" xfId="0" applyFont="1" applyBorder="1" applyAlignment="1">
      <alignment horizontal="center" vertical="center" shrinkToFit="1"/>
    </xf>
    <xf numFmtId="0" fontId="29" fillId="0" borderId="18" xfId="4" applyFont="1" applyFill="1" applyBorder="1" applyAlignment="1" applyProtection="1">
      <alignment horizontal="left" vertical="center" wrapText="1" shrinkToFit="1"/>
    </xf>
    <xf numFmtId="0" fontId="29" fillId="0" borderId="15" xfId="4" applyFont="1" applyFill="1" applyBorder="1" applyAlignment="1" applyProtection="1">
      <alignment horizontal="left" vertical="center" wrapText="1" shrinkToFit="1"/>
    </xf>
    <xf numFmtId="0" fontId="29" fillId="0" borderId="23" xfId="4" applyFont="1" applyFill="1" applyBorder="1" applyAlignment="1" applyProtection="1">
      <alignment horizontal="left" vertical="center" wrapText="1" shrinkToFit="1"/>
    </xf>
    <xf numFmtId="0" fontId="19" fillId="2" borderId="14" xfId="2" applyFont="1" applyFill="1" applyBorder="1" applyAlignment="1" applyProtection="1">
      <alignment horizontal="center" vertical="center"/>
    </xf>
    <xf numFmtId="0" fontId="19" fillId="2" borderId="15" xfId="2" applyFont="1" applyFill="1" applyBorder="1" applyAlignment="1" applyProtection="1">
      <alignment horizontal="center" vertical="center"/>
    </xf>
    <xf numFmtId="0" fontId="23" fillId="0" borderId="17" xfId="3" applyFont="1" applyFill="1" applyBorder="1" applyAlignment="1" applyProtection="1">
      <alignment horizontal="center" vertical="center" wrapText="1" shrinkToFit="1"/>
    </xf>
    <xf numFmtId="0" fontId="22" fillId="2" borderId="18" xfId="2" applyFont="1" applyFill="1" applyBorder="1" applyAlignment="1" applyProtection="1">
      <alignment horizontal="center" vertical="center"/>
    </xf>
    <xf numFmtId="0" fontId="22" fillId="2" borderId="15" xfId="2" applyFont="1" applyFill="1" applyBorder="1" applyAlignment="1" applyProtection="1">
      <alignment horizontal="center" vertical="center"/>
    </xf>
    <xf numFmtId="0" fontId="22" fillId="2" borderId="19" xfId="2" applyFont="1" applyFill="1" applyBorder="1" applyAlignment="1" applyProtection="1">
      <alignment horizontal="center" vertical="center"/>
    </xf>
    <xf numFmtId="0" fontId="0" fillId="0" borderId="15" xfId="4" applyFont="1" applyFill="1" applyBorder="1" applyAlignment="1" applyProtection="1">
      <alignment horizontal="center" vertical="center" wrapText="1"/>
    </xf>
    <xf numFmtId="0" fontId="0" fillId="0" borderId="15" xfId="0" applyFont="1" applyBorder="1" applyAlignment="1">
      <alignment horizontal="center" vertical="center" wrapText="1"/>
    </xf>
    <xf numFmtId="0" fontId="0" fillId="0" borderId="23" xfId="0" applyFont="1" applyBorder="1" applyAlignment="1">
      <alignment horizontal="center" vertical="center" wrapText="1"/>
    </xf>
    <xf numFmtId="0" fontId="0" fillId="0" borderId="26" xfId="3" applyFont="1" applyFill="1" applyBorder="1" applyAlignment="1" applyProtection="1">
      <alignment horizontal="left" vertical="center" wrapText="1"/>
    </xf>
    <xf numFmtId="0" fontId="0" fillId="0" borderId="25" xfId="3" applyFont="1" applyFill="1" applyBorder="1" applyAlignment="1" applyProtection="1">
      <alignment horizontal="left" vertical="center" wrapText="1"/>
    </xf>
    <xf numFmtId="0" fontId="0" fillId="0" borderId="28" xfId="3" applyFont="1" applyFill="1" applyBorder="1" applyAlignment="1" applyProtection="1">
      <alignment horizontal="left" vertical="center" wrapText="1"/>
    </xf>
    <xf numFmtId="0" fontId="22" fillId="2" borderId="16" xfId="2" applyFont="1" applyFill="1" applyBorder="1" applyAlignment="1" applyProtection="1">
      <alignment horizontal="center" vertical="center" wrapText="1"/>
    </xf>
    <xf numFmtId="0" fontId="1" fillId="3" borderId="17" xfId="3" applyFont="1" applyFill="1" applyBorder="1" applyAlignment="1" applyProtection="1">
      <alignment vertical="center" wrapText="1"/>
    </xf>
    <xf numFmtId="0" fontId="1" fillId="3" borderId="15" xfId="3" applyFont="1" applyFill="1" applyBorder="1" applyAlignment="1" applyProtection="1">
      <alignment vertical="center" wrapText="1"/>
    </xf>
    <xf numFmtId="0" fontId="1" fillId="3" borderId="23" xfId="3" applyFont="1" applyFill="1" applyBorder="1" applyAlignment="1" applyProtection="1">
      <alignment vertical="center" wrapText="1"/>
    </xf>
    <xf numFmtId="0" fontId="22" fillId="2" borderId="24" xfId="2" applyFont="1" applyFill="1" applyBorder="1" applyAlignment="1" applyProtection="1">
      <alignment horizontal="center" vertical="center" wrapText="1"/>
    </xf>
    <xf numFmtId="0" fontId="22" fillId="2" borderId="25" xfId="2" applyFont="1" applyFill="1" applyBorder="1" applyAlignment="1" applyProtection="1">
      <alignment horizontal="center" vertical="center" wrapText="1"/>
    </xf>
    <xf numFmtId="0" fontId="22" fillId="2" borderId="32" xfId="2" applyFont="1" applyFill="1" applyBorder="1" applyAlignment="1" applyProtection="1">
      <alignment horizontal="center" vertical="center" wrapText="1"/>
    </xf>
    <xf numFmtId="0" fontId="22" fillId="2" borderId="29" xfId="2" applyFont="1" applyFill="1" applyBorder="1" applyAlignment="1" applyProtection="1">
      <alignment horizontal="center" vertical="center" wrapText="1"/>
    </xf>
    <xf numFmtId="0" fontId="22" fillId="2" borderId="21" xfId="2" applyFont="1" applyFill="1" applyBorder="1" applyAlignment="1" applyProtection="1">
      <alignment horizontal="center" vertical="center" wrapText="1"/>
    </xf>
    <xf numFmtId="0" fontId="22" fillId="2" borderId="53" xfId="2" applyFont="1" applyFill="1" applyBorder="1" applyAlignment="1" applyProtection="1">
      <alignment horizontal="center" vertical="center" wrapText="1"/>
    </xf>
    <xf numFmtId="0" fontId="22" fillId="0" borderId="33" xfId="2" applyFont="1" applyFill="1" applyBorder="1" applyAlignment="1" applyProtection="1">
      <alignment horizontal="center" vertical="center" wrapText="1"/>
    </xf>
    <xf numFmtId="0" fontId="22" fillId="0" borderId="34" xfId="2" applyFont="1" applyFill="1" applyBorder="1" applyAlignment="1" applyProtection="1">
      <alignment horizontal="center" vertical="center" wrapText="1"/>
    </xf>
    <xf numFmtId="0" fontId="0" fillId="2" borderId="18" xfId="0" applyFont="1" applyFill="1" applyBorder="1" applyAlignment="1">
      <alignment horizontal="center" vertical="center"/>
    </xf>
    <xf numFmtId="0" fontId="0" fillId="2" borderId="15" xfId="0" applyFont="1" applyFill="1" applyBorder="1" applyAlignment="1">
      <alignment horizontal="center" vertical="center"/>
    </xf>
    <xf numFmtId="0" fontId="0" fillId="2" borderId="19" xfId="0" applyFont="1" applyFill="1" applyBorder="1" applyAlignment="1">
      <alignment horizontal="center" vertical="center"/>
    </xf>
    <xf numFmtId="0" fontId="0" fillId="2" borderId="23" xfId="0" applyFont="1" applyFill="1" applyBorder="1" applyAlignment="1">
      <alignment horizontal="center" vertical="center"/>
    </xf>
    <xf numFmtId="0" fontId="23" fillId="2" borderId="26" xfId="2" applyFont="1" applyFill="1" applyBorder="1" applyAlignment="1" applyProtection="1">
      <alignment horizontal="center" vertical="center" wrapText="1"/>
    </xf>
    <xf numFmtId="0" fontId="0" fillId="2" borderId="27" xfId="0" applyFont="1" applyFill="1" applyBorder="1" applyAlignment="1">
      <alignment horizontal="center" vertical="center" wrapText="1"/>
    </xf>
    <xf numFmtId="0" fontId="0" fillId="2" borderId="40" xfId="0" applyFont="1" applyFill="1" applyBorder="1" applyAlignment="1">
      <alignment horizontal="center" vertical="center" wrapText="1"/>
    </xf>
    <xf numFmtId="0" fontId="0" fillId="2" borderId="41" xfId="0" applyFont="1" applyFill="1" applyBorder="1" applyAlignment="1">
      <alignment horizontal="center" vertical="center" wrapText="1"/>
    </xf>
    <xf numFmtId="0" fontId="0" fillId="2" borderId="30" xfId="0" applyFont="1" applyFill="1" applyBorder="1" applyAlignment="1">
      <alignment horizontal="center" vertical="center" wrapText="1"/>
    </xf>
    <xf numFmtId="0" fontId="0" fillId="2" borderId="22" xfId="0" applyFont="1" applyFill="1" applyBorder="1" applyAlignment="1">
      <alignment horizontal="center" vertical="center" wrapText="1"/>
    </xf>
    <xf numFmtId="0" fontId="23" fillId="2" borderId="37" xfId="2" applyFont="1" applyFill="1" applyBorder="1" applyAlignment="1" applyProtection="1">
      <alignment horizontal="center" vertical="center" wrapText="1"/>
    </xf>
    <xf numFmtId="0" fontId="23" fillId="2" borderId="25" xfId="2" applyFont="1" applyFill="1" applyBorder="1" applyAlignment="1" applyProtection="1">
      <alignment horizontal="center" vertical="center" wrapText="1"/>
    </xf>
    <xf numFmtId="0" fontId="23" fillId="2" borderId="27" xfId="2" applyFont="1" applyFill="1" applyBorder="1" applyAlignment="1" applyProtection="1">
      <alignment horizontal="center" vertical="center" wrapText="1"/>
    </xf>
    <xf numFmtId="1" fontId="0" fillId="0" borderId="38" xfId="0" applyNumberFormat="1" applyFont="1" applyFill="1" applyBorder="1" applyAlignment="1">
      <alignment horizontal="center" vertical="center"/>
    </xf>
    <xf numFmtId="1" fontId="0" fillId="0" borderId="38" xfId="0" applyNumberFormat="1" applyFont="1" applyFill="1" applyBorder="1" applyAlignment="1">
      <alignment horizontal="center" vertical="center" wrapText="1"/>
    </xf>
    <xf numFmtId="0" fontId="0" fillId="0" borderId="69" xfId="0" applyFont="1" applyFill="1" applyBorder="1" applyAlignment="1">
      <alignment horizontal="right" vertical="center"/>
    </xf>
    <xf numFmtId="0" fontId="0" fillId="0" borderId="67" xfId="0" applyFont="1" applyFill="1" applyBorder="1" applyAlignment="1">
      <alignment horizontal="right" vertical="center"/>
    </xf>
    <xf numFmtId="0" fontId="0" fillId="0" borderId="108" xfId="0" applyFont="1" applyFill="1" applyBorder="1" applyAlignment="1">
      <alignment horizontal="right" vertical="center"/>
    </xf>
    <xf numFmtId="0" fontId="23" fillId="2" borderId="42" xfId="2" applyFont="1" applyFill="1" applyBorder="1" applyAlignment="1" applyProtection="1">
      <alignment horizontal="center" vertical="center" wrapText="1"/>
    </xf>
    <xf numFmtId="0" fontId="23" fillId="2" borderId="43" xfId="2" applyFont="1" applyFill="1" applyBorder="1" applyAlignment="1" applyProtection="1">
      <alignment horizontal="center" vertical="center" wrapText="1"/>
    </xf>
    <xf numFmtId="0" fontId="23" fillId="2" borderId="44" xfId="2" applyFont="1" applyFill="1" applyBorder="1" applyAlignment="1" applyProtection="1">
      <alignment horizontal="center" vertical="center" wrapText="1"/>
    </xf>
    <xf numFmtId="0" fontId="0" fillId="0" borderId="45" xfId="0" applyFont="1" applyFill="1" applyBorder="1" applyAlignment="1">
      <alignment horizontal="center" vertical="center"/>
    </xf>
    <xf numFmtId="0" fontId="23" fillId="2" borderId="20" xfId="2" applyFont="1" applyFill="1" applyBorder="1" applyAlignment="1" applyProtection="1">
      <alignment horizontal="center" vertical="center" wrapText="1"/>
    </xf>
    <xf numFmtId="0" fontId="23" fillId="2" borderId="21" xfId="2" applyFont="1" applyFill="1" applyBorder="1" applyAlignment="1" applyProtection="1">
      <alignment horizontal="center" vertical="center" wrapText="1"/>
    </xf>
    <xf numFmtId="0" fontId="23" fillId="2" borderId="22" xfId="2" applyFont="1" applyFill="1" applyBorder="1" applyAlignment="1" applyProtection="1">
      <alignment horizontal="center" vertical="center" wrapText="1"/>
    </xf>
    <xf numFmtId="1" fontId="0" fillId="0" borderId="85" xfId="0" applyNumberFormat="1" applyFont="1" applyFill="1" applyBorder="1" applyAlignment="1">
      <alignment horizontal="center" vertical="center"/>
    </xf>
    <xf numFmtId="1" fontId="0" fillId="0" borderId="73" xfId="0" applyNumberFormat="1" applyFont="1" applyFill="1" applyBorder="1" applyAlignment="1">
      <alignment horizontal="center" vertical="center"/>
    </xf>
    <xf numFmtId="1" fontId="0" fillId="0" borderId="74" xfId="0" applyNumberFormat="1" applyFont="1" applyFill="1" applyBorder="1" applyAlignment="1">
      <alignment horizontal="center" vertical="center"/>
    </xf>
    <xf numFmtId="38" fontId="0" fillId="0" borderId="48" xfId="1" applyFont="1" applyFill="1" applyBorder="1" applyAlignment="1">
      <alignment horizontal="center" vertical="center"/>
    </xf>
    <xf numFmtId="38" fontId="0" fillId="0" borderId="45" xfId="1" applyFont="1" applyFill="1" applyBorder="1" applyAlignment="1">
      <alignment horizontal="center" vertical="center"/>
    </xf>
    <xf numFmtId="0" fontId="0" fillId="0" borderId="48" xfId="0" applyFont="1" applyFill="1" applyBorder="1" applyAlignment="1">
      <alignment horizontal="center" vertical="center"/>
    </xf>
    <xf numFmtId="0" fontId="0" fillId="0" borderId="49" xfId="0" applyFont="1" applyFill="1" applyBorder="1" applyAlignment="1">
      <alignment horizontal="center" vertical="center"/>
    </xf>
    <xf numFmtId="38" fontId="0" fillId="0" borderId="45" xfId="1" applyFont="1" applyFill="1" applyBorder="1" applyAlignment="1">
      <alignment horizontal="center" vertical="center" wrapText="1"/>
    </xf>
    <xf numFmtId="0" fontId="0" fillId="0" borderId="46" xfId="0" applyFont="1" applyFill="1" applyBorder="1" applyAlignment="1">
      <alignment horizontal="center" vertical="center"/>
    </xf>
    <xf numFmtId="0" fontId="0" fillId="0" borderId="47" xfId="0" applyFont="1" applyFill="1" applyBorder="1" applyAlignment="1">
      <alignment horizontal="center" vertical="center"/>
    </xf>
    <xf numFmtId="0" fontId="23" fillId="2" borderId="50" xfId="2" applyFont="1" applyFill="1" applyBorder="1" applyAlignment="1" applyProtection="1">
      <alignment horizontal="center" vertical="center" wrapText="1"/>
    </xf>
    <xf numFmtId="0" fontId="23" fillId="2" borderId="51" xfId="2" applyFont="1" applyFill="1" applyBorder="1" applyAlignment="1" applyProtection="1">
      <alignment horizontal="center" vertical="center" wrapText="1"/>
    </xf>
    <xf numFmtId="9" fontId="0" fillId="0" borderId="51" xfId="9" applyFont="1" applyFill="1" applyBorder="1" applyAlignment="1">
      <alignment horizontal="center" vertical="center"/>
    </xf>
    <xf numFmtId="0" fontId="0" fillId="0" borderId="34" xfId="0" applyFont="1" applyFill="1" applyBorder="1" applyAlignment="1">
      <alignment horizontal="center" vertical="center"/>
    </xf>
    <xf numFmtId="0" fontId="0" fillId="0" borderId="52" xfId="0" applyFont="1" applyFill="1" applyBorder="1" applyAlignment="1">
      <alignment horizontal="center" vertical="center"/>
    </xf>
    <xf numFmtId="1" fontId="0" fillId="0" borderId="18" xfId="0" applyNumberFormat="1" applyFont="1" applyFill="1" applyBorder="1" applyAlignment="1">
      <alignment horizontal="center" vertical="center"/>
    </xf>
    <xf numFmtId="1" fontId="0" fillId="0" borderId="15" xfId="0" applyNumberFormat="1" applyFont="1" applyFill="1" applyBorder="1" applyAlignment="1">
      <alignment horizontal="center" vertical="center"/>
    </xf>
    <xf numFmtId="1" fontId="0" fillId="0" borderId="19" xfId="0" applyNumberFormat="1" applyFont="1" applyFill="1" applyBorder="1" applyAlignment="1">
      <alignment horizontal="center" vertical="center"/>
    </xf>
    <xf numFmtId="1" fontId="0" fillId="0" borderId="51" xfId="0" applyNumberFormat="1" applyFont="1" applyFill="1" applyBorder="1" applyAlignment="1">
      <alignment horizontal="center" vertical="center"/>
    </xf>
    <xf numFmtId="0" fontId="0" fillId="2" borderId="51" xfId="0" applyFont="1" applyFill="1" applyBorder="1" applyAlignment="1">
      <alignment horizontal="center" vertical="center"/>
    </xf>
    <xf numFmtId="0" fontId="0" fillId="2" borderId="51" xfId="0" applyFont="1" applyFill="1" applyBorder="1" applyAlignment="1">
      <alignment horizontal="center" vertical="center" wrapText="1"/>
    </xf>
    <xf numFmtId="0" fontId="0" fillId="2" borderId="59" xfId="0" applyFont="1" applyFill="1" applyBorder="1" applyAlignment="1">
      <alignment horizontal="center" vertical="center"/>
    </xf>
    <xf numFmtId="0" fontId="0" fillId="0" borderId="26" xfId="0" applyFont="1" applyBorder="1" applyAlignment="1">
      <alignment horizontal="left" vertical="center" wrapText="1"/>
    </xf>
    <xf numFmtId="0" fontId="0" fillId="0" borderId="25" xfId="0" applyFont="1" applyBorder="1" applyAlignment="1">
      <alignment horizontal="left" vertical="center" wrapText="1"/>
    </xf>
    <xf numFmtId="0" fontId="0" fillId="0" borderId="27" xfId="0" applyFont="1" applyBorder="1" applyAlignment="1">
      <alignment horizontal="left" vertical="center" wrapText="1"/>
    </xf>
    <xf numFmtId="0" fontId="0" fillId="0" borderId="3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2" borderId="18" xfId="0" applyFont="1" applyFill="1" applyBorder="1" applyAlignment="1">
      <alignment horizontal="center" vertical="center" shrinkToFit="1"/>
    </xf>
    <xf numFmtId="0" fontId="0" fillId="2" borderId="15" xfId="0" applyFont="1" applyFill="1" applyBorder="1" applyAlignment="1">
      <alignment horizontal="center" vertical="center" shrinkToFit="1"/>
    </xf>
    <xf numFmtId="0" fontId="0" fillId="2" borderId="19" xfId="0" applyFont="1" applyFill="1" applyBorder="1" applyAlignment="1">
      <alignment horizontal="center" vertical="center" shrinkToFit="1"/>
    </xf>
    <xf numFmtId="0" fontId="0" fillId="0" borderId="51" xfId="0" applyFont="1" applyBorder="1" applyAlignment="1">
      <alignment horizontal="center" vertical="center" shrinkToFit="1"/>
    </xf>
    <xf numFmtId="177" fontId="0" fillId="0" borderId="51" xfId="0" applyNumberFormat="1" applyFont="1" applyBorder="1" applyAlignment="1">
      <alignment horizontal="center" vertical="center"/>
    </xf>
    <xf numFmtId="177" fontId="0" fillId="3" borderId="51" xfId="0" applyNumberFormat="1" applyFont="1" applyFill="1" applyBorder="1" applyAlignment="1">
      <alignment horizontal="center" vertical="center"/>
    </xf>
    <xf numFmtId="0" fontId="0" fillId="0" borderId="51" xfId="0" applyFont="1" applyBorder="1" applyAlignment="1">
      <alignment horizontal="center" vertical="center" wrapText="1"/>
    </xf>
    <xf numFmtId="0" fontId="0" fillId="0" borderId="51" xfId="0" applyFont="1" applyBorder="1" applyAlignment="1">
      <alignment horizontal="center" vertical="center"/>
    </xf>
    <xf numFmtId="0" fontId="0" fillId="0" borderId="59" xfId="0" applyFont="1" applyBorder="1" applyAlignment="1">
      <alignment horizontal="center" vertical="center"/>
    </xf>
    <xf numFmtId="0" fontId="0" fillId="2" borderId="17" xfId="0" applyFont="1" applyFill="1" applyBorder="1" applyAlignment="1">
      <alignment horizontal="center" vertical="center"/>
    </xf>
    <xf numFmtId="0" fontId="0" fillId="0" borderId="56" xfId="0" applyFont="1" applyBorder="1" applyAlignment="1">
      <alignment horizontal="center" vertical="center"/>
    </xf>
    <xf numFmtId="0" fontId="0" fillId="0" borderId="57" xfId="0" applyFont="1" applyBorder="1" applyAlignment="1">
      <alignment horizontal="center" vertical="center"/>
    </xf>
    <xf numFmtId="0" fontId="0" fillId="0" borderId="58" xfId="0" applyFont="1" applyBorder="1" applyAlignment="1">
      <alignment horizontal="center" vertical="center"/>
    </xf>
    <xf numFmtId="0" fontId="0" fillId="0" borderId="18" xfId="0" applyFont="1" applyBorder="1" applyAlignment="1">
      <alignment horizontal="center" vertical="center" shrinkToFit="1"/>
    </xf>
    <xf numFmtId="9" fontId="0" fillId="0" borderId="18" xfId="9" applyFont="1" applyBorder="1" applyAlignment="1">
      <alignment horizontal="center" vertical="center"/>
    </xf>
    <xf numFmtId="9" fontId="0" fillId="0" borderId="15" xfId="9" applyFont="1" applyBorder="1" applyAlignment="1">
      <alignment horizontal="center" vertical="center"/>
    </xf>
    <xf numFmtId="9" fontId="0" fillId="0" borderId="19" xfId="9" applyFont="1" applyBorder="1" applyAlignment="1">
      <alignment horizontal="center" vertical="center"/>
    </xf>
    <xf numFmtId="0" fontId="0" fillId="3" borderId="61" xfId="0" applyFont="1" applyFill="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lignment horizontal="center" vertical="center" wrapText="1"/>
    </xf>
    <xf numFmtId="0" fontId="0" fillId="0" borderId="0" xfId="0" applyFont="1" applyBorder="1" applyAlignment="1">
      <alignment horizontal="center" vertical="center" wrapText="1"/>
    </xf>
    <xf numFmtId="0" fontId="0" fillId="0" borderId="41" xfId="0" applyFont="1" applyBorder="1" applyAlignment="1">
      <alignment horizontal="center" vertical="center" wrapText="1"/>
    </xf>
    <xf numFmtId="0" fontId="0" fillId="0" borderId="30" xfId="0" applyFont="1" applyBorder="1" applyAlignment="1">
      <alignment horizontal="center" vertical="center" wrapText="1"/>
    </xf>
    <xf numFmtId="0" fontId="0" fillId="0" borderId="22" xfId="0" applyFont="1" applyBorder="1" applyAlignment="1">
      <alignment horizontal="center" vertical="center" wrapText="1"/>
    </xf>
    <xf numFmtId="177" fontId="0" fillId="0" borderId="18" xfId="0" applyNumberFormat="1" applyFont="1" applyBorder="1" applyAlignment="1">
      <alignment horizontal="center" vertical="center"/>
    </xf>
    <xf numFmtId="177" fontId="0" fillId="0" borderId="15" xfId="0" applyNumberFormat="1" applyFont="1" applyBorder="1" applyAlignment="1">
      <alignment horizontal="center" vertical="center"/>
    </xf>
    <xf numFmtId="177" fontId="0" fillId="0" borderId="19" xfId="0" applyNumberFormat="1" applyFont="1" applyBorder="1" applyAlignment="1">
      <alignment horizontal="center" vertical="center"/>
    </xf>
    <xf numFmtId="177" fontId="0" fillId="0" borderId="18" xfId="0" applyNumberFormat="1" applyFont="1" applyFill="1" applyBorder="1" applyAlignment="1">
      <alignment horizontal="center" vertical="center"/>
    </xf>
    <xf numFmtId="177" fontId="0" fillId="0" borderId="15" xfId="0" applyNumberFormat="1" applyFont="1" applyFill="1" applyBorder="1" applyAlignment="1">
      <alignment horizontal="center" vertical="center"/>
    </xf>
    <xf numFmtId="177" fontId="0" fillId="0" borderId="19" xfId="0" applyNumberFormat="1" applyFont="1" applyFill="1" applyBorder="1" applyAlignment="1">
      <alignment horizontal="center" vertical="center"/>
    </xf>
    <xf numFmtId="0" fontId="0" fillId="0" borderId="18" xfId="0" applyFont="1" applyBorder="1" applyAlignment="1">
      <alignment horizontal="center" vertical="center" wrapText="1"/>
    </xf>
    <xf numFmtId="0" fontId="0" fillId="0" borderId="61" xfId="0" applyFont="1" applyBorder="1" applyAlignment="1">
      <alignment horizontal="center" vertical="center"/>
    </xf>
    <xf numFmtId="177" fontId="0" fillId="0" borderId="51" xfId="0" applyNumberFormat="1" applyFont="1" applyFill="1" applyBorder="1" applyAlignment="1">
      <alignment horizontal="center" vertical="center"/>
    </xf>
    <xf numFmtId="0" fontId="0" fillId="0" borderId="63" xfId="0" applyFont="1" applyBorder="1" applyAlignment="1">
      <alignment horizontal="center" vertical="center"/>
    </xf>
    <xf numFmtId="0" fontId="0" fillId="0" borderId="64" xfId="0" applyFont="1" applyBorder="1" applyAlignment="1">
      <alignment horizontal="center" vertical="center"/>
    </xf>
    <xf numFmtId="0" fontId="19" fillId="2" borderId="24" xfId="0" applyFont="1" applyFill="1" applyBorder="1" applyAlignment="1">
      <alignment horizontal="center" vertical="center" wrapText="1"/>
    </xf>
    <xf numFmtId="0" fontId="19" fillId="2" borderId="25" xfId="0" applyFont="1" applyFill="1" applyBorder="1" applyAlignment="1">
      <alignment horizontal="center" vertical="center" wrapText="1"/>
    </xf>
    <xf numFmtId="0" fontId="19" fillId="2" borderId="32" xfId="0" applyFont="1" applyFill="1" applyBorder="1" applyAlignment="1">
      <alignment horizontal="center" vertical="center" wrapText="1"/>
    </xf>
    <xf numFmtId="0" fontId="19" fillId="2" borderId="54" xfId="0" applyFont="1" applyFill="1" applyBorder="1" applyAlignment="1">
      <alignment horizontal="center" vertical="center" wrapText="1"/>
    </xf>
    <xf numFmtId="0" fontId="19" fillId="2" borderId="51" xfId="0" applyFont="1" applyFill="1" applyBorder="1" applyAlignment="1">
      <alignment horizontal="center" vertical="center"/>
    </xf>
    <xf numFmtId="0" fontId="19" fillId="2" borderId="55" xfId="0" applyFont="1" applyFill="1" applyBorder="1" applyAlignment="1">
      <alignment horizontal="center" vertical="center"/>
    </xf>
    <xf numFmtId="0" fontId="19" fillId="2" borderId="54" xfId="0" applyFont="1" applyFill="1" applyBorder="1" applyAlignment="1">
      <alignment horizontal="center" vertical="center"/>
    </xf>
    <xf numFmtId="0" fontId="19" fillId="2" borderId="60" xfId="0" applyFont="1" applyFill="1" applyBorder="1" applyAlignment="1">
      <alignment horizontal="center" vertical="center"/>
    </xf>
    <xf numFmtId="0" fontId="19" fillId="2" borderId="61" xfId="0" applyFont="1" applyFill="1" applyBorder="1" applyAlignment="1">
      <alignment horizontal="center" vertical="center"/>
    </xf>
    <xf numFmtId="0" fontId="19" fillId="2" borderId="62" xfId="0" applyFont="1" applyFill="1" applyBorder="1" applyAlignment="1">
      <alignment horizontal="center" vertical="center"/>
    </xf>
    <xf numFmtId="0" fontId="0" fillId="0" borderId="37" xfId="0" quotePrefix="1" applyFont="1" applyBorder="1" applyAlignment="1">
      <alignment horizontal="center" vertical="center"/>
    </xf>
    <xf numFmtId="0" fontId="0" fillId="0" borderId="25" xfId="0" applyFont="1" applyBorder="1" applyAlignment="1">
      <alignment horizontal="center" vertical="center"/>
    </xf>
    <xf numFmtId="0" fontId="0" fillId="0" borderId="28" xfId="0" applyFont="1" applyBorder="1" applyAlignment="1">
      <alignment horizontal="center" vertical="center"/>
    </xf>
    <xf numFmtId="0" fontId="19" fillId="2" borderId="25" xfId="0" applyFont="1" applyFill="1" applyBorder="1" applyAlignment="1">
      <alignment horizontal="center" vertical="center"/>
    </xf>
    <xf numFmtId="0" fontId="19" fillId="0" borderId="19" xfId="0" applyFont="1" applyFill="1" applyBorder="1" applyAlignment="1">
      <alignment horizontal="center" vertical="center" wrapText="1"/>
    </xf>
    <xf numFmtId="0" fontId="0" fillId="2" borderId="37" xfId="0" applyFont="1" applyFill="1" applyBorder="1" applyAlignment="1">
      <alignment horizontal="center" vertical="center" shrinkToFit="1"/>
    </xf>
    <xf numFmtId="0" fontId="0" fillId="2" borderId="25" xfId="0" applyFont="1" applyFill="1" applyBorder="1" applyAlignment="1">
      <alignment horizontal="center" vertical="center" shrinkToFit="1"/>
    </xf>
    <xf numFmtId="0" fontId="0" fillId="2" borderId="27" xfId="0" applyFont="1" applyFill="1" applyBorder="1" applyAlignment="1">
      <alignment horizontal="center" vertical="center" shrinkToFit="1"/>
    </xf>
    <xf numFmtId="0" fontId="0" fillId="0" borderId="25" xfId="0" applyFont="1" applyBorder="1" applyAlignment="1">
      <alignment vertical="center" wrapText="1"/>
    </xf>
    <xf numFmtId="0" fontId="0" fillId="0" borderId="25" xfId="0" applyFont="1" applyBorder="1" applyAlignment="1">
      <alignment vertical="center"/>
    </xf>
    <xf numFmtId="0" fontId="0" fillId="0" borderId="28" xfId="0" applyFont="1" applyBorder="1" applyAlignment="1">
      <alignment vertical="center"/>
    </xf>
    <xf numFmtId="0" fontId="29" fillId="2" borderId="18" xfId="0" applyFont="1" applyFill="1" applyBorder="1" applyAlignment="1">
      <alignment horizontal="center" vertical="center" shrinkToFit="1"/>
    </xf>
    <xf numFmtId="0" fontId="29" fillId="2" borderId="15" xfId="0" applyFont="1" applyFill="1" applyBorder="1" applyAlignment="1">
      <alignment horizontal="center" vertical="center" shrinkToFit="1"/>
    </xf>
    <xf numFmtId="0" fontId="29" fillId="2" borderId="23" xfId="0" applyFont="1" applyFill="1" applyBorder="1" applyAlignment="1">
      <alignment horizontal="center" vertical="center" shrinkToFit="1"/>
    </xf>
    <xf numFmtId="0" fontId="0" fillId="0" borderId="26" xfId="0" applyFont="1" applyBorder="1" applyAlignment="1">
      <alignment vertical="center"/>
    </xf>
    <xf numFmtId="0" fontId="0" fillId="0" borderId="27" xfId="0" applyFont="1" applyBorder="1" applyAlignment="1">
      <alignment vertical="center"/>
    </xf>
    <xf numFmtId="0" fontId="29" fillId="2" borderId="37" xfId="0" applyFont="1" applyFill="1" applyBorder="1" applyAlignment="1">
      <alignment horizontal="center" vertical="center" wrapText="1" shrinkToFit="1"/>
    </xf>
    <xf numFmtId="0" fontId="29" fillId="2" borderId="25" xfId="0" applyFont="1" applyFill="1" applyBorder="1" applyAlignment="1">
      <alignment horizontal="center" vertical="center" shrinkToFit="1"/>
    </xf>
    <xf numFmtId="0" fontId="29" fillId="2" borderId="27" xfId="0" applyFont="1" applyFill="1" applyBorder="1" applyAlignment="1">
      <alignment horizontal="center" vertical="center" shrinkToFit="1"/>
    </xf>
    <xf numFmtId="0" fontId="29" fillId="2" borderId="71" xfId="0" applyFont="1" applyFill="1" applyBorder="1" applyAlignment="1">
      <alignment horizontal="center" vertical="center" wrapText="1" shrinkToFit="1"/>
    </xf>
    <xf numFmtId="0" fontId="29" fillId="2" borderId="0" xfId="0" applyFont="1" applyFill="1" applyBorder="1" applyAlignment="1">
      <alignment horizontal="center" vertical="center" shrinkToFit="1"/>
    </xf>
    <xf numFmtId="0" fontId="29" fillId="2" borderId="41" xfId="0" applyFont="1" applyFill="1" applyBorder="1" applyAlignment="1">
      <alignment horizontal="center" vertical="center" shrinkToFit="1"/>
    </xf>
    <xf numFmtId="0" fontId="0" fillId="0" borderId="37" xfId="0" applyFont="1" applyBorder="1" applyAlignment="1">
      <alignment horizontal="center" vertical="center" shrinkToFit="1"/>
    </xf>
    <xf numFmtId="0" fontId="0" fillId="0" borderId="25" xfId="0" applyFont="1" applyBorder="1" applyAlignment="1">
      <alignment horizontal="center" vertical="center" shrinkToFit="1"/>
    </xf>
    <xf numFmtId="0" fontId="0" fillId="0" borderId="27" xfId="0" applyFont="1" applyBorder="1" applyAlignment="1">
      <alignment horizontal="center" vertical="center" shrinkToFit="1"/>
    </xf>
    <xf numFmtId="0" fontId="0" fillId="0" borderId="71" xfId="0" applyFont="1" applyBorder="1" applyAlignment="1">
      <alignment horizontal="center" vertical="center" shrinkToFit="1"/>
    </xf>
    <xf numFmtId="0" fontId="0" fillId="0" borderId="0" xfId="0" applyFont="1" applyBorder="1" applyAlignment="1">
      <alignment horizontal="center" vertical="center" shrinkToFit="1"/>
    </xf>
    <xf numFmtId="0" fontId="0" fillId="0" borderId="41" xfId="0" applyFont="1" applyBorder="1" applyAlignment="1">
      <alignment horizontal="center" vertical="center" shrinkToFit="1"/>
    </xf>
    <xf numFmtId="0" fontId="0" fillId="0" borderId="61" xfId="0" applyFont="1" applyBorder="1" applyAlignment="1">
      <alignment horizontal="center" vertical="center" wrapText="1"/>
    </xf>
    <xf numFmtId="0" fontId="0" fillId="0" borderId="126" xfId="0" applyFont="1" applyBorder="1" applyAlignment="1">
      <alignment horizontal="left" vertical="center"/>
    </xf>
    <xf numFmtId="0" fontId="0" fillId="0" borderId="127" xfId="0" applyFont="1" applyBorder="1" applyAlignment="1">
      <alignment horizontal="left" vertical="center"/>
    </xf>
    <xf numFmtId="0" fontId="0" fillId="0" borderId="128" xfId="0" applyFont="1" applyBorder="1" applyAlignment="1">
      <alignment horizontal="left" vertical="center"/>
    </xf>
    <xf numFmtId="0" fontId="0" fillId="0" borderId="70" xfId="0" applyFont="1" applyFill="1" applyBorder="1" applyAlignment="1">
      <alignment horizontal="left" vertical="top" wrapText="1"/>
    </xf>
    <xf numFmtId="0" fontId="0" fillId="0" borderId="43" xfId="0" applyFont="1" applyFill="1" applyBorder="1" applyAlignment="1">
      <alignment horizontal="left" vertical="top" wrapText="1"/>
    </xf>
    <xf numFmtId="0" fontId="0" fillId="0" borderId="44" xfId="0" applyFont="1" applyFill="1" applyBorder="1" applyAlignment="1">
      <alignment horizontal="left" vertical="top" wrapText="1"/>
    </xf>
    <xf numFmtId="38" fontId="0" fillId="0" borderId="42" xfId="1" applyFont="1" applyFill="1" applyBorder="1" applyAlignment="1">
      <alignment horizontal="center" vertical="center"/>
    </xf>
    <xf numFmtId="38" fontId="0" fillId="0" borderId="43" xfId="1" applyFont="1" applyFill="1" applyBorder="1" applyAlignment="1">
      <alignment horizontal="center" vertical="center"/>
    </xf>
    <xf numFmtId="38" fontId="0" fillId="0" borderId="44" xfId="1" applyFont="1" applyFill="1" applyBorder="1" applyAlignment="1">
      <alignment horizontal="center" vertical="center"/>
    </xf>
    <xf numFmtId="0" fontId="0" fillId="0" borderId="42" xfId="0" applyFont="1" applyFill="1" applyBorder="1" applyAlignment="1">
      <alignment horizontal="center" vertical="top"/>
    </xf>
    <xf numFmtId="0" fontId="0" fillId="0" borderId="43" xfId="0" applyFont="1" applyFill="1" applyBorder="1" applyAlignment="1">
      <alignment horizontal="center" vertical="top"/>
    </xf>
    <xf numFmtId="0" fontId="0" fillId="0" borderId="44" xfId="0" applyFont="1" applyFill="1" applyBorder="1" applyAlignment="1">
      <alignment horizontal="center" vertical="top"/>
    </xf>
    <xf numFmtId="0" fontId="0" fillId="0" borderId="71" xfId="0" applyFont="1" applyFill="1" applyBorder="1" applyAlignment="1">
      <alignment horizontal="center" vertical="top"/>
    </xf>
    <xf numFmtId="0" fontId="0" fillId="0" borderId="0" xfId="0" applyFont="1" applyFill="1" applyBorder="1" applyAlignment="1">
      <alignment horizontal="center" vertical="top"/>
    </xf>
    <xf numFmtId="0" fontId="0" fillId="0" borderId="65" xfId="0" applyFont="1" applyFill="1" applyBorder="1" applyAlignment="1">
      <alignment horizontal="center" vertical="top"/>
    </xf>
    <xf numFmtId="0" fontId="0" fillId="0" borderId="42" xfId="0" applyFont="1" applyFill="1" applyBorder="1" applyAlignment="1">
      <alignment horizontal="center" vertical="center"/>
    </xf>
    <xf numFmtId="0" fontId="0" fillId="0" borderId="43" xfId="0" applyFont="1" applyFill="1" applyBorder="1" applyAlignment="1">
      <alignment horizontal="center" vertical="center"/>
    </xf>
    <xf numFmtId="0" fontId="0" fillId="0" borderId="44" xfId="0" applyFont="1" applyFill="1" applyBorder="1" applyAlignment="1">
      <alignment horizontal="center" vertical="center"/>
    </xf>
    <xf numFmtId="0" fontId="0" fillId="0" borderId="70" xfId="0" applyFont="1" applyFill="1" applyBorder="1" applyAlignment="1">
      <alignment horizontal="left" vertical="center" wrapText="1" shrinkToFit="1"/>
    </xf>
    <xf numFmtId="0" fontId="0" fillId="0" borderId="43" xfId="0" applyFont="1" applyFill="1" applyBorder="1" applyAlignment="1">
      <alignment horizontal="left" vertical="center" wrapText="1" shrinkToFit="1"/>
    </xf>
    <xf numFmtId="0" fontId="0" fillId="0" borderId="44" xfId="0" applyFont="1" applyFill="1" applyBorder="1" applyAlignment="1">
      <alignment horizontal="left" vertical="center" wrapText="1" shrinkToFit="1"/>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9" xfId="0" applyFont="1" applyFill="1" applyBorder="1" applyAlignment="1">
      <alignment horizontal="center" vertical="center"/>
    </xf>
    <xf numFmtId="3" fontId="0" fillId="0" borderId="18" xfId="0" applyNumberFormat="1" applyFont="1" applyFill="1" applyBorder="1" applyAlignment="1">
      <alignment horizontal="center" vertical="top"/>
    </xf>
    <xf numFmtId="0" fontId="0" fillId="0" borderId="15" xfId="0" applyFont="1" applyFill="1" applyBorder="1" applyAlignment="1">
      <alignment horizontal="center" vertical="top"/>
    </xf>
    <xf numFmtId="0" fontId="0" fillId="0" borderId="19" xfId="0" applyFont="1" applyFill="1" applyBorder="1" applyAlignment="1">
      <alignment horizontal="center" vertical="top"/>
    </xf>
    <xf numFmtId="0" fontId="0" fillId="0" borderId="18" xfId="0" applyFont="1" applyFill="1" applyBorder="1" applyAlignment="1">
      <alignment horizontal="center" vertical="top"/>
    </xf>
    <xf numFmtId="0" fontId="0" fillId="0" borderId="20" xfId="0" applyFont="1" applyFill="1" applyBorder="1" applyAlignment="1">
      <alignment horizontal="center" vertical="top"/>
    </xf>
    <xf numFmtId="0" fontId="0" fillId="0" borderId="21" xfId="0" applyFont="1" applyFill="1" applyBorder="1" applyAlignment="1">
      <alignment horizontal="center" vertical="top"/>
    </xf>
    <xf numFmtId="0" fontId="0" fillId="0" borderId="31" xfId="0" applyFont="1" applyFill="1" applyBorder="1" applyAlignment="1">
      <alignment horizontal="center" vertical="top"/>
    </xf>
    <xf numFmtId="0" fontId="0" fillId="0" borderId="26" xfId="0" applyFont="1" applyFill="1" applyBorder="1" applyAlignment="1">
      <alignment horizontal="left" wrapText="1"/>
    </xf>
    <xf numFmtId="0" fontId="0" fillId="0" borderId="77" xfId="0" applyFont="1" applyFill="1" applyBorder="1" applyAlignment="1">
      <alignment horizontal="center" wrapText="1"/>
    </xf>
    <xf numFmtId="0" fontId="0" fillId="0" borderId="78" xfId="0" applyFont="1" applyFill="1" applyBorder="1" applyAlignment="1">
      <alignment horizontal="center" wrapText="1"/>
    </xf>
    <xf numFmtId="0" fontId="0" fillId="0" borderId="79" xfId="0" applyFont="1" applyFill="1" applyBorder="1" applyAlignment="1">
      <alignment horizontal="center" wrapText="1"/>
    </xf>
    <xf numFmtId="0" fontId="31" fillId="2" borderId="24" xfId="0" applyFont="1" applyFill="1" applyBorder="1" applyAlignment="1">
      <alignment horizontal="center" vertical="center" textRotation="255" wrapText="1"/>
    </xf>
    <xf numFmtId="0" fontId="31" fillId="2" borderId="28" xfId="0" applyFont="1" applyFill="1" applyBorder="1" applyAlignment="1">
      <alignment horizontal="center" vertical="center" textRotation="255" wrapText="1"/>
    </xf>
    <xf numFmtId="0" fontId="31" fillId="2" borderId="35" xfId="0" applyFont="1" applyFill="1" applyBorder="1" applyAlignment="1">
      <alignment horizontal="center" vertical="center" textRotation="255" wrapText="1"/>
    </xf>
    <xf numFmtId="0" fontId="31" fillId="2" borderId="65" xfId="0" applyFont="1" applyFill="1" applyBorder="1" applyAlignment="1">
      <alignment horizontal="center" vertical="center" textRotation="255" wrapText="1"/>
    </xf>
    <xf numFmtId="0" fontId="31" fillId="2" borderId="29" xfId="0" applyFont="1" applyFill="1" applyBorder="1" applyAlignment="1">
      <alignment horizontal="center" vertical="center" textRotation="255" wrapText="1"/>
    </xf>
    <xf numFmtId="0" fontId="31" fillId="2" borderId="31"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7" xfId="0" applyFont="1" applyFill="1" applyBorder="1" applyAlignment="1">
      <alignment horizontal="center" vertical="center"/>
    </xf>
    <xf numFmtId="0" fontId="21" fillId="4" borderId="51" xfId="0" applyFont="1" applyFill="1" applyBorder="1" applyAlignment="1">
      <alignment horizontal="center" vertical="center"/>
    </xf>
    <xf numFmtId="0" fontId="0" fillId="4" borderId="51" xfId="0" applyFont="1" applyFill="1" applyBorder="1" applyAlignment="1">
      <alignment horizontal="center" vertical="center"/>
    </xf>
    <xf numFmtId="0" fontId="0" fillId="4" borderId="37" xfId="0" applyFont="1" applyFill="1" applyBorder="1" applyAlignment="1">
      <alignment horizontal="center" vertical="center"/>
    </xf>
    <xf numFmtId="0" fontId="0" fillId="4" borderId="28" xfId="0" applyFont="1" applyFill="1" applyBorder="1" applyAlignment="1">
      <alignment horizontal="center" vertical="center"/>
    </xf>
    <xf numFmtId="0" fontId="0" fillId="0" borderId="66" xfId="0" applyFont="1" applyFill="1" applyBorder="1" applyAlignment="1">
      <alignment horizontal="left" vertical="center" wrapText="1" shrinkToFit="1"/>
    </xf>
    <xf numFmtId="0" fontId="0" fillId="0" borderId="67" xfId="0" applyFont="1" applyFill="1" applyBorder="1" applyAlignment="1">
      <alignment horizontal="left" vertical="center" wrapText="1" shrinkToFit="1"/>
    </xf>
    <xf numFmtId="0" fontId="0" fillId="0" borderId="68" xfId="0" applyFont="1" applyFill="1" applyBorder="1" applyAlignment="1">
      <alignment horizontal="left" vertical="center" wrapText="1" shrinkToFit="1"/>
    </xf>
    <xf numFmtId="38" fontId="0" fillId="0" borderId="69" xfId="1" applyFont="1" applyFill="1" applyBorder="1" applyAlignment="1">
      <alignment horizontal="center" vertical="center"/>
    </xf>
    <xf numFmtId="38" fontId="0" fillId="0" borderId="67" xfId="1" applyFont="1" applyFill="1" applyBorder="1" applyAlignment="1">
      <alignment horizontal="center" vertical="center"/>
    </xf>
    <xf numFmtId="38" fontId="0" fillId="0" borderId="68" xfId="1" applyFont="1" applyFill="1" applyBorder="1" applyAlignment="1">
      <alignment horizontal="center" vertical="center"/>
    </xf>
    <xf numFmtId="0" fontId="0" fillId="0" borderId="69" xfId="0" applyFont="1" applyFill="1" applyBorder="1" applyAlignment="1">
      <alignment horizontal="center" vertical="center"/>
    </xf>
    <xf numFmtId="0" fontId="0" fillId="0" borderId="67" xfId="0" applyFont="1" applyFill="1" applyBorder="1" applyAlignment="1">
      <alignment horizontal="center" vertical="center"/>
    </xf>
    <xf numFmtId="0" fontId="0" fillId="0" borderId="68" xfId="0" applyFont="1" applyFill="1" applyBorder="1" applyAlignment="1">
      <alignment horizontal="center" vertical="center"/>
    </xf>
    <xf numFmtId="0" fontId="0" fillId="0" borderId="37" xfId="0" applyFont="1" applyFill="1" applyBorder="1" applyAlignment="1">
      <alignment horizontal="left" vertical="center"/>
    </xf>
    <xf numFmtId="0" fontId="0" fillId="0" borderId="25" xfId="0" applyFont="1" applyFill="1" applyBorder="1" applyAlignment="1">
      <alignment horizontal="left" vertical="center"/>
    </xf>
    <xf numFmtId="0" fontId="0" fillId="0" borderId="28" xfId="0" applyFont="1" applyFill="1" applyBorder="1" applyAlignment="1">
      <alignment horizontal="left" vertical="center"/>
    </xf>
    <xf numFmtId="0" fontId="0" fillId="0" borderId="67" xfId="0" applyFont="1" applyBorder="1" applyAlignment="1">
      <alignment vertical="center"/>
    </xf>
    <xf numFmtId="0" fontId="0" fillId="0" borderId="68" xfId="0" applyFont="1" applyBorder="1" applyAlignment="1">
      <alignment vertical="center"/>
    </xf>
    <xf numFmtId="0" fontId="0" fillId="0" borderId="37" xfId="0" applyFont="1" applyFill="1" applyBorder="1" applyAlignment="1">
      <alignment horizontal="left" vertical="center" wrapText="1"/>
    </xf>
    <xf numFmtId="0" fontId="0" fillId="0" borderId="25" xfId="0" applyFont="1" applyFill="1" applyBorder="1" applyAlignment="1">
      <alignment horizontal="left" vertical="center" wrapText="1"/>
    </xf>
    <xf numFmtId="0" fontId="0" fillId="0" borderId="28" xfId="0" applyFont="1" applyFill="1" applyBorder="1" applyAlignment="1">
      <alignment horizontal="left" vertical="center" wrapText="1"/>
    </xf>
    <xf numFmtId="0" fontId="0" fillId="0" borderId="71" xfId="0" applyFont="1" applyFill="1" applyBorder="1" applyAlignment="1">
      <alignment horizontal="left" vertical="center" wrapText="1"/>
    </xf>
    <xf numFmtId="0" fontId="0" fillId="0" borderId="0" xfId="0" applyFont="1" applyFill="1" applyBorder="1" applyAlignment="1">
      <alignment horizontal="left" vertical="center" wrapText="1"/>
    </xf>
    <xf numFmtId="0" fontId="0" fillId="0" borderId="65" xfId="0" applyFont="1" applyFill="1" applyBorder="1" applyAlignment="1">
      <alignment horizontal="left" vertical="center" wrapText="1"/>
    </xf>
    <xf numFmtId="0" fontId="0" fillId="0" borderId="20" xfId="0" applyFont="1" applyFill="1" applyBorder="1" applyAlignment="1">
      <alignment horizontal="left" vertical="center" wrapText="1"/>
    </xf>
    <xf numFmtId="0" fontId="0" fillId="0" borderId="21" xfId="0" applyFont="1" applyFill="1" applyBorder="1" applyAlignment="1">
      <alignment horizontal="left" vertical="center" wrapText="1"/>
    </xf>
    <xf numFmtId="0" fontId="0" fillId="0" borderId="31" xfId="0" applyFont="1" applyFill="1" applyBorder="1" applyAlignment="1">
      <alignment horizontal="left" vertical="center" wrapText="1"/>
    </xf>
    <xf numFmtId="0" fontId="0" fillId="0" borderId="43" xfId="0" applyFont="1" applyBorder="1" applyAlignment="1">
      <alignment vertical="center"/>
    </xf>
    <xf numFmtId="0" fontId="0" fillId="0" borderId="44" xfId="0" applyFont="1" applyBorder="1" applyAlignment="1">
      <alignment vertical="center"/>
    </xf>
    <xf numFmtId="0" fontId="0" fillId="0" borderId="84" xfId="0" applyFont="1" applyFill="1" applyBorder="1" applyAlignment="1">
      <alignment horizontal="center" vertical="center"/>
    </xf>
    <xf numFmtId="0" fontId="0" fillId="0" borderId="73" xfId="0" applyFont="1" applyBorder="1" applyAlignment="1">
      <alignment horizontal="center" vertical="center"/>
    </xf>
    <xf numFmtId="0" fontId="0" fillId="0" borderId="74" xfId="0" applyFont="1" applyBorder="1" applyAlignment="1">
      <alignment horizontal="center" vertical="center"/>
    </xf>
    <xf numFmtId="0" fontId="0" fillId="0" borderId="73" xfId="0" applyFont="1" applyBorder="1" applyAlignment="1">
      <alignment vertical="center"/>
    </xf>
    <xf numFmtId="0" fontId="0" fillId="0" borderId="74" xfId="0" applyFont="1" applyBorder="1" applyAlignment="1">
      <alignment vertical="center"/>
    </xf>
    <xf numFmtId="0" fontId="0" fillId="0" borderId="67" xfId="0" applyFont="1" applyBorder="1" applyAlignment="1">
      <alignment horizontal="center" vertical="center"/>
    </xf>
    <xf numFmtId="0" fontId="0" fillId="0" borderId="68" xfId="0" applyFont="1" applyBorder="1" applyAlignment="1">
      <alignment horizontal="center" vertical="center"/>
    </xf>
    <xf numFmtId="0" fontId="0" fillId="0" borderId="37" xfId="0" applyFont="1" applyFill="1" applyBorder="1" applyAlignment="1">
      <alignment horizontal="left" vertical="top" wrapText="1"/>
    </xf>
    <xf numFmtId="0" fontId="0" fillId="0" borderId="25" xfId="0" applyFont="1" applyFill="1" applyBorder="1" applyAlignment="1">
      <alignment horizontal="left" vertical="top" wrapText="1"/>
    </xf>
    <xf numFmtId="0" fontId="0" fillId="0" borderId="28" xfId="0" applyFont="1" applyFill="1" applyBorder="1" applyAlignment="1">
      <alignment horizontal="left" vertical="top" wrapText="1"/>
    </xf>
    <xf numFmtId="0" fontId="0" fillId="0" borderId="71" xfId="0"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65" xfId="0" applyFont="1" applyFill="1" applyBorder="1" applyAlignment="1">
      <alignment horizontal="left" vertical="top" wrapText="1"/>
    </xf>
    <xf numFmtId="0" fontId="0" fillId="0" borderId="20" xfId="0" applyFont="1" applyFill="1" applyBorder="1" applyAlignment="1">
      <alignment horizontal="left" vertical="top" wrapText="1"/>
    </xf>
    <xf numFmtId="0" fontId="0" fillId="0" borderId="21" xfId="0" applyFont="1" applyFill="1" applyBorder="1" applyAlignment="1">
      <alignment horizontal="left" vertical="top" wrapText="1"/>
    </xf>
    <xf numFmtId="0" fontId="0" fillId="0" borderId="31" xfId="0" applyFont="1" applyFill="1" applyBorder="1" applyAlignment="1">
      <alignment horizontal="left" vertical="top" wrapText="1"/>
    </xf>
    <xf numFmtId="0" fontId="0" fillId="0" borderId="43" xfId="0" applyFont="1" applyBorder="1" applyAlignment="1">
      <alignment horizontal="center" vertical="center"/>
    </xf>
    <xf numFmtId="0" fontId="0" fillId="0" borderId="44" xfId="0" applyFont="1" applyBorder="1" applyAlignment="1">
      <alignment horizontal="center" vertical="center"/>
    </xf>
    <xf numFmtId="0" fontId="0" fillId="0" borderId="86" xfId="0" applyFont="1" applyFill="1" applyBorder="1" applyAlignment="1">
      <alignment horizontal="center" vertical="center"/>
    </xf>
    <xf numFmtId="0" fontId="0" fillId="0" borderId="87" xfId="0" applyFont="1" applyBorder="1" applyAlignment="1">
      <alignment horizontal="center" vertical="center"/>
    </xf>
    <xf numFmtId="0" fontId="0" fillId="0" borderId="88" xfId="0" applyFont="1" applyBorder="1" applyAlignment="1">
      <alignment horizontal="center" vertical="center"/>
    </xf>
    <xf numFmtId="0" fontId="0" fillId="0" borderId="92" xfId="0" applyFont="1" applyFill="1" applyBorder="1" applyAlignment="1">
      <alignment horizontal="center" vertical="center"/>
    </xf>
    <xf numFmtId="0" fontId="0" fillId="0" borderId="93" xfId="0" applyFont="1" applyBorder="1" applyAlignment="1">
      <alignment horizontal="center" vertical="center"/>
    </xf>
    <xf numFmtId="0" fontId="0" fillId="0" borderId="94" xfId="0" applyFont="1" applyBorder="1" applyAlignment="1">
      <alignment horizontal="center" vertical="center"/>
    </xf>
    <xf numFmtId="0" fontId="0" fillId="0" borderId="90" xfId="0" applyFont="1" applyFill="1" applyBorder="1" applyAlignment="1">
      <alignment vertical="center" wrapText="1"/>
    </xf>
    <xf numFmtId="0" fontId="0" fillId="0" borderId="91" xfId="0" applyFont="1" applyFill="1" applyBorder="1" applyAlignment="1">
      <alignment vertical="center" wrapText="1"/>
    </xf>
    <xf numFmtId="0" fontId="0" fillId="0" borderId="15" xfId="0" applyFont="1" applyBorder="1" applyAlignment="1">
      <alignment vertical="center"/>
    </xf>
    <xf numFmtId="0" fontId="0" fillId="0" borderId="100" xfId="0" applyFont="1" applyBorder="1" applyAlignment="1">
      <alignment vertical="center"/>
    </xf>
    <xf numFmtId="0" fontId="0" fillId="0" borderId="101" xfId="0" applyFont="1" applyFill="1" applyBorder="1" applyAlignment="1">
      <alignment vertical="center" wrapText="1"/>
    </xf>
    <xf numFmtId="0" fontId="0" fillId="0" borderId="15" xfId="0" applyFont="1" applyBorder="1" applyAlignment="1">
      <alignment vertical="center" wrapText="1"/>
    </xf>
    <xf numFmtId="0" fontId="0" fillId="0" borderId="23" xfId="0" applyFont="1" applyBorder="1" applyAlignment="1">
      <alignment vertical="center" wrapText="1"/>
    </xf>
    <xf numFmtId="0" fontId="0" fillId="0" borderId="95" xfId="0" applyFont="1" applyFill="1" applyBorder="1" applyAlignment="1">
      <alignment vertical="center" textRotation="255"/>
    </xf>
    <xf numFmtId="0" fontId="0" fillId="0" borderId="77" xfId="0" applyFont="1" applyFill="1" applyBorder="1" applyAlignment="1">
      <alignment horizontal="left" vertical="center" wrapText="1"/>
    </xf>
    <xf numFmtId="0" fontId="0" fillId="0" borderId="78" xfId="0" applyFont="1" applyBorder="1" applyAlignment="1">
      <alignment horizontal="left" vertical="center"/>
    </xf>
    <xf numFmtId="0" fontId="0" fillId="0" borderId="79" xfId="0" applyFont="1" applyBorder="1" applyAlignment="1">
      <alignment horizontal="left" vertical="center"/>
    </xf>
    <xf numFmtId="0" fontId="19" fillId="3" borderId="95" xfId="0" applyFont="1" applyFill="1" applyBorder="1" applyAlignment="1">
      <alignment horizontal="left" vertical="center" wrapText="1"/>
    </xf>
    <xf numFmtId="0" fontId="0" fillId="3" borderId="78" xfId="0" applyFont="1" applyFill="1" applyBorder="1" applyAlignment="1">
      <alignment horizontal="left" vertical="center"/>
    </xf>
    <xf numFmtId="0" fontId="0" fillId="3" borderId="79" xfId="0" applyFont="1" applyFill="1" applyBorder="1" applyAlignment="1">
      <alignment horizontal="left" vertical="center"/>
    </xf>
    <xf numFmtId="0" fontId="0" fillId="0" borderId="105" xfId="0" quotePrefix="1" applyFont="1" applyFill="1" applyBorder="1" applyAlignment="1">
      <alignment horizontal="left" vertical="center"/>
    </xf>
    <xf numFmtId="0" fontId="0" fillId="0" borderId="30" xfId="0" applyFont="1" applyFill="1" applyBorder="1" applyAlignment="1">
      <alignment horizontal="center" vertical="center"/>
    </xf>
    <xf numFmtId="0" fontId="0" fillId="0" borderId="21" xfId="0" applyFont="1" applyBorder="1" applyAlignment="1">
      <alignment horizontal="center" vertical="center"/>
    </xf>
    <xf numFmtId="0" fontId="0" fillId="0" borderId="22" xfId="0" applyFont="1" applyBorder="1" applyAlignment="1">
      <alignment horizontal="center" vertical="center"/>
    </xf>
    <xf numFmtId="0" fontId="0" fillId="0" borderId="26" xfId="0" applyFont="1" applyFill="1" applyBorder="1" applyAlignment="1">
      <alignment horizontal="center" vertical="center"/>
    </xf>
    <xf numFmtId="0" fontId="0" fillId="0" borderId="18" xfId="0" applyFont="1" applyFill="1" applyBorder="1" applyAlignment="1">
      <alignment horizontal="center" vertical="center"/>
    </xf>
    <xf numFmtId="0" fontId="0" fillId="0" borderId="83" xfId="0" applyFont="1" applyBorder="1" applyAlignment="1">
      <alignment horizontal="center" vertical="center"/>
    </xf>
    <xf numFmtId="0" fontId="21" fillId="0" borderId="43" xfId="0" applyFont="1" applyBorder="1" applyAlignment="1">
      <alignment horizontal="left" vertical="center" wrapText="1"/>
    </xf>
    <xf numFmtId="0" fontId="21" fillId="0" borderId="44" xfId="0" applyFont="1" applyBorder="1" applyAlignment="1">
      <alignment horizontal="left" vertical="center" wrapText="1"/>
    </xf>
    <xf numFmtId="177" fontId="0" fillId="0" borderId="42" xfId="0" applyNumberFormat="1" applyFont="1" applyBorder="1" applyAlignment="1">
      <alignment horizontal="right" vertical="center"/>
    </xf>
    <xf numFmtId="177" fontId="0" fillId="0" borderId="43" xfId="0" applyNumberFormat="1" applyFont="1" applyBorder="1" applyAlignment="1">
      <alignment horizontal="right" vertical="center"/>
    </xf>
    <xf numFmtId="177" fontId="0" fillId="0" borderId="44" xfId="0" applyNumberFormat="1" applyFont="1" applyBorder="1" applyAlignment="1">
      <alignment horizontal="right" vertical="center"/>
    </xf>
    <xf numFmtId="177" fontId="0" fillId="0" borderId="109" xfId="0" applyNumberFormat="1" applyFont="1" applyBorder="1" applyAlignment="1">
      <alignment horizontal="right" vertical="center"/>
    </xf>
    <xf numFmtId="0" fontId="0" fillId="0" borderId="82" xfId="0" applyFont="1" applyBorder="1" applyAlignment="1">
      <alignment horizontal="center" vertical="center"/>
    </xf>
    <xf numFmtId="177" fontId="0" fillId="0" borderId="69" xfId="0" applyNumberFormat="1" applyFont="1" applyBorder="1" applyAlignment="1">
      <alignment horizontal="right" vertical="center"/>
    </xf>
    <xf numFmtId="177" fontId="0" fillId="0" borderId="67" xfId="0" applyNumberFormat="1" applyFont="1" applyBorder="1" applyAlignment="1">
      <alignment horizontal="right" vertical="center"/>
    </xf>
    <xf numFmtId="177" fontId="0" fillId="0" borderId="68" xfId="0" applyNumberFormat="1" applyFont="1" applyBorder="1" applyAlignment="1">
      <alignment horizontal="right" vertical="center"/>
    </xf>
    <xf numFmtId="177" fontId="0" fillId="0" borderId="108" xfId="0" applyNumberFormat="1" applyFont="1" applyBorder="1" applyAlignment="1">
      <alignment horizontal="right" vertical="center"/>
    </xf>
    <xf numFmtId="0" fontId="29" fillId="0" borderId="83" xfId="0" applyFont="1" applyBorder="1" applyAlignment="1">
      <alignment horizontal="center" vertical="center"/>
    </xf>
    <xf numFmtId="0" fontId="29" fillId="0" borderId="43" xfId="0" applyFont="1" applyBorder="1" applyAlignment="1">
      <alignment horizontal="center" vertical="center"/>
    </xf>
    <xf numFmtId="0" fontId="29" fillId="0" borderId="44" xfId="0" applyFont="1" applyBorder="1" applyAlignment="1">
      <alignment horizontal="center" vertical="center"/>
    </xf>
    <xf numFmtId="0" fontId="56" fillId="0" borderId="42" xfId="0" applyFont="1" applyBorder="1" applyAlignment="1">
      <alignment horizontal="left" vertical="center" wrapText="1"/>
    </xf>
    <xf numFmtId="0" fontId="56" fillId="0" borderId="43" xfId="0" applyFont="1" applyBorder="1" applyAlignment="1">
      <alignment horizontal="left" vertical="center" wrapText="1"/>
    </xf>
    <xf numFmtId="0" fontId="56" fillId="0" borderId="44" xfId="0" applyFont="1" applyBorder="1" applyAlignment="1">
      <alignment horizontal="left" vertical="center" wrapText="1"/>
    </xf>
    <xf numFmtId="0" fontId="0" fillId="3" borderId="83" xfId="0" applyFont="1" applyFill="1" applyBorder="1" applyAlignment="1">
      <alignment horizontal="center" vertical="center" wrapText="1"/>
    </xf>
    <xf numFmtId="0" fontId="0" fillId="3" borderId="43" xfId="0" applyFont="1" applyFill="1" applyBorder="1" applyAlignment="1">
      <alignment horizontal="center" vertical="center" wrapText="1"/>
    </xf>
    <xf numFmtId="0" fontId="0" fillId="3" borderId="44" xfId="0" applyFont="1" applyFill="1" applyBorder="1" applyAlignment="1">
      <alignment horizontal="center" vertical="center" wrapText="1"/>
    </xf>
    <xf numFmtId="177" fontId="0" fillId="0" borderId="85" xfId="0" applyNumberFormat="1" applyFont="1" applyBorder="1" applyAlignment="1">
      <alignment horizontal="right" vertical="center"/>
    </xf>
    <xf numFmtId="177" fontId="0" fillId="0" borderId="73" xfId="0" applyNumberFormat="1" applyFont="1" applyBorder="1" applyAlignment="1">
      <alignment horizontal="right" vertical="center"/>
    </xf>
    <xf numFmtId="0" fontId="0" fillId="0" borderId="84" xfId="0" applyFont="1" applyBorder="1" applyAlignment="1">
      <alignment horizontal="center" vertical="center"/>
    </xf>
    <xf numFmtId="0" fontId="0" fillId="0" borderId="73" xfId="0" applyFont="1" applyBorder="1" applyAlignment="1">
      <alignment horizontal="left" vertical="center"/>
    </xf>
    <xf numFmtId="0" fontId="0" fillId="0" borderId="74" xfId="0" applyFont="1" applyBorder="1" applyAlignment="1">
      <alignment horizontal="left" vertical="center"/>
    </xf>
    <xf numFmtId="177" fontId="0" fillId="0" borderId="110" xfId="0" applyNumberFormat="1" applyFont="1" applyBorder="1" applyAlignment="1">
      <alignment horizontal="right" vertical="center"/>
    </xf>
    <xf numFmtId="0" fontId="0" fillId="0" borderId="17" xfId="0" applyFont="1" applyBorder="1" applyAlignment="1">
      <alignment horizontal="center" vertical="center"/>
    </xf>
    <xf numFmtId="177" fontId="0" fillId="0" borderId="18" xfId="0" applyNumberFormat="1" applyFont="1" applyBorder="1" applyAlignment="1">
      <alignment horizontal="right" vertical="center"/>
    </xf>
    <xf numFmtId="177" fontId="0" fillId="0" borderId="15" xfId="0" applyNumberFormat="1" applyFont="1" applyBorder="1" applyAlignment="1">
      <alignment horizontal="right" vertical="center"/>
    </xf>
    <xf numFmtId="177" fontId="0" fillId="0" borderId="19" xfId="0" applyNumberFormat="1" applyFont="1" applyBorder="1" applyAlignment="1">
      <alignment horizontal="right" vertical="center"/>
    </xf>
    <xf numFmtId="177" fontId="0" fillId="0" borderId="23" xfId="0" applyNumberFormat="1" applyFont="1" applyBorder="1" applyAlignment="1">
      <alignment horizontal="right" vertical="center"/>
    </xf>
    <xf numFmtId="0" fontId="0" fillId="2" borderId="51" xfId="0" applyFont="1" applyFill="1" applyBorder="1" applyAlignment="1">
      <alignment vertical="center"/>
    </xf>
    <xf numFmtId="0" fontId="0" fillId="0" borderId="77" xfId="0" applyFont="1" applyBorder="1" applyAlignment="1">
      <alignment horizontal="center" vertical="center"/>
    </xf>
    <xf numFmtId="0" fontId="0" fillId="0" borderId="78" xfId="0" applyFont="1" applyBorder="1" applyAlignment="1">
      <alignment horizontal="center" vertical="center"/>
    </xf>
    <xf numFmtId="0" fontId="0" fillId="0" borderId="112" xfId="0" applyFont="1" applyBorder="1" applyAlignment="1">
      <alignment horizontal="center" vertical="center"/>
    </xf>
    <xf numFmtId="0" fontId="0" fillId="0" borderId="113" xfId="0" applyFont="1" applyBorder="1" applyAlignment="1">
      <alignment horizontal="center" vertical="center"/>
    </xf>
    <xf numFmtId="177" fontId="0" fillId="0" borderId="114" xfId="0" applyNumberFormat="1" applyFont="1" applyBorder="1" applyAlignment="1">
      <alignment horizontal="right" vertical="center"/>
    </xf>
    <xf numFmtId="177" fontId="0" fillId="0" borderId="78" xfId="0" applyNumberFormat="1" applyFont="1" applyBorder="1" applyAlignment="1">
      <alignment horizontal="right" vertical="center"/>
    </xf>
    <xf numFmtId="177" fontId="0" fillId="0" borderId="115" xfId="0" applyNumberFormat="1" applyFont="1" applyBorder="1" applyAlignment="1">
      <alignment horizontal="right" vertical="center"/>
    </xf>
    <xf numFmtId="177" fontId="0" fillId="0" borderId="79" xfId="0" applyNumberFormat="1" applyFont="1" applyBorder="1" applyAlignment="1">
      <alignment horizontal="right" vertical="center"/>
    </xf>
    <xf numFmtId="0" fontId="0" fillId="0" borderId="51" xfId="0" applyFont="1" applyBorder="1" applyAlignment="1">
      <alignment vertical="center"/>
    </xf>
    <xf numFmtId="0" fontId="0" fillId="0" borderId="51" xfId="0" applyFont="1" applyBorder="1" applyAlignment="1">
      <alignment vertical="center" wrapText="1"/>
    </xf>
    <xf numFmtId="0" fontId="29" fillId="0" borderId="18" xfId="0" applyFont="1" applyBorder="1" applyAlignment="1">
      <alignment horizontal="center" vertical="center" wrapText="1"/>
    </xf>
    <xf numFmtId="0" fontId="29" fillId="0" borderId="15" xfId="0" applyFont="1" applyBorder="1" applyAlignment="1">
      <alignment horizontal="center" vertical="center" wrapText="1"/>
    </xf>
    <xf numFmtId="0" fontId="29" fillId="0" borderId="19" xfId="0" applyFont="1" applyBorder="1" applyAlignment="1">
      <alignment horizontal="center" vertical="center" wrapText="1"/>
    </xf>
    <xf numFmtId="0" fontId="29" fillId="0" borderId="18" xfId="0" applyFont="1" applyBorder="1" applyAlignment="1">
      <alignment horizontal="left" vertical="center" wrapText="1"/>
    </xf>
    <xf numFmtId="0" fontId="29" fillId="0" borderId="15" xfId="0" applyFont="1" applyBorder="1" applyAlignment="1">
      <alignment horizontal="left" vertical="center" wrapText="1"/>
    </xf>
    <xf numFmtId="0" fontId="29" fillId="0" borderId="19" xfId="0" applyFont="1" applyBorder="1" applyAlignment="1">
      <alignment horizontal="left" vertical="center" wrapText="1"/>
    </xf>
    <xf numFmtId="0" fontId="0" fillId="2" borderId="18" xfId="0" applyFont="1" applyFill="1" applyBorder="1" applyAlignment="1">
      <alignment horizontal="center" vertical="center" wrapText="1"/>
    </xf>
    <xf numFmtId="0" fontId="0" fillId="0" borderId="18" xfId="0" applyFont="1" applyBorder="1" applyAlignment="1">
      <alignment vertical="center"/>
    </xf>
    <xf numFmtId="0" fontId="0" fillId="0" borderId="19" xfId="0" applyFont="1" applyBorder="1" applyAlignment="1">
      <alignment vertical="center"/>
    </xf>
    <xf numFmtId="0" fontId="0" fillId="2" borderId="51" xfId="0" applyFont="1" applyFill="1" applyBorder="1" applyAlignment="1">
      <alignment horizontal="left" vertical="center"/>
    </xf>
    <xf numFmtId="0" fontId="6" fillId="0" borderId="18" xfId="0" applyFont="1" applyFill="1" applyBorder="1" applyAlignment="1">
      <alignment horizontal="left" vertical="center" wrapText="1"/>
    </xf>
    <xf numFmtId="0" fontId="6" fillId="0" borderId="15" xfId="0" applyFont="1" applyFill="1" applyBorder="1" applyAlignment="1">
      <alignment horizontal="left" vertical="center" wrapText="1"/>
    </xf>
    <xf numFmtId="0" fontId="6" fillId="0" borderId="19" xfId="0" applyFont="1" applyFill="1" applyBorder="1" applyAlignment="1">
      <alignment horizontal="left" vertical="center" wrapText="1"/>
    </xf>
    <xf numFmtId="0" fontId="0" fillId="0" borderId="51" xfId="0" applyFont="1" applyBorder="1" applyAlignment="1">
      <alignment horizontal="left" vertical="center"/>
    </xf>
    <xf numFmtId="0" fontId="0" fillId="0" borderId="51" xfId="0" applyFont="1" applyBorder="1" applyAlignment="1">
      <alignment horizontal="left" vertical="center" wrapText="1"/>
    </xf>
    <xf numFmtId="0" fontId="56" fillId="0" borderId="37" xfId="0" applyFont="1" applyFill="1" applyBorder="1" applyAlignment="1">
      <alignment horizontal="left" vertical="center" wrapText="1"/>
    </xf>
    <xf numFmtId="0" fontId="56" fillId="0" borderId="25" xfId="0" applyFont="1" applyBorder="1">
      <alignment vertical="center"/>
    </xf>
    <xf numFmtId="0" fontId="56" fillId="0" borderId="28" xfId="0" applyFont="1" applyBorder="1">
      <alignment vertical="center"/>
    </xf>
    <xf numFmtId="0" fontId="56" fillId="0" borderId="71" xfId="0" applyFont="1" applyBorder="1">
      <alignment vertical="center"/>
    </xf>
    <xf numFmtId="0" fontId="56" fillId="0" borderId="0" xfId="0" applyFont="1">
      <alignment vertical="center"/>
    </xf>
    <xf numFmtId="0" fontId="56" fillId="0" borderId="65" xfId="0" applyFont="1" applyBorder="1">
      <alignment vertical="center"/>
    </xf>
    <xf numFmtId="0" fontId="56" fillId="0" borderId="20" xfId="0" applyFont="1" applyBorder="1">
      <alignment vertical="center"/>
    </xf>
    <xf numFmtId="0" fontId="56" fillId="0" borderId="21" xfId="0" applyFont="1" applyBorder="1">
      <alignment vertical="center"/>
    </xf>
    <xf numFmtId="0" fontId="56" fillId="0" borderId="31" xfId="0" applyFont="1" applyBorder="1">
      <alignment vertical="center"/>
    </xf>
    <xf numFmtId="0" fontId="29" fillId="0" borderId="37" xfId="0" applyFont="1" applyFill="1" applyBorder="1" applyAlignment="1">
      <alignment horizontal="left" vertical="center" wrapText="1"/>
    </xf>
    <xf numFmtId="0" fontId="29" fillId="0" borderId="25" xfId="0" applyFont="1" applyBorder="1" applyAlignment="1">
      <alignment horizontal="left" vertical="center" wrapText="1"/>
    </xf>
    <xf numFmtId="0" fontId="29" fillId="0" borderId="28" xfId="0" applyFont="1" applyBorder="1" applyAlignment="1">
      <alignment horizontal="left" vertical="center" wrapText="1"/>
    </xf>
    <xf numFmtId="0" fontId="29" fillId="0" borderId="71" xfId="0" applyFont="1" applyBorder="1" applyAlignment="1">
      <alignment horizontal="left" vertical="center" wrapText="1"/>
    </xf>
    <xf numFmtId="0" fontId="29" fillId="0" borderId="0" xfId="0" applyFont="1" applyAlignment="1">
      <alignment horizontal="left" vertical="center" wrapText="1"/>
    </xf>
    <xf numFmtId="0" fontId="29" fillId="0" borderId="65" xfId="0" applyFont="1" applyBorder="1" applyAlignment="1">
      <alignment horizontal="left" vertical="center" wrapText="1"/>
    </xf>
    <xf numFmtId="0" fontId="29" fillId="0" borderId="20" xfId="0" applyFont="1" applyBorder="1" applyAlignment="1">
      <alignment horizontal="left" vertical="center" wrapText="1"/>
    </xf>
    <xf numFmtId="0" fontId="29" fillId="0" borderId="21" xfId="0" applyFont="1" applyBorder="1" applyAlignment="1">
      <alignment horizontal="left" vertical="center" wrapText="1"/>
    </xf>
    <xf numFmtId="0" fontId="29" fillId="0" borderId="31" xfId="0" applyFont="1" applyBorder="1" applyAlignment="1">
      <alignment horizontal="left" vertical="center" wrapText="1"/>
    </xf>
    <xf numFmtId="0" fontId="29" fillId="0" borderId="25" xfId="0" applyFont="1" applyFill="1" applyBorder="1" applyAlignment="1">
      <alignment horizontal="left" vertical="center" wrapText="1"/>
    </xf>
    <xf numFmtId="0" fontId="29" fillId="0" borderId="28" xfId="0" applyFont="1" applyFill="1" applyBorder="1" applyAlignment="1">
      <alignment horizontal="left" vertical="center" wrapText="1"/>
    </xf>
    <xf numFmtId="0" fontId="29" fillId="2" borderId="18" xfId="0" applyFont="1" applyFill="1" applyBorder="1" applyAlignment="1">
      <alignment horizontal="center" vertical="center" wrapText="1" shrinkToFit="1"/>
    </xf>
    <xf numFmtId="0" fontId="29" fillId="2" borderId="19" xfId="0" applyFont="1" applyFill="1" applyBorder="1" applyAlignment="1">
      <alignment horizontal="center" vertical="center" shrinkToFit="1"/>
    </xf>
    <xf numFmtId="3" fontId="56" fillId="0" borderId="51" xfId="0" applyNumberFormat="1" applyFont="1" applyFill="1" applyBorder="1" applyAlignment="1">
      <alignment horizontal="right" vertical="center"/>
    </xf>
    <xf numFmtId="0" fontId="56" fillId="0" borderId="51" xfId="0" applyFont="1" applyFill="1" applyBorder="1" applyAlignment="1">
      <alignment horizontal="right" vertical="center"/>
    </xf>
    <xf numFmtId="0" fontId="0" fillId="3" borderId="20" xfId="0" applyFont="1" applyFill="1" applyBorder="1" applyAlignment="1">
      <alignment horizontal="center" vertical="top"/>
    </xf>
    <xf numFmtId="0" fontId="0" fillId="3" borderId="21" xfId="0" applyFont="1" applyFill="1" applyBorder="1" applyAlignment="1">
      <alignment horizontal="center" vertical="top"/>
    </xf>
    <xf numFmtId="0" fontId="0" fillId="3" borderId="31" xfId="0" applyFont="1" applyFill="1" applyBorder="1" applyAlignment="1">
      <alignment horizontal="center" vertical="top"/>
    </xf>
    <xf numFmtId="0" fontId="21" fillId="3" borderId="103" xfId="0" applyFont="1" applyFill="1" applyBorder="1" applyAlignment="1">
      <alignment horizontal="left" vertical="center" wrapText="1"/>
    </xf>
    <xf numFmtId="0" fontId="21" fillId="3" borderId="78" xfId="0" applyFont="1" applyFill="1" applyBorder="1" applyAlignment="1">
      <alignment horizontal="left" vertical="center" wrapText="1"/>
    </xf>
    <xf numFmtId="0" fontId="21" fillId="3" borderId="79" xfId="0" applyFont="1" applyFill="1" applyBorder="1" applyAlignment="1">
      <alignment horizontal="left" vertical="center" wrapText="1"/>
    </xf>
    <xf numFmtId="0" fontId="0" fillId="3" borderId="25" xfId="0" applyFont="1" applyFill="1" applyBorder="1" applyAlignment="1">
      <alignment horizontal="center" vertical="center"/>
    </xf>
    <xf numFmtId="0" fontId="0" fillId="3" borderId="28" xfId="0" applyFont="1" applyFill="1" applyBorder="1" applyAlignment="1">
      <alignment horizontal="center" vertical="center"/>
    </xf>
    <xf numFmtId="0" fontId="0" fillId="3" borderId="95" xfId="0" applyFont="1" applyFill="1" applyBorder="1" applyAlignment="1">
      <alignment vertical="center" textRotation="255"/>
    </xf>
    <xf numFmtId="0" fontId="0" fillId="3" borderId="78" xfId="0" applyFont="1" applyFill="1" applyBorder="1" applyAlignment="1">
      <alignment vertical="center" textRotation="255"/>
    </xf>
    <xf numFmtId="0" fontId="0" fillId="3" borderId="102" xfId="0" applyFont="1" applyFill="1" applyBorder="1" applyAlignment="1">
      <alignment vertical="center" textRotation="255"/>
    </xf>
    <xf numFmtId="0" fontId="21" fillId="0" borderId="106" xfId="3" applyFont="1" applyFill="1" applyBorder="1" applyAlignment="1" applyProtection="1">
      <alignment vertical="top"/>
    </xf>
    <xf numFmtId="0" fontId="0" fillId="0" borderId="11" xfId="0" applyFont="1" applyBorder="1" applyAlignment="1">
      <alignment vertical="top"/>
    </xf>
    <xf numFmtId="0" fontId="0" fillId="0" borderId="107" xfId="0" applyFont="1" applyBorder="1" applyAlignment="1">
      <alignment vertical="top"/>
    </xf>
    <xf numFmtId="0" fontId="0" fillId="0" borderId="40" xfId="0" applyFont="1" applyBorder="1" applyAlignment="1">
      <alignment vertical="top"/>
    </xf>
    <xf numFmtId="0" fontId="0" fillId="0" borderId="0" xfId="0" applyFont="1" applyAlignment="1">
      <alignment vertical="top"/>
    </xf>
    <xf numFmtId="0" fontId="0" fillId="0" borderId="65" xfId="0" applyFont="1" applyBorder="1" applyAlignment="1">
      <alignment vertical="top"/>
    </xf>
    <xf numFmtId="0" fontId="0" fillId="0" borderId="130" xfId="0" applyFont="1" applyBorder="1" applyAlignment="1">
      <alignment vertical="top"/>
    </xf>
    <xf numFmtId="0" fontId="0" fillId="0" borderId="1" xfId="0" applyFont="1" applyBorder="1" applyAlignment="1">
      <alignment vertical="top"/>
    </xf>
    <xf numFmtId="0" fontId="0" fillId="0" borderId="129" xfId="0" applyFont="1" applyBorder="1" applyAlignment="1">
      <alignment vertical="top"/>
    </xf>
    <xf numFmtId="0" fontId="0" fillId="0" borderId="37" xfId="0" applyFont="1" applyBorder="1" applyAlignment="1">
      <alignment horizontal="right" vertical="center" wrapText="1"/>
    </xf>
    <xf numFmtId="0" fontId="0" fillId="0" borderId="25" xfId="0" applyFont="1" applyBorder="1" applyAlignment="1">
      <alignment horizontal="right" vertical="center" wrapText="1"/>
    </xf>
    <xf numFmtId="0" fontId="0" fillId="0" borderId="27" xfId="0" applyFont="1" applyBorder="1" applyAlignment="1">
      <alignment horizontal="right" vertical="center" wrapText="1"/>
    </xf>
    <xf numFmtId="0" fontId="57" fillId="0" borderId="37" xfId="0" applyFont="1" applyBorder="1" applyAlignment="1">
      <alignment vertical="center" wrapText="1"/>
    </xf>
    <xf numFmtId="0" fontId="57" fillId="0" borderId="25" xfId="0" applyFont="1" applyBorder="1" applyAlignment="1">
      <alignment vertical="center" wrapText="1"/>
    </xf>
    <xf numFmtId="0" fontId="57" fillId="0" borderId="27" xfId="0" applyFont="1" applyBorder="1" applyAlignment="1">
      <alignment vertical="center" wrapText="1"/>
    </xf>
    <xf numFmtId="0" fontId="29" fillId="0" borderId="37" xfId="0" applyFont="1" applyBorder="1" applyAlignment="1">
      <alignment vertical="center" wrapText="1"/>
    </xf>
    <xf numFmtId="0" fontId="29" fillId="0" borderId="25" xfId="0" applyFont="1" applyBorder="1" applyAlignment="1">
      <alignment vertical="center" wrapText="1"/>
    </xf>
    <xf numFmtId="0" fontId="29" fillId="0" borderId="27" xfId="0" applyFont="1" applyBorder="1" applyAlignment="1">
      <alignment vertical="center" wrapText="1"/>
    </xf>
    <xf numFmtId="0" fontId="0" fillId="0" borderId="37" xfId="0" applyFont="1" applyBorder="1" applyAlignment="1">
      <alignment vertical="center" wrapText="1"/>
    </xf>
    <xf numFmtId="0" fontId="0" fillId="0" borderId="27" xfId="0" applyFont="1" applyBorder="1" applyAlignment="1">
      <alignment vertical="center" wrapText="1"/>
    </xf>
    <xf numFmtId="0" fontId="56" fillId="0" borderId="37" xfId="0" applyFont="1" applyBorder="1" applyAlignment="1">
      <alignment vertical="center" wrapText="1"/>
    </xf>
    <xf numFmtId="0" fontId="56" fillId="0" borderId="25" xfId="0" applyFont="1" applyBorder="1" applyAlignment="1">
      <alignment vertical="center" wrapText="1"/>
    </xf>
    <xf numFmtId="0" fontId="56" fillId="0" borderId="27" xfId="0" applyFont="1" applyBorder="1" applyAlignment="1">
      <alignment vertical="center" wrapText="1"/>
    </xf>
    <xf numFmtId="0" fontId="56" fillId="0" borderId="83" xfId="0" applyFont="1" applyBorder="1" applyAlignment="1">
      <alignment horizontal="center" vertical="center" wrapText="1"/>
    </xf>
    <xf numFmtId="0" fontId="56" fillId="0" borderId="43" xfId="0" applyFont="1" applyBorder="1" applyAlignment="1">
      <alignment horizontal="center" vertical="center" wrapText="1"/>
    </xf>
    <xf numFmtId="0" fontId="56" fillId="0" borderId="44" xfId="0" applyFont="1" applyBorder="1" applyAlignment="1">
      <alignment horizontal="center" vertical="center" wrapText="1"/>
    </xf>
    <xf numFmtId="0" fontId="29" fillId="0" borderId="69" xfId="0" applyFont="1" applyBorder="1" applyAlignment="1">
      <alignment horizontal="left" vertical="center" wrapText="1"/>
    </xf>
    <xf numFmtId="0" fontId="29" fillId="0" borderId="67" xfId="0" applyFont="1" applyBorder="1" applyAlignment="1">
      <alignment horizontal="left" vertical="center" wrapText="1"/>
    </xf>
    <xf numFmtId="0" fontId="29" fillId="0" borderId="68" xfId="0" applyFont="1" applyBorder="1" applyAlignment="1">
      <alignment horizontal="left" vertical="center" wrapText="1"/>
    </xf>
    <xf numFmtId="177" fontId="0" fillId="0" borderId="118" xfId="0" applyNumberFormat="1" applyFont="1" applyBorder="1" applyAlignment="1">
      <alignment horizontal="right" vertical="center"/>
    </xf>
    <xf numFmtId="0" fontId="0" fillId="0" borderId="92" xfId="0" applyFont="1" applyBorder="1" applyAlignment="1">
      <alignment horizontal="center" vertical="center"/>
    </xf>
    <xf numFmtId="177" fontId="0" fillId="0" borderId="117" xfId="0" applyNumberFormat="1" applyFont="1" applyBorder="1" applyAlignment="1">
      <alignment horizontal="right" vertical="center"/>
    </xf>
    <xf numFmtId="0" fontId="29" fillId="0" borderId="7" xfId="0" applyFont="1" applyFill="1" applyBorder="1" applyAlignment="1">
      <alignment horizontal="center" vertical="center" wrapText="1"/>
    </xf>
    <xf numFmtId="0" fontId="29" fillId="0" borderId="6" xfId="0" applyFont="1" applyBorder="1" applyAlignment="1">
      <alignment horizontal="center" vertical="center" wrapText="1"/>
    </xf>
    <xf numFmtId="0" fontId="29" fillId="0" borderId="116" xfId="0" applyFont="1" applyBorder="1" applyAlignment="1">
      <alignment horizontal="center" vertical="center" wrapText="1"/>
    </xf>
    <xf numFmtId="0" fontId="0" fillId="0" borderId="17" xfId="0" applyFont="1" applyFill="1" applyBorder="1" applyAlignment="1">
      <alignment horizontal="center" vertical="center"/>
    </xf>
    <xf numFmtId="0" fontId="19" fillId="9" borderId="14" xfId="0" applyFont="1" applyFill="1" applyBorder="1" applyAlignment="1">
      <alignment horizontal="center" vertical="center" wrapText="1"/>
    </xf>
    <xf numFmtId="0" fontId="19" fillId="9" borderId="15" xfId="0" applyFont="1" applyFill="1" applyBorder="1" applyAlignment="1">
      <alignment horizontal="center" vertical="center" wrapText="1"/>
    </xf>
    <xf numFmtId="0" fontId="19" fillId="9" borderId="23" xfId="0" applyFont="1" applyFill="1" applyBorder="1" applyAlignment="1">
      <alignment horizontal="center" vertical="center" wrapText="1"/>
    </xf>
    <xf numFmtId="0" fontId="0" fillId="3" borderId="14" xfId="0" applyFont="1" applyFill="1" applyBorder="1" applyAlignment="1">
      <alignment vertical="center" textRotation="255"/>
    </xf>
    <xf numFmtId="0" fontId="0" fillId="3" borderId="15" xfId="0" applyFont="1" applyFill="1" applyBorder="1" applyAlignment="1">
      <alignment vertical="center"/>
    </xf>
    <xf numFmtId="0" fontId="0" fillId="3" borderId="100" xfId="0" applyFont="1" applyFill="1" applyBorder="1" applyAlignment="1">
      <alignment vertical="center"/>
    </xf>
    <xf numFmtId="0" fontId="0" fillId="3" borderId="101" xfId="0" applyFont="1" applyFill="1" applyBorder="1" applyAlignment="1">
      <alignment vertical="top" wrapText="1"/>
    </xf>
    <xf numFmtId="0" fontId="0" fillId="3" borderId="15" xfId="0" applyFont="1" applyFill="1" applyBorder="1" applyAlignment="1">
      <alignment vertical="top" wrapText="1"/>
    </xf>
    <xf numFmtId="0" fontId="0" fillId="3" borderId="23" xfId="0" applyFont="1" applyFill="1" applyBorder="1" applyAlignment="1">
      <alignment vertical="top" wrapText="1"/>
    </xf>
    <xf numFmtId="0" fontId="0" fillId="3" borderId="92" xfId="0" applyFont="1" applyFill="1" applyBorder="1" applyAlignment="1">
      <alignment horizontal="center" vertical="center"/>
    </xf>
    <xf numFmtId="0" fontId="0" fillId="3" borderId="93" xfId="0" applyFont="1" applyFill="1" applyBorder="1" applyAlignment="1">
      <alignment horizontal="center" vertical="center"/>
    </xf>
    <xf numFmtId="0" fontId="0" fillId="3" borderId="94" xfId="0" applyFont="1" applyFill="1" applyBorder="1" applyAlignment="1">
      <alignment horizontal="center" vertical="center"/>
    </xf>
    <xf numFmtId="0" fontId="0" fillId="3" borderId="86" xfId="0" applyFont="1" applyFill="1" applyBorder="1" applyAlignment="1">
      <alignment horizontal="center" vertical="center" wrapText="1"/>
    </xf>
    <xf numFmtId="0" fontId="0" fillId="3" borderId="87" xfId="0" applyFont="1" applyFill="1" applyBorder="1" applyAlignment="1">
      <alignment horizontal="center" vertical="center"/>
    </xf>
    <xf numFmtId="0" fontId="0" fillId="3" borderId="88" xfId="0" applyFont="1" applyFill="1" applyBorder="1" applyAlignment="1">
      <alignment horizontal="center" vertical="center"/>
    </xf>
    <xf numFmtId="0" fontId="0" fillId="3" borderId="82" xfId="0" applyFont="1" applyFill="1" applyBorder="1" applyAlignment="1">
      <alignment horizontal="center" vertical="center" wrapText="1"/>
    </xf>
    <xf numFmtId="0" fontId="0" fillId="3" borderId="67" xfId="0" applyFont="1" applyFill="1" applyBorder="1" applyAlignment="1">
      <alignment horizontal="center" vertical="center"/>
    </xf>
    <xf numFmtId="0" fontId="0" fillId="3" borderId="68" xfId="0" applyFont="1" applyFill="1" applyBorder="1" applyAlignment="1">
      <alignment horizontal="center" vertical="center"/>
    </xf>
    <xf numFmtId="0" fontId="0" fillId="3" borderId="83" xfId="0" applyFont="1" applyFill="1" applyBorder="1" applyAlignment="1">
      <alignment horizontal="center" vertical="center"/>
    </xf>
    <xf numFmtId="0" fontId="0" fillId="3" borderId="43" xfId="0" applyFont="1" applyFill="1" applyBorder="1" applyAlignment="1">
      <alignment horizontal="center" vertical="center"/>
    </xf>
    <xf numFmtId="0" fontId="0" fillId="3" borderId="44" xfId="0" applyFont="1" applyFill="1" applyBorder="1" applyAlignment="1">
      <alignment horizontal="center" vertical="center"/>
    </xf>
    <xf numFmtId="0" fontId="21" fillId="0" borderId="77" xfId="0" applyFont="1" applyFill="1" applyBorder="1" applyAlignment="1">
      <alignment vertical="top" wrapText="1"/>
    </xf>
    <xf numFmtId="0" fontId="21" fillId="0" borderId="78" xfId="0" applyFont="1" applyBorder="1" applyAlignment="1">
      <alignment vertical="top" wrapText="1"/>
    </xf>
    <xf numFmtId="0" fontId="21" fillId="0" borderId="79" xfId="0" applyFont="1" applyBorder="1" applyAlignment="1">
      <alignment vertical="top" wrapText="1"/>
    </xf>
    <xf numFmtId="0" fontId="19" fillId="0" borderId="26" xfId="0" applyFont="1" applyFill="1" applyBorder="1" applyAlignment="1">
      <alignment horizontal="center" vertical="center" wrapText="1"/>
    </xf>
    <xf numFmtId="0" fontId="19" fillId="0" borderId="25" xfId="0" applyFont="1" applyFill="1" applyBorder="1" applyAlignment="1">
      <alignment horizontal="center" vertical="center" wrapText="1"/>
    </xf>
    <xf numFmtId="0" fontId="56" fillId="0" borderId="45" xfId="0" applyFont="1" applyFill="1" applyBorder="1" applyAlignment="1">
      <alignment horizontal="right" vertical="center"/>
    </xf>
    <xf numFmtId="0" fontId="0" fillId="3" borderId="71" xfId="0" applyFont="1" applyFill="1" applyBorder="1" applyAlignment="1">
      <alignment horizontal="center" vertical="top" wrapText="1"/>
    </xf>
    <xf numFmtId="0" fontId="0" fillId="3" borderId="0" xfId="0" applyFont="1" applyFill="1" applyBorder="1" applyAlignment="1">
      <alignment horizontal="center" vertical="top" wrapText="1"/>
    </xf>
    <xf numFmtId="0" fontId="0" fillId="3" borderId="65" xfId="0" applyFont="1" applyFill="1" applyBorder="1" applyAlignment="1">
      <alignment horizontal="center" vertical="top" wrapText="1"/>
    </xf>
    <xf numFmtId="0" fontId="56" fillId="0" borderId="70" xfId="0" applyFont="1" applyFill="1" applyBorder="1" applyAlignment="1">
      <alignment horizontal="center" vertical="top"/>
    </xf>
    <xf numFmtId="0" fontId="56" fillId="0" borderId="43" xfId="0" applyFont="1" applyFill="1" applyBorder="1" applyAlignment="1">
      <alignment horizontal="center" vertical="top"/>
    </xf>
    <xf numFmtId="0" fontId="56" fillId="0" borderId="44" xfId="0" applyFont="1" applyFill="1" applyBorder="1" applyAlignment="1">
      <alignment horizontal="center" vertical="top"/>
    </xf>
    <xf numFmtId="3" fontId="56" fillId="0" borderId="38" xfId="0" applyNumberFormat="1" applyFont="1" applyFill="1" applyBorder="1" applyAlignment="1">
      <alignment horizontal="right" vertical="center"/>
    </xf>
    <xf numFmtId="0" fontId="56" fillId="0" borderId="38" xfId="0" applyFont="1" applyFill="1" applyBorder="1" applyAlignment="1">
      <alignment horizontal="right" vertical="center"/>
    </xf>
    <xf numFmtId="0" fontId="21" fillId="0" borderId="37" xfId="0" applyFont="1" applyFill="1" applyBorder="1" applyAlignment="1">
      <alignment horizontal="left" vertical="top" wrapText="1"/>
    </xf>
    <xf numFmtId="0" fontId="21" fillId="0" borderId="25" xfId="0" applyFont="1" applyFill="1" applyBorder="1" applyAlignment="1">
      <alignment horizontal="left" vertical="top" wrapText="1"/>
    </xf>
    <xf numFmtId="0" fontId="21" fillId="0" borderId="28" xfId="0" applyFont="1" applyFill="1" applyBorder="1" applyAlignment="1">
      <alignment horizontal="left" vertical="top" wrapText="1"/>
    </xf>
    <xf numFmtId="3" fontId="56" fillId="0" borderId="45" xfId="0" applyNumberFormat="1" applyFont="1" applyFill="1" applyBorder="1" applyAlignment="1">
      <alignment horizontal="right" vertical="center"/>
    </xf>
    <xf numFmtId="0" fontId="56" fillId="0" borderId="71" xfId="0" applyFont="1" applyFill="1" applyBorder="1" applyAlignment="1">
      <alignment horizontal="left" vertical="center" wrapText="1"/>
    </xf>
    <xf numFmtId="0" fontId="56" fillId="0" borderId="0" xfId="0" applyFont="1" applyFill="1" applyBorder="1" applyAlignment="1">
      <alignment horizontal="left" vertical="center" wrapText="1"/>
    </xf>
    <xf numFmtId="0" fontId="56" fillId="0" borderId="65" xfId="0" applyFont="1" applyFill="1" applyBorder="1" applyAlignment="1">
      <alignment horizontal="left" vertical="center" wrapText="1"/>
    </xf>
    <xf numFmtId="0" fontId="56" fillId="0" borderId="66" xfId="0" applyFont="1" applyFill="1" applyBorder="1" applyAlignment="1">
      <alignment horizontal="left" vertical="center" wrapText="1"/>
    </xf>
    <xf numFmtId="0" fontId="56" fillId="0" borderId="67" xfId="0" applyFont="1" applyFill="1" applyBorder="1" applyAlignment="1">
      <alignment horizontal="left" vertical="center" wrapText="1"/>
    </xf>
    <xf numFmtId="0" fontId="56" fillId="0" borderId="68" xfId="0" applyFont="1" applyFill="1" applyBorder="1" applyAlignment="1">
      <alignment horizontal="left" vertical="center" wrapText="1"/>
    </xf>
    <xf numFmtId="0" fontId="19" fillId="2" borderId="53" xfId="0" applyFont="1" applyFill="1" applyBorder="1" applyAlignment="1">
      <alignment horizontal="center" vertical="center" wrapText="1"/>
    </xf>
    <xf numFmtId="0" fontId="0" fillId="0" borderId="18" xfId="0" applyFont="1" applyBorder="1" applyAlignment="1">
      <alignment vertical="center" wrapText="1"/>
    </xf>
    <xf numFmtId="0" fontId="56" fillId="0" borderId="72" xfId="0" applyFont="1" applyFill="1" applyBorder="1" applyAlignment="1">
      <alignment horizontal="center" vertical="top"/>
    </xf>
    <xf numFmtId="0" fontId="56" fillId="0" borderId="73" xfId="0" applyFont="1" applyFill="1" applyBorder="1" applyAlignment="1">
      <alignment horizontal="center" vertical="top"/>
    </xf>
    <xf numFmtId="0" fontId="56" fillId="0" borderId="74" xfId="0" applyFont="1" applyFill="1" applyBorder="1" applyAlignment="1">
      <alignment horizontal="center" vertical="top"/>
    </xf>
    <xf numFmtId="0" fontId="56" fillId="0" borderId="48" xfId="0" applyFont="1" applyFill="1" applyBorder="1" applyAlignment="1">
      <alignment horizontal="right" vertical="center"/>
    </xf>
    <xf numFmtId="0" fontId="0" fillId="0" borderId="131" xfId="0" applyFont="1" applyBorder="1" applyAlignment="1">
      <alignment horizontal="center" vertical="center"/>
    </xf>
    <xf numFmtId="49" fontId="0" fillId="3" borderId="131" xfId="0" applyNumberFormat="1" applyFont="1" applyFill="1" applyBorder="1" applyAlignment="1">
      <alignment horizontal="center" vertical="center"/>
    </xf>
    <xf numFmtId="0" fontId="56" fillId="0" borderId="70" xfId="0" applyFont="1" applyFill="1" applyBorder="1" applyAlignment="1">
      <alignment horizontal="left" vertical="center" wrapText="1"/>
    </xf>
    <xf numFmtId="0" fontId="56" fillId="0" borderId="43" xfId="0" applyFont="1" applyFill="1" applyBorder="1" applyAlignment="1">
      <alignment horizontal="left" vertical="center" wrapText="1"/>
    </xf>
    <xf numFmtId="0" fontId="56" fillId="0" borderId="44" xfId="0" applyFont="1" applyFill="1" applyBorder="1" applyAlignment="1">
      <alignment horizontal="left" vertical="center" wrapText="1"/>
    </xf>
    <xf numFmtId="0" fontId="29" fillId="2" borderId="20" xfId="0" applyFont="1" applyFill="1" applyBorder="1" applyAlignment="1">
      <alignment horizontal="center" vertical="center" shrinkToFit="1"/>
    </xf>
    <xf numFmtId="0" fontId="29" fillId="2" borderId="21" xfId="0" applyFont="1" applyFill="1" applyBorder="1" applyAlignment="1">
      <alignment horizontal="center" vertical="center" shrinkToFit="1"/>
    </xf>
    <xf numFmtId="0" fontId="29" fillId="2" borderId="22" xfId="0" applyFont="1" applyFill="1" applyBorder="1" applyAlignment="1">
      <alignment horizontal="center" vertical="center" shrinkToFit="1"/>
    </xf>
    <xf numFmtId="0" fontId="0" fillId="0" borderId="20" xfId="0" applyFont="1" applyBorder="1" applyAlignment="1">
      <alignment horizontal="center" vertical="center" shrinkToFit="1"/>
    </xf>
    <xf numFmtId="0" fontId="0" fillId="0" borderId="21" xfId="0" applyFont="1" applyBorder="1" applyAlignment="1">
      <alignment horizontal="center" vertical="center" shrinkToFit="1"/>
    </xf>
    <xf numFmtId="0" fontId="0" fillId="0" borderId="22" xfId="0" applyFont="1" applyBorder="1" applyAlignment="1">
      <alignment horizontal="center" vertical="center" shrinkToFit="1"/>
    </xf>
    <xf numFmtId="0" fontId="0" fillId="0" borderId="37" xfId="0" applyFont="1" applyBorder="1" applyAlignment="1">
      <alignment horizontal="center" vertical="center"/>
    </xf>
    <xf numFmtId="0" fontId="0" fillId="0" borderId="38"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69" xfId="0" applyFont="1" applyFill="1" applyBorder="1" applyAlignment="1">
      <alignment horizontal="center" vertical="center"/>
    </xf>
    <xf numFmtId="193" fontId="0" fillId="3" borderId="42" xfId="0" applyNumberFormat="1" applyFont="1" applyFill="1" applyBorder="1" applyAlignment="1">
      <alignment horizontal="right" vertical="center" wrapText="1"/>
    </xf>
    <xf numFmtId="193" fontId="0" fillId="3" borderId="43" xfId="0" applyNumberFormat="1" applyFont="1" applyFill="1" applyBorder="1" applyAlignment="1">
      <alignment horizontal="right" vertical="center" wrapText="1"/>
    </xf>
    <xf numFmtId="193" fontId="0" fillId="3" borderId="44" xfId="0" applyNumberFormat="1" applyFont="1" applyFill="1" applyBorder="1" applyAlignment="1">
      <alignment horizontal="right" vertical="center" wrapText="1"/>
    </xf>
    <xf numFmtId="0" fontId="0" fillId="3" borderId="69" xfId="0" applyFont="1" applyFill="1" applyBorder="1" applyAlignment="1">
      <alignment horizontal="right" vertical="center"/>
    </xf>
    <xf numFmtId="0" fontId="0" fillId="3" borderId="67" xfId="0" applyFont="1" applyFill="1" applyBorder="1" applyAlignment="1">
      <alignment horizontal="right" vertical="center"/>
    </xf>
    <xf numFmtId="0" fontId="0" fillId="3" borderId="108" xfId="0" applyFont="1" applyFill="1" applyBorder="1" applyAlignment="1">
      <alignment horizontal="right" vertical="center"/>
    </xf>
    <xf numFmtId="0" fontId="0" fillId="3" borderId="34" xfId="0" applyFont="1" applyFill="1" applyBorder="1" applyAlignment="1">
      <alignment horizontal="center" vertical="center"/>
    </xf>
    <xf numFmtId="0" fontId="0" fillId="3" borderId="52" xfId="0" applyFont="1" applyFill="1" applyBorder="1" applyAlignment="1">
      <alignment horizontal="center" vertical="center"/>
    </xf>
    <xf numFmtId="9" fontId="0" fillId="0" borderId="51" xfId="0" applyNumberFormat="1" applyFont="1" applyBorder="1" applyAlignment="1">
      <alignment horizontal="center" vertical="center" wrapText="1"/>
    </xf>
    <xf numFmtId="0" fontId="0" fillId="3" borderId="48" xfId="0" applyFont="1" applyFill="1" applyBorder="1" applyAlignment="1">
      <alignment horizontal="center" vertical="center"/>
    </xf>
    <xf numFmtId="0" fontId="0" fillId="3" borderId="49" xfId="0" applyFont="1" applyFill="1" applyBorder="1" applyAlignment="1">
      <alignment horizontal="center" vertical="center"/>
    </xf>
    <xf numFmtId="0" fontId="0" fillId="3" borderId="46" xfId="0" applyFont="1" applyFill="1" applyBorder="1" applyAlignment="1">
      <alignment horizontal="center" vertical="center"/>
    </xf>
    <xf numFmtId="0" fontId="0" fillId="3" borderId="47" xfId="0" applyFont="1" applyFill="1" applyBorder="1" applyAlignment="1">
      <alignment horizontal="center" vertical="center"/>
    </xf>
    <xf numFmtId="195" fontId="0" fillId="0" borderId="42" xfId="0" applyNumberFormat="1" applyFont="1" applyFill="1" applyBorder="1" applyAlignment="1">
      <alignment horizontal="right" vertical="center"/>
    </xf>
    <xf numFmtId="195" fontId="0" fillId="0" borderId="43" xfId="0" applyNumberFormat="1" applyFont="1" applyFill="1" applyBorder="1" applyAlignment="1">
      <alignment horizontal="right" vertical="center"/>
    </xf>
    <xf numFmtId="195" fontId="0" fillId="0" borderId="44" xfId="0" applyNumberFormat="1" applyFont="1" applyFill="1" applyBorder="1" applyAlignment="1">
      <alignment horizontal="right" vertical="center"/>
    </xf>
    <xf numFmtId="38" fontId="0" fillId="0" borderId="42" xfId="1" applyFont="1" applyFill="1" applyBorder="1" applyAlignment="1">
      <alignment horizontal="right" vertical="center"/>
    </xf>
    <xf numFmtId="38" fontId="0" fillId="0" borderId="43" xfId="1" applyFont="1" applyFill="1" applyBorder="1" applyAlignment="1">
      <alignment horizontal="right" vertical="center"/>
    </xf>
    <xf numFmtId="38" fontId="0" fillId="0" borderId="44" xfId="1" applyFont="1" applyFill="1" applyBorder="1" applyAlignment="1">
      <alignment horizontal="right" vertical="center"/>
    </xf>
    <xf numFmtId="193" fontId="0" fillId="3" borderId="132" xfId="0" applyNumberFormat="1" applyFont="1" applyFill="1" applyBorder="1" applyAlignment="1">
      <alignment horizontal="right" vertical="center" wrapText="1"/>
    </xf>
    <xf numFmtId="0" fontId="0" fillId="0" borderId="51" xfId="0" applyFont="1" applyFill="1" applyBorder="1" applyAlignment="1">
      <alignment horizontal="center" vertical="center"/>
    </xf>
    <xf numFmtId="9" fontId="0" fillId="3" borderId="18" xfId="0" applyNumberFormat="1" applyFont="1" applyFill="1" applyBorder="1" applyAlignment="1">
      <alignment horizontal="right" vertical="center"/>
    </xf>
    <xf numFmtId="9" fontId="0" fillId="3" borderId="15" xfId="0" applyNumberFormat="1" applyFont="1" applyFill="1" applyBorder="1" applyAlignment="1">
      <alignment horizontal="right" vertical="center"/>
    </xf>
    <xf numFmtId="9" fontId="0" fillId="3" borderId="19" xfId="0" applyNumberFormat="1" applyFont="1" applyFill="1" applyBorder="1" applyAlignment="1">
      <alignment horizontal="right" vertical="center"/>
    </xf>
    <xf numFmtId="177" fontId="0" fillId="3" borderId="34" xfId="0" applyNumberFormat="1" applyFont="1" applyFill="1" applyBorder="1" applyAlignment="1">
      <alignment horizontal="right" vertical="center"/>
    </xf>
    <xf numFmtId="0" fontId="30" fillId="0" borderId="7" xfId="3" applyFont="1" applyFill="1" applyBorder="1" applyAlignment="1" applyProtection="1">
      <alignment horizontal="center" vertical="center" wrapText="1" shrinkToFit="1"/>
    </xf>
    <xf numFmtId="0" fontId="29" fillId="0" borderId="6" xfId="0" applyFont="1" applyFill="1" applyBorder="1" applyAlignment="1">
      <alignment horizontal="center" vertical="center"/>
    </xf>
    <xf numFmtId="0" fontId="0" fillId="0" borderId="42" xfId="0" applyFont="1" applyFill="1" applyBorder="1" applyAlignment="1">
      <alignment horizontal="right" vertical="center"/>
    </xf>
    <xf numFmtId="0" fontId="0" fillId="0" borderId="43" xfId="0" applyFont="1" applyFill="1" applyBorder="1" applyAlignment="1">
      <alignment horizontal="right" vertical="center"/>
    </xf>
    <xf numFmtId="0" fontId="0" fillId="0" borderId="44" xfId="0" applyFont="1" applyFill="1" applyBorder="1" applyAlignment="1">
      <alignment horizontal="right" vertical="center"/>
    </xf>
    <xf numFmtId="193" fontId="0" fillId="3" borderId="51" xfId="0" applyNumberFormat="1" applyFont="1" applyFill="1" applyBorder="1" applyAlignment="1">
      <alignment horizontal="right" vertical="center" wrapText="1"/>
    </xf>
    <xf numFmtId="0" fontId="0" fillId="3" borderId="17" xfId="3" applyFont="1" applyFill="1" applyBorder="1" applyAlignment="1" applyProtection="1">
      <alignment vertical="top" wrapText="1"/>
      <protection locked="0"/>
    </xf>
    <xf numFmtId="0" fontId="0" fillId="3" borderId="15" xfId="3" applyFont="1" applyFill="1" applyBorder="1" applyAlignment="1" applyProtection="1">
      <alignment vertical="top" wrapText="1"/>
      <protection locked="0"/>
    </xf>
    <xf numFmtId="0" fontId="0" fillId="3" borderId="23" xfId="3" applyFont="1" applyFill="1" applyBorder="1" applyAlignment="1" applyProtection="1">
      <alignment vertical="top" wrapText="1"/>
      <protection locked="0"/>
    </xf>
    <xf numFmtId="0" fontId="0" fillId="3" borderId="17" xfId="3" applyFont="1" applyFill="1" applyBorder="1" applyAlignment="1" applyProtection="1">
      <alignment vertical="center" wrapText="1"/>
    </xf>
    <xf numFmtId="0" fontId="0" fillId="3" borderId="15" xfId="3" applyFont="1" applyFill="1" applyBorder="1" applyAlignment="1" applyProtection="1">
      <alignment vertical="center" wrapText="1"/>
    </xf>
    <xf numFmtId="0" fontId="0" fillId="3" borderId="23" xfId="3" applyFont="1" applyFill="1" applyBorder="1" applyAlignment="1" applyProtection="1">
      <alignment vertical="center" wrapText="1"/>
    </xf>
    <xf numFmtId="49" fontId="6" fillId="0" borderId="1" xfId="0" applyNumberFormat="1" applyFont="1" applyBorder="1" applyAlignment="1">
      <alignment horizontal="center" wrapText="1"/>
    </xf>
    <xf numFmtId="0" fontId="23" fillId="0" borderId="18" xfId="4" applyFont="1" applyFill="1" applyBorder="1" applyAlignment="1" applyProtection="1">
      <alignment vertical="center" wrapText="1"/>
      <protection locked="0"/>
    </xf>
    <xf numFmtId="0" fontId="23" fillId="0" borderId="15" xfId="4" applyFont="1" applyFill="1" applyBorder="1" applyAlignment="1" applyProtection="1">
      <alignment vertical="center" wrapText="1"/>
      <protection locked="0"/>
    </xf>
    <xf numFmtId="0" fontId="23" fillId="0" borderId="23" xfId="4" applyFont="1" applyFill="1" applyBorder="1" applyAlignment="1" applyProtection="1">
      <alignment vertical="center" wrapText="1"/>
      <protection locked="0"/>
    </xf>
    <xf numFmtId="0" fontId="21" fillId="0" borderId="11" xfId="0" applyFont="1" applyBorder="1" applyAlignment="1">
      <alignment horizontal="center" vertical="center" wrapText="1"/>
    </xf>
    <xf numFmtId="0" fontId="21" fillId="0" borderId="12" xfId="0" applyFont="1" applyBorder="1" applyAlignment="1">
      <alignment horizontal="center" vertical="center" wrapText="1"/>
    </xf>
    <xf numFmtId="0" fontId="21" fillId="0" borderId="20" xfId="0" applyFont="1" applyBorder="1" applyAlignment="1">
      <alignment horizontal="center" vertical="center" wrapText="1"/>
    </xf>
    <xf numFmtId="0" fontId="21" fillId="0" borderId="21" xfId="0" applyFont="1" applyBorder="1" applyAlignment="1">
      <alignment horizontal="center" vertical="center" wrapText="1"/>
    </xf>
    <xf numFmtId="0" fontId="21" fillId="0" borderId="22" xfId="0" applyFont="1" applyBorder="1" applyAlignment="1">
      <alignment horizontal="center" vertical="center" wrapText="1"/>
    </xf>
    <xf numFmtId="0" fontId="2" fillId="0" borderId="37" xfId="3" applyFont="1" applyFill="1" applyBorder="1" applyAlignment="1" applyProtection="1">
      <alignment horizontal="left" vertical="center" wrapText="1" shrinkToFit="1"/>
      <protection locked="0"/>
    </xf>
    <xf numFmtId="0" fontId="2" fillId="0" borderId="25" xfId="0" applyFont="1" applyBorder="1" applyAlignment="1" applyProtection="1">
      <alignment horizontal="left" vertical="center" shrinkToFit="1"/>
      <protection locked="0"/>
    </xf>
    <xf numFmtId="0" fontId="2" fillId="0" borderId="28" xfId="0" applyFont="1" applyBorder="1" applyAlignment="1" applyProtection="1">
      <alignment horizontal="left" vertical="center" shrinkToFit="1"/>
      <protection locked="0"/>
    </xf>
    <xf numFmtId="0" fontId="2" fillId="0" borderId="20" xfId="0" applyFont="1" applyBorder="1" applyAlignment="1" applyProtection="1">
      <alignment horizontal="left" vertical="center" shrinkToFit="1"/>
      <protection locked="0"/>
    </xf>
    <xf numFmtId="0" fontId="2" fillId="0" borderId="21" xfId="0" applyFont="1" applyBorder="1" applyAlignment="1" applyProtection="1">
      <alignment horizontal="left" vertical="center" shrinkToFit="1"/>
      <protection locked="0"/>
    </xf>
    <xf numFmtId="0" fontId="2" fillId="0" borderId="31" xfId="0" applyFont="1" applyBorder="1" applyAlignment="1" applyProtection="1">
      <alignment horizontal="left" vertical="center" shrinkToFit="1"/>
      <protection locked="0"/>
    </xf>
    <xf numFmtId="0" fontId="22" fillId="2" borderId="6" xfId="3" applyFont="1" applyFill="1" applyBorder="1" applyAlignment="1" applyProtection="1">
      <alignment horizontal="center" vertical="center"/>
    </xf>
    <xf numFmtId="0" fontId="22" fillId="2" borderId="13" xfId="3" applyFont="1" applyFill="1" applyBorder="1" applyAlignment="1" applyProtection="1">
      <alignment horizontal="center" vertical="center"/>
    </xf>
    <xf numFmtId="0" fontId="23" fillId="0" borderId="17" xfId="2" applyFont="1" applyFill="1" applyBorder="1" applyAlignment="1" applyProtection="1">
      <alignment horizontal="center" vertical="center"/>
    </xf>
    <xf numFmtId="0" fontId="23" fillId="0" borderId="15" xfId="2" applyFont="1" applyFill="1" applyBorder="1" applyAlignment="1" applyProtection="1">
      <alignment horizontal="center" vertical="center"/>
    </xf>
    <xf numFmtId="0" fontId="56" fillId="0" borderId="82" xfId="0" applyFont="1" applyBorder="1" applyAlignment="1">
      <alignment horizontal="center" vertical="center" wrapText="1"/>
    </xf>
    <xf numFmtId="0" fontId="56" fillId="0" borderId="67" xfId="0" applyFont="1" applyBorder="1" applyAlignment="1">
      <alignment horizontal="center" vertical="center" wrapText="1"/>
    </xf>
    <xf numFmtId="0" fontId="56" fillId="0" borderId="68" xfId="0" applyFont="1" applyBorder="1" applyAlignment="1">
      <alignment horizontal="center" vertical="center" wrapText="1"/>
    </xf>
    <xf numFmtId="0" fontId="29" fillId="0" borderId="42" xfId="0" applyFont="1" applyBorder="1" applyAlignment="1">
      <alignment horizontal="left" vertical="center" wrapText="1"/>
    </xf>
    <xf numFmtId="0" fontId="29" fillId="0" borderId="43" xfId="0" applyFont="1" applyBorder="1" applyAlignment="1">
      <alignment horizontal="left" vertical="center"/>
    </xf>
    <xf numFmtId="0" fontId="29" fillId="0" borderId="44" xfId="0" applyFont="1" applyBorder="1" applyAlignment="1">
      <alignment horizontal="left" vertical="center"/>
    </xf>
    <xf numFmtId="196" fontId="4" fillId="0" borderId="1" xfId="0" applyNumberFormat="1" applyFont="1" applyBorder="1" applyAlignment="1">
      <alignment horizontal="center" wrapText="1"/>
    </xf>
    <xf numFmtId="0" fontId="9" fillId="0" borderId="10" xfId="0" applyFont="1" applyBorder="1" applyAlignment="1">
      <alignment horizontal="center" vertical="center" wrapText="1" shrinkToFit="1"/>
    </xf>
    <xf numFmtId="0" fontId="9" fillId="0" borderId="11" xfId="0" applyFont="1" applyBorder="1" applyAlignment="1">
      <alignment horizontal="center" vertical="center" shrinkToFit="1"/>
    </xf>
    <xf numFmtId="0" fontId="9" fillId="0" borderId="12" xfId="0" applyFont="1" applyBorder="1" applyAlignment="1">
      <alignment horizontal="center" vertical="center" shrinkToFit="1"/>
    </xf>
    <xf numFmtId="0" fontId="9" fillId="0" borderId="20" xfId="0" applyFont="1" applyBorder="1" applyAlignment="1">
      <alignment horizontal="center" vertical="center" shrinkToFit="1"/>
    </xf>
    <xf numFmtId="0" fontId="9" fillId="0" borderId="21" xfId="0" applyFont="1" applyBorder="1" applyAlignment="1">
      <alignment horizontal="center" vertical="center" shrinkToFit="1"/>
    </xf>
    <xf numFmtId="0" fontId="9" fillId="0" borderId="22" xfId="0" applyFont="1" applyBorder="1" applyAlignment="1">
      <alignment horizontal="center" vertical="center" shrinkToFit="1"/>
    </xf>
    <xf numFmtId="0" fontId="56" fillId="0" borderId="37" xfId="3" applyFont="1" applyFill="1" applyBorder="1" applyAlignment="1">
      <alignment horizontal="left" vertical="center" wrapText="1" shrinkToFit="1"/>
    </xf>
    <xf numFmtId="0" fontId="56" fillId="0" borderId="25" xfId="0" applyFont="1" applyBorder="1" applyAlignment="1">
      <alignment horizontal="left" vertical="center" shrinkToFit="1"/>
    </xf>
    <xf numFmtId="0" fontId="56" fillId="0" borderId="28" xfId="0" applyFont="1" applyBorder="1" applyAlignment="1">
      <alignment horizontal="left" vertical="center" shrinkToFit="1"/>
    </xf>
    <xf numFmtId="0" fontId="56" fillId="0" borderId="20" xfId="0" applyFont="1" applyBorder="1" applyAlignment="1">
      <alignment horizontal="left" vertical="center" shrinkToFit="1"/>
    </xf>
    <xf numFmtId="0" fontId="56" fillId="0" borderId="21" xfId="0" applyFont="1" applyBorder="1" applyAlignment="1">
      <alignment horizontal="left" vertical="center" shrinkToFit="1"/>
    </xf>
    <xf numFmtId="0" fontId="56" fillId="0" borderId="31" xfId="0" applyFont="1" applyBorder="1" applyAlignment="1">
      <alignment horizontal="left" vertical="center" shrinkToFit="1"/>
    </xf>
    <xf numFmtId="0" fontId="9" fillId="0" borderId="17" xfId="3" applyFont="1" applyFill="1" applyBorder="1" applyAlignment="1" applyProtection="1">
      <alignment vertical="top" wrapText="1"/>
      <protection locked="0"/>
    </xf>
    <xf numFmtId="0" fontId="9" fillId="0" borderId="15" xfId="3" applyFont="1" applyFill="1" applyBorder="1" applyAlignment="1" applyProtection="1">
      <alignment vertical="top" wrapText="1"/>
      <protection locked="0"/>
    </xf>
    <xf numFmtId="0" fontId="9" fillId="0" borderId="23" xfId="3" applyFont="1" applyFill="1" applyBorder="1" applyAlignment="1" applyProtection="1">
      <alignment vertical="top" wrapText="1"/>
      <protection locked="0"/>
    </xf>
    <xf numFmtId="0" fontId="60" fillId="0" borderId="18" xfId="4" applyFont="1" applyFill="1" applyBorder="1" applyAlignment="1" applyProtection="1">
      <alignment horizontal="left" vertical="center" wrapText="1" shrinkToFit="1"/>
    </xf>
    <xf numFmtId="0" fontId="60" fillId="0" borderId="15" xfId="4" applyFont="1" applyFill="1" applyBorder="1" applyAlignment="1" applyProtection="1">
      <alignment horizontal="left" vertical="center" shrinkToFit="1"/>
    </xf>
    <xf numFmtId="0" fontId="60" fillId="0" borderId="23" xfId="4" applyFont="1" applyFill="1" applyBorder="1" applyAlignment="1" applyProtection="1">
      <alignment horizontal="left" vertical="center" shrinkToFit="1"/>
    </xf>
    <xf numFmtId="0" fontId="46" fillId="0" borderId="15" xfId="4" applyFont="1" applyFill="1" applyBorder="1" applyAlignment="1" applyProtection="1">
      <alignment horizontal="center" vertical="center" wrapText="1"/>
    </xf>
    <xf numFmtId="0" fontId="61" fillId="0" borderId="15" xfId="0" applyFont="1" applyBorder="1" applyAlignment="1">
      <alignment horizontal="center" vertical="center"/>
    </xf>
    <xf numFmtId="0" fontId="61" fillId="0" borderId="23" xfId="0" applyFont="1" applyBorder="1" applyAlignment="1">
      <alignment horizontal="center" vertical="center"/>
    </xf>
    <xf numFmtId="3" fontId="5" fillId="0" borderId="38" xfId="0" applyNumberFormat="1" applyFont="1" applyFill="1" applyBorder="1" applyAlignment="1">
      <alignment horizontal="center" vertical="center"/>
    </xf>
    <xf numFmtId="3" fontId="9" fillId="0" borderId="69" xfId="0" applyNumberFormat="1" applyFont="1" applyFill="1" applyBorder="1" applyAlignment="1">
      <alignment horizontal="center" vertical="center"/>
    </xf>
    <xf numFmtId="3" fontId="9" fillId="0" borderId="67" xfId="0" applyNumberFormat="1" applyFont="1" applyFill="1" applyBorder="1" applyAlignment="1">
      <alignment horizontal="center" vertical="center"/>
    </xf>
    <xf numFmtId="3" fontId="9" fillId="0" borderId="108" xfId="0" applyNumberFormat="1" applyFont="1" applyFill="1" applyBorder="1" applyAlignment="1">
      <alignment horizontal="center" vertical="center"/>
    </xf>
    <xf numFmtId="3" fontId="5" fillId="0" borderId="48" xfId="0" applyNumberFormat="1" applyFont="1" applyFill="1" applyBorder="1" applyAlignment="1">
      <alignment horizontal="center" vertical="center"/>
    </xf>
    <xf numFmtId="3" fontId="5" fillId="0" borderId="49" xfId="0" applyNumberFormat="1" applyFont="1" applyFill="1" applyBorder="1" applyAlignment="1">
      <alignment horizontal="center" vertical="center"/>
    </xf>
    <xf numFmtId="3" fontId="5" fillId="0" borderId="45" xfId="0" applyNumberFormat="1" applyFont="1" applyFill="1" applyBorder="1" applyAlignment="1">
      <alignment horizontal="center" vertical="center"/>
    </xf>
    <xf numFmtId="0" fontId="5" fillId="0" borderId="46" xfId="0" applyFont="1" applyFill="1" applyBorder="1" applyAlignment="1">
      <alignment horizontal="center" vertical="center"/>
    </xf>
    <xf numFmtId="0" fontId="5" fillId="0" borderId="47" xfId="0" applyFont="1" applyFill="1" applyBorder="1" applyAlignment="1">
      <alignment horizontal="center" vertical="center"/>
    </xf>
    <xf numFmtId="176" fontId="5" fillId="0" borderId="45" xfId="1" applyNumberFormat="1" applyFont="1" applyFill="1" applyBorder="1" applyAlignment="1">
      <alignment horizontal="center" vertical="center"/>
    </xf>
    <xf numFmtId="0" fontId="0" fillId="0" borderId="51" xfId="0" applyFill="1" applyBorder="1" applyAlignment="1">
      <alignment horizontal="center" vertical="center"/>
    </xf>
    <xf numFmtId="0" fontId="1" fillId="0" borderId="51" xfId="0" applyFont="1" applyFill="1" applyBorder="1" applyAlignment="1">
      <alignment horizontal="center" vertical="center"/>
    </xf>
    <xf numFmtId="197" fontId="1" fillId="0" borderId="51" xfId="0" applyNumberFormat="1" applyFont="1" applyFill="1" applyBorder="1" applyAlignment="1">
      <alignment horizontal="center" vertical="center"/>
    </xf>
    <xf numFmtId="0" fontId="1" fillId="0" borderId="34" xfId="0" applyFont="1" applyFill="1" applyBorder="1" applyAlignment="1">
      <alignment horizontal="center" vertical="center"/>
    </xf>
    <xf numFmtId="0" fontId="1" fillId="0" borderId="52" xfId="0" applyFont="1" applyFill="1" applyBorder="1" applyAlignment="1">
      <alignment horizontal="center" vertical="center"/>
    </xf>
    <xf numFmtId="38" fontId="1" fillId="0" borderId="51" xfId="1" applyFont="1" applyFill="1" applyBorder="1" applyAlignment="1">
      <alignment horizontal="center" vertical="center"/>
    </xf>
    <xf numFmtId="0" fontId="0" fillId="0" borderId="26" xfId="0" applyBorder="1" applyAlignment="1">
      <alignment horizontal="center" vertical="center" wrapText="1"/>
    </xf>
    <xf numFmtId="0" fontId="0" fillId="0" borderId="25" xfId="0" applyBorder="1" applyAlignment="1">
      <alignment horizontal="center" vertical="center" wrapText="1"/>
    </xf>
    <xf numFmtId="0" fontId="0" fillId="0" borderId="27" xfId="0" applyBorder="1" applyAlignment="1">
      <alignment horizontal="center" vertical="center" wrapText="1"/>
    </xf>
    <xf numFmtId="0" fontId="0" fillId="0" borderId="30" xfId="0" applyBorder="1" applyAlignment="1">
      <alignment horizontal="center" vertical="center" wrapText="1"/>
    </xf>
    <xf numFmtId="0" fontId="0" fillId="0" borderId="21" xfId="0" applyBorder="1" applyAlignment="1">
      <alignment horizontal="center" vertical="center" wrapText="1"/>
    </xf>
    <xf numFmtId="0" fontId="0" fillId="0" borderId="22" xfId="0" applyBorder="1" applyAlignment="1">
      <alignment horizontal="center" vertical="center" wrapText="1"/>
    </xf>
    <xf numFmtId="0" fontId="1" fillId="2" borderId="18" xfId="0" applyFont="1" applyFill="1" applyBorder="1" applyAlignment="1">
      <alignment horizontal="center" vertical="center" shrinkToFit="1"/>
    </xf>
    <xf numFmtId="0" fontId="1" fillId="2" borderId="15" xfId="0" applyFont="1" applyFill="1" applyBorder="1" applyAlignment="1">
      <alignment horizontal="center" vertical="center" shrinkToFit="1"/>
    </xf>
    <xf numFmtId="0" fontId="1" fillId="2" borderId="19" xfId="0" applyFont="1" applyFill="1" applyBorder="1" applyAlignment="1">
      <alignment horizontal="center" vertical="center" shrinkToFit="1"/>
    </xf>
    <xf numFmtId="0" fontId="0" fillId="0" borderId="51" xfId="0" applyBorder="1" applyAlignment="1">
      <alignment horizontal="center" vertical="center" shrinkToFit="1"/>
    </xf>
    <xf numFmtId="0" fontId="1" fillId="0" borderId="51" xfId="0" applyFont="1" applyBorder="1" applyAlignment="1">
      <alignment horizontal="center" vertical="center" shrinkToFit="1"/>
    </xf>
    <xf numFmtId="0" fontId="0" fillId="0" borderId="51" xfId="0" applyBorder="1" applyAlignment="1">
      <alignment horizontal="center" vertical="center" wrapText="1"/>
    </xf>
    <xf numFmtId="0" fontId="0" fillId="0" borderId="51" xfId="0" applyFill="1" applyBorder="1" applyAlignment="1">
      <alignment horizontal="center" vertical="center" wrapText="1"/>
    </xf>
    <xf numFmtId="3" fontId="0" fillId="0" borderId="51" xfId="0" applyNumberFormat="1" applyBorder="1" applyAlignment="1">
      <alignment horizontal="center" vertical="center" wrapText="1"/>
    </xf>
    <xf numFmtId="0" fontId="1" fillId="2" borderId="18" xfId="0" applyFont="1" applyFill="1" applyBorder="1" applyAlignment="1">
      <alignment horizontal="center" vertical="center"/>
    </xf>
    <xf numFmtId="0" fontId="1" fillId="2" borderId="15" xfId="0" applyFont="1" applyFill="1" applyBorder="1" applyAlignment="1">
      <alignment horizontal="center" vertical="center"/>
    </xf>
    <xf numFmtId="0" fontId="1" fillId="2" borderId="19" xfId="0" applyFont="1" applyFill="1" applyBorder="1" applyAlignment="1">
      <alignment horizontal="center" vertical="center"/>
    </xf>
    <xf numFmtId="0" fontId="1" fillId="0" borderId="56" xfId="0" applyFont="1" applyBorder="1" applyAlignment="1">
      <alignment horizontal="center" vertical="center"/>
    </xf>
    <xf numFmtId="0" fontId="1" fillId="0" borderId="57" xfId="0" applyFont="1" applyBorder="1" applyAlignment="1">
      <alignment horizontal="center" vertical="center"/>
    </xf>
    <xf numFmtId="0" fontId="1" fillId="0" borderId="58" xfId="0" applyFont="1" applyBorder="1" applyAlignment="1">
      <alignment horizontal="center" vertical="center"/>
    </xf>
    <xf numFmtId="0" fontId="1" fillId="0" borderId="61" xfId="0" applyFont="1" applyBorder="1" applyAlignment="1">
      <alignment horizontal="center" vertical="center"/>
    </xf>
    <xf numFmtId="197" fontId="0" fillId="0" borderId="61" xfId="0" applyNumberFormat="1" applyBorder="1" applyAlignment="1">
      <alignment horizontal="center" vertical="center"/>
    </xf>
    <xf numFmtId="197" fontId="0" fillId="0" borderId="61" xfId="0" applyNumberFormat="1" applyFont="1" applyBorder="1" applyAlignment="1">
      <alignment horizontal="center" vertical="center"/>
    </xf>
    <xf numFmtId="0" fontId="0" fillId="0" borderId="37" xfId="0" applyBorder="1" applyAlignment="1">
      <alignment horizontal="center" vertical="center"/>
    </xf>
    <xf numFmtId="0" fontId="1" fillId="0" borderId="28" xfId="0" applyFont="1" applyBorder="1" applyAlignment="1">
      <alignment horizontal="center" vertical="center"/>
    </xf>
    <xf numFmtId="0" fontId="0" fillId="0" borderId="20" xfId="0" applyFill="1" applyBorder="1" applyAlignment="1">
      <alignment horizontal="center" vertical="center"/>
    </xf>
    <xf numFmtId="0" fontId="1" fillId="0" borderId="21" xfId="0" applyFont="1" applyFill="1" applyBorder="1" applyAlignment="1">
      <alignment horizontal="center" vertical="center"/>
    </xf>
    <xf numFmtId="0" fontId="1" fillId="0" borderId="22" xfId="0" applyFont="1" applyFill="1" applyBorder="1" applyAlignment="1">
      <alignment horizontal="center" vertical="center"/>
    </xf>
    <xf numFmtId="192" fontId="0" fillId="0" borderId="20" xfId="0" applyNumberFormat="1" applyFont="1" applyBorder="1" applyAlignment="1">
      <alignment horizontal="center" vertical="center"/>
    </xf>
    <xf numFmtId="192" fontId="1" fillId="0" borderId="21" xfId="0" applyNumberFormat="1" applyFont="1" applyBorder="1" applyAlignment="1">
      <alignment horizontal="center" vertical="center"/>
    </xf>
    <xf numFmtId="192" fontId="1" fillId="0" borderId="22" xfId="0" applyNumberFormat="1" applyFont="1" applyBorder="1" applyAlignment="1">
      <alignment horizontal="center" vertical="center"/>
    </xf>
    <xf numFmtId="192" fontId="5" fillId="0" borderId="31" xfId="0" applyNumberFormat="1" applyFont="1" applyBorder="1" applyAlignment="1">
      <alignment horizontal="center" vertical="center"/>
    </xf>
    <xf numFmtId="0" fontId="1" fillId="2" borderId="37" xfId="0" applyFont="1" applyFill="1" applyBorder="1" applyAlignment="1">
      <alignment horizontal="center" vertical="center" shrinkToFit="1"/>
    </xf>
    <xf numFmtId="0" fontId="1" fillId="2" borderId="25" xfId="0" applyFont="1" applyFill="1" applyBorder="1" applyAlignment="1">
      <alignment horizontal="center" vertical="center" shrinkToFit="1"/>
    </xf>
    <xf numFmtId="0" fontId="1" fillId="2" borderId="27" xfId="0" applyFont="1" applyFill="1" applyBorder="1" applyAlignment="1">
      <alignment horizontal="center" vertical="center" shrinkToFit="1"/>
    </xf>
    <xf numFmtId="0" fontId="0" fillId="0" borderId="25" xfId="0" applyBorder="1" applyAlignment="1">
      <alignment vertical="center"/>
    </xf>
    <xf numFmtId="0" fontId="0" fillId="0" borderId="28" xfId="0" applyBorder="1" applyAlignment="1">
      <alignment vertical="center"/>
    </xf>
    <xf numFmtId="0" fontId="0" fillId="0" borderId="26" xfId="0" applyBorder="1" applyAlignment="1">
      <alignment horizontal="center" vertical="center"/>
    </xf>
    <xf numFmtId="0" fontId="1" fillId="0" borderId="27" xfId="0" applyFont="1" applyBorder="1" applyAlignment="1">
      <alignment horizontal="center" vertical="center"/>
    </xf>
    <xf numFmtId="0" fontId="1" fillId="0" borderId="30" xfId="0" applyFont="1" applyBorder="1" applyAlignment="1">
      <alignment horizontal="center" vertical="center"/>
    </xf>
    <xf numFmtId="0" fontId="1" fillId="0" borderId="21" xfId="0" applyFont="1" applyBorder="1" applyAlignment="1">
      <alignment horizontal="center" vertical="center"/>
    </xf>
    <xf numFmtId="0" fontId="1" fillId="0" borderId="22" xfId="0" applyFont="1" applyBorder="1" applyAlignment="1">
      <alignment horizontal="center" vertical="center"/>
    </xf>
    <xf numFmtId="0" fontId="0" fillId="0" borderId="37" xfId="0" applyBorder="1" applyAlignment="1">
      <alignment horizontal="center" vertical="center" shrinkToFit="1"/>
    </xf>
    <xf numFmtId="0" fontId="1" fillId="0" borderId="25" xfId="0" applyFont="1" applyBorder="1" applyAlignment="1">
      <alignment horizontal="center" vertical="center" shrinkToFit="1"/>
    </xf>
    <xf numFmtId="0" fontId="1" fillId="0" borderId="27" xfId="0" applyFont="1" applyBorder="1" applyAlignment="1">
      <alignment horizontal="center" vertical="center" shrinkToFit="1"/>
    </xf>
    <xf numFmtId="0" fontId="1" fillId="0" borderId="20" xfId="0" applyFont="1" applyBorder="1" applyAlignment="1">
      <alignment horizontal="center" vertical="center" shrinkToFit="1"/>
    </xf>
    <xf numFmtId="0" fontId="1" fillId="0" borderId="21" xfId="0" applyFont="1" applyBorder="1" applyAlignment="1">
      <alignment horizontal="center" vertical="center" shrinkToFit="1"/>
    </xf>
    <xf numFmtId="0" fontId="1" fillId="0" borderId="22" xfId="0" applyFont="1" applyBorder="1" applyAlignment="1">
      <alignment horizontal="center" vertical="center" shrinkToFit="1"/>
    </xf>
    <xf numFmtId="0" fontId="0" fillId="0" borderId="61" xfId="0" applyBorder="1" applyAlignment="1">
      <alignment horizontal="center" vertical="center"/>
    </xf>
    <xf numFmtId="0" fontId="0" fillId="0" borderId="61" xfId="0" applyFill="1" applyBorder="1" applyAlignment="1">
      <alignment horizontal="center" vertical="center"/>
    </xf>
    <xf numFmtId="0" fontId="1" fillId="0" borderId="61" xfId="0" applyFont="1" applyFill="1" applyBorder="1" applyAlignment="1">
      <alignment horizontal="center" vertical="center"/>
    </xf>
    <xf numFmtId="38" fontId="5" fillId="0" borderId="45" xfId="1" applyFont="1" applyFill="1" applyBorder="1" applyAlignment="1">
      <alignment horizontal="center" vertical="top"/>
    </xf>
    <xf numFmtId="0" fontId="16" fillId="0" borderId="70" xfId="0" applyFont="1" applyFill="1" applyBorder="1" applyAlignment="1">
      <alignment horizontal="left" vertical="top" wrapText="1"/>
    </xf>
    <xf numFmtId="0" fontId="16" fillId="0" borderId="43" xfId="0" applyFont="1" applyFill="1" applyBorder="1" applyAlignment="1">
      <alignment horizontal="left" vertical="top" wrapText="1"/>
    </xf>
    <xf numFmtId="0" fontId="16" fillId="0" borderId="44" xfId="0" applyFont="1" applyFill="1" applyBorder="1" applyAlignment="1">
      <alignment horizontal="left" vertical="top" wrapText="1"/>
    </xf>
    <xf numFmtId="0" fontId="16" fillId="0" borderId="66" xfId="0" applyFont="1" applyFill="1" applyBorder="1" applyAlignment="1">
      <alignment horizontal="left" vertical="top" wrapText="1"/>
    </xf>
    <xf numFmtId="0" fontId="16" fillId="0" borderId="67" xfId="0" applyFont="1" applyFill="1" applyBorder="1" applyAlignment="1">
      <alignment horizontal="left" vertical="top" wrapText="1"/>
    </xf>
    <xf numFmtId="0" fontId="16" fillId="0" borderId="68" xfId="0" applyFont="1" applyFill="1" applyBorder="1" applyAlignment="1">
      <alignment horizontal="left" vertical="top" wrapText="1"/>
    </xf>
    <xf numFmtId="38" fontId="5" fillId="0" borderId="38" xfId="1" applyFont="1" applyFill="1" applyBorder="1" applyAlignment="1">
      <alignment horizontal="center" vertical="top"/>
    </xf>
    <xf numFmtId="0" fontId="0" fillId="0" borderId="37" xfId="0" applyFill="1" applyBorder="1" applyAlignment="1">
      <alignment horizontal="left" vertical="top"/>
    </xf>
    <xf numFmtId="0" fontId="0" fillId="0" borderId="25" xfId="0" applyFont="1" applyFill="1" applyBorder="1" applyAlignment="1">
      <alignment horizontal="left" vertical="top"/>
    </xf>
    <xf numFmtId="0" fontId="0" fillId="0" borderId="28" xfId="0" applyFont="1" applyFill="1" applyBorder="1" applyAlignment="1">
      <alignment horizontal="left" vertical="top"/>
    </xf>
    <xf numFmtId="3" fontId="5" fillId="0" borderId="51" xfId="0" applyNumberFormat="1" applyFont="1" applyFill="1" applyBorder="1" applyAlignment="1">
      <alignment horizontal="center" vertical="top"/>
    </xf>
    <xf numFmtId="0" fontId="5" fillId="0" borderId="51" xfId="0" applyFont="1" applyFill="1" applyBorder="1" applyAlignment="1">
      <alignment horizontal="center" vertical="top"/>
    </xf>
    <xf numFmtId="0" fontId="0" fillId="0" borderId="82" xfId="0" applyFill="1" applyBorder="1" applyAlignment="1">
      <alignment horizontal="center" vertical="center" wrapText="1"/>
    </xf>
    <xf numFmtId="0" fontId="0" fillId="0" borderId="37" xfId="0" applyFill="1" applyBorder="1" applyAlignment="1">
      <alignment horizontal="left" vertical="top" wrapText="1"/>
    </xf>
    <xf numFmtId="0" fontId="0" fillId="0" borderId="83" xfId="0" applyFill="1" applyBorder="1" applyAlignment="1">
      <alignment horizontal="center" vertical="center" wrapText="1"/>
    </xf>
    <xf numFmtId="0" fontId="0" fillId="0" borderId="103" xfId="0" applyFont="1" applyFill="1" applyBorder="1" applyAlignment="1">
      <alignment vertical="center" wrapText="1"/>
    </xf>
    <xf numFmtId="0" fontId="0" fillId="0" borderId="78" xfId="0" applyFont="1" applyFill="1" applyBorder="1" applyAlignment="1">
      <alignment vertical="center" wrapText="1"/>
    </xf>
    <xf numFmtId="0" fontId="0" fillId="0" borderId="79" xfId="0" applyFont="1" applyFill="1" applyBorder="1" applyAlignment="1">
      <alignment vertical="center" wrapText="1"/>
    </xf>
    <xf numFmtId="0" fontId="0" fillId="0" borderId="77" xfId="0" applyFill="1" applyBorder="1" applyAlignment="1">
      <alignment vertical="center" wrapText="1"/>
    </xf>
    <xf numFmtId="0" fontId="0" fillId="0" borderId="78" xfId="0" applyBorder="1" applyAlignment="1">
      <alignment vertical="center"/>
    </xf>
    <xf numFmtId="0" fontId="0" fillId="0" borderId="79" xfId="0" applyBorder="1" applyAlignment="1">
      <alignment vertical="center"/>
    </xf>
    <xf numFmtId="0" fontId="22" fillId="2" borderId="75" xfId="2" applyFont="1" applyFill="1" applyBorder="1" applyAlignment="1" applyProtection="1">
      <alignment horizontal="center" vertical="center" wrapText="1"/>
    </xf>
    <xf numFmtId="0" fontId="22" fillId="2" borderId="1" xfId="2" applyFont="1" applyFill="1" applyBorder="1" applyAlignment="1" applyProtection="1">
      <alignment horizontal="center" vertical="center" wrapText="1"/>
    </xf>
    <xf numFmtId="0" fontId="22" fillId="2" borderId="76" xfId="2" applyFont="1" applyFill="1" applyBorder="1" applyAlignment="1" applyProtection="1">
      <alignment horizontal="center" vertical="center" wrapText="1"/>
    </xf>
    <xf numFmtId="0" fontId="21" fillId="0" borderId="42" xfId="0" applyFont="1" applyFill="1" applyBorder="1" applyAlignment="1">
      <alignment horizontal="left" vertical="center" wrapText="1"/>
    </xf>
    <xf numFmtId="0" fontId="0" fillId="0" borderId="43" xfId="0" applyFont="1" applyFill="1" applyBorder="1" applyAlignment="1">
      <alignment horizontal="left" vertical="center"/>
    </xf>
    <xf numFmtId="0" fontId="0" fillId="0" borderId="44" xfId="0" applyFont="1" applyFill="1" applyBorder="1" applyAlignment="1">
      <alignment horizontal="left" vertical="center"/>
    </xf>
    <xf numFmtId="198" fontId="0" fillId="0" borderId="42" xfId="0" applyNumberFormat="1" applyFont="1" applyFill="1" applyBorder="1" applyAlignment="1">
      <alignment horizontal="right" vertical="center"/>
    </xf>
    <xf numFmtId="198" fontId="0" fillId="0" borderId="43" xfId="0" applyNumberFormat="1" applyFont="1" applyFill="1" applyBorder="1" applyAlignment="1">
      <alignment horizontal="right" vertical="center"/>
    </xf>
    <xf numFmtId="198" fontId="0" fillId="0" borderId="44" xfId="0" applyNumberFormat="1" applyFont="1" applyFill="1" applyBorder="1" applyAlignment="1">
      <alignment horizontal="right" vertical="center"/>
    </xf>
    <xf numFmtId="177" fontId="0" fillId="0" borderId="42" xfId="0" applyNumberFormat="1" applyFont="1" applyFill="1" applyBorder="1" applyAlignment="1">
      <alignment horizontal="right" vertical="center"/>
    </xf>
    <xf numFmtId="177" fontId="0" fillId="0" borderId="43" xfId="0" applyNumberFormat="1" applyFont="1" applyFill="1" applyBorder="1" applyAlignment="1">
      <alignment horizontal="right" vertical="center"/>
    </xf>
    <xf numFmtId="177" fontId="0" fillId="0" borderId="109" xfId="0" applyNumberFormat="1" applyFont="1" applyFill="1" applyBorder="1" applyAlignment="1">
      <alignment horizontal="right" vertical="center"/>
    </xf>
    <xf numFmtId="0" fontId="21" fillId="0" borderId="69" xfId="0" applyFont="1" applyFill="1" applyBorder="1" applyAlignment="1">
      <alignment horizontal="left" vertical="center" wrapText="1"/>
    </xf>
    <xf numFmtId="0" fontId="0" fillId="0" borderId="67" xfId="0" applyFont="1" applyFill="1" applyBorder="1" applyAlignment="1">
      <alignment horizontal="left" vertical="center"/>
    </xf>
    <xf numFmtId="0" fontId="0" fillId="0" borderId="68" xfId="0" applyFont="1" applyFill="1" applyBorder="1" applyAlignment="1">
      <alignment horizontal="left" vertical="center"/>
    </xf>
    <xf numFmtId="177" fontId="0" fillId="0" borderId="69" xfId="0" applyNumberFormat="1" applyFont="1" applyFill="1" applyBorder="1" applyAlignment="1">
      <alignment horizontal="right" vertical="center"/>
    </xf>
    <xf numFmtId="177" fontId="0" fillId="0" borderId="67" xfId="0" applyNumberFormat="1" applyFont="1" applyFill="1" applyBorder="1" applyAlignment="1">
      <alignment horizontal="right" vertical="center"/>
    </xf>
    <xf numFmtId="177" fontId="0" fillId="0" borderId="68" xfId="0" applyNumberFormat="1" applyFont="1" applyFill="1" applyBorder="1" applyAlignment="1">
      <alignment horizontal="right" vertical="center"/>
    </xf>
    <xf numFmtId="177" fontId="0" fillId="0" borderId="108" xfId="0" applyNumberFormat="1" applyFont="1" applyFill="1" applyBorder="1" applyAlignment="1">
      <alignment horizontal="right" vertical="center"/>
    </xf>
    <xf numFmtId="0" fontId="0" fillId="0" borderId="43" xfId="0" applyFill="1" applyBorder="1" applyAlignment="1">
      <alignment horizontal="center" vertical="center"/>
    </xf>
    <xf numFmtId="0" fontId="0" fillId="0" borderId="44" xfId="0" applyFill="1" applyBorder="1" applyAlignment="1">
      <alignment horizontal="center" vertical="center"/>
    </xf>
    <xf numFmtId="0" fontId="0" fillId="0" borderId="43" xfId="0" applyFill="1" applyBorder="1" applyAlignment="1">
      <alignment horizontal="left" vertical="center"/>
    </xf>
    <xf numFmtId="0" fontId="0" fillId="0" borderId="44" xfId="0" applyFill="1" applyBorder="1" applyAlignment="1">
      <alignment horizontal="left" vertical="center"/>
    </xf>
    <xf numFmtId="177" fontId="0" fillId="0" borderId="42" xfId="0" applyNumberFormat="1" applyFill="1" applyBorder="1" applyAlignment="1">
      <alignment horizontal="right" vertical="center"/>
    </xf>
    <xf numFmtId="177" fontId="0" fillId="0" borderId="43" xfId="0" applyNumberFormat="1" applyFill="1" applyBorder="1" applyAlignment="1">
      <alignment horizontal="right" vertical="center"/>
    </xf>
    <xf numFmtId="177" fontId="0" fillId="0" borderId="44" xfId="0" applyNumberFormat="1" applyFill="1" applyBorder="1" applyAlignment="1">
      <alignment horizontal="right" vertical="center"/>
    </xf>
    <xf numFmtId="0" fontId="0" fillId="0" borderId="93" xfId="0" applyFont="1" applyFill="1" applyBorder="1" applyAlignment="1">
      <alignment horizontal="center" vertical="center"/>
    </xf>
    <xf numFmtId="0" fontId="0" fillId="0" borderId="94" xfId="0" applyFont="1" applyFill="1" applyBorder="1" applyAlignment="1">
      <alignment horizontal="center" vertical="center"/>
    </xf>
    <xf numFmtId="177" fontId="0" fillId="0" borderId="119" xfId="0" applyNumberFormat="1" applyFill="1" applyBorder="1" applyAlignment="1">
      <alignment horizontal="right" vertical="center"/>
    </xf>
    <xf numFmtId="177" fontId="0" fillId="0" borderId="93" xfId="0" applyNumberFormat="1" applyFont="1" applyFill="1" applyBorder="1" applyAlignment="1">
      <alignment horizontal="right" vertical="center"/>
    </xf>
    <xf numFmtId="177" fontId="0" fillId="0" borderId="133" xfId="0" applyNumberFormat="1" applyFont="1" applyFill="1" applyBorder="1" applyAlignment="1">
      <alignment horizontal="right" vertical="center"/>
    </xf>
    <xf numFmtId="177" fontId="0" fillId="0" borderId="109" xfId="0" applyNumberFormat="1" applyFill="1" applyBorder="1" applyAlignment="1">
      <alignment horizontal="right" vertical="center"/>
    </xf>
    <xf numFmtId="0" fontId="0" fillId="0" borderId="73" xfId="0" applyFill="1" applyBorder="1" applyAlignment="1">
      <alignment horizontal="center" vertical="center"/>
    </xf>
    <xf numFmtId="0" fontId="0" fillId="0" borderId="74" xfId="0" applyFill="1" applyBorder="1" applyAlignment="1">
      <alignment horizontal="center" vertical="center"/>
    </xf>
    <xf numFmtId="0" fontId="21" fillId="0" borderId="85" xfId="0" applyFont="1" applyFill="1" applyBorder="1" applyAlignment="1">
      <alignment horizontal="left" vertical="center" wrapText="1"/>
    </xf>
    <xf numFmtId="0" fontId="0" fillId="0" borderId="73" xfId="0" applyFill="1" applyBorder="1" applyAlignment="1">
      <alignment horizontal="left" vertical="center"/>
    </xf>
    <xf numFmtId="0" fontId="0" fillId="0" borderId="74" xfId="0" applyFill="1" applyBorder="1" applyAlignment="1">
      <alignment horizontal="left" vertical="center"/>
    </xf>
    <xf numFmtId="177" fontId="0" fillId="0" borderId="85" xfId="0" applyNumberFormat="1" applyFill="1" applyBorder="1" applyAlignment="1">
      <alignment horizontal="right" vertical="center"/>
    </xf>
    <xf numFmtId="177" fontId="0" fillId="0" borderId="73" xfId="0" applyNumberFormat="1" applyFill="1" applyBorder="1" applyAlignment="1">
      <alignment horizontal="right" vertical="center"/>
    </xf>
    <xf numFmtId="177" fontId="0" fillId="0" borderId="110" xfId="0" applyNumberFormat="1" applyFill="1" applyBorder="1" applyAlignment="1">
      <alignment horizontal="right" vertical="center"/>
    </xf>
    <xf numFmtId="179" fontId="0" fillId="0" borderId="42" xfId="0" applyNumberFormat="1" applyFill="1" applyBorder="1" applyAlignment="1">
      <alignment horizontal="right" vertical="center"/>
    </xf>
    <xf numFmtId="179" fontId="0" fillId="0" borderId="43" xfId="0" applyNumberFormat="1" applyFill="1" applyBorder="1" applyAlignment="1">
      <alignment horizontal="right" vertical="center"/>
    </xf>
    <xf numFmtId="179" fontId="0" fillId="0" borderId="44" xfId="0" applyNumberFormat="1" applyFill="1" applyBorder="1" applyAlignment="1">
      <alignment horizontal="right" vertical="center"/>
    </xf>
    <xf numFmtId="0" fontId="0" fillId="0" borderId="67" xfId="0" applyFill="1" applyBorder="1" applyAlignment="1">
      <alignment horizontal="center" vertical="center"/>
    </xf>
    <xf numFmtId="0" fontId="0" fillId="0" borderId="68" xfId="0" applyFill="1" applyBorder="1" applyAlignment="1">
      <alignment horizontal="center" vertical="center"/>
    </xf>
    <xf numFmtId="0" fontId="0" fillId="0" borderId="67" xfId="0" applyFill="1" applyBorder="1" applyAlignment="1">
      <alignment horizontal="left" vertical="center"/>
    </xf>
    <xf numFmtId="0" fontId="0" fillId="0" borderId="68" xfId="0" applyFill="1" applyBorder="1" applyAlignment="1">
      <alignment horizontal="left" vertical="center"/>
    </xf>
    <xf numFmtId="179" fontId="0" fillId="0" borderId="69" xfId="0" applyNumberFormat="1" applyFill="1" applyBorder="1" applyAlignment="1">
      <alignment horizontal="right" vertical="center"/>
    </xf>
    <xf numFmtId="179" fontId="0" fillId="0" borderId="67" xfId="0" applyNumberFormat="1" applyFill="1" applyBorder="1" applyAlignment="1">
      <alignment horizontal="right" vertical="center"/>
    </xf>
    <xf numFmtId="179" fontId="0" fillId="0" borderId="68" xfId="0" applyNumberFormat="1" applyFill="1" applyBorder="1" applyAlignment="1">
      <alignment horizontal="right" vertical="center"/>
    </xf>
    <xf numFmtId="0" fontId="21" fillId="0" borderId="120" xfId="0" applyFont="1" applyBorder="1" applyAlignment="1">
      <alignment horizontal="left" vertical="center" wrapText="1"/>
    </xf>
    <xf numFmtId="0" fontId="0" fillId="0" borderId="87" xfId="0" applyBorder="1" applyAlignment="1">
      <alignment horizontal="left" vertical="center"/>
    </xf>
    <xf numFmtId="0" fontId="0" fillId="0" borderId="88" xfId="0" applyBorder="1" applyAlignment="1">
      <alignment horizontal="left" vertical="center"/>
    </xf>
    <xf numFmtId="177" fontId="0" fillId="0" borderId="120" xfId="0" applyNumberFormat="1" applyBorder="1" applyAlignment="1">
      <alignment horizontal="right" vertical="center"/>
    </xf>
    <xf numFmtId="177" fontId="0" fillId="0" borderId="87" xfId="0" applyNumberFormat="1" applyBorder="1" applyAlignment="1">
      <alignment horizontal="right" vertical="center"/>
    </xf>
    <xf numFmtId="177" fontId="0" fillId="0" borderId="88" xfId="0" applyNumberFormat="1" applyBorder="1" applyAlignment="1">
      <alignment horizontal="right" vertical="center"/>
    </xf>
    <xf numFmtId="177" fontId="0" fillId="0" borderId="117" xfId="0" applyNumberFormat="1" applyBorder="1" applyAlignment="1">
      <alignment horizontal="right" vertical="center"/>
    </xf>
    <xf numFmtId="0" fontId="21" fillId="0" borderId="119" xfId="0" applyFont="1" applyBorder="1" applyAlignment="1">
      <alignment horizontal="left" vertical="center" wrapText="1"/>
    </xf>
    <xf numFmtId="0" fontId="0" fillId="0" borderId="93" xfId="0" applyBorder="1" applyAlignment="1">
      <alignment horizontal="left" vertical="center"/>
    </xf>
    <xf numFmtId="0" fontId="0" fillId="0" borderId="94" xfId="0" applyBorder="1" applyAlignment="1">
      <alignment horizontal="left" vertical="center"/>
    </xf>
    <xf numFmtId="177" fontId="0" fillId="0" borderId="119" xfId="0" applyNumberFormat="1" applyBorder="1" applyAlignment="1">
      <alignment horizontal="right" vertical="center"/>
    </xf>
    <xf numFmtId="177" fontId="0" fillId="0" borderId="93" xfId="0" applyNumberFormat="1" applyBorder="1" applyAlignment="1">
      <alignment horizontal="right" vertical="center"/>
    </xf>
    <xf numFmtId="177" fontId="0" fillId="0" borderId="94" xfId="0" applyNumberFormat="1" applyBorder="1" applyAlignment="1">
      <alignment horizontal="right" vertical="center"/>
    </xf>
    <xf numFmtId="0" fontId="21" fillId="0" borderId="67" xfId="0" applyFont="1" applyFill="1" applyBorder="1" applyAlignment="1">
      <alignment horizontal="left" vertical="center" wrapText="1"/>
    </xf>
    <xf numFmtId="0" fontId="21" fillId="0" borderId="68" xfId="0" applyFont="1" applyFill="1" applyBorder="1" applyAlignment="1">
      <alignment horizontal="left" vertical="center" wrapText="1"/>
    </xf>
    <xf numFmtId="177" fontId="0" fillId="0" borderId="69" xfId="0" applyNumberFormat="1" applyFill="1" applyBorder="1" applyAlignment="1">
      <alignment horizontal="right" vertical="center"/>
    </xf>
    <xf numFmtId="177" fontId="0" fillId="0" borderId="67" xfId="0" applyNumberFormat="1" applyFill="1" applyBorder="1" applyAlignment="1">
      <alignment horizontal="right" vertical="center"/>
    </xf>
    <xf numFmtId="177" fontId="0" fillId="0" borderId="118" xfId="0" applyNumberFormat="1" applyFill="1" applyBorder="1" applyAlignment="1">
      <alignment horizontal="right" vertical="center"/>
    </xf>
    <xf numFmtId="177" fontId="0" fillId="0" borderId="96" xfId="0" applyNumberFormat="1" applyBorder="1" applyAlignment="1">
      <alignment horizontal="right" vertical="center"/>
    </xf>
    <xf numFmtId="0" fontId="0" fillId="0" borderId="51" xfId="0" applyBorder="1" applyAlignment="1">
      <alignment vertical="center" wrapText="1"/>
    </xf>
    <xf numFmtId="0" fontId="0" fillId="5" borderId="51" xfId="0" applyFill="1" applyBorder="1" applyAlignment="1">
      <alignment vertical="center"/>
    </xf>
    <xf numFmtId="0" fontId="0" fillId="0" borderId="18" xfId="0" applyFill="1" applyBorder="1" applyAlignment="1">
      <alignment vertical="center" wrapText="1"/>
    </xf>
    <xf numFmtId="0" fontId="0" fillId="0" borderId="19" xfId="0" applyFont="1" applyFill="1" applyBorder="1" applyAlignment="1">
      <alignment vertical="center" wrapText="1"/>
    </xf>
    <xf numFmtId="0" fontId="0" fillId="0" borderId="51" xfId="0" applyFill="1" applyBorder="1" applyAlignment="1">
      <alignment vertical="center"/>
    </xf>
    <xf numFmtId="38" fontId="0" fillId="0" borderId="51" xfId="1" applyFont="1" applyFill="1" applyBorder="1" applyAlignment="1">
      <alignment vertical="center" wrapText="1"/>
    </xf>
    <xf numFmtId="38" fontId="0" fillId="0" borderId="51" xfId="1" applyFont="1" applyFill="1" applyBorder="1" applyAlignment="1">
      <alignment vertical="center"/>
    </xf>
    <xf numFmtId="0" fontId="0" fillId="5" borderId="61" xfId="0" applyFill="1" applyBorder="1" applyAlignment="1">
      <alignment vertical="center"/>
    </xf>
    <xf numFmtId="0" fontId="0" fillId="0" borderId="69" xfId="0" applyFill="1" applyBorder="1" applyAlignment="1">
      <alignment vertical="center"/>
    </xf>
    <xf numFmtId="0" fontId="0" fillId="0" borderId="67" xfId="0" applyFill="1" applyBorder="1" applyAlignment="1">
      <alignment vertical="center"/>
    </xf>
    <xf numFmtId="0" fontId="0" fillId="0" borderId="68" xfId="0" applyFill="1" applyBorder="1" applyAlignment="1">
      <alignment vertical="center"/>
    </xf>
    <xf numFmtId="38" fontId="0" fillId="0" borderId="69" xfId="1" applyFont="1" applyFill="1" applyBorder="1" applyAlignment="1">
      <alignment vertical="center" wrapText="1"/>
    </xf>
    <xf numFmtId="38" fontId="0" fillId="0" borderId="67" xfId="1" applyFont="1" applyFill="1" applyBorder="1" applyAlignment="1">
      <alignment vertical="center" wrapText="1"/>
    </xf>
    <xf numFmtId="38" fontId="0" fillId="0" borderId="68" xfId="1" applyFont="1" applyFill="1" applyBorder="1" applyAlignment="1">
      <alignment vertical="center" wrapText="1"/>
    </xf>
    <xf numFmtId="0" fontId="0" fillId="0" borderId="134" xfId="0" applyFill="1" applyBorder="1" applyAlignment="1">
      <alignment vertical="center"/>
    </xf>
    <xf numFmtId="38" fontId="0" fillId="3" borderId="120" xfId="1" applyFont="1" applyFill="1" applyBorder="1" applyAlignment="1">
      <alignment vertical="center" wrapText="1"/>
    </xf>
    <xf numFmtId="38" fontId="0" fillId="3" borderId="87" xfId="1" applyFont="1" applyFill="1" applyBorder="1" applyAlignment="1">
      <alignment vertical="center" wrapText="1"/>
    </xf>
    <xf numFmtId="38" fontId="0" fillId="3" borderId="88" xfId="1" applyFont="1" applyFill="1" applyBorder="1" applyAlignment="1">
      <alignment vertical="center" wrapText="1"/>
    </xf>
    <xf numFmtId="0" fontId="0" fillId="3" borderId="132" xfId="0" applyFill="1" applyBorder="1" applyAlignment="1">
      <alignment vertical="center"/>
    </xf>
    <xf numFmtId="178" fontId="0" fillId="3" borderId="132" xfId="0" applyNumberFormat="1" applyFill="1" applyBorder="1" applyAlignment="1">
      <alignment vertical="center"/>
    </xf>
    <xf numFmtId="0" fontId="0" fillId="0" borderId="18" xfId="0" applyFont="1" applyFill="1" applyBorder="1" applyAlignment="1">
      <alignment vertical="center" wrapText="1"/>
    </xf>
    <xf numFmtId="178" fontId="0" fillId="0" borderId="51" xfId="0" applyNumberFormat="1" applyFill="1" applyBorder="1" applyAlignment="1">
      <alignment vertical="center"/>
    </xf>
    <xf numFmtId="0" fontId="0" fillId="0" borderId="18" xfId="0" applyFill="1" applyBorder="1" applyAlignment="1">
      <alignment vertical="center"/>
    </xf>
    <xf numFmtId="0" fontId="0" fillId="0" borderId="15" xfId="0" applyFill="1" applyBorder="1" applyAlignment="1">
      <alignment vertical="center"/>
    </xf>
    <xf numFmtId="0" fontId="0" fillId="0" borderId="19" xfId="0" applyFill="1" applyBorder="1" applyAlignment="1">
      <alignment vertical="center"/>
    </xf>
    <xf numFmtId="0" fontId="0" fillId="0" borderId="15" xfId="0" applyFill="1" applyBorder="1" applyAlignment="1">
      <alignment vertical="center" wrapText="1"/>
    </xf>
    <xf numFmtId="0" fontId="0" fillId="0" borderId="19" xfId="0" applyFill="1" applyBorder="1" applyAlignment="1">
      <alignment vertical="center" wrapText="1"/>
    </xf>
    <xf numFmtId="190" fontId="0" fillId="0" borderId="51" xfId="0" applyNumberFormat="1" applyBorder="1" applyAlignment="1">
      <alignment vertical="center" wrapText="1"/>
    </xf>
    <xf numFmtId="190" fontId="0" fillId="0" borderId="51" xfId="0" applyNumberFormat="1" applyBorder="1" applyAlignment="1">
      <alignment vertical="center"/>
    </xf>
    <xf numFmtId="38" fontId="0" fillId="0" borderId="51" xfId="1" applyNumberFormat="1" applyFont="1" applyFill="1" applyBorder="1" applyAlignment="1">
      <alignment vertical="center" wrapText="1"/>
    </xf>
    <xf numFmtId="38" fontId="0" fillId="0" borderId="51" xfId="1" applyNumberFormat="1" applyFont="1" applyFill="1" applyBorder="1" applyAlignment="1">
      <alignment vertical="center"/>
    </xf>
    <xf numFmtId="10" fontId="0" fillId="0" borderId="18" xfId="0" applyNumberFormat="1" applyFill="1" applyBorder="1" applyAlignment="1">
      <alignment vertical="center"/>
    </xf>
    <xf numFmtId="10" fontId="0" fillId="0" borderId="15" xfId="0" applyNumberFormat="1" applyFill="1" applyBorder="1" applyAlignment="1">
      <alignment vertical="center"/>
    </xf>
    <xf numFmtId="10" fontId="0" fillId="0" borderId="19" xfId="0" applyNumberFormat="1" applyFill="1" applyBorder="1" applyAlignment="1">
      <alignment vertical="center"/>
    </xf>
    <xf numFmtId="199" fontId="0" fillId="0" borderId="45" xfId="0" applyNumberFormat="1" applyFill="1" applyBorder="1" applyAlignment="1">
      <alignment vertical="center" wrapText="1"/>
    </xf>
    <xf numFmtId="199" fontId="0" fillId="0" borderId="45" xfId="0" applyNumberFormat="1" applyFill="1" applyBorder="1" applyAlignment="1">
      <alignment vertical="center"/>
    </xf>
    <xf numFmtId="0" fontId="0" fillId="0" borderId="45" xfId="0" applyFill="1" applyBorder="1" applyAlignment="1">
      <alignment vertical="center"/>
    </xf>
    <xf numFmtId="0" fontId="0" fillId="0" borderId="131" xfId="0" applyFill="1" applyBorder="1" applyAlignment="1">
      <alignment vertical="center"/>
    </xf>
    <xf numFmtId="199" fontId="0" fillId="0" borderId="131" xfId="0" applyNumberFormat="1" applyFill="1" applyBorder="1" applyAlignment="1">
      <alignment vertical="center" wrapText="1"/>
    </xf>
    <xf numFmtId="199" fontId="0" fillId="0" borderId="131" xfId="0" applyNumberFormat="1" applyFill="1" applyBorder="1" applyAlignment="1">
      <alignment vertical="center"/>
    </xf>
    <xf numFmtId="0" fontId="0" fillId="5" borderId="37" xfId="0" applyFill="1" applyBorder="1" applyAlignment="1">
      <alignment horizontal="right" vertical="top"/>
    </xf>
    <xf numFmtId="0" fontId="0" fillId="5" borderId="27" xfId="0" applyFill="1" applyBorder="1" applyAlignment="1">
      <alignment horizontal="right" vertical="top"/>
    </xf>
    <xf numFmtId="0" fontId="0" fillId="5" borderId="71" xfId="0" applyFill="1" applyBorder="1" applyAlignment="1">
      <alignment horizontal="right" vertical="top"/>
    </xf>
    <xf numFmtId="0" fontId="0" fillId="5" borderId="41" xfId="0" applyFill="1" applyBorder="1" applyAlignment="1">
      <alignment horizontal="right" vertical="top"/>
    </xf>
    <xf numFmtId="0" fontId="0" fillId="5" borderId="20" xfId="0" applyFill="1" applyBorder="1" applyAlignment="1">
      <alignment horizontal="right" vertical="top"/>
    </xf>
    <xf numFmtId="0" fontId="0" fillId="5" borderId="22" xfId="0" applyFill="1" applyBorder="1" applyAlignment="1">
      <alignment horizontal="right" vertical="top"/>
    </xf>
    <xf numFmtId="0" fontId="0" fillId="0" borderId="61" xfId="0" applyFill="1" applyBorder="1" applyAlignment="1">
      <alignment vertical="center"/>
    </xf>
    <xf numFmtId="38" fontId="0" fillId="3" borderId="37" xfId="1" applyNumberFormat="1" applyFont="1" applyFill="1" applyBorder="1" applyAlignment="1">
      <alignment horizontal="right" vertical="center" wrapText="1"/>
    </xf>
    <xf numFmtId="38" fontId="0" fillId="3" borderId="25" xfId="1" applyNumberFormat="1" applyFont="1" applyFill="1" applyBorder="1" applyAlignment="1">
      <alignment horizontal="right" vertical="center" wrapText="1"/>
    </xf>
    <xf numFmtId="38" fontId="0" fillId="3" borderId="27" xfId="1" applyNumberFormat="1" applyFont="1" applyFill="1" applyBorder="1" applyAlignment="1">
      <alignment horizontal="right" vertical="center" wrapText="1"/>
    </xf>
    <xf numFmtId="0" fontId="0" fillId="0" borderId="63" xfId="0" applyFill="1" applyBorder="1" applyAlignment="1">
      <alignment vertical="center"/>
    </xf>
    <xf numFmtId="0" fontId="0" fillId="3" borderId="61" xfId="0" applyFill="1" applyBorder="1" applyAlignment="1">
      <alignment vertical="center" shrinkToFit="1"/>
    </xf>
    <xf numFmtId="0" fontId="0" fillId="3" borderId="38" xfId="0" applyFill="1" applyBorder="1" applyAlignment="1">
      <alignment vertical="center"/>
    </xf>
    <xf numFmtId="38" fontId="0" fillId="3" borderId="38" xfId="1" applyFont="1" applyFill="1" applyBorder="1" applyAlignment="1">
      <alignment vertical="center" wrapText="1"/>
    </xf>
    <xf numFmtId="38" fontId="0" fillId="3" borderId="38" xfId="1" applyFont="1" applyFill="1" applyBorder="1" applyAlignment="1">
      <alignment vertical="center"/>
    </xf>
    <xf numFmtId="0" fontId="0" fillId="0" borderId="134" xfId="0" applyFill="1" applyBorder="1" applyAlignment="1">
      <alignment horizontal="center" vertical="center"/>
    </xf>
    <xf numFmtId="38" fontId="0" fillId="3" borderId="45" xfId="1" applyFont="1" applyFill="1" applyBorder="1" applyAlignment="1">
      <alignment vertical="center" wrapText="1"/>
    </xf>
    <xf numFmtId="38" fontId="0" fillId="3" borderId="45" xfId="1" applyFont="1" applyFill="1" applyBorder="1" applyAlignment="1">
      <alignment vertical="center"/>
    </xf>
    <xf numFmtId="178" fontId="0" fillId="0" borderId="45" xfId="0" applyNumberFormat="1" applyFill="1" applyBorder="1" applyAlignment="1">
      <alignment vertical="center"/>
    </xf>
    <xf numFmtId="38" fontId="0" fillId="3" borderId="132" xfId="1" applyFont="1" applyFill="1" applyBorder="1" applyAlignment="1">
      <alignment vertical="center" wrapText="1"/>
    </xf>
    <xf numFmtId="38" fontId="0" fillId="3" borderId="132" xfId="1" applyFont="1" applyFill="1" applyBorder="1" applyAlignment="1">
      <alignment vertical="center"/>
    </xf>
    <xf numFmtId="0" fontId="0" fillId="0" borderId="132" xfId="0" applyFill="1" applyBorder="1" applyAlignment="1">
      <alignment vertical="center"/>
    </xf>
    <xf numFmtId="178" fontId="0" fillId="0" borderId="132" xfId="0" applyNumberFormat="1" applyFill="1" applyBorder="1" applyAlignment="1">
      <alignment vertical="center"/>
    </xf>
    <xf numFmtId="0" fontId="0" fillId="3" borderId="134" xfId="0" applyFill="1" applyBorder="1" applyAlignment="1">
      <alignment horizontal="center" vertical="center"/>
    </xf>
    <xf numFmtId="199" fontId="0" fillId="3" borderId="45" xfId="1" applyNumberFormat="1" applyFont="1" applyFill="1" applyBorder="1" applyAlignment="1">
      <alignment vertical="center" wrapText="1"/>
    </xf>
    <xf numFmtId="199" fontId="0" fillId="3" borderId="45" xfId="1" applyNumberFormat="1" applyFont="1" applyFill="1" applyBorder="1" applyAlignment="1">
      <alignment vertical="center"/>
    </xf>
    <xf numFmtId="0" fontId="0" fillId="3" borderId="45" xfId="0" applyFill="1" applyBorder="1" applyAlignment="1">
      <alignment vertical="center"/>
    </xf>
    <xf numFmtId="0" fontId="0" fillId="3" borderId="120" xfId="0" applyFill="1" applyBorder="1" applyAlignment="1">
      <alignment vertical="center"/>
    </xf>
    <xf numFmtId="0" fontId="0" fillId="3" borderId="87" xfId="0" applyFill="1" applyBorder="1" applyAlignment="1">
      <alignment vertical="center"/>
    </xf>
    <xf numFmtId="0" fontId="0" fillId="3" borderId="88" xfId="0" applyFill="1" applyBorder="1" applyAlignment="1">
      <alignment vertical="center"/>
    </xf>
    <xf numFmtId="0" fontId="0" fillId="3" borderId="42" xfId="0" applyFill="1" applyBorder="1" applyAlignment="1">
      <alignment vertical="center"/>
    </xf>
    <xf numFmtId="0" fontId="0" fillId="3" borderId="43" xfId="0" applyFill="1" applyBorder="1" applyAlignment="1">
      <alignment vertical="center"/>
    </xf>
    <xf numFmtId="0" fontId="0" fillId="3" borderId="44" xfId="0" applyFill="1" applyBorder="1" applyAlignment="1">
      <alignment vertical="center"/>
    </xf>
    <xf numFmtId="38" fontId="0" fillId="3" borderId="48" xfId="1" applyFont="1" applyFill="1" applyBorder="1" applyAlignment="1">
      <alignment vertical="center" wrapText="1"/>
    </xf>
    <xf numFmtId="38" fontId="0" fillId="3" borderId="48" xfId="1" applyFont="1" applyFill="1" applyBorder="1" applyAlignment="1">
      <alignment vertical="center"/>
    </xf>
    <xf numFmtId="0" fontId="0" fillId="3" borderId="48" xfId="0" applyFill="1" applyBorder="1" applyAlignment="1">
      <alignment vertical="center"/>
    </xf>
    <xf numFmtId="178" fontId="0" fillId="0" borderId="48" xfId="0" applyNumberFormat="1" applyFill="1" applyBorder="1" applyAlignment="1">
      <alignment vertical="center"/>
    </xf>
    <xf numFmtId="0" fontId="0" fillId="3" borderId="61" xfId="0" applyFill="1" applyBorder="1" applyAlignment="1">
      <alignment vertical="center"/>
    </xf>
    <xf numFmtId="38" fontId="0" fillId="3" borderId="61" xfId="1" applyFont="1" applyFill="1" applyBorder="1" applyAlignment="1">
      <alignment vertical="center" wrapText="1"/>
    </xf>
    <xf numFmtId="38" fontId="0" fillId="3" borderId="61" xfId="1" applyFont="1" applyFill="1" applyBorder="1" applyAlignment="1">
      <alignment vertical="center"/>
    </xf>
    <xf numFmtId="0" fontId="0" fillId="3" borderId="121" xfId="0" applyFill="1" applyBorder="1" applyAlignment="1">
      <alignment vertical="center"/>
    </xf>
    <xf numFmtId="38" fontId="0" fillId="3" borderId="121" xfId="1" applyFont="1" applyFill="1" applyBorder="1" applyAlignment="1">
      <alignment vertical="center" wrapText="1"/>
    </xf>
    <xf numFmtId="38" fontId="0" fillId="3" borderId="121" xfId="1" applyFont="1" applyFill="1" applyBorder="1" applyAlignment="1">
      <alignment vertical="center"/>
    </xf>
    <xf numFmtId="38" fontId="0" fillId="3" borderId="42" xfId="1" applyFont="1" applyFill="1" applyBorder="1" applyAlignment="1">
      <alignment horizontal="right" vertical="center" wrapText="1"/>
    </xf>
    <xf numFmtId="38" fontId="0" fillId="3" borderId="43" xfId="1" applyFont="1" applyFill="1" applyBorder="1" applyAlignment="1">
      <alignment horizontal="right" vertical="center" wrapText="1"/>
    </xf>
    <xf numFmtId="38" fontId="0" fillId="3" borderId="44" xfId="1" applyFont="1" applyFill="1" applyBorder="1" applyAlignment="1">
      <alignment horizontal="right" vertical="center" wrapText="1"/>
    </xf>
    <xf numFmtId="0" fontId="0" fillId="3" borderId="42" xfId="0" applyFill="1" applyBorder="1" applyAlignment="1">
      <alignment horizontal="right" vertical="center"/>
    </xf>
    <xf numFmtId="0" fontId="0" fillId="3" borderId="43" xfId="0" applyFill="1" applyBorder="1" applyAlignment="1">
      <alignment horizontal="right" vertical="center"/>
    </xf>
    <xf numFmtId="0" fontId="0" fillId="3" borderId="44" xfId="0" applyFill="1" applyBorder="1" applyAlignment="1">
      <alignment horizontal="right" vertical="center"/>
    </xf>
    <xf numFmtId="178" fontId="0" fillId="3" borderId="42" xfId="0" applyNumberFormat="1" applyFill="1" applyBorder="1" applyAlignment="1">
      <alignment horizontal="right" vertical="center"/>
    </xf>
    <xf numFmtId="178" fontId="0" fillId="3" borderId="43" xfId="0" applyNumberFormat="1" applyFill="1" applyBorder="1" applyAlignment="1">
      <alignment horizontal="right" vertical="center"/>
    </xf>
    <xf numFmtId="178" fontId="0" fillId="3" borderId="44" xfId="0" applyNumberFormat="1" applyFill="1" applyBorder="1" applyAlignment="1">
      <alignment horizontal="right" vertical="center"/>
    </xf>
    <xf numFmtId="38" fontId="0" fillId="3" borderId="85" xfId="1" applyFont="1" applyFill="1" applyBorder="1" applyAlignment="1">
      <alignment horizontal="right" vertical="center" wrapText="1"/>
    </xf>
    <xf numFmtId="38" fontId="0" fillId="3" borderId="73" xfId="1" applyFont="1" applyFill="1" applyBorder="1" applyAlignment="1">
      <alignment horizontal="right" vertical="center" wrapText="1"/>
    </xf>
    <xf numFmtId="38" fontId="0" fillId="3" borderId="74" xfId="1" applyFont="1" applyFill="1" applyBorder="1" applyAlignment="1">
      <alignment horizontal="right" vertical="center" wrapText="1"/>
    </xf>
    <xf numFmtId="0" fontId="0" fillId="3" borderId="85" xfId="0" applyFill="1" applyBorder="1" applyAlignment="1">
      <alignment horizontal="right" vertical="center"/>
    </xf>
    <xf numFmtId="0" fontId="0" fillId="3" borderId="73" xfId="0" applyFill="1" applyBorder="1" applyAlignment="1">
      <alignment horizontal="right" vertical="center"/>
    </xf>
    <xf numFmtId="0" fontId="0" fillId="3" borderId="74" xfId="0" applyFill="1" applyBorder="1" applyAlignment="1">
      <alignment horizontal="right" vertical="center"/>
    </xf>
    <xf numFmtId="178" fontId="0" fillId="3" borderId="85" xfId="0" applyNumberFormat="1" applyFill="1" applyBorder="1" applyAlignment="1">
      <alignment horizontal="right" vertical="center"/>
    </xf>
    <xf numFmtId="178" fontId="0" fillId="3" borderId="73" xfId="0" applyNumberFormat="1" applyFill="1" applyBorder="1" applyAlignment="1">
      <alignment horizontal="right" vertical="center"/>
    </xf>
    <xf numFmtId="178" fontId="0" fillId="3" borderId="74" xfId="0" applyNumberFormat="1" applyFill="1" applyBorder="1" applyAlignment="1">
      <alignment horizontal="right" vertical="center"/>
    </xf>
    <xf numFmtId="199" fontId="0" fillId="3" borderId="48" xfId="1" applyNumberFormat="1" applyFont="1" applyFill="1" applyBorder="1" applyAlignment="1">
      <alignment vertical="center" wrapText="1"/>
    </xf>
    <xf numFmtId="199" fontId="0" fillId="3" borderId="48" xfId="1" applyNumberFormat="1" applyFont="1" applyFill="1" applyBorder="1" applyAlignment="1">
      <alignment vertical="center"/>
    </xf>
    <xf numFmtId="0" fontId="0" fillId="3" borderId="51" xfId="0" applyFill="1" applyBorder="1" applyAlignment="1">
      <alignment vertical="center" shrinkToFit="1"/>
    </xf>
    <xf numFmtId="0" fontId="0" fillId="3" borderId="51" xfId="0" applyFill="1" applyBorder="1" applyAlignment="1">
      <alignment vertical="center"/>
    </xf>
    <xf numFmtId="38" fontId="0" fillId="3" borderId="51" xfId="1" applyFont="1" applyFill="1" applyBorder="1" applyAlignment="1">
      <alignment vertical="center" wrapText="1"/>
    </xf>
    <xf numFmtId="38" fontId="0" fillId="3" borderId="51" xfId="1" applyFont="1" applyFill="1" applyBorder="1" applyAlignment="1">
      <alignment vertical="center"/>
    </xf>
    <xf numFmtId="0" fontId="0" fillId="3" borderId="18" xfId="0" applyFill="1" applyBorder="1" applyAlignment="1">
      <alignment horizontal="right" vertical="center"/>
    </xf>
    <xf numFmtId="0" fontId="0" fillId="3" borderId="15" xfId="0" applyFill="1" applyBorder="1" applyAlignment="1">
      <alignment horizontal="right" vertical="center"/>
    </xf>
    <xf numFmtId="0" fontId="0" fillId="3" borderId="19" xfId="0" applyFill="1" applyBorder="1" applyAlignment="1">
      <alignment horizontal="right" vertical="center"/>
    </xf>
    <xf numFmtId="178" fontId="0" fillId="3" borderId="18" xfId="0" applyNumberFormat="1" applyFill="1" applyBorder="1" applyAlignment="1">
      <alignment horizontal="right" vertical="center"/>
    </xf>
    <xf numFmtId="178" fontId="0" fillId="3" borderId="15" xfId="0" applyNumberFormat="1" applyFill="1" applyBorder="1" applyAlignment="1">
      <alignment horizontal="right" vertical="center"/>
    </xf>
    <xf numFmtId="178" fontId="0" fillId="3" borderId="19" xfId="0" applyNumberFormat="1" applyFill="1" applyBorder="1" applyAlignment="1">
      <alignment horizontal="right" vertical="center"/>
    </xf>
    <xf numFmtId="0" fontId="6" fillId="0" borderId="1" xfId="0" applyFont="1" applyBorder="1" applyAlignment="1">
      <alignment horizontal="center" wrapText="1"/>
    </xf>
    <xf numFmtId="0" fontId="1" fillId="0" borderId="3" xfId="0" applyFont="1" applyBorder="1">
      <alignment vertical="center"/>
    </xf>
    <xf numFmtId="0" fontId="1" fillId="0" borderId="4" xfId="0" applyFont="1" applyBorder="1">
      <alignment vertical="center"/>
    </xf>
    <xf numFmtId="0" fontId="0" fillId="0" borderId="6" xfId="0" applyFont="1" applyFill="1" applyBorder="1" applyAlignment="1">
      <alignment horizontal="center" vertical="center"/>
    </xf>
    <xf numFmtId="0" fontId="21" fillId="0" borderId="17" xfId="3" applyFont="1" applyFill="1" applyBorder="1" applyAlignment="1" applyProtection="1">
      <alignment vertical="top" wrapText="1"/>
    </xf>
    <xf numFmtId="0" fontId="21" fillId="0" borderId="15" xfId="3" applyFont="1" applyFill="1" applyBorder="1" applyAlignment="1" applyProtection="1">
      <alignment vertical="top" wrapText="1"/>
    </xf>
    <xf numFmtId="0" fontId="21" fillId="0" borderId="23" xfId="3" applyFont="1" applyFill="1" applyBorder="1" applyAlignment="1" applyProtection="1">
      <alignment vertical="top" wrapText="1"/>
    </xf>
    <xf numFmtId="0" fontId="63" fillId="0" borderId="18" xfId="4" applyFont="1" applyFill="1" applyBorder="1" applyAlignment="1" applyProtection="1">
      <alignment horizontal="left" vertical="center" wrapText="1" shrinkToFit="1"/>
    </xf>
    <xf numFmtId="0" fontId="56" fillId="0" borderId="15" xfId="4" applyFont="1" applyFill="1" applyBorder="1" applyAlignment="1" applyProtection="1">
      <alignment horizontal="left" vertical="center" wrapText="1" shrinkToFit="1"/>
    </xf>
    <xf numFmtId="0" fontId="56" fillId="0" borderId="23" xfId="4" applyFont="1" applyFill="1" applyBorder="1" applyAlignment="1" applyProtection="1">
      <alignment horizontal="left" vertical="center" wrapText="1" shrinkToFit="1"/>
    </xf>
    <xf numFmtId="0" fontId="32" fillId="0" borderId="15" xfId="4" applyFont="1" applyFill="1" applyBorder="1" applyAlignment="1" applyProtection="1">
      <alignment horizontal="center" vertical="center" wrapText="1"/>
    </xf>
    <xf numFmtId="0" fontId="56" fillId="0" borderId="15" xfId="0" applyFont="1" applyBorder="1" applyAlignment="1">
      <alignment horizontal="center" vertical="center"/>
    </xf>
    <xf numFmtId="0" fontId="56" fillId="0" borderId="23" xfId="0" applyFont="1" applyBorder="1" applyAlignment="1">
      <alignment horizontal="center" vertical="center"/>
    </xf>
    <xf numFmtId="0" fontId="1" fillId="2" borderId="27" xfId="0" applyFont="1" applyFill="1" applyBorder="1" applyAlignment="1">
      <alignment horizontal="center" vertical="center" wrapText="1"/>
    </xf>
    <xf numFmtId="0" fontId="1" fillId="2" borderId="40" xfId="0" applyFont="1" applyFill="1" applyBorder="1" applyAlignment="1">
      <alignment horizontal="center" vertical="center" wrapText="1"/>
    </xf>
    <xf numFmtId="0" fontId="1" fillId="2" borderId="41"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22" xfId="0" applyFont="1" applyFill="1" applyBorder="1" applyAlignment="1">
      <alignment horizontal="center" vertical="center" wrapText="1"/>
    </xf>
    <xf numFmtId="176" fontId="0" fillId="0" borderId="37" xfId="0" applyNumberFormat="1" applyFill="1" applyBorder="1" applyAlignment="1">
      <alignment horizontal="center" vertical="center"/>
    </xf>
    <xf numFmtId="176" fontId="0" fillId="0" borderId="25" xfId="0" applyNumberFormat="1" applyFill="1" applyBorder="1" applyAlignment="1">
      <alignment horizontal="center" vertical="center"/>
    </xf>
    <xf numFmtId="176" fontId="0" fillId="0" borderId="27" xfId="0" applyNumberFormat="1" applyFill="1" applyBorder="1" applyAlignment="1">
      <alignment horizontal="center" vertical="center"/>
    </xf>
    <xf numFmtId="176" fontId="1" fillId="0" borderId="37" xfId="1" applyNumberFormat="1" applyFont="1" applyFill="1" applyBorder="1" applyAlignment="1">
      <alignment horizontal="center" vertical="center"/>
    </xf>
    <xf numFmtId="176" fontId="1" fillId="0" borderId="25" xfId="1" applyNumberFormat="1" applyFont="1" applyFill="1" applyBorder="1" applyAlignment="1">
      <alignment horizontal="center" vertical="center"/>
    </xf>
    <xf numFmtId="176" fontId="1" fillId="0" borderId="27" xfId="1" applyNumberFormat="1" applyFont="1" applyFill="1" applyBorder="1" applyAlignment="1">
      <alignment horizontal="center" vertical="center"/>
    </xf>
    <xf numFmtId="176" fontId="0" fillId="0" borderId="61" xfId="1" applyNumberFormat="1" applyFont="1" applyFill="1" applyBorder="1" applyAlignment="1">
      <alignment horizontal="center" vertical="center"/>
    </xf>
    <xf numFmtId="176" fontId="1" fillId="0" borderId="61" xfId="1" applyNumberFormat="1" applyFont="1" applyFill="1" applyBorder="1" applyAlignment="1">
      <alignment horizontal="center" vertical="center"/>
    </xf>
    <xf numFmtId="176" fontId="0" fillId="0" borderId="37" xfId="0" applyNumberFormat="1" applyFont="1" applyFill="1" applyBorder="1" applyAlignment="1">
      <alignment horizontal="center" vertical="center"/>
    </xf>
    <xf numFmtId="176" fontId="0" fillId="0" borderId="25" xfId="0" applyNumberFormat="1" applyFont="1" applyFill="1" applyBorder="1" applyAlignment="1">
      <alignment horizontal="center" vertical="center"/>
    </xf>
    <xf numFmtId="176" fontId="0" fillId="0" borderId="28" xfId="0" applyNumberFormat="1" applyFont="1" applyFill="1" applyBorder="1" applyAlignment="1">
      <alignment horizontal="center" vertical="center"/>
    </xf>
    <xf numFmtId="0" fontId="23" fillId="2" borderId="120" xfId="2" applyFont="1" applyFill="1" applyBorder="1" applyAlignment="1" applyProtection="1">
      <alignment horizontal="center" vertical="center" wrapText="1"/>
    </xf>
    <xf numFmtId="0" fontId="23" fillId="2" borderId="87" xfId="2" applyFont="1" applyFill="1" applyBorder="1" applyAlignment="1" applyProtection="1">
      <alignment horizontal="center" vertical="center" wrapText="1"/>
    </xf>
    <xf numFmtId="0" fontId="23" fillId="2" borderId="88" xfId="2" applyFont="1" applyFill="1" applyBorder="1" applyAlignment="1" applyProtection="1">
      <alignment horizontal="center" vertical="center" wrapText="1"/>
    </xf>
    <xf numFmtId="176" fontId="0" fillId="0" borderId="120" xfId="0" applyNumberFormat="1" applyFill="1" applyBorder="1" applyAlignment="1">
      <alignment horizontal="center" vertical="center"/>
    </xf>
    <xf numFmtId="176" fontId="0" fillId="0" borderId="87" xfId="0" applyNumberFormat="1" applyFill="1" applyBorder="1" applyAlignment="1">
      <alignment horizontal="center" vertical="center"/>
    </xf>
    <xf numFmtId="176" fontId="0" fillId="0" borderId="88" xfId="0" applyNumberFormat="1" applyFill="1" applyBorder="1" applyAlignment="1">
      <alignment horizontal="center" vertical="center"/>
    </xf>
    <xf numFmtId="176" fontId="0" fillId="0" borderId="48" xfId="0" applyNumberFormat="1" applyFill="1" applyBorder="1" applyAlignment="1">
      <alignment horizontal="center" vertical="center"/>
    </xf>
    <xf numFmtId="176" fontId="1" fillId="0" borderId="48" xfId="0" applyNumberFormat="1" applyFont="1" applyFill="1" applyBorder="1" applyAlignment="1">
      <alignment horizontal="center" vertical="center"/>
    </xf>
    <xf numFmtId="176" fontId="1" fillId="0" borderId="48" xfId="1" applyNumberFormat="1" applyFont="1" applyFill="1" applyBorder="1" applyAlignment="1">
      <alignment horizontal="center" vertical="center"/>
    </xf>
    <xf numFmtId="176" fontId="0" fillId="0" borderId="48" xfId="0" applyNumberFormat="1" applyFont="1" applyFill="1" applyBorder="1" applyAlignment="1">
      <alignment horizontal="center" vertical="center"/>
    </xf>
    <xf numFmtId="176" fontId="0" fillId="0" borderId="49" xfId="0" applyNumberFormat="1" applyFont="1" applyFill="1" applyBorder="1" applyAlignment="1">
      <alignment horizontal="center" vertical="center"/>
    </xf>
    <xf numFmtId="176" fontId="1" fillId="0" borderId="120" xfId="1" applyNumberFormat="1" applyFont="1" applyFill="1" applyBorder="1" applyAlignment="1">
      <alignment horizontal="center" vertical="center"/>
    </xf>
    <xf numFmtId="176" fontId="1" fillId="0" borderId="87" xfId="1" applyNumberFormat="1" applyFont="1" applyFill="1" applyBorder="1" applyAlignment="1">
      <alignment horizontal="center" vertical="center"/>
    </xf>
    <xf numFmtId="176" fontId="1" fillId="0" borderId="88" xfId="1" applyNumberFormat="1" applyFont="1" applyFill="1" applyBorder="1" applyAlignment="1">
      <alignment horizontal="center" vertical="center"/>
    </xf>
    <xf numFmtId="176" fontId="1" fillId="0" borderId="120" xfId="0" applyNumberFormat="1" applyFont="1" applyFill="1" applyBorder="1" applyAlignment="1">
      <alignment horizontal="center" vertical="center"/>
    </xf>
    <xf numFmtId="176" fontId="1" fillId="0" borderId="87" xfId="0" applyNumberFormat="1" applyFont="1" applyFill="1" applyBorder="1" applyAlignment="1">
      <alignment horizontal="center" vertical="center"/>
    </xf>
    <xf numFmtId="176" fontId="1" fillId="0" borderId="88" xfId="0" applyNumberFormat="1" applyFont="1" applyFill="1" applyBorder="1" applyAlignment="1">
      <alignment horizontal="center" vertical="center"/>
    </xf>
    <xf numFmtId="176" fontId="0" fillId="0" borderId="135" xfId="0" applyNumberFormat="1" applyFont="1" applyFill="1" applyBorder="1" applyAlignment="1">
      <alignment horizontal="center" vertical="center"/>
    </xf>
    <xf numFmtId="176" fontId="0" fillId="0" borderId="136" xfId="0" applyNumberFormat="1" applyFont="1" applyFill="1" applyBorder="1" applyAlignment="1">
      <alignment horizontal="center" vertical="center"/>
    </xf>
    <xf numFmtId="176" fontId="0" fillId="0" borderId="137" xfId="0" applyNumberFormat="1" applyFont="1" applyFill="1" applyBorder="1" applyAlignment="1">
      <alignment horizontal="center" vertical="center"/>
    </xf>
    <xf numFmtId="176" fontId="0" fillId="0" borderId="45" xfId="0" applyNumberFormat="1" applyFill="1" applyBorder="1" applyAlignment="1">
      <alignment horizontal="center" vertical="center"/>
    </xf>
    <xf numFmtId="176" fontId="1" fillId="0" borderId="45" xfId="0" applyNumberFormat="1" applyFont="1" applyFill="1" applyBorder="1" applyAlignment="1">
      <alignment horizontal="center" vertical="center"/>
    </xf>
    <xf numFmtId="176" fontId="1" fillId="0" borderId="45" xfId="1" applyNumberFormat="1" applyFont="1" applyFill="1" applyBorder="1" applyAlignment="1">
      <alignment horizontal="center" vertical="center"/>
    </xf>
    <xf numFmtId="176" fontId="0" fillId="0" borderId="46" xfId="0" applyNumberFormat="1" applyFont="1" applyFill="1" applyBorder="1" applyAlignment="1">
      <alignment horizontal="center" vertical="center"/>
    </xf>
    <xf numFmtId="176" fontId="0" fillId="0" borderId="47" xfId="0" applyNumberFormat="1" applyFont="1" applyFill="1" applyBorder="1" applyAlignment="1">
      <alignment horizontal="center" vertical="center"/>
    </xf>
    <xf numFmtId="9" fontId="0" fillId="0" borderId="51" xfId="0" applyNumberFormat="1" applyFill="1" applyBorder="1" applyAlignment="1">
      <alignment horizontal="center" vertical="center"/>
    </xf>
    <xf numFmtId="9" fontId="1" fillId="0" borderId="51" xfId="0" applyNumberFormat="1" applyFont="1" applyFill="1" applyBorder="1" applyAlignment="1">
      <alignment horizontal="center" vertical="center"/>
    </xf>
    <xf numFmtId="9" fontId="0" fillId="0" borderId="18" xfId="0" applyNumberFormat="1" applyFill="1" applyBorder="1" applyAlignment="1">
      <alignment horizontal="center" vertical="center"/>
    </xf>
    <xf numFmtId="9" fontId="1" fillId="0" borderId="15" xfId="0" applyNumberFormat="1" applyFont="1" applyFill="1" applyBorder="1" applyAlignment="1">
      <alignment horizontal="center" vertical="center"/>
    </xf>
    <xf numFmtId="9" fontId="1" fillId="0" borderId="19" xfId="0" applyNumberFormat="1" applyFont="1" applyFill="1" applyBorder="1" applyAlignment="1">
      <alignment horizontal="center" vertical="center"/>
    </xf>
    <xf numFmtId="176" fontId="0" fillId="0" borderId="51" xfId="0" applyNumberFormat="1" applyFill="1" applyBorder="1" applyAlignment="1">
      <alignment horizontal="center" vertical="center"/>
    </xf>
    <xf numFmtId="176" fontId="1" fillId="0" borderId="51" xfId="0" applyNumberFormat="1" applyFont="1" applyFill="1" applyBorder="1" applyAlignment="1">
      <alignment horizontal="center" vertical="center"/>
    </xf>
    <xf numFmtId="176" fontId="0" fillId="0" borderId="18" xfId="1" applyNumberFormat="1" applyFont="1" applyFill="1" applyBorder="1" applyAlignment="1">
      <alignment horizontal="center" vertical="center"/>
    </xf>
    <xf numFmtId="176" fontId="1" fillId="0" borderId="15" xfId="1" applyNumberFormat="1" applyFont="1" applyFill="1" applyBorder="1" applyAlignment="1">
      <alignment horizontal="center" vertical="center"/>
    </xf>
    <xf numFmtId="176" fontId="1" fillId="0" borderId="19" xfId="1" applyNumberFormat="1" applyFont="1" applyFill="1" applyBorder="1" applyAlignment="1">
      <alignment horizontal="center" vertical="center"/>
    </xf>
    <xf numFmtId="176" fontId="1" fillId="0" borderId="34" xfId="0" applyNumberFormat="1" applyFont="1" applyFill="1" applyBorder="1" applyAlignment="1">
      <alignment horizontal="center" vertical="center"/>
    </xf>
    <xf numFmtId="176" fontId="1" fillId="0" borderId="52" xfId="0" applyNumberFormat="1" applyFont="1" applyFill="1" applyBorder="1" applyAlignment="1">
      <alignment horizontal="center" vertical="center"/>
    </xf>
    <xf numFmtId="0" fontId="0" fillId="0" borderId="26" xfId="0" applyFont="1" applyBorder="1" applyAlignment="1">
      <alignment horizontal="center" vertical="top"/>
    </xf>
    <xf numFmtId="0" fontId="0" fillId="0" borderId="25" xfId="0" applyFont="1" applyBorder="1" applyAlignment="1">
      <alignment horizontal="center" vertical="top"/>
    </xf>
    <xf numFmtId="0" fontId="0" fillId="0" borderId="27" xfId="0" applyFont="1" applyBorder="1" applyAlignment="1">
      <alignment horizontal="center" vertical="top"/>
    </xf>
    <xf numFmtId="0" fontId="0" fillId="0" borderId="30" xfId="0" applyFont="1" applyBorder="1" applyAlignment="1">
      <alignment horizontal="center" vertical="top"/>
    </xf>
    <xf numFmtId="0" fontId="0" fillId="0" borderId="21" xfId="0" applyFont="1" applyBorder="1" applyAlignment="1">
      <alignment horizontal="center" vertical="top"/>
    </xf>
    <xf numFmtId="0" fontId="0" fillId="0" borderId="22" xfId="0" applyFont="1" applyBorder="1" applyAlignment="1">
      <alignment horizontal="center" vertical="top"/>
    </xf>
    <xf numFmtId="0" fontId="1" fillId="0" borderId="20" xfId="0" applyFont="1" applyBorder="1" applyAlignment="1">
      <alignment horizontal="center" vertical="center"/>
    </xf>
    <xf numFmtId="0" fontId="0" fillId="0" borderId="20" xfId="0" applyFont="1" applyBorder="1" applyAlignment="1">
      <alignment horizontal="center" vertical="center"/>
    </xf>
    <xf numFmtId="200" fontId="0" fillId="0" borderId="20" xfId="0" applyNumberFormat="1" applyFont="1" applyBorder="1" applyAlignment="1">
      <alignment horizontal="center" vertical="center"/>
    </xf>
    <xf numFmtId="200" fontId="1" fillId="0" borderId="21" xfId="0" applyNumberFormat="1" applyFont="1" applyBorder="1" applyAlignment="1">
      <alignment horizontal="center" vertical="center"/>
    </xf>
    <xf numFmtId="200" fontId="1" fillId="0" borderId="22" xfId="0" applyNumberFormat="1" applyFont="1" applyBorder="1" applyAlignment="1">
      <alignment horizontal="center" vertical="center"/>
    </xf>
    <xf numFmtId="0" fontId="1" fillId="0" borderId="31" xfId="0" applyFont="1" applyFill="1" applyBorder="1" applyAlignment="1">
      <alignment horizontal="center" vertical="center"/>
    </xf>
    <xf numFmtId="0" fontId="19" fillId="0" borderId="17" xfId="0" applyFont="1" applyFill="1" applyBorder="1" applyAlignment="1">
      <alignment vertical="center" wrapText="1"/>
    </xf>
    <xf numFmtId="0" fontId="19" fillId="0" borderId="15" xfId="0" applyFont="1" applyFill="1" applyBorder="1" applyAlignment="1">
      <alignment vertical="center" wrapText="1"/>
    </xf>
    <xf numFmtId="0" fontId="19" fillId="0" borderId="19" xfId="0" applyFont="1" applyFill="1" applyBorder="1" applyAlignment="1">
      <alignment vertical="center" wrapText="1"/>
    </xf>
    <xf numFmtId="0" fontId="0" fillId="0" borderId="25" xfId="0" applyFont="1" applyFill="1" applyBorder="1" applyAlignment="1">
      <alignment vertical="center" wrapText="1"/>
    </xf>
    <xf numFmtId="0" fontId="0" fillId="0" borderId="25" xfId="0" applyFont="1" applyFill="1" applyBorder="1" applyAlignment="1">
      <alignment vertical="center"/>
    </xf>
    <xf numFmtId="0" fontId="0" fillId="0" borderId="28" xfId="0" applyFont="1" applyFill="1" applyBorder="1" applyAlignment="1">
      <alignment vertical="center"/>
    </xf>
    <xf numFmtId="0" fontId="0" fillId="0" borderId="26" xfId="0" applyBorder="1" applyAlignment="1">
      <alignment horizontal="left" vertical="top" wrapText="1"/>
    </xf>
    <xf numFmtId="0" fontId="1" fillId="0" borderId="25" xfId="0" applyFont="1" applyBorder="1" applyAlignment="1">
      <alignment horizontal="left" vertical="top" wrapText="1"/>
    </xf>
    <xf numFmtId="0" fontId="1" fillId="0" borderId="27" xfId="0" applyFont="1" applyBorder="1" applyAlignment="1">
      <alignment horizontal="left" vertical="top" wrapText="1"/>
    </xf>
    <xf numFmtId="0" fontId="1" fillId="0" borderId="30" xfId="0" applyFont="1" applyBorder="1" applyAlignment="1">
      <alignment horizontal="left" vertical="top" wrapText="1"/>
    </xf>
    <xf numFmtId="0" fontId="1" fillId="0" borderId="21" xfId="0" applyFont="1" applyBorder="1" applyAlignment="1">
      <alignment horizontal="left" vertical="top" wrapText="1"/>
    </xf>
    <xf numFmtId="0" fontId="1" fillId="0" borderId="22" xfId="0" applyFont="1" applyBorder="1" applyAlignment="1">
      <alignment horizontal="left" vertical="top" wrapText="1"/>
    </xf>
    <xf numFmtId="0" fontId="1" fillId="0" borderId="37" xfId="0" applyFont="1" applyBorder="1" applyAlignment="1">
      <alignment horizontal="center" vertical="center" shrinkToFit="1"/>
    </xf>
    <xf numFmtId="38" fontId="0" fillId="0" borderId="45" xfId="0" applyNumberFormat="1" applyFont="1" applyFill="1" applyBorder="1" applyAlignment="1">
      <alignment horizontal="center" vertical="center"/>
    </xf>
    <xf numFmtId="0" fontId="0" fillId="0" borderId="70" xfId="0" applyFont="1" applyFill="1" applyBorder="1" applyAlignment="1">
      <alignment horizontal="center" vertical="top"/>
    </xf>
    <xf numFmtId="0" fontId="0" fillId="0" borderId="66" xfId="0" applyFont="1" applyFill="1" applyBorder="1" applyAlignment="1">
      <alignment vertical="top" shrinkToFit="1"/>
    </xf>
    <xf numFmtId="0" fontId="0" fillId="0" borderId="67" xfId="0" applyFont="1" applyFill="1" applyBorder="1" applyAlignment="1">
      <alignment vertical="top" shrinkToFit="1"/>
    </xf>
    <xf numFmtId="0" fontId="0" fillId="0" borderId="68" xfId="0" applyFont="1" applyFill="1" applyBorder="1" applyAlignment="1">
      <alignment vertical="top" shrinkToFit="1"/>
    </xf>
    <xf numFmtId="38" fontId="0" fillId="0" borderId="38" xfId="1" applyFont="1" applyFill="1" applyBorder="1" applyAlignment="1">
      <alignment horizontal="center" vertical="center"/>
    </xf>
    <xf numFmtId="38" fontId="0" fillId="0" borderId="38" xfId="0" applyNumberFormat="1" applyFont="1" applyFill="1" applyBorder="1" applyAlignment="1">
      <alignment horizontal="center" vertical="center"/>
    </xf>
    <xf numFmtId="0" fontId="0" fillId="0" borderId="70" xfId="0" applyFont="1" applyFill="1" applyBorder="1" applyAlignment="1">
      <alignment vertical="top"/>
    </xf>
    <xf numFmtId="0" fontId="0" fillId="0" borderId="43" xfId="0" applyFont="1" applyFill="1" applyBorder="1" applyAlignment="1">
      <alignment vertical="top"/>
    </xf>
    <xf numFmtId="0" fontId="0" fillId="0" borderId="44" xfId="0" applyFont="1" applyFill="1" applyBorder="1" applyAlignment="1">
      <alignment vertical="top"/>
    </xf>
    <xf numFmtId="0" fontId="0" fillId="0" borderId="72" xfId="0" applyFont="1" applyFill="1" applyBorder="1" applyAlignment="1">
      <alignment horizontal="center" vertical="top"/>
    </xf>
    <xf numFmtId="0" fontId="0" fillId="0" borderId="73" xfId="0" applyFont="1" applyFill="1" applyBorder="1" applyAlignment="1">
      <alignment horizontal="center" vertical="top"/>
    </xf>
    <xf numFmtId="0" fontId="0" fillId="0" borderId="74" xfId="0" applyFont="1" applyFill="1" applyBorder="1" applyAlignment="1">
      <alignment horizontal="center" vertical="top"/>
    </xf>
    <xf numFmtId="38" fontId="0" fillId="0" borderId="48" xfId="0" applyNumberFormat="1" applyFont="1" applyFill="1" applyBorder="1" applyAlignment="1">
      <alignment horizontal="center" vertical="center"/>
    </xf>
    <xf numFmtId="38" fontId="0" fillId="0" borderId="51" xfId="1" applyFont="1" applyFill="1" applyBorder="1" applyAlignment="1">
      <alignment horizontal="center" vertical="center"/>
    </xf>
    <xf numFmtId="38" fontId="0" fillId="0" borderId="51" xfId="0" applyNumberFormat="1" applyFont="1" applyFill="1" applyBorder="1" applyAlignment="1">
      <alignment horizontal="center" vertical="center"/>
    </xf>
    <xf numFmtId="0" fontId="0" fillId="0" borderId="37" xfId="0" applyFont="1" applyFill="1" applyBorder="1" applyAlignment="1">
      <alignment vertical="center" wrapText="1"/>
    </xf>
    <xf numFmtId="0" fontId="0" fillId="0" borderId="28" xfId="0" applyFont="1" applyFill="1" applyBorder="1" applyAlignment="1">
      <alignment vertical="center" wrapText="1"/>
    </xf>
    <xf numFmtId="0" fontId="0" fillId="0" borderId="71" xfId="0" applyFont="1" applyFill="1" applyBorder="1" applyAlignment="1">
      <alignment vertical="center" wrapText="1"/>
    </xf>
    <xf numFmtId="0" fontId="0" fillId="0" borderId="0" xfId="0" applyFont="1" applyFill="1" applyBorder="1" applyAlignment="1">
      <alignment vertical="center" wrapText="1"/>
    </xf>
    <xf numFmtId="0" fontId="0" fillId="0" borderId="65" xfId="0" applyFont="1" applyFill="1" applyBorder="1" applyAlignment="1">
      <alignment vertical="center" wrapText="1"/>
    </xf>
    <xf numFmtId="0" fontId="0" fillId="0" borderId="20" xfId="0" applyFont="1" applyFill="1" applyBorder="1" applyAlignment="1">
      <alignment vertical="center" wrapText="1"/>
    </xf>
    <xf numFmtId="0" fontId="0" fillId="0" borderId="21" xfId="0" applyFont="1" applyFill="1" applyBorder="1" applyAlignment="1">
      <alignment vertical="center" wrapText="1"/>
    </xf>
    <xf numFmtId="0" fontId="0" fillId="0" borderId="31" xfId="0" applyFont="1" applyFill="1" applyBorder="1" applyAlignment="1">
      <alignment vertical="center" wrapText="1"/>
    </xf>
    <xf numFmtId="0" fontId="0" fillId="0" borderId="37" xfId="0" applyFont="1" applyFill="1" applyBorder="1" applyAlignment="1">
      <alignment vertical="center"/>
    </xf>
    <xf numFmtId="0" fontId="0" fillId="0" borderId="71" xfId="0" applyFont="1" applyFill="1" applyBorder="1" applyAlignment="1">
      <alignment vertical="center"/>
    </xf>
    <xf numFmtId="0" fontId="0" fillId="0" borderId="0" xfId="0" applyFont="1" applyFill="1" applyBorder="1" applyAlignment="1">
      <alignment vertical="center"/>
    </xf>
    <xf numFmtId="0" fontId="0" fillId="0" borderId="65" xfId="0" applyFont="1" applyFill="1" applyBorder="1" applyAlignment="1">
      <alignment vertical="center"/>
    </xf>
    <xf numFmtId="0" fontId="0" fillId="0" borderId="20" xfId="0" applyFont="1" applyFill="1" applyBorder="1" applyAlignment="1">
      <alignment vertical="center"/>
    </xf>
    <xf numFmtId="0" fontId="0" fillId="0" borderId="21" xfId="0" applyFont="1" applyFill="1" applyBorder="1" applyAlignment="1">
      <alignment vertical="center"/>
    </xf>
    <xf numFmtId="0" fontId="0" fillId="0" borderId="31" xfId="0" applyFont="1" applyFill="1" applyBorder="1" applyAlignment="1">
      <alignment vertical="center"/>
    </xf>
    <xf numFmtId="0" fontId="0" fillId="0" borderId="78" xfId="0" applyBorder="1" applyAlignment="1">
      <alignment vertical="center" wrapText="1"/>
    </xf>
    <xf numFmtId="0" fontId="0" fillId="0" borderId="79" xfId="0" applyBorder="1" applyAlignment="1">
      <alignment vertical="center" wrapText="1"/>
    </xf>
    <xf numFmtId="0" fontId="0" fillId="0" borderId="105" xfId="0" applyFill="1" applyBorder="1" applyAlignment="1">
      <alignment horizontal="center" vertical="center"/>
    </xf>
    <xf numFmtId="0" fontId="0" fillId="0" borderId="23" xfId="0" applyFont="1" applyFill="1" applyBorder="1" applyAlignment="1">
      <alignment horizontal="center" vertical="center"/>
    </xf>
    <xf numFmtId="0" fontId="0" fillId="0" borderId="86" xfId="0" applyBorder="1" applyAlignment="1">
      <alignment horizontal="center" vertical="center"/>
    </xf>
    <xf numFmtId="0" fontId="0" fillId="0" borderId="40" xfId="0" applyBorder="1" applyAlignment="1">
      <alignment horizontal="center" vertical="center"/>
    </xf>
    <xf numFmtId="0" fontId="0" fillId="0" borderId="0" xfId="0" applyBorder="1" applyAlignment="1">
      <alignment horizontal="center" vertical="center"/>
    </xf>
    <xf numFmtId="0" fontId="0" fillId="0" borderId="41" xfId="0" applyBorder="1" applyAlignment="1">
      <alignment horizontal="center" vertical="center"/>
    </xf>
    <xf numFmtId="0" fontId="21" fillId="0" borderId="87" xfId="0" applyFont="1" applyBorder="1" applyAlignment="1">
      <alignment horizontal="left" vertical="center" wrapText="1"/>
    </xf>
    <xf numFmtId="0" fontId="21" fillId="0" borderId="88" xfId="0" applyFont="1" applyBorder="1" applyAlignment="1">
      <alignment horizontal="left" vertical="center" wrapText="1"/>
    </xf>
    <xf numFmtId="0" fontId="21" fillId="0" borderId="71" xfId="0" applyFont="1" applyBorder="1" applyAlignment="1">
      <alignment horizontal="left" vertical="center" wrapText="1"/>
    </xf>
    <xf numFmtId="0" fontId="21" fillId="0" borderId="0" xfId="0" applyFont="1" applyBorder="1" applyAlignment="1">
      <alignment horizontal="left" vertical="center" wrapText="1"/>
    </xf>
    <xf numFmtId="0" fontId="21" fillId="0" borderId="41" xfId="0" applyFont="1" applyBorder="1" applyAlignment="1">
      <alignment horizontal="left" vertical="center" wrapText="1"/>
    </xf>
    <xf numFmtId="177" fontId="0" fillId="0" borderId="138" xfId="0" applyNumberFormat="1" applyBorder="1" applyAlignment="1">
      <alignment horizontal="right" vertical="center"/>
    </xf>
    <xf numFmtId="177" fontId="0" fillId="0" borderId="71" xfId="0" applyNumberFormat="1" applyBorder="1" applyAlignment="1">
      <alignment horizontal="right" vertical="center"/>
    </xf>
    <xf numFmtId="177" fontId="0" fillId="0" borderId="0" xfId="0" applyNumberFormat="1" applyBorder="1" applyAlignment="1">
      <alignment horizontal="right" vertical="center"/>
    </xf>
    <xf numFmtId="177" fontId="0" fillId="0" borderId="36" xfId="0" applyNumberFormat="1" applyBorder="1" applyAlignment="1">
      <alignment horizontal="right" vertical="center"/>
    </xf>
    <xf numFmtId="0" fontId="0" fillId="0" borderId="92" xfId="0" applyBorder="1" applyAlignment="1">
      <alignment horizontal="center" vertical="center"/>
    </xf>
    <xf numFmtId="0" fontId="21" fillId="0" borderId="93" xfId="0" applyFont="1" applyBorder="1" applyAlignment="1">
      <alignment horizontal="left" vertical="center" wrapText="1"/>
    </xf>
    <xf numFmtId="0" fontId="21" fillId="0" borderId="94" xfId="0" applyFont="1" applyBorder="1" applyAlignment="1">
      <alignment horizontal="left" vertical="center" wrapText="1"/>
    </xf>
    <xf numFmtId="177" fontId="0" fillId="0" borderId="139" xfId="0" applyNumberFormat="1" applyBorder="1" applyAlignment="1">
      <alignment horizontal="right" vertical="center"/>
    </xf>
    <xf numFmtId="0" fontId="0" fillId="0" borderId="51" xfId="0" applyBorder="1" applyAlignment="1">
      <alignment vertical="center" shrinkToFit="1"/>
    </xf>
    <xf numFmtId="0" fontId="0" fillId="0" borderId="18" xfId="0" applyBorder="1" applyAlignment="1">
      <alignment vertical="center" wrapText="1"/>
    </xf>
    <xf numFmtId="0" fontId="0" fillId="0" borderId="15" xfId="0" applyBorder="1" applyAlignment="1">
      <alignment vertical="center" wrapText="1"/>
    </xf>
    <xf numFmtId="0" fontId="0" fillId="0" borderId="19" xfId="0" applyBorder="1" applyAlignment="1">
      <alignment vertical="center" wrapText="1"/>
    </xf>
    <xf numFmtId="0" fontId="1" fillId="0" borderId="6" xfId="0" applyFont="1" applyBorder="1" applyAlignment="1">
      <alignment horizontal="center" vertical="center"/>
    </xf>
    <xf numFmtId="0" fontId="1" fillId="0" borderId="9" xfId="0" applyFont="1" applyBorder="1" applyAlignment="1">
      <alignment horizontal="center" vertical="center"/>
    </xf>
    <xf numFmtId="0" fontId="0" fillId="0" borderId="15" xfId="0" applyBorder="1" applyAlignment="1">
      <alignment horizontal="center" vertical="center" shrinkToFit="1"/>
    </xf>
    <xf numFmtId="0" fontId="0" fillId="0" borderId="19" xfId="0" applyBorder="1" applyAlignment="1">
      <alignment horizontal="center" vertical="center" shrinkToFit="1"/>
    </xf>
    <xf numFmtId="0" fontId="33" fillId="0" borderId="15" xfId="4" applyFont="1" applyFill="1" applyBorder="1" applyAlignment="1" applyProtection="1">
      <alignment horizontal="center" vertical="center" wrapText="1"/>
    </xf>
    <xf numFmtId="0" fontId="5" fillId="0" borderId="15" xfId="4" applyFont="1" applyFill="1" applyBorder="1" applyAlignment="1" applyProtection="1">
      <alignment horizontal="center" vertical="center" wrapText="1"/>
    </xf>
    <xf numFmtId="0" fontId="5" fillId="0" borderId="15" xfId="0" applyFont="1" applyBorder="1" applyAlignment="1">
      <alignment horizontal="center" vertical="center" wrapText="1"/>
    </xf>
    <xf numFmtId="0" fontId="5" fillId="0" borderId="23" xfId="0" applyFont="1" applyBorder="1" applyAlignment="1">
      <alignment horizontal="center" vertical="center" wrapText="1"/>
    </xf>
    <xf numFmtId="176" fontId="1" fillId="0" borderId="28" xfId="1" applyNumberFormat="1" applyFont="1" applyFill="1" applyBorder="1" applyAlignment="1">
      <alignment horizontal="center" vertical="center"/>
    </xf>
    <xf numFmtId="176" fontId="1" fillId="0" borderId="49" xfId="0" applyNumberFormat="1" applyFont="1" applyFill="1" applyBorder="1" applyAlignment="1">
      <alignment horizontal="center" vertical="center"/>
    </xf>
    <xf numFmtId="0" fontId="1" fillId="0" borderId="45" xfId="0" applyFont="1" applyFill="1" applyBorder="1" applyAlignment="1">
      <alignment horizontal="center" vertical="center"/>
    </xf>
    <xf numFmtId="176" fontId="1" fillId="0" borderId="46" xfId="0" applyNumberFormat="1" applyFont="1" applyFill="1" applyBorder="1" applyAlignment="1">
      <alignment horizontal="center" vertical="center"/>
    </xf>
    <xf numFmtId="176" fontId="1" fillId="0" borderId="47" xfId="0" applyNumberFormat="1" applyFont="1" applyFill="1" applyBorder="1" applyAlignment="1">
      <alignment horizontal="center" vertical="center"/>
    </xf>
    <xf numFmtId="178" fontId="1" fillId="0" borderId="18" xfId="0" applyNumberFormat="1" applyFont="1" applyFill="1" applyBorder="1" applyAlignment="1">
      <alignment horizontal="center" vertical="center"/>
    </xf>
    <xf numFmtId="178" fontId="1" fillId="0" borderId="15" xfId="0" applyNumberFormat="1" applyFont="1" applyFill="1" applyBorder="1" applyAlignment="1">
      <alignment horizontal="center" vertical="center"/>
    </xf>
    <xf numFmtId="178" fontId="1" fillId="0" borderId="19" xfId="0" applyNumberFormat="1" applyFont="1" applyFill="1" applyBorder="1" applyAlignment="1">
      <alignment horizontal="center" vertical="center"/>
    </xf>
    <xf numFmtId="190" fontId="1" fillId="0" borderId="51" xfId="0" applyNumberFormat="1" applyFont="1" applyFill="1" applyBorder="1" applyAlignment="1">
      <alignment horizontal="center" vertical="center"/>
    </xf>
    <xf numFmtId="0" fontId="0" fillId="0" borderId="26" xfId="0" applyBorder="1" applyAlignment="1">
      <alignment horizontal="left" vertical="center" wrapText="1"/>
    </xf>
    <xf numFmtId="0" fontId="1" fillId="0" borderId="25" xfId="0" applyFont="1" applyBorder="1" applyAlignment="1">
      <alignment horizontal="left" vertical="center" wrapText="1"/>
    </xf>
    <xf numFmtId="0" fontId="1" fillId="0" borderId="27" xfId="0" applyFont="1" applyBorder="1" applyAlignment="1">
      <alignment horizontal="left" vertical="center" wrapText="1"/>
    </xf>
    <xf numFmtId="0" fontId="1" fillId="0" borderId="30" xfId="0" applyFont="1" applyBorder="1" applyAlignment="1">
      <alignment horizontal="left" vertical="center" wrapText="1"/>
    </xf>
    <xf numFmtId="0" fontId="1" fillId="0" borderId="21" xfId="0" applyFont="1" applyBorder="1" applyAlignment="1">
      <alignment horizontal="left" vertical="center" wrapText="1"/>
    </xf>
    <xf numFmtId="0" fontId="1" fillId="0" borderId="22" xfId="0" applyFont="1" applyBorder="1" applyAlignment="1">
      <alignment horizontal="left" vertical="center" wrapText="1"/>
    </xf>
    <xf numFmtId="0" fontId="0" fillId="0" borderId="20" xfId="0" applyBorder="1" applyAlignment="1">
      <alignment horizontal="center" vertical="center"/>
    </xf>
    <xf numFmtId="201" fontId="0" fillId="0" borderId="20" xfId="0" applyNumberFormat="1" applyFont="1" applyFill="1" applyBorder="1" applyAlignment="1">
      <alignment horizontal="center" vertical="center"/>
    </xf>
    <xf numFmtId="201" fontId="0" fillId="0" borderId="21" xfId="0" applyNumberFormat="1" applyFont="1" applyFill="1" applyBorder="1" applyAlignment="1">
      <alignment horizontal="center" vertical="center"/>
    </xf>
    <xf numFmtId="201" fontId="0" fillId="0" borderId="22" xfId="0" applyNumberFormat="1" applyFont="1" applyFill="1" applyBorder="1" applyAlignment="1">
      <alignment horizontal="center" vertical="center"/>
    </xf>
    <xf numFmtId="0" fontId="0" fillId="0" borderId="70" xfId="0" applyFont="1" applyFill="1" applyBorder="1" applyAlignment="1">
      <alignment horizontal="left" vertical="top"/>
    </xf>
    <xf numFmtId="0" fontId="0" fillId="0" borderId="43" xfId="0" applyFont="1" applyFill="1" applyBorder="1" applyAlignment="1">
      <alignment horizontal="left" vertical="top"/>
    </xf>
    <xf numFmtId="0" fontId="0" fillId="0" borderId="44" xfId="0" applyFont="1" applyFill="1" applyBorder="1" applyAlignment="1">
      <alignment horizontal="left" vertical="top"/>
    </xf>
    <xf numFmtId="0" fontId="0" fillId="0" borderId="71" xfId="0" applyFont="1" applyFill="1" applyBorder="1" applyAlignment="1">
      <alignment horizontal="left" vertical="top"/>
    </xf>
    <xf numFmtId="0" fontId="0" fillId="0" borderId="0" xfId="0" applyFont="1" applyFill="1" applyBorder="1" applyAlignment="1">
      <alignment horizontal="left" vertical="top"/>
    </xf>
    <xf numFmtId="0" fontId="0" fillId="0" borderId="65" xfId="0" applyFont="1" applyFill="1" applyBorder="1" applyAlignment="1">
      <alignment horizontal="left" vertical="top"/>
    </xf>
    <xf numFmtId="0" fontId="0" fillId="0" borderId="37" xfId="0" applyFill="1" applyBorder="1" applyAlignment="1">
      <alignment horizontal="left" vertical="center" wrapText="1"/>
    </xf>
    <xf numFmtId="0" fontId="0" fillId="0" borderId="25" xfId="0" applyBorder="1" applyAlignment="1">
      <alignment horizontal="center" vertical="center"/>
    </xf>
    <xf numFmtId="0" fontId="0" fillId="0" borderId="27" xfId="0" applyBorder="1" applyAlignment="1">
      <alignment horizontal="center" vertical="center"/>
    </xf>
    <xf numFmtId="0" fontId="21" fillId="0" borderId="37" xfId="0" applyFont="1" applyBorder="1" applyAlignment="1">
      <alignment horizontal="left" vertical="center" wrapText="1"/>
    </xf>
    <xf numFmtId="0" fontId="21" fillId="0" borderId="25" xfId="0" applyFont="1" applyBorder="1" applyAlignment="1">
      <alignment horizontal="left" vertical="center" wrapText="1"/>
    </xf>
    <xf numFmtId="0" fontId="21" fillId="0" borderId="27" xfId="0" applyFont="1" applyBorder="1" applyAlignment="1">
      <alignment horizontal="left" vertical="center" wrapText="1"/>
    </xf>
    <xf numFmtId="177" fontId="0" fillId="0" borderId="37" xfId="0" applyNumberFormat="1" applyBorder="1" applyAlignment="1">
      <alignment horizontal="right" vertical="center"/>
    </xf>
    <xf numFmtId="177" fontId="0" fillId="0" borderId="25" xfId="0" applyNumberFormat="1" applyBorder="1" applyAlignment="1">
      <alignment horizontal="right" vertical="center"/>
    </xf>
    <xf numFmtId="177" fontId="0" fillId="0" borderId="32" xfId="0" applyNumberFormat="1" applyBorder="1" applyAlignment="1">
      <alignment horizontal="right" vertical="center"/>
    </xf>
    <xf numFmtId="0" fontId="0" fillId="0" borderId="51" xfId="0" applyFill="1" applyBorder="1" applyAlignment="1">
      <alignment vertical="center" wrapText="1"/>
    </xf>
    <xf numFmtId="0" fontId="34" fillId="0" borderId="7" xfId="3" applyFont="1" applyFill="1" applyBorder="1" applyAlignment="1" applyProtection="1">
      <alignment horizontal="center" vertical="center" wrapText="1" shrinkToFit="1"/>
    </xf>
    <xf numFmtId="0" fontId="21" fillId="0" borderId="6" xfId="0" applyFont="1" applyFill="1" applyBorder="1" applyAlignment="1">
      <alignment horizontal="center" vertical="center"/>
    </xf>
    <xf numFmtId="0" fontId="21" fillId="0" borderId="6" xfId="0" applyFont="1" applyBorder="1" applyAlignment="1">
      <alignment horizontal="center" vertical="center"/>
    </xf>
    <xf numFmtId="0" fontId="0" fillId="0" borderId="6" xfId="0" applyBorder="1" applyAlignment="1">
      <alignment horizontal="center" vertical="center"/>
    </xf>
    <xf numFmtId="0" fontId="0" fillId="0" borderId="9" xfId="0" applyBorder="1" applyAlignment="1">
      <alignment horizontal="center" vertical="center"/>
    </xf>
    <xf numFmtId="0" fontId="0" fillId="0" borderId="13" xfId="0" applyBorder="1" applyAlignment="1">
      <alignment horizontal="center" vertical="center"/>
    </xf>
    <xf numFmtId="0" fontId="0" fillId="0" borderId="26" xfId="2" applyFont="1" applyFill="1" applyBorder="1" applyAlignment="1" applyProtection="1">
      <alignment horizontal="left" vertical="center" wrapText="1" shrinkToFit="1"/>
    </xf>
    <xf numFmtId="0" fontId="1" fillId="0" borderId="25" xfId="2" applyFont="1" applyFill="1" applyBorder="1" applyAlignment="1" applyProtection="1">
      <alignment horizontal="left" vertical="center" wrapText="1" shrinkToFit="1"/>
    </xf>
    <xf numFmtId="0" fontId="1" fillId="0" borderId="30" xfId="2" applyFont="1" applyFill="1" applyBorder="1" applyAlignment="1" applyProtection="1">
      <alignment horizontal="left" vertical="center" wrapText="1" shrinkToFit="1"/>
    </xf>
    <xf numFmtId="0" fontId="1" fillId="0" borderId="21" xfId="2" applyFont="1" applyFill="1" applyBorder="1" applyAlignment="1" applyProtection="1">
      <alignment horizontal="left" vertical="center" wrapText="1" shrinkToFit="1"/>
    </xf>
    <xf numFmtId="0" fontId="21" fillId="0" borderId="37" xfId="3" applyFont="1" applyFill="1" applyBorder="1" applyAlignment="1">
      <alignment horizontal="center" vertical="center" wrapText="1" shrinkToFit="1"/>
    </xf>
    <xf numFmtId="0" fontId="21" fillId="0" borderId="25" xfId="0" applyFont="1" applyBorder="1" applyAlignment="1">
      <alignment horizontal="center" vertical="center" shrinkToFit="1"/>
    </xf>
    <xf numFmtId="0" fontId="21" fillId="0" borderId="28" xfId="0" applyFont="1" applyBorder="1" applyAlignment="1">
      <alignment horizontal="center" vertical="center" shrinkToFit="1"/>
    </xf>
    <xf numFmtId="0" fontId="21" fillId="0" borderId="20" xfId="0" applyFont="1" applyBorder="1" applyAlignment="1">
      <alignment horizontal="center" vertical="center" shrinkToFit="1"/>
    </xf>
    <xf numFmtId="0" fontId="21" fillId="0" borderId="21" xfId="0" applyFont="1" applyBorder="1" applyAlignment="1">
      <alignment horizontal="center" vertical="center" shrinkToFit="1"/>
    </xf>
    <xf numFmtId="0" fontId="21" fillId="0" borderId="31" xfId="0" applyFont="1" applyBorder="1" applyAlignment="1">
      <alignment horizontal="center" vertical="center" shrinkToFit="1"/>
    </xf>
    <xf numFmtId="0" fontId="0" fillId="0" borderId="17" xfId="3" applyFont="1" applyFill="1" applyBorder="1" applyAlignment="1" applyProtection="1">
      <alignment vertical="top" wrapText="1"/>
    </xf>
    <xf numFmtId="0" fontId="1" fillId="0" borderId="15" xfId="3" applyFont="1" applyFill="1" applyBorder="1" applyAlignment="1" applyProtection="1">
      <alignment vertical="top" wrapText="1"/>
    </xf>
    <xf numFmtId="0" fontId="1" fillId="0" borderId="23" xfId="3" applyFont="1" applyFill="1" applyBorder="1" applyAlignment="1" applyProtection="1">
      <alignment vertical="top" wrapText="1"/>
    </xf>
    <xf numFmtId="0" fontId="0" fillId="0" borderId="18" xfId="0" applyBorder="1" applyAlignment="1">
      <alignment horizontal="left" vertical="center" wrapText="1" shrinkToFit="1"/>
    </xf>
    <xf numFmtId="0" fontId="0" fillId="0" borderId="15" xfId="0" applyBorder="1" applyAlignment="1">
      <alignment horizontal="left" vertical="center" shrinkToFit="1"/>
    </xf>
    <xf numFmtId="0" fontId="0" fillId="0" borderId="19" xfId="0" applyBorder="1" applyAlignment="1">
      <alignment horizontal="left" vertical="center" shrinkToFit="1"/>
    </xf>
    <xf numFmtId="0" fontId="23" fillId="0" borderId="18" xfId="4" applyFont="1" applyFill="1" applyBorder="1" applyAlignment="1" applyProtection="1">
      <alignment horizontal="center" vertical="center" wrapText="1" shrinkToFit="1"/>
    </xf>
    <xf numFmtId="0" fontId="23" fillId="0" borderId="15" xfId="4" applyFont="1" applyFill="1" applyBorder="1" applyAlignment="1" applyProtection="1">
      <alignment horizontal="center" vertical="center" shrinkToFit="1"/>
    </xf>
    <xf numFmtId="0" fontId="23" fillId="0" borderId="23" xfId="4" applyFont="1" applyFill="1" applyBorder="1" applyAlignment="1" applyProtection="1">
      <alignment horizontal="center" vertical="center" shrinkToFit="1"/>
    </xf>
    <xf numFmtId="0" fontId="23" fillId="0" borderId="15" xfId="4" applyFont="1" applyFill="1" applyBorder="1" applyAlignment="1" applyProtection="1">
      <alignment horizontal="center" vertical="center" wrapText="1"/>
    </xf>
    <xf numFmtId="0" fontId="1" fillId="0" borderId="23" xfId="0" applyFont="1" applyBorder="1" applyAlignment="1">
      <alignment horizontal="center" vertical="center"/>
    </xf>
    <xf numFmtId="0" fontId="0" fillId="0" borderId="27" xfId="0" applyFont="1" applyFill="1" applyBorder="1" applyAlignment="1">
      <alignment horizontal="center" vertical="center"/>
    </xf>
    <xf numFmtId="38" fontId="0" fillId="0" borderId="37" xfId="1" applyFont="1" applyFill="1" applyBorder="1" applyAlignment="1">
      <alignment horizontal="center" vertical="center"/>
    </xf>
    <xf numFmtId="38" fontId="0" fillId="0" borderId="25" xfId="1" applyFont="1" applyFill="1" applyBorder="1" applyAlignment="1">
      <alignment horizontal="center" vertical="center"/>
    </xf>
    <xf numFmtId="38" fontId="0" fillId="0" borderId="27" xfId="1" applyFont="1" applyFill="1" applyBorder="1" applyAlignment="1">
      <alignment horizontal="center" vertical="center"/>
    </xf>
    <xf numFmtId="38" fontId="1" fillId="0" borderId="25" xfId="1" applyFont="1" applyFill="1" applyBorder="1" applyAlignment="1">
      <alignment horizontal="center" vertical="center"/>
    </xf>
    <xf numFmtId="38" fontId="1" fillId="0" borderId="27" xfId="1" applyFont="1" applyFill="1" applyBorder="1" applyAlignment="1">
      <alignment horizontal="center" vertical="center"/>
    </xf>
    <xf numFmtId="0" fontId="1" fillId="0" borderId="38" xfId="0" applyFont="1" applyFill="1" applyBorder="1" applyAlignment="1">
      <alignment horizontal="center" vertical="center"/>
    </xf>
    <xf numFmtId="0" fontId="1" fillId="0" borderId="39" xfId="0" applyFont="1" applyFill="1" applyBorder="1" applyAlignment="1">
      <alignment horizontal="center" vertical="center"/>
    </xf>
    <xf numFmtId="0" fontId="0" fillId="0" borderId="119" xfId="0" applyFont="1" applyFill="1" applyBorder="1" applyAlignment="1">
      <alignment horizontal="center" vertical="center"/>
    </xf>
    <xf numFmtId="38" fontId="0" fillId="0" borderId="119" xfId="1" applyFont="1" applyFill="1" applyBorder="1" applyAlignment="1">
      <alignment horizontal="center" vertical="center"/>
    </xf>
    <xf numFmtId="38" fontId="0" fillId="0" borderId="93" xfId="1" applyFont="1" applyFill="1" applyBorder="1" applyAlignment="1">
      <alignment horizontal="center" vertical="center"/>
    </xf>
    <xf numFmtId="38" fontId="0" fillId="0" borderId="94" xfId="1" applyFont="1" applyFill="1" applyBorder="1" applyAlignment="1">
      <alignment horizontal="center" vertical="center"/>
    </xf>
    <xf numFmtId="0" fontId="1" fillId="0" borderId="48" xfId="0" applyFont="1" applyFill="1" applyBorder="1" applyAlignment="1">
      <alignment horizontal="center" vertical="center"/>
    </xf>
    <xf numFmtId="0" fontId="1" fillId="0" borderId="49"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47" xfId="0" applyFont="1" applyFill="1" applyBorder="1" applyAlignment="1">
      <alignment horizontal="center" vertical="center"/>
    </xf>
    <xf numFmtId="9" fontId="0" fillId="0" borderId="69" xfId="9" applyFont="1" applyFill="1" applyBorder="1" applyAlignment="1">
      <alignment horizontal="center" vertical="center"/>
    </xf>
    <xf numFmtId="9" fontId="0" fillId="0" borderId="67" xfId="9" applyFont="1" applyFill="1" applyBorder="1" applyAlignment="1">
      <alignment horizontal="center" vertical="center"/>
    </xf>
    <xf numFmtId="9" fontId="0" fillId="0" borderId="68" xfId="9" applyFont="1" applyFill="1" applyBorder="1" applyAlignment="1">
      <alignment horizontal="center" vertical="center"/>
    </xf>
    <xf numFmtId="0" fontId="34" fillId="2" borderId="50" xfId="2" applyFont="1" applyFill="1" applyBorder="1" applyAlignment="1" applyProtection="1">
      <alignment horizontal="center" vertical="center" wrapText="1"/>
    </xf>
    <xf numFmtId="0" fontId="34" fillId="2" borderId="51" xfId="2" applyFont="1" applyFill="1" applyBorder="1" applyAlignment="1" applyProtection="1">
      <alignment horizontal="center" vertical="center" wrapText="1"/>
    </xf>
    <xf numFmtId="0" fontId="21" fillId="0" borderId="26" xfId="0" applyFont="1" applyBorder="1" applyAlignment="1">
      <alignment horizontal="left" vertical="center"/>
    </xf>
    <xf numFmtId="0" fontId="21" fillId="0" borderId="25" xfId="0" applyFont="1" applyBorder="1" applyAlignment="1">
      <alignment horizontal="left" vertical="center"/>
    </xf>
    <xf numFmtId="0" fontId="21" fillId="0" borderId="27" xfId="0" applyFont="1" applyBorder="1" applyAlignment="1">
      <alignment horizontal="left" vertical="center"/>
    </xf>
    <xf numFmtId="0" fontId="21" fillId="0" borderId="30" xfId="0" applyFont="1" applyBorder="1" applyAlignment="1">
      <alignment horizontal="left" vertical="center"/>
    </xf>
    <xf numFmtId="0" fontId="21" fillId="0" borderId="21" xfId="0" applyFont="1" applyBorder="1" applyAlignment="1">
      <alignment horizontal="left" vertical="center"/>
    </xf>
    <xf numFmtId="0" fontId="21" fillId="0" borderId="22" xfId="0" applyFont="1" applyBorder="1" applyAlignment="1">
      <alignment horizontal="left" vertical="center"/>
    </xf>
    <xf numFmtId="3" fontId="0" fillId="0" borderId="18" xfId="0" applyNumberFormat="1" applyFont="1" applyBorder="1" applyAlignment="1">
      <alignment horizontal="center" vertical="center"/>
    </xf>
    <xf numFmtId="3" fontId="0" fillId="0" borderId="18" xfId="0" applyNumberFormat="1" applyFont="1" applyBorder="1" applyAlignment="1">
      <alignment horizontal="center" vertical="center" wrapText="1"/>
    </xf>
    <xf numFmtId="202" fontId="0" fillId="0" borderId="61" xfId="0" applyNumberFormat="1" applyFont="1" applyBorder="1" applyAlignment="1">
      <alignment horizontal="center" vertical="center"/>
    </xf>
    <xf numFmtId="202" fontId="0" fillId="0" borderId="61" xfId="0" applyNumberFormat="1" applyFont="1" applyFill="1" applyBorder="1" applyAlignment="1">
      <alignment horizontal="center" vertical="center"/>
    </xf>
    <xf numFmtId="0" fontId="0" fillId="0" borderId="140" xfId="0" applyFont="1" applyBorder="1" applyAlignment="1">
      <alignment horizontal="center" vertical="center"/>
    </xf>
    <xf numFmtId="0" fontId="56" fillId="0" borderId="51" xfId="0" applyFont="1" applyBorder="1" applyAlignment="1">
      <alignment horizontal="center" vertical="center" wrapText="1" shrinkToFit="1"/>
    </xf>
    <xf numFmtId="0" fontId="56" fillId="0" borderId="51" xfId="0" applyFont="1" applyBorder="1" applyAlignment="1">
      <alignment horizontal="center" vertical="center" shrinkToFit="1"/>
    </xf>
    <xf numFmtId="38" fontId="0" fillId="0" borderId="51" xfId="1" applyFont="1" applyBorder="1" applyAlignment="1">
      <alignment horizontal="center" vertical="center"/>
    </xf>
    <xf numFmtId="38" fontId="0" fillId="0" borderId="59" xfId="1" applyFont="1" applyBorder="1" applyAlignment="1">
      <alignment horizontal="center" vertical="center"/>
    </xf>
    <xf numFmtId="9" fontId="0" fillId="0" borderId="61" xfId="9" applyFont="1" applyBorder="1" applyAlignment="1">
      <alignment horizontal="center" vertical="center"/>
    </xf>
    <xf numFmtId="203" fontId="0" fillId="0" borderId="20" xfId="0" applyNumberFormat="1" applyFont="1" applyBorder="1" applyAlignment="1">
      <alignment horizontal="center" vertical="center"/>
    </xf>
    <xf numFmtId="203" fontId="1" fillId="0" borderId="21" xfId="0" applyNumberFormat="1" applyFont="1" applyBorder="1" applyAlignment="1">
      <alignment horizontal="center" vertical="center"/>
    </xf>
    <xf numFmtId="203" fontId="1" fillId="0" borderId="22" xfId="0" applyNumberFormat="1" applyFont="1" applyBorder="1" applyAlignment="1">
      <alignment horizontal="center" vertical="center"/>
    </xf>
    <xf numFmtId="0" fontId="1" fillId="0" borderId="31" xfId="0" applyFont="1" applyBorder="1" applyAlignment="1">
      <alignment horizontal="center" vertical="center"/>
    </xf>
    <xf numFmtId="0" fontId="0" fillId="0" borderId="17" xfId="0" applyFont="1" applyFill="1" applyBorder="1" applyAlignment="1">
      <alignment horizontal="left" vertical="center" wrapText="1"/>
    </xf>
    <xf numFmtId="0" fontId="0" fillId="0" borderId="15" xfId="0" applyFont="1" applyFill="1" applyBorder="1" applyAlignment="1">
      <alignment horizontal="left" vertical="center" wrapText="1"/>
    </xf>
    <xf numFmtId="0" fontId="0" fillId="0" borderId="19" xfId="0" applyFont="1" applyFill="1" applyBorder="1" applyAlignment="1">
      <alignment horizontal="left" vertical="center" wrapText="1"/>
    </xf>
    <xf numFmtId="0" fontId="29" fillId="0" borderId="37" xfId="0" applyFont="1" applyBorder="1" applyAlignment="1">
      <alignment horizontal="center" vertical="center" wrapText="1" shrinkToFit="1"/>
    </xf>
    <xf numFmtId="0" fontId="29" fillId="0" borderId="25" xfId="0" applyFont="1" applyBorder="1" applyAlignment="1">
      <alignment horizontal="center" vertical="center" shrinkToFit="1"/>
    </xf>
    <xf numFmtId="0" fontId="29" fillId="0" borderId="27" xfId="0" applyFont="1" applyBorder="1" applyAlignment="1">
      <alignment horizontal="center" vertical="center" shrinkToFit="1"/>
    </xf>
    <xf numFmtId="0" fontId="29" fillId="0" borderId="20" xfId="0" applyFont="1" applyBorder="1" applyAlignment="1">
      <alignment horizontal="center" vertical="center" shrinkToFit="1"/>
    </xf>
    <xf numFmtId="0" fontId="29" fillId="0" borderId="21" xfId="0" applyFont="1" applyBorder="1" applyAlignment="1">
      <alignment horizontal="center" vertical="center" shrinkToFit="1"/>
    </xf>
    <xf numFmtId="0" fontId="29" fillId="0" borderId="22" xfId="0" applyFont="1" applyBorder="1" applyAlignment="1">
      <alignment horizontal="center" vertical="center" shrinkToFit="1"/>
    </xf>
    <xf numFmtId="38" fontId="1" fillId="0" borderId="61" xfId="1" applyFont="1" applyBorder="1" applyAlignment="1">
      <alignment horizontal="center" vertical="center"/>
    </xf>
    <xf numFmtId="38" fontId="0" fillId="0" borderId="45" xfId="1" applyFont="1" applyFill="1" applyBorder="1" applyAlignment="1">
      <alignment horizontal="center" vertical="top"/>
    </xf>
    <xf numFmtId="0" fontId="29" fillId="0" borderId="66" xfId="0" applyFont="1" applyFill="1" applyBorder="1" applyAlignment="1">
      <alignment horizontal="left" vertical="top" wrapText="1"/>
    </xf>
    <xf numFmtId="0" fontId="29" fillId="0" borderId="67" xfId="0" applyFont="1" applyFill="1" applyBorder="1" applyAlignment="1">
      <alignment horizontal="left" vertical="top" wrapText="1"/>
    </xf>
    <xf numFmtId="0" fontId="29" fillId="0" borderId="68" xfId="0" applyFont="1" applyFill="1" applyBorder="1" applyAlignment="1">
      <alignment horizontal="left" vertical="top" wrapText="1"/>
    </xf>
    <xf numFmtId="38" fontId="0" fillId="0" borderId="38" xfId="1" applyFont="1" applyFill="1" applyBorder="1" applyAlignment="1">
      <alignment horizontal="center" vertical="top"/>
    </xf>
    <xf numFmtId="0" fontId="0" fillId="0" borderId="37" xfId="0" applyFont="1" applyFill="1" applyBorder="1" applyAlignment="1">
      <alignment horizontal="left" vertical="top"/>
    </xf>
    <xf numFmtId="38" fontId="0" fillId="0" borderId="48" xfId="1" applyFont="1" applyFill="1" applyBorder="1" applyAlignment="1">
      <alignment horizontal="center" vertical="top"/>
    </xf>
    <xf numFmtId="38" fontId="0" fillId="0" borderId="51" xfId="1" applyFont="1" applyFill="1" applyBorder="1" applyAlignment="1">
      <alignment horizontal="center" vertical="top"/>
    </xf>
    <xf numFmtId="0" fontId="0" fillId="0" borderId="86" xfId="0" applyFont="1" applyFill="1" applyBorder="1" applyAlignment="1">
      <alignment horizontal="center" vertical="center" wrapText="1"/>
    </xf>
    <xf numFmtId="0" fontId="0" fillId="0" borderId="87" xfId="0" applyFont="1" applyFill="1" applyBorder="1" applyAlignment="1">
      <alignment horizontal="center" vertical="center"/>
    </xf>
    <xf numFmtId="0" fontId="0" fillId="0" borderId="88" xfId="0" applyFont="1" applyFill="1" applyBorder="1" applyAlignment="1">
      <alignment horizontal="center" vertical="center"/>
    </xf>
    <xf numFmtId="0" fontId="0" fillId="0" borderId="103" xfId="0" applyFont="1" applyBorder="1" applyAlignment="1">
      <alignment vertical="center" wrapText="1"/>
    </xf>
    <xf numFmtId="0" fontId="0" fillId="0" borderId="78" xfId="0" applyFont="1" applyBorder="1" applyAlignment="1">
      <alignment vertical="center" wrapText="1"/>
    </xf>
    <xf numFmtId="0" fontId="0" fillId="0" borderId="79" xfId="0" applyFont="1" applyBorder="1" applyAlignment="1">
      <alignment vertical="center" wrapText="1"/>
    </xf>
    <xf numFmtId="0" fontId="0" fillId="0" borderId="77" xfId="0" applyFont="1" applyFill="1" applyBorder="1" applyAlignment="1">
      <alignment vertical="center" wrapText="1"/>
    </xf>
    <xf numFmtId="0" fontId="0" fillId="0" borderId="78" xfId="0" applyFont="1" applyBorder="1" applyAlignment="1">
      <alignment vertical="center"/>
    </xf>
    <xf numFmtId="0" fontId="0" fillId="0" borderId="79" xfId="0" applyFont="1" applyBorder="1" applyAlignment="1">
      <alignment vertical="center"/>
    </xf>
    <xf numFmtId="49" fontId="0" fillId="0" borderId="105" xfId="0" applyNumberFormat="1" applyFont="1" applyFill="1" applyBorder="1" applyAlignment="1">
      <alignment horizontal="left" vertical="center"/>
    </xf>
    <xf numFmtId="49" fontId="0" fillId="0" borderId="15" xfId="0" applyNumberFormat="1" applyFont="1" applyFill="1" applyBorder="1" applyAlignment="1">
      <alignment horizontal="left" vertical="center"/>
    </xf>
    <xf numFmtId="49" fontId="0" fillId="0" borderId="23" xfId="0" applyNumberFormat="1" applyFont="1" applyFill="1" applyBorder="1" applyAlignment="1">
      <alignment horizontal="left" vertical="center"/>
    </xf>
    <xf numFmtId="0" fontId="19" fillId="2" borderId="80" xfId="0" applyFont="1" applyFill="1" applyBorder="1" applyAlignment="1">
      <alignment horizontal="center" vertical="center" wrapText="1"/>
    </xf>
    <xf numFmtId="0" fontId="19" fillId="2" borderId="11" xfId="0" applyFont="1" applyFill="1" applyBorder="1" applyAlignment="1">
      <alignment horizontal="center" vertical="center" wrapText="1"/>
    </xf>
    <xf numFmtId="0" fontId="19" fillId="2" borderId="81" xfId="0" applyFont="1" applyFill="1" applyBorder="1" applyAlignment="1">
      <alignment horizontal="center" vertical="center" wrapText="1"/>
    </xf>
    <xf numFmtId="0" fontId="6" fillId="0" borderId="7" xfId="0" applyFont="1" applyFill="1" applyBorder="1" applyAlignment="1">
      <alignment horizontal="center" vertical="center"/>
    </xf>
    <xf numFmtId="0" fontId="6" fillId="0" borderId="6" xfId="0" applyFont="1" applyBorder="1" applyAlignment="1">
      <alignment horizontal="center" vertical="center"/>
    </xf>
    <xf numFmtId="0" fontId="6" fillId="0" borderId="9" xfId="0" applyFont="1" applyBorder="1" applyAlignment="1">
      <alignment horizontal="center" vertical="center"/>
    </xf>
    <xf numFmtId="0" fontId="6" fillId="0" borderId="13" xfId="0" applyFont="1" applyBorder="1" applyAlignment="1">
      <alignment horizontal="center" vertical="center"/>
    </xf>
    <xf numFmtId="0" fontId="0" fillId="0" borderId="18" xfId="0" applyFill="1" applyBorder="1" applyAlignment="1">
      <alignment horizontal="center" vertical="center"/>
    </xf>
    <xf numFmtId="0" fontId="0" fillId="0" borderId="15" xfId="0" applyFill="1" applyBorder="1" applyAlignment="1">
      <alignment horizontal="center" vertical="center"/>
    </xf>
    <xf numFmtId="0" fontId="0" fillId="0" borderId="19" xfId="0" applyFill="1" applyBorder="1" applyAlignment="1">
      <alignment horizontal="center" vertical="center"/>
    </xf>
    <xf numFmtId="38" fontId="0" fillId="0" borderId="18" xfId="1" applyFont="1" applyBorder="1" applyAlignment="1">
      <alignment vertical="center"/>
    </xf>
    <xf numFmtId="0" fontId="49" fillId="0" borderId="0" xfId="0" applyFont="1" applyBorder="1" applyAlignment="1">
      <alignment horizontal="center" vertical="center"/>
    </xf>
    <xf numFmtId="0" fontId="43" fillId="0" borderId="1" xfId="0" applyFont="1" applyFill="1" applyBorder="1" applyAlignment="1">
      <alignment horizontal="center" vertical="center"/>
    </xf>
    <xf numFmtId="49" fontId="6" fillId="0" borderId="1" xfId="0" applyNumberFormat="1" applyFont="1" applyBorder="1" applyAlignment="1">
      <alignment horizontal="left" vertical="center" wrapText="1"/>
    </xf>
    <xf numFmtId="49" fontId="6" fillId="0" borderId="1" xfId="0" applyNumberFormat="1" applyFont="1" applyBorder="1" applyAlignment="1">
      <alignment horizontal="left" vertical="center"/>
    </xf>
    <xf numFmtId="0" fontId="44" fillId="9" borderId="2" xfId="2" applyFont="1" applyFill="1" applyBorder="1" applyAlignment="1" applyProtection="1">
      <alignment horizontal="center" vertical="center"/>
    </xf>
    <xf numFmtId="0" fontId="5" fillId="9" borderId="3" xfId="0" applyFont="1" applyFill="1" applyBorder="1">
      <alignment vertical="center"/>
    </xf>
    <xf numFmtId="0" fontId="5" fillId="9" borderId="4" xfId="0" applyFont="1" applyFill="1" applyBorder="1">
      <alignment vertical="center"/>
    </xf>
    <xf numFmtId="0" fontId="7" fillId="9" borderId="5" xfId="2" applyFont="1" applyFill="1" applyBorder="1" applyAlignment="1" applyProtection="1">
      <alignment horizontal="center" vertical="center"/>
    </xf>
    <xf numFmtId="0" fontId="7" fillId="9" borderId="6" xfId="2" applyFont="1" applyFill="1" applyBorder="1" applyAlignment="1" applyProtection="1">
      <alignment horizontal="center" vertical="center"/>
    </xf>
    <xf numFmtId="0" fontId="11" fillId="0" borderId="7" xfId="3" applyFont="1" applyFill="1" applyBorder="1" applyAlignment="1" applyProtection="1">
      <alignment horizontal="center" vertical="center" wrapText="1" shrinkToFit="1"/>
    </xf>
    <xf numFmtId="0" fontId="8" fillId="9" borderId="8" xfId="3" applyFont="1" applyFill="1" applyBorder="1" applyAlignment="1" applyProtection="1">
      <alignment horizontal="center" vertical="center" wrapText="1" shrinkToFit="1"/>
    </xf>
    <xf numFmtId="0" fontId="5" fillId="9" borderId="6" xfId="0" applyFont="1" applyFill="1" applyBorder="1" applyAlignment="1">
      <alignment horizontal="center" vertical="center"/>
    </xf>
    <xf numFmtId="0" fontId="5" fillId="9" borderId="9" xfId="0" applyFont="1" applyFill="1" applyBorder="1" applyAlignment="1">
      <alignment horizontal="center" vertical="center"/>
    </xf>
    <xf numFmtId="0" fontId="29" fillId="0" borderId="10" xfId="0" applyFont="1" applyBorder="1" applyAlignment="1">
      <alignment horizontal="left" vertical="center" wrapText="1"/>
    </xf>
    <xf numFmtId="0" fontId="29" fillId="0" borderId="11" xfId="0" applyFont="1" applyBorder="1" applyAlignment="1">
      <alignment horizontal="left" vertical="center"/>
    </xf>
    <xf numFmtId="0" fontId="29" fillId="0" borderId="12" xfId="0" applyFont="1" applyBorder="1" applyAlignment="1">
      <alignment horizontal="left" vertical="center"/>
    </xf>
    <xf numFmtId="0" fontId="29" fillId="0" borderId="20" xfId="0" applyFont="1" applyBorder="1" applyAlignment="1">
      <alignment horizontal="left" vertical="center"/>
    </xf>
    <xf numFmtId="0" fontId="29" fillId="0" borderId="21" xfId="0" applyFont="1" applyBorder="1" applyAlignment="1">
      <alignment horizontal="left" vertical="center"/>
    </xf>
    <xf numFmtId="0" fontId="29" fillId="0" borderId="22" xfId="0" applyFont="1" applyBorder="1" applyAlignment="1">
      <alignment horizontal="left" vertical="center"/>
    </xf>
    <xf numFmtId="0" fontId="10" fillId="9" borderId="14" xfId="2" applyFont="1" applyFill="1" applyBorder="1" applyAlignment="1" applyProtection="1">
      <alignment horizontal="center" vertical="center" wrapText="1" shrinkToFit="1"/>
    </xf>
    <xf numFmtId="0" fontId="10" fillId="9" borderId="15" xfId="2" applyFont="1" applyFill="1" applyBorder="1" applyAlignment="1" applyProtection="1">
      <alignment horizontal="center" vertical="center" shrinkToFit="1"/>
    </xf>
    <xf numFmtId="0" fontId="10" fillId="9" borderId="16" xfId="2" applyFont="1" applyFill="1" applyBorder="1" applyAlignment="1" applyProtection="1">
      <alignment horizontal="center" vertical="center" shrinkToFit="1"/>
    </xf>
    <xf numFmtId="0" fontId="7" fillId="9" borderId="14" xfId="2" applyFont="1" applyFill="1" applyBorder="1" applyAlignment="1" applyProtection="1">
      <alignment horizontal="center" vertical="center" wrapText="1"/>
    </xf>
    <xf numFmtId="0" fontId="7" fillId="9" borderId="15" xfId="2" applyFont="1" applyFill="1" applyBorder="1" applyAlignment="1" applyProtection="1">
      <alignment horizontal="center" vertical="center" wrapText="1"/>
    </xf>
    <xf numFmtId="0" fontId="5" fillId="0" borderId="17" xfId="3" applyFont="1" applyFill="1" applyBorder="1" applyAlignment="1" applyProtection="1">
      <alignment horizontal="left" vertical="center" wrapText="1"/>
    </xf>
    <xf numFmtId="0" fontId="5" fillId="0" borderId="15" xfId="3" applyFont="1" applyFill="1" applyBorder="1" applyAlignment="1" applyProtection="1">
      <alignment horizontal="left" vertical="center" wrapText="1"/>
    </xf>
    <xf numFmtId="0" fontId="5" fillId="0" borderId="23" xfId="3" applyFont="1" applyFill="1" applyBorder="1" applyAlignment="1" applyProtection="1">
      <alignment horizontal="left" vertical="center" wrapText="1"/>
    </xf>
    <xf numFmtId="0" fontId="7" fillId="9" borderId="16" xfId="2" applyFont="1" applyFill="1" applyBorder="1" applyAlignment="1" applyProtection="1">
      <alignment horizontal="center" vertical="center" wrapText="1"/>
    </xf>
    <xf numFmtId="0" fontId="0" fillId="0" borderId="17" xfId="3" applyFont="1" applyFill="1" applyBorder="1" applyAlignment="1" applyProtection="1">
      <alignment vertical="center" wrapText="1"/>
    </xf>
    <xf numFmtId="0" fontId="0" fillId="0" borderId="15" xfId="3" applyFont="1" applyFill="1" applyBorder="1" applyAlignment="1" applyProtection="1">
      <alignment vertical="center" wrapText="1"/>
    </xf>
    <xf numFmtId="0" fontId="0" fillId="0" borderId="23" xfId="3" applyFont="1" applyFill="1" applyBorder="1" applyAlignment="1" applyProtection="1">
      <alignment vertical="center" wrapText="1"/>
    </xf>
    <xf numFmtId="0" fontId="7" fillId="9" borderId="24" xfId="2" applyFont="1" applyFill="1" applyBorder="1" applyAlignment="1" applyProtection="1">
      <alignment horizontal="center" vertical="center" wrapText="1"/>
    </xf>
    <xf numFmtId="0" fontId="7" fillId="9" borderId="25" xfId="2" applyFont="1" applyFill="1" applyBorder="1" applyAlignment="1" applyProtection="1">
      <alignment horizontal="center" vertical="center" wrapText="1"/>
    </xf>
    <xf numFmtId="0" fontId="7" fillId="9" borderId="32" xfId="2" applyFont="1" applyFill="1" applyBorder="1" applyAlignment="1" applyProtection="1">
      <alignment horizontal="center" vertical="center" wrapText="1"/>
    </xf>
    <xf numFmtId="0" fontId="7" fillId="9" borderId="35" xfId="2" applyFont="1" applyFill="1" applyBorder="1" applyAlignment="1" applyProtection="1">
      <alignment horizontal="center" vertical="center" wrapText="1"/>
    </xf>
    <xf numFmtId="0" fontId="7" fillId="9" borderId="0" xfId="2" applyFont="1" applyFill="1" applyBorder="1" applyAlignment="1" applyProtection="1">
      <alignment horizontal="center" vertical="center" wrapText="1"/>
    </xf>
    <xf numFmtId="0" fontId="7" fillId="9" borderId="36" xfId="2" applyFont="1" applyFill="1" applyBorder="1" applyAlignment="1" applyProtection="1">
      <alignment horizontal="center" vertical="center" wrapText="1"/>
    </xf>
    <xf numFmtId="0" fontId="7" fillId="9" borderId="29" xfId="2" applyFont="1" applyFill="1" applyBorder="1" applyAlignment="1" applyProtection="1">
      <alignment horizontal="center" vertical="center" wrapText="1"/>
    </xf>
    <xf numFmtId="0" fontId="7" fillId="9" borderId="21" xfId="2" applyFont="1" applyFill="1" applyBorder="1" applyAlignment="1" applyProtection="1">
      <alignment horizontal="center" vertical="center" wrapText="1"/>
    </xf>
    <xf numFmtId="0" fontId="7" fillId="9" borderId="53" xfId="2" applyFont="1" applyFill="1" applyBorder="1" applyAlignment="1" applyProtection="1">
      <alignment horizontal="center" vertical="center" wrapText="1"/>
    </xf>
    <xf numFmtId="0" fontId="12" fillId="9" borderId="24" xfId="2" applyFont="1" applyFill="1" applyBorder="1" applyAlignment="1" applyProtection="1">
      <alignment horizontal="center" vertical="center" wrapText="1" shrinkToFit="1"/>
    </xf>
    <xf numFmtId="0" fontId="12" fillId="9" borderId="25" xfId="2" applyFont="1" applyFill="1" applyBorder="1" applyAlignment="1" applyProtection="1">
      <alignment horizontal="center" vertical="center" wrapText="1" shrinkToFit="1"/>
    </xf>
    <xf numFmtId="0" fontId="12" fillId="9" borderId="29" xfId="2" applyFont="1" applyFill="1" applyBorder="1" applyAlignment="1" applyProtection="1">
      <alignment horizontal="center" vertical="center" wrapText="1" shrinkToFit="1"/>
    </xf>
    <xf numFmtId="0" fontId="12" fillId="9" borderId="21" xfId="2" applyFont="1" applyFill="1" applyBorder="1" applyAlignment="1" applyProtection="1">
      <alignment horizontal="center" vertical="center" wrapText="1" shrinkToFit="1"/>
    </xf>
    <xf numFmtId="0" fontId="9" fillId="0" borderId="26" xfId="2" applyFont="1" applyFill="1" applyBorder="1" applyAlignment="1" applyProtection="1">
      <alignment horizontal="center" vertical="center" wrapText="1" shrinkToFit="1"/>
    </xf>
    <xf numFmtId="0" fontId="9" fillId="0" borderId="25" xfId="2" applyFont="1" applyFill="1" applyBorder="1" applyAlignment="1" applyProtection="1">
      <alignment horizontal="center" vertical="center" wrapText="1" shrinkToFit="1"/>
    </xf>
    <xf numFmtId="0" fontId="9" fillId="0" borderId="25" xfId="6" applyFont="1" applyFill="1" applyBorder="1" applyAlignment="1">
      <alignment horizontal="center" vertical="center" wrapText="1"/>
    </xf>
    <xf numFmtId="0" fontId="9" fillId="0" borderId="27" xfId="6" applyFont="1" applyFill="1" applyBorder="1" applyAlignment="1">
      <alignment horizontal="center" vertical="center" wrapText="1"/>
    </xf>
    <xf numFmtId="0" fontId="9" fillId="0" borderId="30" xfId="2" applyFont="1" applyFill="1" applyBorder="1" applyAlignment="1" applyProtection="1">
      <alignment horizontal="center" vertical="center" wrapText="1" shrinkToFit="1"/>
    </xf>
    <xf numFmtId="0" fontId="9" fillId="0" borderId="21" xfId="2" applyFont="1" applyFill="1" applyBorder="1" applyAlignment="1" applyProtection="1">
      <alignment horizontal="center" vertical="center" wrapText="1" shrinkToFit="1"/>
    </xf>
    <xf numFmtId="0" fontId="9" fillId="0" borderId="21" xfId="6" applyFont="1" applyFill="1" applyBorder="1" applyAlignment="1">
      <alignment horizontal="center" vertical="center" wrapText="1"/>
    </xf>
    <xf numFmtId="0" fontId="9" fillId="0" borderId="22" xfId="6" applyFont="1" applyFill="1" applyBorder="1" applyAlignment="1">
      <alignment horizontal="center" vertical="center" wrapText="1"/>
    </xf>
    <xf numFmtId="0" fontId="7" fillId="9" borderId="18" xfId="3" applyNumberFormat="1" applyFont="1" applyFill="1" applyBorder="1" applyAlignment="1" applyProtection="1">
      <alignment horizontal="center" vertical="center" wrapText="1"/>
    </xf>
    <xf numFmtId="0" fontId="5" fillId="9" borderId="15" xfId="0" applyFont="1" applyFill="1" applyBorder="1" applyAlignment="1">
      <alignment horizontal="center" vertical="center"/>
    </xf>
    <xf numFmtId="0" fontId="5" fillId="9" borderId="19" xfId="0" applyFont="1" applyFill="1" applyBorder="1" applyAlignment="1">
      <alignment horizontal="center" vertical="center"/>
    </xf>
    <xf numFmtId="0" fontId="5" fillId="9" borderId="18" xfId="0" applyFont="1" applyFill="1" applyBorder="1" applyAlignment="1">
      <alignment horizontal="center" vertical="center"/>
    </xf>
    <xf numFmtId="0" fontId="9" fillId="0" borderId="37" xfId="3" applyFont="1" applyFill="1" applyBorder="1" applyAlignment="1">
      <alignment horizontal="center" vertical="center" wrapText="1" shrinkToFit="1"/>
    </xf>
    <xf numFmtId="0" fontId="9" fillId="0" borderId="25" xfId="6" applyFont="1" applyFill="1" applyBorder="1" applyAlignment="1">
      <alignment horizontal="center" vertical="center" wrapText="1" shrinkToFit="1"/>
    </xf>
    <xf numFmtId="0" fontId="9" fillId="0" borderId="28" xfId="6" applyFont="1" applyFill="1" applyBorder="1" applyAlignment="1">
      <alignment horizontal="center" vertical="center" wrapText="1" shrinkToFit="1"/>
    </xf>
    <xf numFmtId="0" fontId="9" fillId="0" borderId="20" xfId="6" applyFont="1" applyFill="1" applyBorder="1" applyAlignment="1">
      <alignment horizontal="center" vertical="center" wrapText="1" shrinkToFit="1"/>
    </xf>
    <xf numFmtId="0" fontId="9" fillId="0" borderId="21" xfId="6" applyFont="1" applyFill="1" applyBorder="1" applyAlignment="1">
      <alignment horizontal="center" vertical="center" wrapText="1" shrinkToFit="1"/>
    </xf>
    <xf numFmtId="0" fontId="9" fillId="0" borderId="31" xfId="6" applyFont="1" applyFill="1" applyBorder="1" applyAlignment="1">
      <alignment horizontal="center" vertical="center" wrapText="1" shrinkToFit="1"/>
    </xf>
    <xf numFmtId="0" fontId="7" fillId="9" borderId="18" xfId="3" applyFont="1" applyFill="1" applyBorder="1" applyAlignment="1" applyProtection="1">
      <alignment horizontal="center" vertical="center" shrinkToFit="1"/>
    </xf>
    <xf numFmtId="0" fontId="5" fillId="9" borderId="15" xfId="0" applyFont="1" applyFill="1" applyBorder="1" applyAlignment="1">
      <alignment horizontal="center" vertical="center" shrinkToFit="1"/>
    </xf>
    <xf numFmtId="0" fontId="5" fillId="9" borderId="19" xfId="0" applyFont="1" applyFill="1" applyBorder="1" applyAlignment="1">
      <alignment horizontal="center" vertical="center" shrinkToFit="1"/>
    </xf>
    <xf numFmtId="0" fontId="30" fillId="0" borderId="18" xfId="4" applyFont="1" applyFill="1" applyBorder="1" applyAlignment="1" applyProtection="1">
      <alignment horizontal="left" vertical="center" wrapText="1" shrinkToFit="1"/>
    </xf>
    <xf numFmtId="0" fontId="30" fillId="0" borderId="15" xfId="4" applyFont="1" applyFill="1" applyBorder="1" applyAlignment="1" applyProtection="1">
      <alignment horizontal="left" vertical="center" shrinkToFit="1"/>
    </xf>
    <xf numFmtId="0" fontId="30" fillId="0" borderId="23" xfId="4" applyFont="1" applyFill="1" applyBorder="1" applyAlignment="1" applyProtection="1">
      <alignment horizontal="left" vertical="center" shrinkToFit="1"/>
    </xf>
    <xf numFmtId="0" fontId="12" fillId="9" borderId="14" xfId="2" applyFont="1" applyFill="1" applyBorder="1" applyAlignment="1" applyProtection="1">
      <alignment horizontal="center" vertical="center"/>
    </xf>
    <xf numFmtId="0" fontId="12" fillId="9" borderId="15" xfId="2" applyFont="1" applyFill="1" applyBorder="1" applyAlignment="1" applyProtection="1">
      <alignment horizontal="center" vertical="center"/>
    </xf>
    <xf numFmtId="0" fontId="7" fillId="9" borderId="18" xfId="2" applyFont="1" applyFill="1" applyBorder="1" applyAlignment="1" applyProtection="1">
      <alignment horizontal="center" vertical="center"/>
    </xf>
    <xf numFmtId="0" fontId="7" fillId="9" borderId="15" xfId="2" applyFont="1" applyFill="1" applyBorder="1" applyAlignment="1" applyProtection="1">
      <alignment horizontal="center" vertical="center"/>
    </xf>
    <xf numFmtId="0" fontId="7" fillId="9" borderId="19" xfId="2" applyFont="1" applyFill="1" applyBorder="1" applyAlignment="1" applyProtection="1">
      <alignment horizontal="center" vertical="center"/>
    </xf>
    <xf numFmtId="0" fontId="46" fillId="0" borderId="18" xfId="4" applyFont="1" applyFill="1" applyBorder="1" applyAlignment="1" applyProtection="1">
      <alignment horizontal="left" vertical="center" wrapText="1"/>
    </xf>
    <xf numFmtId="0" fontId="61" fillId="0" borderId="15" xfId="0" applyFont="1" applyFill="1" applyBorder="1" applyAlignment="1">
      <alignment horizontal="left" vertical="center"/>
    </xf>
    <xf numFmtId="0" fontId="61" fillId="0" borderId="23" xfId="0" applyFont="1" applyFill="1" applyBorder="1" applyAlignment="1">
      <alignment horizontal="left" vertical="center"/>
    </xf>
    <xf numFmtId="0" fontId="11" fillId="9" borderId="42" xfId="2" applyFont="1" applyFill="1" applyBorder="1" applyAlignment="1" applyProtection="1">
      <alignment horizontal="center" vertical="center" wrapText="1"/>
    </xf>
    <xf numFmtId="0" fontId="11" fillId="9" borderId="43" xfId="2" applyFont="1" applyFill="1" applyBorder="1" applyAlignment="1" applyProtection="1">
      <alignment horizontal="center" vertical="center" wrapText="1"/>
    </xf>
    <xf numFmtId="0" fontId="11" fillId="9" borderId="44" xfId="2" applyFont="1" applyFill="1" applyBorder="1" applyAlignment="1" applyProtection="1">
      <alignment horizontal="center" vertical="center" wrapText="1"/>
    </xf>
    <xf numFmtId="204" fontId="5" fillId="0" borderId="42" xfId="0" applyNumberFormat="1" applyFont="1" applyFill="1" applyBorder="1" applyAlignment="1">
      <alignment vertical="center" wrapText="1"/>
    </xf>
    <xf numFmtId="204" fontId="5" fillId="0" borderId="43" xfId="0" applyNumberFormat="1" applyFont="1" applyFill="1" applyBorder="1" applyAlignment="1">
      <alignment vertical="center" wrapText="1"/>
    </xf>
    <xf numFmtId="204" fontId="5" fillId="0" borderId="44" xfId="0" applyNumberFormat="1" applyFont="1" applyFill="1" applyBorder="1" applyAlignment="1">
      <alignment vertical="center" wrapText="1"/>
    </xf>
    <xf numFmtId="0" fontId="11" fillId="9" borderId="120" xfId="2" applyFont="1" applyFill="1" applyBorder="1" applyAlignment="1" applyProtection="1">
      <alignment horizontal="center" vertical="center" wrapText="1"/>
    </xf>
    <xf numFmtId="0" fontId="11" fillId="9" borderId="87" xfId="2" applyFont="1" applyFill="1" applyBorder="1" applyAlignment="1" applyProtection="1">
      <alignment horizontal="center" vertical="center" wrapText="1"/>
    </xf>
    <xf numFmtId="0" fontId="11" fillId="9" borderId="88" xfId="2" applyFont="1" applyFill="1" applyBorder="1" applyAlignment="1" applyProtection="1">
      <alignment horizontal="center" vertical="center" wrapText="1"/>
    </xf>
    <xf numFmtId="0" fontId="0" fillId="0" borderId="119" xfId="0" applyBorder="1" applyAlignment="1">
      <alignment vertical="center"/>
    </xf>
    <xf numFmtId="0" fontId="0" fillId="0" borderId="93" xfId="0" applyBorder="1" applyAlignment="1">
      <alignment vertical="center"/>
    </xf>
    <xf numFmtId="0" fontId="0" fillId="0" borderId="94" xfId="0" applyBorder="1" applyAlignment="1">
      <alignment vertical="center"/>
    </xf>
    <xf numFmtId="177" fontId="5" fillId="0" borderId="120" xfId="0" applyNumberFormat="1" applyFont="1" applyFill="1" applyBorder="1" applyAlignment="1">
      <alignment horizontal="right" vertical="center"/>
    </xf>
    <xf numFmtId="177" fontId="5" fillId="0" borderId="87" xfId="0" applyNumberFormat="1" applyFont="1" applyFill="1" applyBorder="1" applyAlignment="1">
      <alignment horizontal="right" vertical="center"/>
    </xf>
    <xf numFmtId="177" fontId="5" fillId="0" borderId="88" xfId="0" applyNumberFormat="1" applyFont="1" applyFill="1" applyBorder="1" applyAlignment="1">
      <alignment horizontal="right" vertical="center"/>
    </xf>
    <xf numFmtId="38" fontId="5" fillId="0" borderId="120" xfId="1" applyFont="1" applyFill="1" applyBorder="1" applyAlignment="1">
      <alignment horizontal="right" vertical="center"/>
    </xf>
    <xf numFmtId="38" fontId="5" fillId="0" borderId="87" xfId="1" applyFont="1" applyFill="1" applyBorder="1" applyAlignment="1">
      <alignment horizontal="right" vertical="center"/>
    </xf>
    <xf numFmtId="38" fontId="5" fillId="0" borderId="88" xfId="1" applyFont="1" applyFill="1" applyBorder="1" applyAlignment="1">
      <alignment horizontal="right" vertical="center"/>
    </xf>
    <xf numFmtId="38" fontId="5" fillId="0" borderId="132" xfId="1" applyFont="1" applyFill="1" applyBorder="1" applyAlignment="1">
      <alignment vertical="center"/>
    </xf>
    <xf numFmtId="0" fontId="0" fillId="0" borderId="87" xfId="0" applyBorder="1">
      <alignment vertical="center"/>
    </xf>
    <xf numFmtId="0" fontId="0" fillId="0" borderId="88" xfId="0" applyBorder="1">
      <alignment vertical="center"/>
    </xf>
    <xf numFmtId="0" fontId="1" fillId="0" borderId="135" xfId="0" applyFont="1" applyFill="1" applyBorder="1" applyAlignment="1">
      <alignment horizontal="center" vertical="center"/>
    </xf>
    <xf numFmtId="0" fontId="1" fillId="0" borderId="136" xfId="0" applyFont="1" applyFill="1" applyBorder="1" applyAlignment="1">
      <alignment horizontal="center" vertical="center"/>
    </xf>
    <xf numFmtId="0" fontId="1" fillId="0" borderId="137" xfId="0" applyFont="1" applyFill="1" applyBorder="1" applyAlignment="1">
      <alignment horizontal="center" vertical="center"/>
    </xf>
    <xf numFmtId="0" fontId="1" fillId="0" borderId="142" xfId="0" applyFont="1" applyFill="1" applyBorder="1" applyAlignment="1">
      <alignment vertical="center"/>
    </xf>
    <xf numFmtId="0" fontId="1" fillId="0" borderId="143" xfId="0" applyFont="1" applyFill="1" applyBorder="1" applyAlignment="1">
      <alignment vertical="center"/>
    </xf>
    <xf numFmtId="0" fontId="1" fillId="0" borderId="144" xfId="0" applyFont="1" applyFill="1" applyBorder="1" applyAlignment="1">
      <alignment vertical="center"/>
    </xf>
    <xf numFmtId="38" fontId="5" fillId="0" borderId="119" xfId="1" applyFont="1" applyFill="1" applyBorder="1" applyAlignment="1">
      <alignment horizontal="right" vertical="center"/>
    </xf>
    <xf numFmtId="0" fontId="0" fillId="0" borderId="93" xfId="0" applyBorder="1" applyAlignment="1">
      <alignment horizontal="right" vertical="center"/>
    </xf>
    <xf numFmtId="0" fontId="0" fillId="0" borderId="94" xfId="0" applyBorder="1" applyAlignment="1">
      <alignment horizontal="right" vertical="center"/>
    </xf>
    <xf numFmtId="0" fontId="5" fillId="0" borderId="23" xfId="0" applyFont="1" applyFill="1" applyBorder="1" applyAlignment="1">
      <alignment horizontal="center" vertical="center"/>
    </xf>
    <xf numFmtId="0" fontId="11" fillId="9" borderId="26" xfId="2" applyFont="1" applyFill="1" applyBorder="1" applyAlignment="1" applyProtection="1">
      <alignment horizontal="center" vertical="center" wrapText="1"/>
    </xf>
    <xf numFmtId="0" fontId="5" fillId="9" borderId="27" xfId="0" applyFont="1" applyFill="1" applyBorder="1" applyAlignment="1">
      <alignment horizontal="center" vertical="center" wrapText="1"/>
    </xf>
    <xf numFmtId="0" fontId="11" fillId="9" borderId="40" xfId="2" applyFont="1" applyFill="1" applyBorder="1" applyAlignment="1" applyProtection="1">
      <alignment horizontal="center" vertical="center" wrapText="1"/>
    </xf>
    <xf numFmtId="0" fontId="5" fillId="9" borderId="41" xfId="0" applyFont="1" applyFill="1" applyBorder="1" applyAlignment="1">
      <alignment horizontal="center" vertical="center" wrapText="1"/>
    </xf>
    <xf numFmtId="0" fontId="5" fillId="9" borderId="40" xfId="0" applyFont="1" applyFill="1" applyBorder="1" applyAlignment="1">
      <alignment horizontal="center" vertical="center" wrapText="1"/>
    </xf>
    <xf numFmtId="0" fontId="5" fillId="9" borderId="30" xfId="0" applyFont="1" applyFill="1" applyBorder="1" applyAlignment="1">
      <alignment horizontal="center" vertical="center" wrapText="1"/>
    </xf>
    <xf numFmtId="0" fontId="5" fillId="9" borderId="22" xfId="0" applyFont="1" applyFill="1" applyBorder="1" applyAlignment="1">
      <alignment horizontal="center" vertical="center" wrapText="1"/>
    </xf>
    <xf numFmtId="0" fontId="11" fillId="9" borderId="37" xfId="2" applyFont="1" applyFill="1" applyBorder="1" applyAlignment="1" applyProtection="1">
      <alignment horizontal="center" vertical="center" wrapText="1"/>
    </xf>
    <xf numFmtId="0" fontId="11" fillId="9" borderId="25" xfId="2" applyFont="1" applyFill="1" applyBorder="1" applyAlignment="1" applyProtection="1">
      <alignment horizontal="center" vertical="center" wrapText="1"/>
    </xf>
    <xf numFmtId="0" fontId="11" fillId="9" borderId="27" xfId="2" applyFont="1" applyFill="1" applyBorder="1" applyAlignment="1" applyProtection="1">
      <alignment horizontal="center" vertical="center" wrapText="1"/>
    </xf>
    <xf numFmtId="0" fontId="11" fillId="9" borderId="119" xfId="2" applyFont="1" applyFill="1" applyBorder="1" applyAlignment="1" applyProtection="1">
      <alignment horizontal="center" vertical="center" wrapText="1"/>
    </xf>
    <xf numFmtId="0" fontId="11" fillId="9" borderId="93" xfId="2" applyFont="1" applyFill="1" applyBorder="1" applyAlignment="1" applyProtection="1">
      <alignment horizontal="center" vertical="center" wrapText="1"/>
    </xf>
    <xf numFmtId="0" fontId="11" fillId="9" borderId="94" xfId="2" applyFont="1" applyFill="1" applyBorder="1" applyAlignment="1" applyProtection="1">
      <alignment horizontal="center" vertical="center" wrapText="1"/>
    </xf>
    <xf numFmtId="38" fontId="5" fillId="0" borderId="37" xfId="1" applyFont="1" applyFill="1" applyBorder="1" applyAlignment="1">
      <alignment vertical="center"/>
    </xf>
    <xf numFmtId="38" fontId="5" fillId="0" borderId="25" xfId="1" applyFont="1" applyFill="1" applyBorder="1" applyAlignment="1">
      <alignment vertical="center"/>
    </xf>
    <xf numFmtId="38" fontId="5" fillId="0" borderId="27" xfId="1" applyFont="1" applyFill="1" applyBorder="1" applyAlignment="1">
      <alignment vertical="center"/>
    </xf>
    <xf numFmtId="38" fontId="5" fillId="0" borderId="119" xfId="1" applyFont="1" applyFill="1" applyBorder="1" applyAlignment="1">
      <alignment vertical="center"/>
    </xf>
    <xf numFmtId="38" fontId="5" fillId="0" borderId="93" xfId="1" applyFont="1" applyFill="1" applyBorder="1" applyAlignment="1">
      <alignment vertical="center"/>
    </xf>
    <xf numFmtId="38" fontId="5" fillId="0" borderId="94" xfId="1" applyFont="1" applyFill="1" applyBorder="1" applyAlignment="1">
      <alignment vertical="center"/>
    </xf>
    <xf numFmtId="38" fontId="5" fillId="0" borderId="61" xfId="1" applyFont="1" applyFill="1" applyBorder="1" applyAlignment="1">
      <alignment horizontal="right" vertical="center"/>
    </xf>
    <xf numFmtId="38" fontId="1" fillId="0" borderId="61" xfId="1" applyFont="1" applyFill="1" applyBorder="1" applyAlignment="1">
      <alignment horizontal="right" vertical="center"/>
    </xf>
    <xf numFmtId="38" fontId="1" fillId="0" borderId="141" xfId="1" applyFont="1" applyFill="1" applyBorder="1" applyAlignment="1">
      <alignment horizontal="right" vertical="center"/>
    </xf>
    <xf numFmtId="0" fontId="0" fillId="0" borderId="119" xfId="0" applyFont="1" applyFill="1" applyBorder="1" applyAlignment="1">
      <alignment horizontal="right" vertical="center"/>
    </xf>
    <xf numFmtId="0" fontId="0" fillId="0" borderId="93" xfId="0" applyFont="1" applyFill="1" applyBorder="1" applyAlignment="1">
      <alignment horizontal="right" vertical="center"/>
    </xf>
    <xf numFmtId="0" fontId="0" fillId="0" borderId="94" xfId="0" applyFont="1" applyFill="1" applyBorder="1" applyAlignment="1">
      <alignment horizontal="right" vertical="center"/>
    </xf>
    <xf numFmtId="0" fontId="1" fillId="0" borderId="119" xfId="0" applyFont="1" applyFill="1" applyBorder="1" applyAlignment="1">
      <alignment horizontal="right" vertical="center"/>
    </xf>
    <xf numFmtId="0" fontId="1" fillId="0" borderId="93" xfId="0" applyFont="1" applyFill="1" applyBorder="1" applyAlignment="1">
      <alignment horizontal="right" vertical="center"/>
    </xf>
    <xf numFmtId="0" fontId="1" fillId="0" borderId="133" xfId="0" applyFont="1" applyFill="1" applyBorder="1" applyAlignment="1">
      <alignment horizontal="right" vertical="center"/>
    </xf>
    <xf numFmtId="0" fontId="11" fillId="9" borderId="50" xfId="2" applyFont="1" applyFill="1" applyBorder="1" applyAlignment="1" applyProtection="1">
      <alignment horizontal="center" vertical="center" wrapText="1"/>
    </xf>
    <xf numFmtId="0" fontId="11" fillId="9" borderId="51" xfId="2" applyFont="1" applyFill="1" applyBorder="1" applyAlignment="1" applyProtection="1">
      <alignment horizontal="center" vertical="center" wrapText="1"/>
    </xf>
    <xf numFmtId="9" fontId="5" fillId="0" borderId="51" xfId="0" applyNumberFormat="1" applyFont="1" applyFill="1" applyBorder="1" applyAlignment="1">
      <alignment horizontal="right" vertical="center"/>
    </xf>
    <xf numFmtId="9" fontId="5" fillId="0" borderId="51" xfId="9" applyFont="1" applyFill="1" applyBorder="1" applyAlignment="1">
      <alignment vertical="center"/>
    </xf>
    <xf numFmtId="38" fontId="5" fillId="0" borderId="51" xfId="1" applyFont="1" applyFill="1" applyBorder="1" applyAlignment="1">
      <alignment horizontal="right" vertical="center"/>
    </xf>
    <xf numFmtId="177" fontId="5" fillId="0" borderId="51" xfId="0" applyNumberFormat="1" applyFont="1" applyFill="1" applyBorder="1" applyAlignment="1">
      <alignment horizontal="right" vertical="center"/>
    </xf>
    <xf numFmtId="38" fontId="5" fillId="0" borderId="18" xfId="1" applyFont="1" applyFill="1" applyBorder="1" applyAlignment="1">
      <alignment horizontal="right" vertical="center"/>
    </xf>
    <xf numFmtId="38" fontId="5" fillId="0" borderId="15" xfId="1" applyFont="1" applyFill="1" applyBorder="1" applyAlignment="1">
      <alignment horizontal="right" vertical="center"/>
    </xf>
    <xf numFmtId="38" fontId="5" fillId="0" borderId="19" xfId="1" applyFont="1" applyFill="1" applyBorder="1" applyAlignment="1">
      <alignment horizontal="right" vertical="center"/>
    </xf>
    <xf numFmtId="0" fontId="11" fillId="9" borderId="20" xfId="2" applyFont="1" applyFill="1" applyBorder="1" applyAlignment="1" applyProtection="1">
      <alignment horizontal="center" vertical="center" wrapText="1"/>
    </xf>
    <xf numFmtId="0" fontId="11" fillId="9" borderId="21" xfId="2" applyFont="1" applyFill="1" applyBorder="1" applyAlignment="1" applyProtection="1">
      <alignment horizontal="center" vertical="center" wrapText="1"/>
    </xf>
    <xf numFmtId="0" fontId="11" fillId="9" borderId="22" xfId="2" applyFont="1" applyFill="1" applyBorder="1" applyAlignment="1" applyProtection="1">
      <alignment horizontal="center" vertical="center" wrapText="1"/>
    </xf>
    <xf numFmtId="38" fontId="5" fillId="0" borderId="48" xfId="1" applyFont="1" applyFill="1" applyBorder="1" applyAlignment="1">
      <alignment horizontal="right" vertical="center"/>
    </xf>
    <xf numFmtId="38" fontId="5" fillId="0" borderId="48" xfId="1" applyFont="1" applyFill="1" applyBorder="1" applyAlignment="1">
      <alignment vertical="center"/>
    </xf>
    <xf numFmtId="38" fontId="5" fillId="0" borderId="85" xfId="1" applyFont="1" applyFill="1" applyBorder="1" applyAlignment="1">
      <alignment horizontal="right" vertical="center"/>
    </xf>
    <xf numFmtId="38" fontId="5" fillId="0" borderId="73" xfId="1" applyFont="1" applyFill="1" applyBorder="1" applyAlignment="1">
      <alignment horizontal="right" vertical="center"/>
    </xf>
    <xf numFmtId="38" fontId="5" fillId="0" borderId="74" xfId="1" applyFont="1" applyFill="1" applyBorder="1" applyAlignment="1">
      <alignment horizontal="right" vertical="center"/>
    </xf>
    <xf numFmtId="38" fontId="1" fillId="0" borderId="85" xfId="0" applyNumberFormat="1" applyFont="1" applyFill="1" applyBorder="1" applyAlignment="1">
      <alignment vertical="center"/>
    </xf>
    <xf numFmtId="38" fontId="1" fillId="0" borderId="73" xfId="0" applyNumberFormat="1" applyFont="1" applyFill="1" applyBorder="1" applyAlignment="1">
      <alignment vertical="center"/>
    </xf>
    <xf numFmtId="38" fontId="1" fillId="0" borderId="110" xfId="0" applyNumberFormat="1" applyFont="1" applyFill="1" applyBorder="1" applyAlignment="1">
      <alignment vertical="center"/>
    </xf>
    <xf numFmtId="49" fontId="0" fillId="0" borderId="61" xfId="9" applyNumberFormat="1" applyFont="1" applyFill="1" applyBorder="1" applyAlignment="1">
      <alignment horizontal="center" vertical="center" wrapText="1"/>
    </xf>
    <xf numFmtId="49" fontId="0" fillId="0" borderId="61" xfId="9" applyNumberFormat="1" applyFont="1" applyFill="1" applyBorder="1" applyAlignment="1">
      <alignment horizontal="center" vertical="center"/>
    </xf>
    <xf numFmtId="0" fontId="0" fillId="0" borderId="63" xfId="0" applyFont="1" applyFill="1" applyBorder="1" applyAlignment="1">
      <alignment horizontal="center" vertical="center"/>
    </xf>
    <xf numFmtId="0" fontId="0" fillId="0" borderId="64" xfId="0" applyFont="1" applyFill="1" applyBorder="1" applyAlignment="1">
      <alignment horizontal="center" vertical="center"/>
    </xf>
    <xf numFmtId="0" fontId="0" fillId="0" borderId="26" xfId="0" applyFont="1" applyFill="1" applyBorder="1" applyAlignment="1">
      <alignment horizontal="left" vertical="center" wrapText="1"/>
    </xf>
    <xf numFmtId="0" fontId="0" fillId="0" borderId="27" xfId="0" applyFont="1" applyFill="1" applyBorder="1" applyAlignment="1">
      <alignment horizontal="left" vertical="center" wrapText="1"/>
    </xf>
    <xf numFmtId="0" fontId="0" fillId="0" borderId="30" xfId="0" applyFont="1" applyFill="1" applyBorder="1" applyAlignment="1">
      <alignment horizontal="left" vertical="center" wrapText="1"/>
    </xf>
    <xf numFmtId="0" fontId="0" fillId="0" borderId="22" xfId="0" applyFont="1" applyFill="1" applyBorder="1" applyAlignment="1">
      <alignment horizontal="left" vertical="center" wrapText="1"/>
    </xf>
    <xf numFmtId="0" fontId="5" fillId="9" borderId="18" xfId="0" applyFont="1" applyFill="1" applyBorder="1" applyAlignment="1">
      <alignment horizontal="center" vertical="center" shrinkToFit="1"/>
    </xf>
    <xf numFmtId="0" fontId="0" fillId="0" borderId="51" xfId="0" applyFont="1" applyFill="1" applyBorder="1" applyAlignment="1">
      <alignment horizontal="center" vertical="center" wrapText="1" shrinkToFit="1"/>
    </xf>
    <xf numFmtId="0" fontId="0" fillId="0" borderId="51" xfId="0" applyFont="1" applyFill="1" applyBorder="1" applyAlignment="1">
      <alignment horizontal="center" vertical="center" shrinkToFit="1"/>
    </xf>
    <xf numFmtId="38" fontId="0" fillId="0" borderId="51" xfId="1" applyFont="1" applyFill="1" applyBorder="1" applyAlignment="1">
      <alignment horizontal="center" vertical="center" wrapText="1"/>
    </xf>
    <xf numFmtId="38" fontId="0" fillId="0" borderId="59" xfId="1" applyFont="1" applyFill="1" applyBorder="1" applyAlignment="1">
      <alignment horizontal="center" vertical="center"/>
    </xf>
    <xf numFmtId="0" fontId="0" fillId="9" borderId="51" xfId="0" applyFont="1" applyFill="1" applyBorder="1" applyAlignment="1">
      <alignment horizontal="center" vertical="center"/>
    </xf>
    <xf numFmtId="0" fontId="0" fillId="9" borderId="51" xfId="0" applyFont="1" applyFill="1" applyBorder="1" applyAlignment="1">
      <alignment horizontal="center" vertical="center" wrapText="1"/>
    </xf>
    <xf numFmtId="0" fontId="0" fillId="9" borderId="59" xfId="0" applyFont="1" applyFill="1" applyBorder="1" applyAlignment="1">
      <alignment horizontal="center" vertical="center"/>
    </xf>
    <xf numFmtId="0" fontId="5" fillId="9" borderId="17" xfId="0" applyFont="1" applyFill="1" applyBorder="1" applyAlignment="1">
      <alignment horizontal="center" vertical="center"/>
    </xf>
    <xf numFmtId="0" fontId="5" fillId="0" borderId="56" xfId="0" applyFont="1" applyFill="1" applyBorder="1" applyAlignment="1">
      <alignment horizontal="center" vertical="center"/>
    </xf>
    <xf numFmtId="0" fontId="0" fillId="9" borderId="18" xfId="0" applyFont="1" applyFill="1" applyBorder="1" applyAlignment="1">
      <alignment horizontal="center" vertical="center"/>
    </xf>
    <xf numFmtId="0" fontId="0" fillId="9" borderId="15" xfId="0" applyFont="1" applyFill="1" applyBorder="1" applyAlignment="1">
      <alignment horizontal="center" vertical="center"/>
    </xf>
    <xf numFmtId="0" fontId="0" fillId="9" borderId="19" xfId="0" applyFont="1" applyFill="1" applyBorder="1" applyAlignment="1">
      <alignment horizontal="center" vertical="center"/>
    </xf>
    <xf numFmtId="0" fontId="0" fillId="0" borderId="61" xfId="0" applyFont="1" applyFill="1" applyBorder="1" applyAlignment="1">
      <alignment horizontal="center" vertical="center" wrapText="1"/>
    </xf>
    <xf numFmtId="0" fontId="0" fillId="0" borderId="61" xfId="0" applyFont="1" applyFill="1" applyBorder="1" applyAlignment="1">
      <alignment horizontal="center" vertical="center"/>
    </xf>
    <xf numFmtId="0" fontId="29" fillId="9" borderId="18" xfId="0" applyFont="1" applyFill="1" applyBorder="1" applyAlignment="1">
      <alignment horizontal="center" vertical="center" shrinkToFit="1"/>
    </xf>
    <xf numFmtId="0" fontId="29" fillId="9" borderId="15" xfId="0" applyFont="1" applyFill="1" applyBorder="1" applyAlignment="1">
      <alignment horizontal="center" vertical="center" shrinkToFit="1"/>
    </xf>
    <xf numFmtId="0" fontId="29" fillId="9" borderId="23" xfId="0" applyFont="1" applyFill="1" applyBorder="1" applyAlignment="1">
      <alignment horizontal="center" vertical="center" shrinkToFit="1"/>
    </xf>
    <xf numFmtId="0" fontId="29" fillId="9" borderId="37" xfId="0" applyFont="1" applyFill="1" applyBorder="1" applyAlignment="1">
      <alignment horizontal="center" vertical="center" wrapText="1" shrinkToFit="1"/>
    </xf>
    <xf numFmtId="0" fontId="29" fillId="9" borderId="25" xfId="0" applyFont="1" applyFill="1" applyBorder="1" applyAlignment="1">
      <alignment horizontal="center" vertical="center" shrinkToFit="1"/>
    </xf>
    <xf numFmtId="0" fontId="29" fillId="9" borderId="27" xfId="0" applyFont="1" applyFill="1" applyBorder="1" applyAlignment="1">
      <alignment horizontal="center" vertical="center" shrinkToFit="1"/>
    </xf>
    <xf numFmtId="0" fontId="29" fillId="9" borderId="20" xfId="0" applyFont="1" applyFill="1" applyBorder="1" applyAlignment="1">
      <alignment horizontal="center" vertical="center" shrinkToFit="1"/>
    </xf>
    <xf numFmtId="0" fontId="29" fillId="9" borderId="21" xfId="0" applyFont="1" applyFill="1" applyBorder="1" applyAlignment="1">
      <alignment horizontal="center" vertical="center" shrinkToFit="1"/>
    </xf>
    <xf numFmtId="0" fontId="29" fillId="9" borderId="22" xfId="0" applyFont="1" applyFill="1" applyBorder="1" applyAlignment="1">
      <alignment horizontal="center" vertical="center" shrinkToFit="1"/>
    </xf>
    <xf numFmtId="0" fontId="0" fillId="0" borderId="37" xfId="0" applyFont="1" applyFill="1" applyBorder="1" applyAlignment="1">
      <alignment horizontal="center" vertical="center" wrapText="1" shrinkToFit="1"/>
    </xf>
    <xf numFmtId="0" fontId="0" fillId="0" borderId="25" xfId="0" applyFont="1" applyFill="1" applyBorder="1" applyAlignment="1">
      <alignment horizontal="center" vertical="center" shrinkToFit="1"/>
    </xf>
    <xf numFmtId="0" fontId="0" fillId="0" borderId="27" xfId="0" applyFont="1" applyFill="1" applyBorder="1" applyAlignment="1">
      <alignment horizontal="center" vertical="center" shrinkToFit="1"/>
    </xf>
    <xf numFmtId="0" fontId="0" fillId="0" borderId="20" xfId="0" applyFont="1" applyFill="1" applyBorder="1" applyAlignment="1">
      <alignment horizontal="center" vertical="center" shrinkToFit="1"/>
    </xf>
    <xf numFmtId="0" fontId="0" fillId="0" borderId="21"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3" fontId="0" fillId="0" borderId="61" xfId="0" applyNumberFormat="1" applyFont="1" applyFill="1" applyBorder="1" applyAlignment="1">
      <alignment horizontal="center" vertical="center" wrapText="1"/>
    </xf>
    <xf numFmtId="0" fontId="0" fillId="0" borderId="61" xfId="0" applyNumberFormat="1" applyFont="1" applyFill="1" applyBorder="1" applyAlignment="1">
      <alignment horizontal="center" vertical="center"/>
    </xf>
    <xf numFmtId="205" fontId="0" fillId="0" borderId="37" xfId="0" applyNumberFormat="1" applyFont="1" applyFill="1" applyBorder="1" applyAlignment="1">
      <alignment horizontal="center" vertical="center"/>
    </xf>
    <xf numFmtId="205" fontId="0" fillId="0" borderId="25" xfId="0" applyNumberFormat="1" applyFont="1" applyFill="1" applyBorder="1" applyAlignment="1">
      <alignment horizontal="center" vertical="center"/>
    </xf>
    <xf numFmtId="205" fontId="0" fillId="0" borderId="28" xfId="0" applyNumberFormat="1" applyFont="1" applyFill="1" applyBorder="1" applyAlignment="1">
      <alignment horizontal="center" vertical="center"/>
    </xf>
    <xf numFmtId="0" fontId="0" fillId="0" borderId="22" xfId="0" applyFont="1" applyFill="1" applyBorder="1" applyAlignment="1">
      <alignment horizontal="center" vertical="center"/>
    </xf>
    <xf numFmtId="0" fontId="12" fillId="9" borderId="24" xfId="0" applyFont="1" applyFill="1" applyBorder="1" applyAlignment="1">
      <alignment horizontal="center" vertical="center" wrapText="1"/>
    </xf>
    <xf numFmtId="0" fontId="12" fillId="9" borderId="25" xfId="0" applyFont="1" applyFill="1" applyBorder="1" applyAlignment="1">
      <alignment horizontal="center" vertical="center" wrapText="1"/>
    </xf>
    <xf numFmtId="0" fontId="12" fillId="9" borderId="32" xfId="0" applyFont="1" applyFill="1" applyBorder="1" applyAlignment="1">
      <alignment horizontal="center" vertical="center" wrapText="1"/>
    </xf>
    <xf numFmtId="0" fontId="12" fillId="9" borderId="35" xfId="0" applyFont="1" applyFill="1" applyBorder="1" applyAlignment="1">
      <alignment horizontal="center" vertical="center" wrapText="1"/>
    </xf>
    <xf numFmtId="0" fontId="12" fillId="9" borderId="0" xfId="0" applyFont="1" applyFill="1" applyBorder="1" applyAlignment="1">
      <alignment horizontal="center" vertical="center" wrapText="1"/>
    </xf>
    <xf numFmtId="0" fontId="12" fillId="9" borderId="36" xfId="0" applyFont="1" applyFill="1" applyBorder="1" applyAlignment="1">
      <alignment horizontal="center" vertical="center" wrapText="1"/>
    </xf>
    <xf numFmtId="0" fontId="12" fillId="9" borderId="29" xfId="0" applyFont="1" applyFill="1" applyBorder="1" applyAlignment="1">
      <alignment horizontal="center" vertical="center" wrapText="1"/>
    </xf>
    <xf numFmtId="0" fontId="12" fillId="9" borderId="21" xfId="0" applyFont="1" applyFill="1" applyBorder="1" applyAlignment="1">
      <alignment horizontal="center" vertical="center" wrapText="1"/>
    </xf>
    <xf numFmtId="0" fontId="12" fillId="9" borderId="53" xfId="0" applyFont="1" applyFill="1" applyBorder="1" applyAlignment="1">
      <alignment horizontal="center" vertical="center" wrapText="1"/>
    </xf>
    <xf numFmtId="49" fontId="0" fillId="0" borderId="20" xfId="0" applyNumberFormat="1" applyFont="1" applyFill="1" applyBorder="1" applyAlignment="1">
      <alignment horizontal="center" vertical="center" wrapText="1"/>
    </xf>
    <xf numFmtId="49" fontId="0" fillId="0" borderId="21" xfId="0" applyNumberFormat="1" applyFont="1" applyFill="1" applyBorder="1" applyAlignment="1">
      <alignment horizontal="center" vertical="center"/>
    </xf>
    <xf numFmtId="49" fontId="0" fillId="0" borderId="22" xfId="0" applyNumberFormat="1" applyFont="1" applyFill="1" applyBorder="1" applyAlignment="1">
      <alignment horizontal="center" vertical="center"/>
    </xf>
    <xf numFmtId="0" fontId="12" fillId="9" borderId="25" xfId="0" applyFont="1" applyFill="1" applyBorder="1" applyAlignment="1">
      <alignment horizontal="center" vertical="center"/>
    </xf>
    <xf numFmtId="0" fontId="0" fillId="0" borderId="26" xfId="0" applyFill="1" applyBorder="1" applyAlignment="1">
      <alignment horizontal="center" vertical="center" wrapText="1"/>
    </xf>
    <xf numFmtId="0" fontId="0" fillId="0" borderId="25" xfId="0" applyFont="1" applyFill="1" applyBorder="1" applyAlignment="1">
      <alignment horizontal="center" vertical="center" wrapText="1"/>
    </xf>
    <xf numFmtId="0" fontId="5" fillId="9" borderId="37" xfId="0" applyFont="1" applyFill="1" applyBorder="1" applyAlignment="1">
      <alignment horizontal="center" vertical="center" shrinkToFit="1"/>
    </xf>
    <xf numFmtId="0" fontId="5" fillId="9" borderId="25" xfId="0" applyFont="1" applyFill="1" applyBorder="1" applyAlignment="1">
      <alignment horizontal="center" vertical="center" shrinkToFit="1"/>
    </xf>
    <xf numFmtId="0" fontId="5" fillId="9" borderId="27" xfId="0" applyFont="1" applyFill="1" applyBorder="1" applyAlignment="1">
      <alignment horizontal="center" vertical="center" shrinkToFit="1"/>
    </xf>
    <xf numFmtId="0" fontId="0" fillId="0" borderId="18" xfId="0" applyFill="1" applyBorder="1" applyAlignment="1">
      <alignment horizontal="center" vertical="center" wrapText="1"/>
    </xf>
    <xf numFmtId="3" fontId="0" fillId="0" borderId="20" xfId="0" applyNumberFormat="1" applyFont="1" applyFill="1" applyBorder="1" applyAlignment="1">
      <alignment horizontal="center" vertical="center" wrapText="1"/>
    </xf>
    <xf numFmtId="0" fontId="0" fillId="0" borderId="61" xfId="0" applyNumberFormat="1" applyFont="1" applyFill="1" applyBorder="1" applyAlignment="1">
      <alignment horizontal="center" vertical="center" wrapText="1"/>
    </xf>
    <xf numFmtId="38" fontId="0" fillId="0" borderId="45" xfId="1" applyFont="1" applyFill="1" applyBorder="1" applyAlignment="1">
      <alignment horizontal="right" vertical="center"/>
    </xf>
    <xf numFmtId="0" fontId="0" fillId="0" borderId="42" xfId="0" applyFont="1" applyFill="1" applyBorder="1" applyAlignment="1">
      <alignment horizontal="left" vertical="center"/>
    </xf>
    <xf numFmtId="0" fontId="0" fillId="0" borderId="109" xfId="0" applyFont="1" applyFill="1" applyBorder="1" applyAlignment="1">
      <alignment horizontal="left" vertical="center"/>
    </xf>
    <xf numFmtId="0" fontId="56" fillId="0" borderId="70" xfId="0" applyFont="1" applyFill="1" applyBorder="1" applyAlignment="1">
      <alignment vertical="center" wrapText="1" shrinkToFit="1"/>
    </xf>
    <xf numFmtId="0" fontId="56" fillId="0" borderId="43" xfId="0" applyFont="1" applyFill="1" applyBorder="1" applyAlignment="1">
      <alignment vertical="center" wrapText="1" shrinkToFit="1"/>
    </xf>
    <xf numFmtId="0" fontId="56" fillId="0" borderId="44" xfId="0" applyFont="1" applyFill="1" applyBorder="1" applyAlignment="1">
      <alignment vertical="center" wrapText="1" shrinkToFit="1"/>
    </xf>
    <xf numFmtId="0" fontId="17" fillId="9" borderId="24" xfId="0" applyFont="1" applyFill="1" applyBorder="1" applyAlignment="1">
      <alignment horizontal="center" vertical="center" textRotation="255" wrapText="1"/>
    </xf>
    <xf numFmtId="0" fontId="17" fillId="9" borderId="28" xfId="0" applyFont="1" applyFill="1" applyBorder="1" applyAlignment="1">
      <alignment horizontal="center" vertical="center" textRotation="255" wrapText="1"/>
    </xf>
    <xf numFmtId="0" fontId="17" fillId="9" borderId="35" xfId="0" applyFont="1" applyFill="1" applyBorder="1" applyAlignment="1">
      <alignment horizontal="center" vertical="center" textRotation="255" wrapText="1"/>
    </xf>
    <xf numFmtId="0" fontId="17" fillId="9" borderId="65" xfId="0" applyFont="1" applyFill="1" applyBorder="1" applyAlignment="1">
      <alignment horizontal="center" vertical="center" textRotation="255" wrapText="1"/>
    </xf>
    <xf numFmtId="0" fontId="17" fillId="9" borderId="29" xfId="0" applyFont="1" applyFill="1" applyBorder="1" applyAlignment="1">
      <alignment horizontal="center" vertical="center" textRotation="255" wrapText="1"/>
    </xf>
    <xf numFmtId="0" fontId="17" fillId="9" borderId="31" xfId="0" applyFont="1" applyFill="1" applyBorder="1" applyAlignment="1">
      <alignment horizontal="center" vertical="center" textRotation="255" wrapText="1"/>
    </xf>
    <xf numFmtId="0" fontId="5" fillId="9" borderId="24" xfId="0" applyFont="1" applyFill="1" applyBorder="1" applyAlignment="1">
      <alignment horizontal="center" vertical="center"/>
    </xf>
    <xf numFmtId="0" fontId="5" fillId="9" borderId="25" xfId="0" applyFont="1" applyFill="1" applyBorder="1" applyAlignment="1">
      <alignment horizontal="center" vertical="center"/>
    </xf>
    <xf numFmtId="0" fontId="5" fillId="9" borderId="27" xfId="0" applyFont="1" applyFill="1" applyBorder="1" applyAlignment="1">
      <alignment horizontal="center" vertical="center"/>
    </xf>
    <xf numFmtId="0" fontId="9" fillId="9" borderId="51" xfId="0" applyFont="1" applyFill="1" applyBorder="1" applyAlignment="1">
      <alignment horizontal="center" vertical="center"/>
    </xf>
    <xf numFmtId="0" fontId="5" fillId="9" borderId="51" xfId="0" applyFont="1" applyFill="1" applyBorder="1" applyAlignment="1">
      <alignment horizontal="center" vertical="center"/>
    </xf>
    <xf numFmtId="0" fontId="5" fillId="9" borderId="37" xfId="0" applyFont="1" applyFill="1" applyBorder="1" applyAlignment="1">
      <alignment horizontal="center" vertical="center"/>
    </xf>
    <xf numFmtId="0" fontId="5" fillId="9" borderId="28" xfId="0" applyFont="1" applyFill="1" applyBorder="1" applyAlignment="1">
      <alignment horizontal="center" vertical="center"/>
    </xf>
    <xf numFmtId="0" fontId="56" fillId="0" borderId="66" xfId="0" applyFont="1" applyFill="1" applyBorder="1" applyAlignment="1">
      <alignment vertical="center" wrapText="1" shrinkToFit="1"/>
    </xf>
    <xf numFmtId="0" fontId="56" fillId="0" borderId="67" xfId="0" applyFont="1" applyFill="1" applyBorder="1" applyAlignment="1">
      <alignment vertical="center" wrapText="1" shrinkToFit="1"/>
    </xf>
    <xf numFmtId="0" fontId="56" fillId="0" borderId="68" xfId="0" applyFont="1" applyFill="1" applyBorder="1" applyAlignment="1">
      <alignment vertical="center" wrapText="1" shrinkToFit="1"/>
    </xf>
    <xf numFmtId="38" fontId="0" fillId="0" borderId="38" xfId="1" applyFont="1" applyFill="1" applyBorder="1" applyAlignment="1">
      <alignment horizontal="right" vertical="center"/>
    </xf>
    <xf numFmtId="0" fontId="0" fillId="0" borderId="108" xfId="0" applyFont="1" applyFill="1" applyBorder="1" applyAlignment="1">
      <alignment horizontal="center" vertical="center"/>
    </xf>
    <xf numFmtId="0" fontId="56" fillId="0" borderId="122" xfId="0" applyFont="1" applyFill="1" applyBorder="1" applyAlignment="1">
      <alignment vertical="center" wrapText="1" shrinkToFit="1"/>
    </xf>
    <xf numFmtId="0" fontId="56" fillId="0" borderId="93" xfId="0" applyFont="1" applyFill="1" applyBorder="1" applyAlignment="1">
      <alignment vertical="center" wrapText="1" shrinkToFit="1"/>
    </xf>
    <xf numFmtId="0" fontId="56" fillId="0" borderId="94" xfId="0" applyFont="1" applyFill="1" applyBorder="1" applyAlignment="1">
      <alignment vertical="center" wrapText="1" shrinkToFit="1"/>
    </xf>
    <xf numFmtId="0" fontId="0" fillId="0" borderId="109" xfId="0" applyFont="1" applyFill="1" applyBorder="1" applyAlignment="1">
      <alignment horizontal="center" vertical="top"/>
    </xf>
    <xf numFmtId="38" fontId="0" fillId="0" borderId="45" xfId="1" applyFont="1" applyFill="1" applyBorder="1" applyAlignment="1">
      <alignment horizontal="right" vertical="top"/>
    </xf>
    <xf numFmtId="0" fontId="0" fillId="0" borderId="85" xfId="0" applyFont="1" applyFill="1" applyBorder="1" applyAlignment="1">
      <alignment horizontal="center" vertical="top"/>
    </xf>
    <xf numFmtId="0" fontId="0" fillId="0" borderId="110" xfId="0" applyFont="1" applyFill="1" applyBorder="1" applyAlignment="1">
      <alignment horizontal="center" vertical="top"/>
    </xf>
    <xf numFmtId="38" fontId="0" fillId="0" borderId="51" xfId="1" applyFont="1" applyFill="1" applyBorder="1" applyAlignment="1">
      <alignment horizontal="right" vertical="center"/>
    </xf>
    <xf numFmtId="0" fontId="5" fillId="0" borderId="43" xfId="0" applyFont="1" applyFill="1" applyBorder="1" applyAlignment="1">
      <alignment vertical="center"/>
    </xf>
    <xf numFmtId="0" fontId="5" fillId="0" borderId="44" xfId="0" applyFont="1" applyFill="1" applyBorder="1" applyAlignment="1">
      <alignment vertical="center"/>
    </xf>
    <xf numFmtId="0" fontId="5" fillId="0" borderId="73" xfId="0" applyFont="1" applyFill="1" applyBorder="1" applyAlignment="1">
      <alignment vertical="center"/>
    </xf>
    <xf numFmtId="0" fontId="5" fillId="0" borderId="74" xfId="0" applyFont="1" applyFill="1" applyBorder="1" applyAlignment="1">
      <alignment vertical="center"/>
    </xf>
    <xf numFmtId="0" fontId="5" fillId="0" borderId="43" xfId="0" applyFont="1" applyFill="1" applyBorder="1" applyAlignment="1">
      <alignment vertical="center" wrapText="1"/>
    </xf>
    <xf numFmtId="0" fontId="5" fillId="0" borderId="44" xfId="0" applyFont="1" applyFill="1" applyBorder="1" applyAlignment="1">
      <alignment vertical="center" wrapText="1"/>
    </xf>
    <xf numFmtId="0" fontId="5" fillId="0" borderId="67" xfId="0" applyFont="1" applyFill="1" applyBorder="1" applyAlignment="1">
      <alignment vertical="center"/>
    </xf>
    <xf numFmtId="0" fontId="5" fillId="0" borderId="68" xfId="0" applyFont="1" applyFill="1" applyBorder="1" applyAlignment="1">
      <alignment vertical="center"/>
    </xf>
    <xf numFmtId="0" fontId="0" fillId="0" borderId="37" xfId="0" applyFill="1" applyBorder="1" applyAlignment="1">
      <alignment wrapText="1"/>
    </xf>
    <xf numFmtId="0" fontId="0" fillId="0" borderId="25" xfId="0" applyFont="1" applyFill="1" applyBorder="1" applyAlignment="1">
      <alignment wrapText="1"/>
    </xf>
    <xf numFmtId="0" fontId="0" fillId="0" borderId="28" xfId="0" applyFont="1" applyFill="1" applyBorder="1" applyAlignment="1">
      <alignment wrapText="1"/>
    </xf>
    <xf numFmtId="0" fontId="0" fillId="0" borderId="71" xfId="0" applyFont="1" applyFill="1" applyBorder="1" applyAlignment="1">
      <alignment wrapText="1"/>
    </xf>
    <xf numFmtId="0" fontId="0" fillId="0" borderId="0" xfId="0" applyFont="1" applyFill="1" applyBorder="1" applyAlignment="1">
      <alignment wrapText="1"/>
    </xf>
    <xf numFmtId="0" fontId="0" fillId="0" borderId="65" xfId="0" applyFont="1" applyFill="1" applyBorder="1" applyAlignment="1">
      <alignment wrapText="1"/>
    </xf>
    <xf numFmtId="0" fontId="0" fillId="0" borderId="20" xfId="0" applyFont="1" applyFill="1" applyBorder="1" applyAlignment="1">
      <alignment wrapText="1"/>
    </xf>
    <xf numFmtId="0" fontId="0" fillId="0" borderId="21" xfId="0" applyFont="1" applyFill="1" applyBorder="1" applyAlignment="1">
      <alignment wrapText="1"/>
    </xf>
    <xf numFmtId="0" fontId="0" fillId="0" borderId="31" xfId="0" applyFont="1" applyFill="1" applyBorder="1" applyAlignment="1">
      <alignment wrapText="1"/>
    </xf>
    <xf numFmtId="0" fontId="5" fillId="3" borderId="95" xfId="0" applyFont="1" applyFill="1" applyBorder="1" applyAlignment="1">
      <alignment horizontal="left" vertical="top" wrapText="1"/>
    </xf>
    <xf numFmtId="0" fontId="5" fillId="3" borderId="78" xfId="0" applyFont="1" applyFill="1" applyBorder="1" applyAlignment="1">
      <alignment horizontal="left" vertical="top"/>
    </xf>
    <xf numFmtId="0" fontId="5" fillId="3" borderId="79" xfId="0" applyFont="1" applyFill="1" applyBorder="1" applyAlignment="1">
      <alignment horizontal="left" vertical="top"/>
    </xf>
    <xf numFmtId="0" fontId="5" fillId="0" borderId="92" xfId="0" applyFont="1" applyFill="1" applyBorder="1" applyAlignment="1">
      <alignment vertical="center"/>
    </xf>
    <xf numFmtId="0" fontId="5" fillId="0" borderId="93" xfId="0" applyFont="1" applyFill="1" applyBorder="1" applyAlignment="1">
      <alignment vertical="center"/>
    </xf>
    <xf numFmtId="0" fontId="5" fillId="0" borderId="94" xfId="0" applyFont="1" applyFill="1" applyBorder="1" applyAlignment="1">
      <alignment vertical="center"/>
    </xf>
    <xf numFmtId="0" fontId="61" fillId="0" borderId="77" xfId="0" applyFont="1" applyFill="1" applyBorder="1" applyAlignment="1">
      <alignment vertical="center" wrapText="1"/>
    </xf>
    <xf numFmtId="0" fontId="61" fillId="0" borderId="78" xfId="0" applyFont="1" applyFill="1" applyBorder="1" applyAlignment="1">
      <alignment vertical="center"/>
    </xf>
    <xf numFmtId="0" fontId="61" fillId="0" borderId="79" xfId="0" applyFont="1" applyFill="1" applyBorder="1" applyAlignment="1">
      <alignment vertical="center"/>
    </xf>
    <xf numFmtId="0" fontId="53" fillId="0" borderId="90" xfId="0" applyFont="1" applyFill="1" applyBorder="1" applyAlignment="1">
      <alignment vertical="center" wrapText="1"/>
    </xf>
    <xf numFmtId="0" fontId="53" fillId="0" borderId="91" xfId="0" applyFont="1" applyFill="1" applyBorder="1" applyAlignment="1">
      <alignment vertical="center" wrapText="1"/>
    </xf>
    <xf numFmtId="0" fontId="9" fillId="0" borderId="37" xfId="0" applyFont="1" applyBorder="1" applyAlignment="1">
      <alignment horizontal="center" vertical="center" wrapText="1"/>
    </xf>
    <xf numFmtId="0" fontId="9" fillId="0" borderId="25" xfId="0" applyFont="1" applyBorder="1" applyAlignment="1">
      <alignment horizontal="center" vertical="center"/>
    </xf>
    <xf numFmtId="0" fontId="9" fillId="0" borderId="28" xfId="0" applyFont="1" applyBorder="1" applyAlignment="1">
      <alignment horizontal="center" vertical="center"/>
    </xf>
    <xf numFmtId="0" fontId="9" fillId="0" borderId="37" xfId="0" applyFont="1" applyFill="1" applyBorder="1" applyAlignment="1">
      <alignment horizontal="left" vertical="center" wrapText="1"/>
    </xf>
    <xf numFmtId="0" fontId="5" fillId="0" borderId="27" xfId="0" applyFont="1" applyFill="1" applyBorder="1" applyAlignment="1">
      <alignment horizontal="left" vertical="center"/>
    </xf>
    <xf numFmtId="177" fontId="5" fillId="0" borderId="37" xfId="0" applyNumberFormat="1" applyFont="1" applyFill="1" applyBorder="1" applyAlignment="1">
      <alignment horizontal="right" vertical="center"/>
    </xf>
    <xf numFmtId="177" fontId="5" fillId="0" borderId="25" xfId="0" applyNumberFormat="1" applyFont="1" applyFill="1" applyBorder="1" applyAlignment="1">
      <alignment horizontal="right" vertical="center"/>
    </xf>
    <xf numFmtId="177" fontId="5" fillId="0" borderId="27" xfId="0" applyNumberFormat="1" applyFont="1" applyFill="1" applyBorder="1" applyAlignment="1">
      <alignment horizontal="right" vertical="center"/>
    </xf>
    <xf numFmtId="0" fontId="5" fillId="0" borderId="82" xfId="0" applyNumberFormat="1" applyFont="1" applyBorder="1" applyAlignment="1">
      <alignment horizontal="center" vertical="center"/>
    </xf>
    <xf numFmtId="0" fontId="5" fillId="0" borderId="67" xfId="0" applyNumberFormat="1" applyFont="1" applyBorder="1" applyAlignment="1">
      <alignment horizontal="center" vertical="center"/>
    </xf>
    <xf numFmtId="0" fontId="5" fillId="0" borderId="68" xfId="0" applyNumberFormat="1" applyFont="1" applyBorder="1" applyAlignment="1">
      <alignment horizontal="center" vertical="center"/>
    </xf>
    <xf numFmtId="0" fontId="9" fillId="0" borderId="69" xfId="0" applyNumberFormat="1" applyFont="1" applyBorder="1" applyAlignment="1">
      <alignment horizontal="left" vertical="center" wrapText="1"/>
    </xf>
    <xf numFmtId="0" fontId="5" fillId="0" borderId="67" xfId="0" applyNumberFormat="1" applyFont="1" applyBorder="1" applyAlignment="1">
      <alignment horizontal="left" vertical="center"/>
    </xf>
    <xf numFmtId="0" fontId="5" fillId="0" borderId="68" xfId="0" applyNumberFormat="1" applyFont="1" applyBorder="1" applyAlignment="1">
      <alignment horizontal="left" vertical="center"/>
    </xf>
    <xf numFmtId="38" fontId="5" fillId="0" borderId="69" xfId="1" applyFont="1" applyBorder="1" applyAlignment="1">
      <alignment horizontal="right" vertical="center"/>
    </xf>
    <xf numFmtId="38" fontId="5" fillId="0" borderId="67" xfId="1" applyFont="1" applyBorder="1" applyAlignment="1">
      <alignment horizontal="right" vertical="center"/>
    </xf>
    <xf numFmtId="38" fontId="5" fillId="0" borderId="108" xfId="1" applyFont="1" applyBorder="1" applyAlignment="1">
      <alignment horizontal="right" vertical="center"/>
    </xf>
    <xf numFmtId="0" fontId="4" fillId="0" borderId="15" xfId="0" applyFont="1" applyBorder="1" applyAlignment="1">
      <alignment horizontal="center" vertical="center"/>
    </xf>
    <xf numFmtId="0" fontId="4" fillId="0" borderId="23" xfId="0" applyFont="1" applyBorder="1" applyAlignment="1">
      <alignment horizontal="center" vertical="center"/>
    </xf>
    <xf numFmtId="177" fontId="5" fillId="0" borderId="42" xfId="0" applyNumberFormat="1" applyFont="1" applyBorder="1" applyAlignment="1">
      <alignment horizontal="right" vertical="center"/>
    </xf>
    <xf numFmtId="177" fontId="5" fillId="0" borderId="43" xfId="0" applyNumberFormat="1" applyFont="1" applyBorder="1" applyAlignment="1">
      <alignment horizontal="right" vertical="center"/>
    </xf>
    <xf numFmtId="177" fontId="5" fillId="0" borderId="109" xfId="0" applyNumberFormat="1" applyFont="1" applyBorder="1" applyAlignment="1">
      <alignment horizontal="right" vertical="center"/>
    </xf>
    <xf numFmtId="177" fontId="5" fillId="0" borderId="117" xfId="0" applyNumberFormat="1" applyFont="1" applyFill="1" applyBorder="1" applyAlignment="1">
      <alignment horizontal="right" vertical="center"/>
    </xf>
    <xf numFmtId="0" fontId="5" fillId="0" borderId="40" xfId="0" applyFont="1" applyBorder="1" applyAlignment="1">
      <alignment horizontal="center" vertical="center"/>
    </xf>
    <xf numFmtId="0" fontId="5" fillId="0" borderId="0" xfId="0" applyFont="1" applyBorder="1" applyAlignment="1">
      <alignment horizontal="center" vertical="center"/>
    </xf>
    <xf numFmtId="0" fontId="5" fillId="0" borderId="41" xfId="0" applyFont="1" applyBorder="1" applyAlignment="1">
      <alignment horizontal="center" vertical="center"/>
    </xf>
    <xf numFmtId="0" fontId="9" fillId="0" borderId="71" xfId="0" applyFont="1" applyBorder="1" applyAlignment="1">
      <alignment horizontal="left" vertical="center" wrapText="1"/>
    </xf>
    <xf numFmtId="0" fontId="5" fillId="0" borderId="0" xfId="0" applyFont="1" applyBorder="1" applyAlignment="1">
      <alignment horizontal="left" vertical="center"/>
    </xf>
    <xf numFmtId="0" fontId="5" fillId="0" borderId="41" xfId="0" applyFont="1" applyBorder="1" applyAlignment="1">
      <alignment horizontal="left" vertical="center"/>
    </xf>
    <xf numFmtId="177" fontId="5" fillId="0" borderId="71" xfId="0" applyNumberFormat="1" applyFont="1" applyBorder="1" applyAlignment="1">
      <alignment horizontal="right" vertical="center"/>
    </xf>
    <xf numFmtId="177" fontId="5" fillId="0" borderId="0" xfId="0" applyNumberFormat="1" applyFont="1" applyBorder="1" applyAlignment="1">
      <alignment horizontal="right" vertical="center"/>
    </xf>
    <xf numFmtId="177" fontId="5" fillId="0" borderId="65" xfId="0" applyNumberFormat="1" applyFont="1" applyBorder="1" applyAlignment="1">
      <alignment horizontal="right" vertical="center"/>
    </xf>
    <xf numFmtId="0" fontId="4" fillId="0" borderId="19" xfId="0" applyFont="1" applyBorder="1" applyAlignment="1">
      <alignment horizontal="center" vertical="center"/>
    </xf>
    <xf numFmtId="0" fontId="9" fillId="0" borderId="18" xfId="0" applyFont="1" applyBorder="1" applyAlignment="1">
      <alignment horizontal="center" vertical="center" wrapText="1"/>
    </xf>
    <xf numFmtId="0" fontId="9" fillId="0" borderId="15" xfId="0" applyFont="1" applyBorder="1" applyAlignment="1">
      <alignment horizontal="center" vertical="center"/>
    </xf>
    <xf numFmtId="0" fontId="9" fillId="0" borderId="19" xfId="0" applyFont="1" applyBorder="1" applyAlignment="1">
      <alignment horizontal="center" vertical="center"/>
    </xf>
    <xf numFmtId="0" fontId="5" fillId="0" borderId="17" xfId="0" applyFont="1" applyBorder="1" applyAlignment="1">
      <alignment horizontal="center" vertical="center"/>
    </xf>
    <xf numFmtId="0" fontId="9" fillId="0" borderId="56" xfId="0" applyFont="1" applyBorder="1" applyAlignment="1">
      <alignment horizontal="center" vertical="center" wrapText="1"/>
    </xf>
    <xf numFmtId="177" fontId="5" fillId="0" borderId="18" xfId="0" applyNumberFormat="1" applyFont="1" applyBorder="1" applyAlignment="1">
      <alignment horizontal="right" vertical="center"/>
    </xf>
    <xf numFmtId="177" fontId="5" fillId="0" borderId="15" xfId="0" applyNumberFormat="1" applyFont="1" applyBorder="1" applyAlignment="1">
      <alignment horizontal="right" vertical="center"/>
    </xf>
    <xf numFmtId="177" fontId="5" fillId="0" borderId="23" xfId="0" applyNumberFormat="1" applyFont="1" applyBorder="1" applyAlignment="1">
      <alignment horizontal="right" vertical="center"/>
    </xf>
    <xf numFmtId="0" fontId="5" fillId="0" borderId="84" xfId="0" applyFont="1" applyBorder="1" applyAlignment="1">
      <alignment horizontal="center" vertical="center"/>
    </xf>
    <xf numFmtId="0" fontId="9" fillId="0" borderId="85" xfId="0" applyFont="1" applyBorder="1" applyAlignment="1">
      <alignment horizontal="left" vertical="center" wrapText="1"/>
    </xf>
    <xf numFmtId="0" fontId="5" fillId="0" borderId="73" xfId="0" applyFont="1" applyBorder="1" applyAlignment="1">
      <alignment horizontal="left" vertical="center"/>
    </xf>
    <xf numFmtId="0" fontId="5" fillId="0" borderId="74" xfId="0" applyFont="1" applyBorder="1" applyAlignment="1">
      <alignment horizontal="left" vertical="center"/>
    </xf>
    <xf numFmtId="177" fontId="5" fillId="0" borderId="85" xfId="0" applyNumberFormat="1" applyFont="1" applyBorder="1" applyAlignment="1">
      <alignment horizontal="right" vertical="center"/>
    </xf>
    <xf numFmtId="177" fontId="5" fillId="0" borderId="73" xfId="0" applyNumberFormat="1" applyFont="1" applyBorder="1" applyAlignment="1">
      <alignment horizontal="right" vertical="center"/>
    </xf>
    <xf numFmtId="177" fontId="5" fillId="0" borderId="110" xfId="0" applyNumberFormat="1" applyFont="1" applyBorder="1" applyAlignment="1">
      <alignment horizontal="right" vertical="center"/>
    </xf>
    <xf numFmtId="0" fontId="0" fillId="0" borderId="83" xfId="0" applyBorder="1" applyAlignment="1">
      <alignment horizontal="center" vertical="center" shrinkToFit="1"/>
    </xf>
    <xf numFmtId="0" fontId="0" fillId="0" borderId="43" xfId="0" applyBorder="1" applyAlignment="1">
      <alignment horizontal="center" vertical="center" shrinkToFit="1"/>
    </xf>
    <xf numFmtId="0" fontId="0" fillId="0" borderId="44" xfId="0" applyBorder="1" applyAlignment="1">
      <alignment horizontal="center" vertical="center" shrinkToFit="1"/>
    </xf>
    <xf numFmtId="0" fontId="0" fillId="0" borderId="83" xfId="0" applyFill="1" applyBorder="1" applyAlignment="1">
      <alignment horizontal="center" vertical="center" shrinkToFit="1"/>
    </xf>
    <xf numFmtId="0" fontId="0" fillId="0" borderId="43" xfId="0" applyFill="1" applyBorder="1" applyAlignment="1">
      <alignment horizontal="center" vertical="center" shrinkToFit="1"/>
    </xf>
    <xf numFmtId="0" fontId="0" fillId="0" borderId="44" xfId="0" applyFill="1" applyBorder="1" applyAlignment="1">
      <alignment horizontal="center" vertical="center" shrinkToFit="1"/>
    </xf>
    <xf numFmtId="0" fontId="0" fillId="0" borderId="82" xfId="0" applyBorder="1" applyAlignment="1">
      <alignment horizontal="center" vertical="center" shrinkToFit="1"/>
    </xf>
    <xf numFmtId="0" fontId="0" fillId="0" borderId="67" xfId="0" applyBorder="1" applyAlignment="1">
      <alignment horizontal="center" vertical="center" shrinkToFit="1"/>
    </xf>
    <xf numFmtId="0" fontId="0" fillId="0" borderId="68" xfId="0" applyBorder="1" applyAlignment="1">
      <alignment horizontal="center" vertical="center" shrinkToFit="1"/>
    </xf>
    <xf numFmtId="0" fontId="0" fillId="0" borderId="92" xfId="0" applyBorder="1" applyAlignment="1">
      <alignment horizontal="center" vertical="center" shrinkToFit="1"/>
    </xf>
    <xf numFmtId="0" fontId="0" fillId="0" borderId="93" xfId="0" applyBorder="1" applyAlignment="1">
      <alignment horizontal="center" vertical="center" shrinkToFit="1"/>
    </xf>
    <xf numFmtId="0" fontId="0" fillId="0" borderId="94" xfId="0" applyBorder="1" applyAlignment="1">
      <alignment horizontal="center" vertical="center" shrinkToFit="1"/>
    </xf>
    <xf numFmtId="0" fontId="0" fillId="0" borderId="84" xfId="0" applyBorder="1" applyAlignment="1">
      <alignment horizontal="center" vertical="center" shrinkToFit="1"/>
    </xf>
    <xf numFmtId="0" fontId="0" fillId="0" borderId="73" xfId="0" applyBorder="1" applyAlignment="1">
      <alignment horizontal="center" vertical="center" shrinkToFit="1"/>
    </xf>
    <xf numFmtId="0" fontId="0" fillId="0" borderId="74" xfId="0" applyBorder="1" applyAlignment="1">
      <alignment horizontal="center" vertical="center" shrinkToFit="1"/>
    </xf>
    <xf numFmtId="0" fontId="0" fillId="0" borderId="84" xfId="0" applyFill="1" applyBorder="1" applyAlignment="1">
      <alignment horizontal="center" vertical="center" shrinkToFit="1"/>
    </xf>
    <xf numFmtId="0" fontId="0" fillId="0" borderId="73" xfId="0" applyFill="1" applyBorder="1" applyAlignment="1">
      <alignment horizontal="center" vertical="center" shrinkToFit="1"/>
    </xf>
    <xf numFmtId="0" fontId="0" fillId="0" borderId="74" xfId="0" applyFill="1" applyBorder="1" applyAlignment="1">
      <alignment horizontal="center" vertical="center" shrinkToFit="1"/>
    </xf>
    <xf numFmtId="0" fontId="9" fillId="0" borderId="23" xfId="0" applyFont="1" applyBorder="1" applyAlignment="1">
      <alignment horizontal="center" vertical="center"/>
    </xf>
    <xf numFmtId="0" fontId="4" fillId="0" borderId="7" xfId="0" applyFont="1" applyFill="1" applyBorder="1" applyAlignment="1">
      <alignment horizontal="center" vertical="center"/>
    </xf>
    <xf numFmtId="0" fontId="4" fillId="0" borderId="6" xfId="0" applyFont="1" applyBorder="1" applyAlignment="1">
      <alignment horizontal="center" vertical="center"/>
    </xf>
    <xf numFmtId="0" fontId="4" fillId="0" borderId="9" xfId="0" applyFont="1" applyBorder="1" applyAlignment="1">
      <alignment horizontal="center" vertical="center"/>
    </xf>
    <xf numFmtId="0" fontId="5" fillId="0" borderId="77" xfId="0" applyFont="1" applyBorder="1" applyAlignment="1">
      <alignment horizontal="center" vertical="center"/>
    </xf>
    <xf numFmtId="0" fontId="5" fillId="0" borderId="78" xfId="0" applyFont="1" applyBorder="1" applyAlignment="1">
      <alignment horizontal="center" vertical="center"/>
    </xf>
    <xf numFmtId="0" fontId="9" fillId="0" borderId="111" xfId="0" applyFont="1" applyBorder="1" applyAlignment="1">
      <alignment horizontal="center" vertical="center" wrapText="1"/>
    </xf>
    <xf numFmtId="0" fontId="5" fillId="0" borderId="112" xfId="0" applyFont="1" applyBorder="1" applyAlignment="1">
      <alignment horizontal="center" vertical="center"/>
    </xf>
    <xf numFmtId="0" fontId="5" fillId="0" borderId="113" xfId="0" applyFont="1" applyBorder="1" applyAlignment="1">
      <alignment horizontal="center" vertical="center"/>
    </xf>
    <xf numFmtId="177" fontId="5" fillId="0" borderId="114" xfId="0" applyNumberFormat="1" applyFont="1" applyBorder="1" applyAlignment="1">
      <alignment horizontal="right" vertical="center"/>
    </xf>
    <xf numFmtId="177" fontId="5" fillId="0" borderId="78" xfId="0" applyNumberFormat="1" applyFont="1" applyBorder="1" applyAlignment="1">
      <alignment horizontal="right" vertical="center"/>
    </xf>
    <xf numFmtId="177" fontId="5" fillId="0" borderId="79" xfId="0" applyNumberFormat="1" applyFont="1" applyBorder="1" applyAlignment="1">
      <alignment horizontal="right" vertical="center"/>
    </xf>
    <xf numFmtId="193" fontId="5" fillId="0" borderId="51" xfId="0" applyNumberFormat="1" applyFont="1" applyBorder="1" applyAlignment="1">
      <alignment vertical="center" wrapText="1"/>
    </xf>
    <xf numFmtId="193" fontId="5" fillId="0" borderId="51" xfId="0" applyNumberFormat="1" applyFont="1" applyBorder="1" applyAlignment="1">
      <alignment vertical="center"/>
    </xf>
    <xf numFmtId="0" fontId="0" fillId="0" borderId="18" xfId="0" applyFont="1" applyBorder="1" applyAlignment="1">
      <alignment vertical="center" shrinkToFit="1"/>
    </xf>
    <xf numFmtId="0" fontId="0" fillId="0" borderId="15" xfId="0" applyFont="1" applyBorder="1" applyAlignment="1">
      <alignment vertical="center" shrinkToFit="1"/>
    </xf>
    <xf numFmtId="0" fontId="0" fillId="0" borderId="19" xfId="0" applyFont="1" applyBorder="1" applyAlignment="1">
      <alignment vertical="center" shrinkToFit="1"/>
    </xf>
    <xf numFmtId="0" fontId="0" fillId="0" borderId="18" xfId="0" applyFont="1" applyBorder="1" applyAlignment="1">
      <alignment horizontal="left" vertical="center"/>
    </xf>
    <xf numFmtId="0" fontId="0" fillId="0" borderId="15" xfId="0" applyFont="1" applyBorder="1" applyAlignment="1">
      <alignment horizontal="left" vertical="center"/>
    </xf>
    <xf numFmtId="0" fontId="0" fillId="0" borderId="19" xfId="0" applyFont="1" applyBorder="1" applyAlignment="1">
      <alignment horizontal="left" vertical="center"/>
    </xf>
    <xf numFmtId="0" fontId="0" fillId="0" borderId="51" xfId="0" applyFont="1" applyFill="1" applyBorder="1" applyAlignment="1">
      <alignment vertical="center"/>
    </xf>
    <xf numFmtId="178" fontId="0" fillId="0" borderId="51" xfId="9" applyNumberFormat="1" applyFont="1" applyFill="1" applyBorder="1" applyAlignment="1">
      <alignment vertical="center"/>
    </xf>
    <xf numFmtId="0" fontId="29" fillId="0" borderId="51" xfId="0" applyFont="1" applyBorder="1" applyAlignment="1">
      <alignment vertical="center" wrapText="1"/>
    </xf>
    <xf numFmtId="0" fontId="29" fillId="0" borderId="51" xfId="0" applyFont="1" applyBorder="1" applyAlignment="1">
      <alignment vertical="center"/>
    </xf>
    <xf numFmtId="0" fontId="0" fillId="0" borderId="51" xfId="0" applyFont="1" applyFill="1" applyBorder="1" applyAlignment="1">
      <alignment horizontal="right" vertical="center"/>
    </xf>
    <xf numFmtId="178" fontId="0" fillId="0" borderId="51" xfId="9" applyNumberFormat="1" applyFont="1" applyFill="1" applyBorder="1" applyAlignment="1">
      <alignment horizontal="right" vertical="center"/>
    </xf>
    <xf numFmtId="0" fontId="0" fillId="0" borderId="19" xfId="0" applyFont="1" applyBorder="1" applyAlignment="1">
      <alignment vertical="center" wrapText="1"/>
    </xf>
    <xf numFmtId="0" fontId="0" fillId="0" borderId="18" xfId="0" applyFont="1" applyFill="1" applyBorder="1" applyAlignment="1">
      <alignment vertical="center"/>
    </xf>
    <xf numFmtId="0" fontId="0" fillId="0" borderId="19" xfId="0" applyFont="1" applyFill="1" applyBorder="1" applyAlignment="1">
      <alignment vertical="center"/>
    </xf>
    <xf numFmtId="178" fontId="0" fillId="0" borderId="18" xfId="9" applyNumberFormat="1" applyFont="1" applyFill="1" applyBorder="1" applyAlignment="1">
      <alignment vertical="center"/>
    </xf>
    <xf numFmtId="178" fontId="0" fillId="0" borderId="15" xfId="9" applyNumberFormat="1" applyFont="1" applyFill="1" applyBorder="1" applyAlignment="1">
      <alignment vertical="center"/>
    </xf>
    <xf numFmtId="178" fontId="0" fillId="0" borderId="19" xfId="9" applyNumberFormat="1" applyFont="1" applyFill="1" applyBorder="1" applyAlignment="1">
      <alignment vertical="center"/>
    </xf>
    <xf numFmtId="0" fontId="0" fillId="0" borderId="25" xfId="0" applyBorder="1" applyAlignment="1">
      <alignment horizontal="center" vertical="center" shrinkToFit="1"/>
    </xf>
    <xf numFmtId="0" fontId="0" fillId="0" borderId="27" xfId="0" applyBorder="1" applyAlignment="1">
      <alignment horizontal="center" vertical="center" shrinkToFit="1"/>
    </xf>
    <xf numFmtId="0" fontId="16" fillId="0" borderId="51" xfId="0" applyFont="1" applyBorder="1" applyAlignment="1">
      <alignment vertical="center" wrapText="1"/>
    </xf>
    <xf numFmtId="3" fontId="5" fillId="0" borderId="18" xfId="0" applyNumberFormat="1" applyFont="1" applyBorder="1" applyAlignment="1">
      <alignment vertical="center" wrapText="1"/>
    </xf>
    <xf numFmtId="3" fontId="5" fillId="0" borderId="15" xfId="0" applyNumberFormat="1" applyFont="1" applyBorder="1" applyAlignment="1">
      <alignment vertical="center" wrapText="1"/>
    </xf>
    <xf numFmtId="3" fontId="5" fillId="0" borderId="19" xfId="0" applyNumberFormat="1" applyFont="1" applyBorder="1" applyAlignment="1">
      <alignment vertical="center" wrapText="1"/>
    </xf>
    <xf numFmtId="1" fontId="0" fillId="0" borderId="51" xfId="0" applyNumberFormat="1" applyFont="1" applyBorder="1" applyAlignment="1">
      <alignment vertical="center" wrapText="1"/>
    </xf>
    <xf numFmtId="1" fontId="0" fillId="0" borderId="51" xfId="0" applyNumberFormat="1" applyFont="1" applyBorder="1" applyAlignment="1">
      <alignment vertical="center"/>
    </xf>
    <xf numFmtId="3" fontId="5" fillId="0" borderId="18" xfId="0" applyNumberFormat="1" applyFont="1" applyBorder="1" applyAlignment="1">
      <alignment horizontal="right" vertical="center" wrapText="1"/>
    </xf>
    <xf numFmtId="3" fontId="5" fillId="0" borderId="15" xfId="0" applyNumberFormat="1" applyFont="1" applyBorder="1" applyAlignment="1">
      <alignment horizontal="right" vertical="center" wrapText="1"/>
    </xf>
    <xf numFmtId="3" fontId="5" fillId="0" borderId="19" xfId="0" applyNumberFormat="1" applyFont="1" applyBorder="1" applyAlignment="1">
      <alignment horizontal="right" vertical="center" wrapText="1"/>
    </xf>
    <xf numFmtId="0" fontId="21" fillId="0" borderId="37" xfId="0" applyFont="1" applyBorder="1" applyAlignment="1">
      <alignment horizontal="center" vertical="center" shrinkToFit="1"/>
    </xf>
    <xf numFmtId="0" fontId="21" fillId="0" borderId="27" xfId="0" applyFont="1" applyBorder="1" applyAlignment="1">
      <alignment horizontal="center" vertical="center" shrinkToFit="1"/>
    </xf>
    <xf numFmtId="1" fontId="5" fillId="0" borderId="18" xfId="0" applyNumberFormat="1" applyFont="1" applyBorder="1" applyAlignment="1">
      <alignment vertical="center" wrapText="1"/>
    </xf>
    <xf numFmtId="1" fontId="5" fillId="0" borderId="15" xfId="0" applyNumberFormat="1" applyFont="1" applyBorder="1" applyAlignment="1">
      <alignment vertical="center" wrapText="1"/>
    </xf>
    <xf numFmtId="1" fontId="5" fillId="0" borderId="19" xfId="0" applyNumberFormat="1" applyFont="1" applyBorder="1" applyAlignment="1">
      <alignment vertical="center" wrapText="1"/>
    </xf>
    <xf numFmtId="0" fontId="56" fillId="0" borderId="37" xfId="0" applyFont="1" applyBorder="1" applyAlignment="1">
      <alignment horizontal="center" vertical="center" shrinkToFit="1"/>
    </xf>
    <xf numFmtId="0" fontId="56" fillId="0" borderId="25" xfId="0" applyFont="1" applyBorder="1" applyAlignment="1">
      <alignment horizontal="center" vertical="center" shrinkToFit="1"/>
    </xf>
    <xf numFmtId="0" fontId="56" fillId="0" borderId="27" xfId="0" applyFont="1" applyBorder="1" applyAlignment="1">
      <alignment horizontal="center" vertical="center" shrinkToFit="1"/>
    </xf>
    <xf numFmtId="0" fontId="5" fillId="0" borderId="18" xfId="0" applyFont="1" applyBorder="1" applyAlignment="1">
      <alignment vertical="center" wrapText="1"/>
    </xf>
    <xf numFmtId="0" fontId="5" fillId="0" borderId="15" xfId="0" applyFont="1" applyBorder="1" applyAlignment="1">
      <alignment vertical="center" wrapText="1"/>
    </xf>
    <xf numFmtId="0" fontId="5" fillId="0" borderId="19" xfId="0" applyFont="1" applyBorder="1" applyAlignment="1">
      <alignment vertical="center" wrapText="1"/>
    </xf>
    <xf numFmtId="0" fontId="0" fillId="0" borderId="18" xfId="0" applyBorder="1" applyAlignment="1">
      <alignment horizontal="center" vertical="center" shrinkToFit="1"/>
    </xf>
    <xf numFmtId="0" fontId="66" fillId="0" borderId="37" xfId="0" applyFont="1" applyBorder="1" applyAlignment="1">
      <alignment horizontal="center" vertical="center" shrinkToFit="1"/>
    </xf>
    <xf numFmtId="0" fontId="66" fillId="0" borderId="25" xfId="0" applyFont="1" applyBorder="1" applyAlignment="1">
      <alignment horizontal="center" vertical="center" shrinkToFit="1"/>
    </xf>
    <xf numFmtId="0" fontId="66" fillId="0" borderId="27" xfId="0" applyFont="1" applyBorder="1" applyAlignment="1">
      <alignment horizontal="center" vertical="center" shrinkToFit="1"/>
    </xf>
    <xf numFmtId="38" fontId="5" fillId="0" borderId="51" xfId="1" applyFont="1" applyBorder="1" applyAlignment="1">
      <alignment vertical="center" wrapText="1"/>
    </xf>
    <xf numFmtId="38" fontId="5" fillId="0" borderId="51" xfId="1" applyFont="1" applyBorder="1" applyAlignment="1">
      <alignment vertical="center"/>
    </xf>
    <xf numFmtId="0" fontId="5" fillId="0" borderId="51" xfId="0" applyFont="1" applyBorder="1" applyAlignment="1">
      <alignment vertical="center" shrinkToFit="1"/>
    </xf>
    <xf numFmtId="0" fontId="0" fillId="0" borderId="51" xfId="0" applyFont="1" applyFill="1" applyBorder="1" applyAlignment="1">
      <alignment vertical="center" wrapText="1"/>
    </xf>
    <xf numFmtId="1" fontId="0" fillId="0" borderId="51" xfId="0" applyNumberFormat="1" applyFont="1" applyFill="1" applyBorder="1" applyAlignment="1">
      <alignment vertical="center" wrapText="1"/>
    </xf>
    <xf numFmtId="1" fontId="0" fillId="0" borderId="51" xfId="0" applyNumberFormat="1" applyFont="1" applyFill="1" applyBorder="1" applyAlignment="1">
      <alignment vertical="center"/>
    </xf>
    <xf numFmtId="0" fontId="0" fillId="0" borderId="18" xfId="0" applyFont="1" applyFill="1" applyBorder="1" applyAlignment="1">
      <alignment horizontal="center" vertical="center" wrapText="1"/>
    </xf>
    <xf numFmtId="0" fontId="0" fillId="5" borderId="51" xfId="0" applyFont="1" applyFill="1" applyBorder="1" applyAlignment="1">
      <alignment horizontal="center" vertical="center"/>
    </xf>
    <xf numFmtId="0" fontId="0" fillId="5" borderId="51" xfId="0" applyFont="1" applyFill="1" applyBorder="1" applyAlignment="1">
      <alignment horizontal="center" vertical="center" wrapText="1"/>
    </xf>
    <xf numFmtId="0" fontId="29" fillId="0" borderId="51" xfId="0" applyFont="1" applyFill="1" applyBorder="1" applyAlignment="1">
      <alignment vertical="center" wrapText="1"/>
    </xf>
    <xf numFmtId="0" fontId="0" fillId="0" borderId="77" xfId="0" applyFont="1" applyFill="1" applyBorder="1" applyAlignment="1">
      <alignment horizontal="center" vertical="center"/>
    </xf>
    <xf numFmtId="0" fontId="0" fillId="0" borderId="78" xfId="0" applyFont="1" applyFill="1" applyBorder="1" applyAlignment="1">
      <alignment horizontal="center" vertical="center"/>
    </xf>
    <xf numFmtId="0" fontId="21" fillId="0" borderId="111" xfId="0" applyFont="1" applyFill="1" applyBorder="1" applyAlignment="1">
      <alignment horizontal="center" vertical="center" wrapText="1"/>
    </xf>
    <xf numFmtId="0" fontId="0" fillId="0" borderId="112" xfId="0" applyFont="1" applyFill="1" applyBorder="1" applyAlignment="1">
      <alignment horizontal="center" vertical="center"/>
    </xf>
    <xf numFmtId="0" fontId="0" fillId="0" borderId="113" xfId="0" applyFont="1" applyFill="1" applyBorder="1" applyAlignment="1">
      <alignment horizontal="center" vertical="center"/>
    </xf>
    <xf numFmtId="177" fontId="0" fillId="0" borderId="114" xfId="0" applyNumberFormat="1" applyFont="1" applyFill="1" applyBorder="1" applyAlignment="1">
      <alignment horizontal="right" vertical="center"/>
    </xf>
    <xf numFmtId="177" fontId="0" fillId="0" borderId="78" xfId="0" applyNumberFormat="1" applyFont="1" applyFill="1" applyBorder="1" applyAlignment="1">
      <alignment horizontal="right" vertical="center"/>
    </xf>
    <xf numFmtId="177" fontId="0" fillId="0" borderId="115" xfId="0" applyNumberFormat="1" applyFont="1" applyFill="1" applyBorder="1" applyAlignment="1">
      <alignment horizontal="right" vertical="center"/>
    </xf>
    <xf numFmtId="177" fontId="0" fillId="0" borderId="79" xfId="0" applyNumberFormat="1" applyFont="1" applyFill="1" applyBorder="1" applyAlignment="1">
      <alignment horizontal="right" vertical="center"/>
    </xf>
    <xf numFmtId="0" fontId="0" fillId="0" borderId="73" xfId="0" applyFont="1" applyFill="1" applyBorder="1" applyAlignment="1">
      <alignment horizontal="center" vertical="center"/>
    </xf>
    <xf numFmtId="0" fontId="0" fillId="0" borderId="74" xfId="0" applyFont="1" applyFill="1" applyBorder="1" applyAlignment="1">
      <alignment horizontal="center" vertical="center"/>
    </xf>
    <xf numFmtId="0" fontId="0" fillId="0" borderId="73" xfId="0" applyFont="1" applyFill="1" applyBorder="1" applyAlignment="1">
      <alignment horizontal="left" vertical="center"/>
    </xf>
    <xf numFmtId="0" fontId="0" fillId="0" borderId="74" xfId="0" applyFont="1" applyFill="1" applyBorder="1" applyAlignment="1">
      <alignment horizontal="left" vertical="center"/>
    </xf>
    <xf numFmtId="177" fontId="0" fillId="0" borderId="85" xfId="0" applyNumberFormat="1" applyFont="1" applyFill="1" applyBorder="1" applyAlignment="1">
      <alignment horizontal="right" vertical="center"/>
    </xf>
    <xf numFmtId="177" fontId="0" fillId="0" borderId="73" xfId="0" applyNumberFormat="1" applyFont="1" applyFill="1" applyBorder="1" applyAlignment="1">
      <alignment horizontal="right" vertical="center"/>
    </xf>
    <xf numFmtId="177" fontId="0" fillId="0" borderId="110" xfId="0" applyNumberFormat="1" applyFont="1" applyFill="1" applyBorder="1" applyAlignment="1">
      <alignment horizontal="right" vertical="center"/>
    </xf>
    <xf numFmtId="177" fontId="0" fillId="0" borderId="44" xfId="0" applyNumberFormat="1" applyFont="1" applyFill="1" applyBorder="1" applyAlignment="1">
      <alignment horizontal="right" vertical="center"/>
    </xf>
    <xf numFmtId="0" fontId="6" fillId="0" borderId="15" xfId="0" applyFont="1" applyFill="1" applyBorder="1" applyAlignment="1">
      <alignment horizontal="center" vertical="center"/>
    </xf>
    <xf numFmtId="0" fontId="6" fillId="0" borderId="19" xfId="0" applyFont="1" applyFill="1" applyBorder="1" applyAlignment="1">
      <alignment horizontal="center" vertical="center"/>
    </xf>
    <xf numFmtId="0" fontId="6" fillId="0" borderId="23" xfId="0" applyFont="1" applyFill="1" applyBorder="1" applyAlignment="1">
      <alignment horizontal="center" vertical="center"/>
    </xf>
    <xf numFmtId="0" fontId="21" fillId="0" borderId="18" xfId="0" applyFont="1" applyFill="1" applyBorder="1" applyAlignment="1">
      <alignment horizontal="center" vertical="center" wrapText="1"/>
    </xf>
    <xf numFmtId="0" fontId="21" fillId="0" borderId="15" xfId="0" applyFont="1" applyFill="1" applyBorder="1" applyAlignment="1">
      <alignment horizontal="center" vertical="center"/>
    </xf>
    <xf numFmtId="0" fontId="21" fillId="0" borderId="19" xfId="0" applyFont="1" applyFill="1" applyBorder="1" applyAlignment="1">
      <alignment horizontal="center" vertical="center"/>
    </xf>
    <xf numFmtId="0" fontId="21" fillId="0" borderId="23" xfId="0" applyFont="1" applyFill="1" applyBorder="1" applyAlignment="1">
      <alignment horizontal="center" vertical="center"/>
    </xf>
    <xf numFmtId="0" fontId="21" fillId="0" borderId="56" xfId="0" applyFont="1" applyFill="1" applyBorder="1" applyAlignment="1">
      <alignment horizontal="center" vertical="center" wrapText="1"/>
    </xf>
    <xf numFmtId="0" fontId="0" fillId="0" borderId="57" xfId="0" applyFont="1" applyFill="1" applyBorder="1" applyAlignment="1">
      <alignment horizontal="center" vertical="center"/>
    </xf>
    <xf numFmtId="0" fontId="0" fillId="0" borderId="58" xfId="0" applyFont="1" applyFill="1" applyBorder="1" applyAlignment="1">
      <alignment horizontal="center" vertical="center"/>
    </xf>
    <xf numFmtId="177" fontId="0" fillId="0" borderId="18" xfId="0" applyNumberFormat="1" applyFont="1" applyFill="1" applyBorder="1" applyAlignment="1">
      <alignment horizontal="right" vertical="center"/>
    </xf>
    <xf numFmtId="177" fontId="0" fillId="0" borderId="15" xfId="0" applyNumberFormat="1" applyFont="1" applyFill="1" applyBorder="1" applyAlignment="1">
      <alignment horizontal="right" vertical="center"/>
    </xf>
    <xf numFmtId="177" fontId="0" fillId="0" borderId="19" xfId="0" applyNumberFormat="1" applyFont="1" applyFill="1" applyBorder="1" applyAlignment="1">
      <alignment horizontal="right" vertical="center"/>
    </xf>
    <xf numFmtId="177" fontId="0" fillId="0" borderId="23" xfId="0" applyNumberFormat="1" applyFont="1" applyFill="1" applyBorder="1" applyAlignment="1">
      <alignment horizontal="right" vertical="center"/>
    </xf>
    <xf numFmtId="0" fontId="0" fillId="0" borderId="40" xfId="0" applyFont="1" applyFill="1" applyBorder="1" applyAlignment="1">
      <alignment horizontal="center" vertical="center"/>
    </xf>
    <xf numFmtId="0" fontId="0" fillId="0" borderId="41" xfId="0" applyFont="1" applyFill="1" applyBorder="1" applyAlignment="1">
      <alignment horizontal="center" vertical="center"/>
    </xf>
    <xf numFmtId="0" fontId="21" fillId="0" borderId="120" xfId="0" applyFont="1" applyFill="1" applyBorder="1" applyAlignment="1">
      <alignment horizontal="left" vertical="center" wrapText="1"/>
    </xf>
    <xf numFmtId="0" fontId="21" fillId="0" borderId="87" xfId="0" applyFont="1" applyFill="1" applyBorder="1" applyAlignment="1">
      <alignment horizontal="left" vertical="center" wrapText="1"/>
    </xf>
    <xf numFmtId="0" fontId="21" fillId="0" borderId="88" xfId="0" applyFont="1" applyFill="1" applyBorder="1" applyAlignment="1">
      <alignment horizontal="left" vertical="center" wrapText="1"/>
    </xf>
    <xf numFmtId="0" fontId="21" fillId="0" borderId="71" xfId="0" applyFont="1" applyFill="1" applyBorder="1" applyAlignment="1">
      <alignment horizontal="left" vertical="center" wrapText="1"/>
    </xf>
    <xf numFmtId="0" fontId="21" fillId="0" borderId="0" xfId="0" applyFont="1" applyFill="1" applyBorder="1" applyAlignment="1">
      <alignment horizontal="left" vertical="center" wrapText="1"/>
    </xf>
    <xf numFmtId="0" fontId="21" fillId="0" borderId="41" xfId="0" applyFont="1" applyFill="1" applyBorder="1" applyAlignment="1">
      <alignment horizontal="left" vertical="center" wrapText="1"/>
    </xf>
    <xf numFmtId="0" fontId="21" fillId="0" borderId="119" xfId="0" applyFont="1" applyFill="1" applyBorder="1" applyAlignment="1">
      <alignment horizontal="left" vertical="center" wrapText="1"/>
    </xf>
    <xf numFmtId="0" fontId="21" fillId="0" borderId="93" xfId="0" applyFont="1" applyFill="1" applyBorder="1" applyAlignment="1">
      <alignment horizontal="left" vertical="center" wrapText="1"/>
    </xf>
    <xf numFmtId="0" fontId="21" fillId="0" borderId="94" xfId="0" applyFont="1" applyFill="1" applyBorder="1" applyAlignment="1">
      <alignment horizontal="left" vertical="center" wrapText="1"/>
    </xf>
    <xf numFmtId="179" fontId="0" fillId="0" borderId="120" xfId="0" applyNumberFormat="1" applyFont="1" applyFill="1" applyBorder="1" applyAlignment="1">
      <alignment horizontal="right" vertical="center"/>
    </xf>
    <xf numFmtId="179" fontId="0" fillId="0" borderId="87" xfId="0" applyNumberFormat="1" applyFont="1" applyFill="1" applyBorder="1" applyAlignment="1">
      <alignment horizontal="right" vertical="center"/>
    </xf>
    <xf numFmtId="179" fontId="0" fillId="0" borderId="138" xfId="0" applyNumberFormat="1" applyFont="1" applyFill="1" applyBorder="1" applyAlignment="1">
      <alignment horizontal="right" vertical="center"/>
    </xf>
    <xf numFmtId="179" fontId="0" fillId="0" borderId="71" xfId="0" applyNumberFormat="1" applyFont="1" applyFill="1" applyBorder="1" applyAlignment="1">
      <alignment horizontal="right" vertical="center"/>
    </xf>
    <xf numFmtId="179" fontId="0" fillId="0" borderId="0" xfId="0" applyNumberFormat="1" applyFont="1" applyFill="1" applyBorder="1" applyAlignment="1">
      <alignment horizontal="right" vertical="center"/>
    </xf>
    <xf numFmtId="179" fontId="0" fillId="0" borderId="36" xfId="0" applyNumberFormat="1" applyFont="1" applyFill="1" applyBorder="1" applyAlignment="1">
      <alignment horizontal="right" vertical="center"/>
    </xf>
    <xf numFmtId="179" fontId="0" fillId="0" borderId="119" xfId="0" applyNumberFormat="1" applyFont="1" applyFill="1" applyBorder="1" applyAlignment="1">
      <alignment horizontal="right" vertical="center"/>
    </xf>
    <xf numFmtId="179" fontId="0" fillId="0" borderId="93" xfId="0" applyNumberFormat="1" applyFont="1" applyFill="1" applyBorder="1" applyAlignment="1">
      <alignment horizontal="right" vertical="center"/>
    </xf>
    <xf numFmtId="179" fontId="0" fillId="0" borderId="139" xfId="0" applyNumberFormat="1" applyFont="1" applyFill="1" applyBorder="1" applyAlignment="1">
      <alignment horizontal="right" vertical="center"/>
    </xf>
    <xf numFmtId="0" fontId="21" fillId="0" borderId="37" xfId="0" applyFont="1" applyFill="1" applyBorder="1" applyAlignment="1">
      <alignment horizontal="left" vertical="center" wrapText="1"/>
    </xf>
    <xf numFmtId="0" fontId="21" fillId="0" borderId="25" xfId="0" applyFont="1" applyFill="1" applyBorder="1" applyAlignment="1">
      <alignment horizontal="left" vertical="center" wrapText="1"/>
    </xf>
    <xf numFmtId="0" fontId="21" fillId="0" borderId="27" xfId="0" applyFont="1" applyFill="1" applyBorder="1" applyAlignment="1">
      <alignment horizontal="left" vertical="center" wrapText="1"/>
    </xf>
    <xf numFmtId="177" fontId="0" fillId="0" borderId="37" xfId="0" applyNumberFormat="1" applyFont="1" applyFill="1" applyBorder="1" applyAlignment="1">
      <alignment horizontal="right" vertical="center"/>
    </xf>
    <xf numFmtId="177" fontId="0" fillId="0" borderId="25" xfId="0" applyNumberFormat="1" applyFont="1" applyFill="1" applyBorder="1" applyAlignment="1">
      <alignment horizontal="right" vertical="center"/>
    </xf>
    <xf numFmtId="177" fontId="0" fillId="0" borderId="32" xfId="0" applyNumberFormat="1" applyFont="1" applyFill="1" applyBorder="1" applyAlignment="1">
      <alignment horizontal="right" vertical="center"/>
    </xf>
    <xf numFmtId="177" fontId="0" fillId="0" borderId="71" xfId="0" applyNumberFormat="1" applyFont="1" applyFill="1" applyBorder="1" applyAlignment="1">
      <alignment horizontal="right" vertical="center"/>
    </xf>
    <xf numFmtId="177" fontId="0" fillId="0" borderId="0" xfId="0" applyNumberFormat="1" applyFont="1" applyFill="1" applyBorder="1" applyAlignment="1">
      <alignment horizontal="right" vertical="center"/>
    </xf>
    <xf numFmtId="177" fontId="0" fillId="0" borderId="36" xfId="0" applyNumberFormat="1" applyFont="1" applyFill="1" applyBorder="1" applyAlignment="1">
      <alignment horizontal="right" vertical="center"/>
    </xf>
    <xf numFmtId="177" fontId="0" fillId="0" borderId="119" xfId="0" applyNumberFormat="1" applyFont="1" applyFill="1" applyBorder="1" applyAlignment="1">
      <alignment horizontal="right" vertical="center"/>
    </xf>
    <xf numFmtId="177" fontId="0" fillId="0" borderId="139" xfId="0" applyNumberFormat="1" applyFont="1" applyFill="1" applyBorder="1" applyAlignment="1">
      <alignment horizontal="right" vertical="center"/>
    </xf>
    <xf numFmtId="0" fontId="0" fillId="0" borderId="105" xfId="0" applyFont="1" applyFill="1" applyBorder="1" applyAlignment="1">
      <alignment horizontal="center" vertical="center"/>
    </xf>
    <xf numFmtId="0" fontId="6" fillId="0" borderId="21" xfId="0" applyFont="1" applyFill="1" applyBorder="1" applyAlignment="1">
      <alignment horizontal="center" vertical="center"/>
    </xf>
    <xf numFmtId="0" fontId="6" fillId="0" borderId="22" xfId="0" applyFont="1" applyFill="1" applyBorder="1" applyAlignment="1">
      <alignment horizontal="center" vertical="center"/>
    </xf>
    <xf numFmtId="0" fontId="6" fillId="0" borderId="31" xfId="0" applyFont="1" applyFill="1" applyBorder="1" applyAlignment="1">
      <alignment horizontal="center" vertical="center"/>
    </xf>
    <xf numFmtId="0" fontId="0" fillId="0" borderId="95" xfId="0" applyFont="1" applyFill="1" applyBorder="1" applyAlignment="1">
      <alignment vertical="center" textRotation="255" wrapText="1"/>
    </xf>
    <xf numFmtId="0" fontId="0" fillId="0" borderId="95" xfId="0" applyFont="1" applyFill="1" applyBorder="1" applyAlignment="1">
      <alignment horizontal="left" vertical="top" wrapText="1"/>
    </xf>
    <xf numFmtId="0" fontId="0" fillId="0" borderId="78" xfId="0" applyFont="1" applyFill="1" applyBorder="1" applyAlignment="1">
      <alignment horizontal="left" vertical="top"/>
    </xf>
    <xf numFmtId="0" fontId="0" fillId="0" borderId="79" xfId="0" applyFont="1" applyFill="1" applyBorder="1" applyAlignment="1">
      <alignment horizontal="left" vertical="top"/>
    </xf>
    <xf numFmtId="0" fontId="0" fillId="0" borderId="73" xfId="0" applyFont="1" applyFill="1" applyBorder="1" applyAlignment="1">
      <alignment vertical="center"/>
    </xf>
    <xf numFmtId="0" fontId="0" fillId="0" borderId="74" xfId="0" applyFont="1" applyFill="1" applyBorder="1" applyAlignment="1">
      <alignment vertical="center"/>
    </xf>
    <xf numFmtId="0" fontId="19" fillId="5" borderId="95" xfId="0" applyFont="1" applyFill="1" applyBorder="1" applyAlignment="1">
      <alignment horizontal="center" vertical="center" textRotation="255"/>
    </xf>
    <xf numFmtId="0" fontId="19" fillId="5" borderId="96" xfId="0" applyFont="1" applyFill="1" applyBorder="1" applyAlignment="1">
      <alignment horizontal="center" vertical="center" textRotation="255"/>
    </xf>
    <xf numFmtId="0" fontId="0" fillId="0" borderId="67" xfId="0" applyFont="1" applyFill="1" applyBorder="1" applyAlignment="1">
      <alignment vertical="center"/>
    </xf>
    <xf numFmtId="0" fontId="0" fillId="0" borderId="68" xfId="0" applyFont="1" applyFill="1" applyBorder="1" applyAlignment="1">
      <alignment vertical="center"/>
    </xf>
    <xf numFmtId="0" fontId="0" fillId="0" borderId="20" xfId="0" applyFont="1" applyFill="1" applyBorder="1" applyAlignment="1">
      <alignment horizontal="left" vertical="top"/>
    </xf>
    <xf numFmtId="0" fontId="0" fillId="0" borderId="21" xfId="0" applyFont="1" applyFill="1" applyBorder="1" applyAlignment="1">
      <alignment horizontal="left" vertical="top"/>
    </xf>
    <xf numFmtId="0" fontId="0" fillId="0" borderId="31" xfId="0" applyFont="1" applyFill="1" applyBorder="1" applyAlignment="1">
      <alignment horizontal="left" vertical="top"/>
    </xf>
    <xf numFmtId="0" fontId="0" fillId="0" borderId="43" xfId="0" applyFont="1" applyFill="1" applyBorder="1" applyAlignment="1">
      <alignment vertical="center"/>
    </xf>
    <xf numFmtId="0" fontId="0" fillId="0" borderId="44" xfId="0" applyFont="1" applyFill="1" applyBorder="1" applyAlignment="1">
      <alignment vertical="center"/>
    </xf>
    <xf numFmtId="0" fontId="20" fillId="0" borderId="90" xfId="0" applyFont="1" applyFill="1" applyBorder="1" applyAlignment="1">
      <alignment vertical="center" wrapText="1"/>
    </xf>
    <xf numFmtId="0" fontId="20" fillId="0" borderId="91" xfId="0" applyFont="1" applyFill="1" applyBorder="1" applyAlignment="1">
      <alignment vertical="center" wrapText="1"/>
    </xf>
    <xf numFmtId="0" fontId="0" fillId="0" borderId="43" xfId="0" applyFont="1" applyFill="1" applyBorder="1" applyAlignment="1">
      <alignment vertical="center" wrapText="1"/>
    </xf>
    <xf numFmtId="0" fontId="0" fillId="0" borderId="44" xfId="0" applyFont="1" applyFill="1" applyBorder="1" applyAlignment="1">
      <alignment vertical="center" wrapText="1"/>
    </xf>
    <xf numFmtId="0" fontId="1" fillId="0" borderId="48" xfId="0" applyFont="1" applyFill="1" applyBorder="1" applyAlignment="1">
      <alignment horizontal="center" vertical="top"/>
    </xf>
    <xf numFmtId="0" fontId="0" fillId="0" borderId="48" xfId="0" applyFont="1" applyFill="1" applyBorder="1" applyAlignment="1">
      <alignment horizontal="right" vertical="top"/>
    </xf>
    <xf numFmtId="38" fontId="1" fillId="0" borderId="18" xfId="0" applyNumberFormat="1" applyFont="1" applyFill="1" applyBorder="1" applyAlignment="1">
      <alignment horizontal="right" vertical="center" wrapText="1"/>
    </xf>
    <xf numFmtId="38" fontId="1" fillId="0" borderId="15" xfId="0" applyNumberFormat="1" applyFont="1" applyFill="1" applyBorder="1" applyAlignment="1">
      <alignment horizontal="right" vertical="center" wrapText="1"/>
    </xf>
    <xf numFmtId="38" fontId="1" fillId="0" borderId="19" xfId="0" applyNumberFormat="1" applyFont="1" applyFill="1" applyBorder="1" applyAlignment="1">
      <alignment horizontal="right" vertical="center" wrapText="1"/>
    </xf>
    <xf numFmtId="0" fontId="1" fillId="0" borderId="45" xfId="0" applyFont="1" applyFill="1" applyBorder="1" applyAlignment="1">
      <alignment horizontal="center" vertical="top"/>
    </xf>
    <xf numFmtId="0" fontId="0" fillId="0" borderId="45" xfId="0" applyFont="1" applyFill="1" applyBorder="1" applyAlignment="1">
      <alignment horizontal="right" vertical="top"/>
    </xf>
    <xf numFmtId="0" fontId="21" fillId="5" borderId="51" xfId="0" applyFont="1" applyFill="1" applyBorder="1" applyAlignment="1">
      <alignment horizontal="center" vertical="center"/>
    </xf>
    <xf numFmtId="0" fontId="0" fillId="5" borderId="37"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28" xfId="0" applyFont="1" applyFill="1" applyBorder="1" applyAlignment="1">
      <alignment horizontal="center" vertical="center"/>
    </xf>
    <xf numFmtId="0" fontId="0" fillId="0" borderId="66" xfId="0" applyFont="1" applyFill="1" applyBorder="1" applyAlignment="1">
      <alignment horizontal="center" vertical="center" shrinkToFit="1"/>
    </xf>
    <xf numFmtId="0" fontId="0" fillId="0" borderId="67" xfId="0" applyFont="1" applyFill="1" applyBorder="1" applyAlignment="1">
      <alignment horizontal="center" vertical="center" shrinkToFit="1"/>
    </xf>
    <xf numFmtId="0" fontId="0" fillId="0" borderId="68" xfId="0" applyFont="1" applyFill="1" applyBorder="1" applyAlignment="1">
      <alignment horizontal="center" vertical="center" shrinkToFit="1"/>
    </xf>
    <xf numFmtId="38" fontId="1" fillId="0" borderId="69" xfId="1" applyFont="1" applyFill="1" applyBorder="1" applyAlignment="1">
      <alignment horizontal="right" vertical="center" wrapText="1"/>
    </xf>
    <xf numFmtId="38" fontId="1" fillId="0" borderId="67" xfId="1" applyFont="1" applyFill="1" applyBorder="1" applyAlignment="1">
      <alignment horizontal="right" vertical="center"/>
    </xf>
    <xf numFmtId="38" fontId="1" fillId="0" borderId="68" xfId="1" applyFont="1" applyFill="1" applyBorder="1" applyAlignment="1">
      <alignment horizontal="right" vertical="center"/>
    </xf>
    <xf numFmtId="38" fontId="56" fillId="0" borderId="69" xfId="1" applyFont="1" applyFill="1" applyBorder="1" applyAlignment="1">
      <alignment horizontal="right" vertical="center" wrapText="1"/>
    </xf>
    <xf numFmtId="38" fontId="56" fillId="0" borderId="67" xfId="1" applyFont="1" applyFill="1" applyBorder="1" applyAlignment="1">
      <alignment horizontal="right" vertical="center"/>
    </xf>
    <xf numFmtId="38" fontId="56" fillId="0" borderId="68" xfId="1" applyFont="1" applyFill="1" applyBorder="1" applyAlignment="1">
      <alignment horizontal="right" vertical="center"/>
    </xf>
    <xf numFmtId="49" fontId="0" fillId="0" borderId="20" xfId="0" quotePrefix="1" applyNumberFormat="1" applyFont="1" applyFill="1" applyBorder="1" applyAlignment="1">
      <alignment horizontal="center" vertical="center"/>
    </xf>
    <xf numFmtId="49" fontId="0" fillId="0" borderId="31" xfId="0" applyNumberFormat="1" applyFont="1" applyFill="1" applyBorder="1" applyAlignment="1">
      <alignment horizontal="center" vertical="center"/>
    </xf>
    <xf numFmtId="0" fontId="0" fillId="0" borderId="26" xfId="0" applyFont="1" applyFill="1" applyBorder="1" applyAlignment="1">
      <alignment horizontal="center" vertical="center" wrapText="1"/>
    </xf>
    <xf numFmtId="0" fontId="0" fillId="5" borderId="37" xfId="0" applyFont="1" applyFill="1" applyBorder="1" applyAlignment="1">
      <alignment horizontal="center" vertical="center" shrinkToFit="1"/>
    </xf>
    <xf numFmtId="0" fontId="0" fillId="5" borderId="25" xfId="0" applyFont="1" applyFill="1" applyBorder="1" applyAlignment="1">
      <alignment horizontal="center" vertical="center" shrinkToFit="1"/>
    </xf>
    <xf numFmtId="0" fontId="0" fillId="5" borderId="27" xfId="0" applyFont="1" applyFill="1" applyBorder="1" applyAlignment="1">
      <alignment horizontal="center" vertical="center" shrinkToFit="1"/>
    </xf>
    <xf numFmtId="0" fontId="29" fillId="5" borderId="18" xfId="0" applyFont="1" applyFill="1" applyBorder="1" applyAlignment="1">
      <alignment horizontal="center" vertical="center" shrinkToFit="1"/>
    </xf>
    <xf numFmtId="0" fontId="29" fillId="5" borderId="15" xfId="0" applyFont="1" applyFill="1" applyBorder="1" applyAlignment="1">
      <alignment horizontal="center" vertical="center" shrinkToFit="1"/>
    </xf>
    <xf numFmtId="0" fontId="29" fillId="5" borderId="23" xfId="0" applyFont="1" applyFill="1" applyBorder="1" applyAlignment="1">
      <alignment horizontal="center" vertical="center" shrinkToFit="1"/>
    </xf>
    <xf numFmtId="0" fontId="29" fillId="5" borderId="37" xfId="0" applyFont="1" applyFill="1" applyBorder="1" applyAlignment="1">
      <alignment horizontal="center" vertical="center" wrapText="1" shrinkToFit="1"/>
    </xf>
    <xf numFmtId="0" fontId="29" fillId="5" borderId="25" xfId="0" applyFont="1" applyFill="1" applyBorder="1" applyAlignment="1">
      <alignment horizontal="center" vertical="center" shrinkToFit="1"/>
    </xf>
    <xf numFmtId="0" fontId="29" fillId="5" borderId="27" xfId="0" applyFont="1" applyFill="1" applyBorder="1" applyAlignment="1">
      <alignment horizontal="center" vertical="center" shrinkToFit="1"/>
    </xf>
    <xf numFmtId="0" fontId="29" fillId="5" borderId="20" xfId="0" applyFont="1" applyFill="1" applyBorder="1" applyAlignment="1">
      <alignment horizontal="center" vertical="center" shrinkToFit="1"/>
    </xf>
    <xf numFmtId="0" fontId="29" fillId="5" borderId="21" xfId="0" applyFont="1" applyFill="1" applyBorder="1" applyAlignment="1">
      <alignment horizontal="center" vertical="center" shrinkToFit="1"/>
    </xf>
    <xf numFmtId="0" fontId="29" fillId="5" borderId="22" xfId="0" applyFont="1" applyFill="1" applyBorder="1" applyAlignment="1">
      <alignment horizontal="center" vertical="center" shrinkToFit="1"/>
    </xf>
    <xf numFmtId="0" fontId="0" fillId="0" borderId="37" xfId="0" applyFont="1" applyFill="1" applyBorder="1" applyAlignment="1">
      <alignment horizontal="center" vertical="center" shrinkToFit="1"/>
    </xf>
    <xf numFmtId="0" fontId="0" fillId="5" borderId="17" xfId="0" applyFont="1" applyFill="1" applyBorder="1" applyAlignment="1">
      <alignment horizontal="center" vertical="center"/>
    </xf>
    <xf numFmtId="0" fontId="0" fillId="5" borderId="15" xfId="0" applyFont="1" applyFill="1" applyBorder="1" applyAlignment="1">
      <alignment horizontal="center" vertical="center"/>
    </xf>
    <xf numFmtId="0" fontId="0" fillId="5" borderId="19" xfId="0" applyFont="1" applyFill="1" applyBorder="1" applyAlignment="1">
      <alignment horizontal="center" vertical="center"/>
    </xf>
    <xf numFmtId="0" fontId="0" fillId="0" borderId="56" xfId="0" applyFont="1" applyFill="1" applyBorder="1" applyAlignment="1">
      <alignment horizontal="center" vertical="center"/>
    </xf>
    <xf numFmtId="0" fontId="0" fillId="5" borderId="18" xfId="0" applyFont="1" applyFill="1" applyBorder="1" applyAlignment="1">
      <alignment horizontal="center" vertical="center"/>
    </xf>
    <xf numFmtId="0" fontId="57" fillId="0" borderId="51" xfId="0" applyFont="1" applyFill="1" applyBorder="1" applyAlignment="1">
      <alignment horizontal="center" vertical="center" wrapText="1"/>
    </xf>
    <xf numFmtId="0" fontId="57" fillId="0" borderId="51" xfId="0" applyFont="1" applyFill="1" applyBorder="1" applyAlignment="1">
      <alignment horizontal="center" vertical="center"/>
    </xf>
    <xf numFmtId="0" fontId="57" fillId="0" borderId="59" xfId="0" applyFont="1" applyFill="1" applyBorder="1" applyAlignment="1">
      <alignment horizontal="center" vertical="center"/>
    </xf>
    <xf numFmtId="0" fontId="0" fillId="0" borderId="152" xfId="0" applyFont="1" applyFill="1" applyBorder="1" applyAlignment="1">
      <alignment horizontal="left" vertical="center" wrapText="1"/>
    </xf>
    <xf numFmtId="0" fontId="0" fillId="0" borderId="153" xfId="0" applyFont="1" applyFill="1" applyBorder="1" applyAlignment="1">
      <alignment horizontal="left" vertical="center" wrapText="1"/>
    </xf>
    <xf numFmtId="0" fontId="0" fillId="0" borderId="154" xfId="0" applyFont="1" applyFill="1" applyBorder="1" applyAlignment="1">
      <alignment horizontal="left" vertical="center" wrapText="1"/>
    </xf>
    <xf numFmtId="0" fontId="0" fillId="0" borderId="155" xfId="0" applyFont="1" applyFill="1" applyBorder="1" applyAlignment="1">
      <alignment horizontal="left" vertical="center" wrapText="1"/>
    </xf>
    <xf numFmtId="0" fontId="0" fillId="0" borderId="156" xfId="0" applyFont="1" applyFill="1" applyBorder="1" applyAlignment="1">
      <alignment horizontal="left" vertical="center" wrapText="1"/>
    </xf>
    <xf numFmtId="0" fontId="0" fillId="0" borderId="157" xfId="0" applyFont="1" applyFill="1" applyBorder="1" applyAlignment="1">
      <alignment horizontal="left" vertical="center" wrapText="1"/>
    </xf>
    <xf numFmtId="0" fontId="0" fillId="5" borderId="18" xfId="0" applyFont="1" applyFill="1" applyBorder="1" applyAlignment="1">
      <alignment horizontal="center" vertical="center" shrinkToFit="1"/>
    </xf>
    <xf numFmtId="0" fontId="0" fillId="5" borderId="15" xfId="0" applyFont="1" applyFill="1" applyBorder="1" applyAlignment="1">
      <alignment horizontal="center" vertical="center" shrinkToFit="1"/>
    </xf>
    <xf numFmtId="0" fontId="0" fillId="5" borderId="19" xfId="0" applyFont="1" applyFill="1" applyBorder="1" applyAlignment="1">
      <alignment horizontal="center" vertical="center" shrinkToFit="1"/>
    </xf>
    <xf numFmtId="0" fontId="0" fillId="0" borderId="51" xfId="0" applyFill="1" applyBorder="1" applyAlignment="1">
      <alignment horizontal="center" vertical="center" shrinkToFit="1"/>
    </xf>
    <xf numFmtId="0" fontId="0" fillId="0" borderId="146" xfId="0" applyFont="1" applyFill="1" applyBorder="1" applyAlignment="1">
      <alignment horizontal="left" vertical="center" wrapText="1"/>
    </xf>
    <xf numFmtId="0" fontId="0" fillId="0" borderId="147" xfId="0" applyFont="1" applyFill="1" applyBorder="1" applyAlignment="1">
      <alignment horizontal="left" vertical="center" wrapText="1"/>
    </xf>
    <xf numFmtId="0" fontId="0" fillId="0" borderId="148" xfId="0" applyFont="1" applyFill="1" applyBorder="1" applyAlignment="1">
      <alignment horizontal="left" vertical="center" wrapText="1"/>
    </xf>
    <xf numFmtId="0" fontId="0" fillId="0" borderId="126" xfId="0" applyFont="1" applyFill="1" applyBorder="1" applyAlignment="1">
      <alignment horizontal="left" vertical="center" wrapText="1"/>
    </xf>
    <xf numFmtId="0" fontId="0" fillId="0" borderId="127" xfId="0" applyFont="1" applyFill="1" applyBorder="1" applyAlignment="1">
      <alignment horizontal="left" vertical="center" wrapText="1"/>
    </xf>
    <xf numFmtId="0" fontId="0" fillId="0" borderId="128" xfId="0" applyFont="1" applyFill="1" applyBorder="1" applyAlignment="1">
      <alignment horizontal="left" vertical="center" wrapText="1"/>
    </xf>
    <xf numFmtId="0" fontId="0" fillId="0" borderId="51" xfId="0" applyFont="1" applyFill="1" applyBorder="1" applyAlignment="1">
      <alignment horizontal="center" vertical="center" wrapText="1"/>
    </xf>
    <xf numFmtId="0" fontId="0" fillId="0" borderId="59" xfId="0" applyFont="1" applyFill="1" applyBorder="1" applyAlignment="1">
      <alignment horizontal="center" vertical="center"/>
    </xf>
    <xf numFmtId="0" fontId="0" fillId="5" borderId="59" xfId="0" applyFont="1" applyFill="1" applyBorder="1" applyAlignment="1">
      <alignment horizontal="center" vertical="center"/>
    </xf>
    <xf numFmtId="0" fontId="0" fillId="0" borderId="149" xfId="0" applyFont="1" applyFill="1" applyBorder="1" applyAlignment="1">
      <alignment horizontal="left" vertical="center" wrapText="1"/>
    </xf>
    <xf numFmtId="0" fontId="0" fillId="0" borderId="150" xfId="0" applyFont="1" applyFill="1" applyBorder="1" applyAlignment="1">
      <alignment horizontal="left" vertical="center" wrapText="1"/>
    </xf>
    <xf numFmtId="0" fontId="0" fillId="0" borderId="151" xfId="0" applyFont="1" applyFill="1" applyBorder="1" applyAlignment="1">
      <alignment horizontal="left" vertical="center" wrapText="1"/>
    </xf>
    <xf numFmtId="0" fontId="23" fillId="5" borderId="50" xfId="2" applyFont="1" applyFill="1" applyBorder="1" applyAlignment="1" applyProtection="1">
      <alignment horizontal="center" vertical="center" wrapText="1"/>
    </xf>
    <xf numFmtId="0" fontId="23" fillId="5" borderId="51" xfId="2" applyFont="1" applyFill="1" applyBorder="1" applyAlignment="1" applyProtection="1">
      <alignment horizontal="center" vertical="center" wrapText="1"/>
    </xf>
    <xf numFmtId="0" fontId="0" fillId="0" borderId="18" xfId="0" applyFont="1" applyFill="1" applyBorder="1" applyAlignment="1">
      <alignment horizontal="right" vertical="center"/>
    </xf>
    <xf numFmtId="0" fontId="0" fillId="0" borderId="15" xfId="0" applyFont="1" applyFill="1" applyBorder="1" applyAlignment="1">
      <alignment horizontal="right" vertical="center"/>
    </xf>
    <xf numFmtId="0" fontId="0" fillId="0" borderId="19" xfId="0" applyFont="1" applyFill="1" applyBorder="1" applyAlignment="1">
      <alignment horizontal="right" vertical="center"/>
    </xf>
    <xf numFmtId="9" fontId="0" fillId="0" borderId="18" xfId="9" applyFont="1" applyFill="1" applyBorder="1" applyAlignment="1">
      <alignment horizontal="right" vertical="center"/>
    </xf>
    <xf numFmtId="9" fontId="0" fillId="0" borderId="15" xfId="9" applyFont="1" applyFill="1" applyBorder="1" applyAlignment="1">
      <alignment horizontal="right" vertical="center"/>
    </xf>
    <xf numFmtId="9" fontId="0" fillId="0" borderId="19" xfId="9" applyFont="1" applyFill="1" applyBorder="1" applyAlignment="1">
      <alignment horizontal="right" vertical="center"/>
    </xf>
    <xf numFmtId="208" fontId="0" fillId="0" borderId="51" xfId="0" applyNumberFormat="1" applyFont="1" applyFill="1" applyBorder="1" applyAlignment="1">
      <alignment horizontal="right" vertical="center"/>
    </xf>
    <xf numFmtId="0" fontId="23" fillId="5" borderId="20" xfId="2" applyFont="1" applyFill="1" applyBorder="1" applyAlignment="1" applyProtection="1">
      <alignment horizontal="center" vertical="center" wrapText="1"/>
    </xf>
    <xf numFmtId="0" fontId="23" fillId="5" borderId="21" xfId="2" applyFont="1" applyFill="1" applyBorder="1" applyAlignment="1" applyProtection="1">
      <alignment horizontal="center" vertical="center" wrapText="1"/>
    </xf>
    <xf numFmtId="0" fontId="23" fillId="5" borderId="22" xfId="2" applyFont="1" applyFill="1" applyBorder="1" applyAlignment="1" applyProtection="1">
      <alignment horizontal="center" vertical="center" wrapText="1"/>
    </xf>
    <xf numFmtId="41" fontId="0" fillId="0" borderId="48" xfId="0" applyNumberFormat="1" applyFont="1" applyFill="1" applyBorder="1" applyAlignment="1">
      <alignment horizontal="right" vertical="center"/>
    </xf>
    <xf numFmtId="208" fontId="0" fillId="0" borderId="48" xfId="1" applyNumberFormat="1" applyFont="1" applyFill="1" applyBorder="1" applyAlignment="1">
      <alignment horizontal="right" vertical="center"/>
    </xf>
    <xf numFmtId="38" fontId="0" fillId="0" borderId="48" xfId="0" applyNumberFormat="1" applyFont="1" applyFill="1" applyBorder="1" applyAlignment="1">
      <alignment horizontal="right" vertical="center"/>
    </xf>
    <xf numFmtId="0" fontId="0" fillId="0" borderId="48" xfId="0" applyFont="1" applyFill="1" applyBorder="1" applyAlignment="1">
      <alignment horizontal="right" vertical="center"/>
    </xf>
    <xf numFmtId="0" fontId="0" fillId="0" borderId="49" xfId="0" applyFont="1" applyFill="1" applyBorder="1" applyAlignment="1">
      <alignment horizontal="right" vertical="center"/>
    </xf>
    <xf numFmtId="0" fontId="23" fillId="5" borderId="42" xfId="2" applyFont="1" applyFill="1" applyBorder="1" applyAlignment="1" applyProtection="1">
      <alignment horizontal="center" vertical="center" wrapText="1"/>
    </xf>
    <xf numFmtId="0" fontId="23" fillId="5" borderId="43" xfId="2" applyFont="1" applyFill="1" applyBorder="1" applyAlignment="1" applyProtection="1">
      <alignment horizontal="center" vertical="center" wrapText="1"/>
    </xf>
    <xf numFmtId="0" fontId="23" fillId="5" borderId="44" xfId="2" applyFont="1" applyFill="1" applyBorder="1" applyAlignment="1" applyProtection="1">
      <alignment horizontal="center" vertical="center" wrapText="1"/>
    </xf>
    <xf numFmtId="41" fontId="0" fillId="0" borderId="45" xfId="0" applyNumberFormat="1" applyFont="1" applyFill="1" applyBorder="1" applyAlignment="1">
      <alignment horizontal="right" vertical="center"/>
    </xf>
    <xf numFmtId="208" fontId="0" fillId="0" borderId="45" xfId="1" applyNumberFormat="1" applyFont="1" applyFill="1" applyBorder="1" applyAlignment="1">
      <alignment horizontal="right" vertical="center" shrinkToFit="1"/>
    </xf>
    <xf numFmtId="0" fontId="0" fillId="0" borderId="46" xfId="0" applyFont="1" applyFill="1" applyBorder="1" applyAlignment="1">
      <alignment horizontal="right" vertical="center"/>
    </xf>
    <xf numFmtId="0" fontId="0" fillId="0" borderId="47" xfId="0" applyFont="1" applyFill="1" applyBorder="1" applyAlignment="1">
      <alignment horizontal="right" vertical="center"/>
    </xf>
    <xf numFmtId="206" fontId="0" fillId="0" borderId="42" xfId="1" applyNumberFormat="1" applyFont="1" applyFill="1" applyBorder="1" applyAlignment="1">
      <alignment horizontal="right" vertical="center" shrinkToFit="1"/>
    </xf>
    <xf numFmtId="206" fontId="0" fillId="0" borderId="43" xfId="1" applyNumberFormat="1" applyFont="1" applyFill="1" applyBorder="1" applyAlignment="1">
      <alignment horizontal="right" vertical="center" shrinkToFit="1"/>
    </xf>
    <xf numFmtId="206" fontId="0" fillId="0" borderId="44" xfId="1" applyNumberFormat="1" applyFont="1" applyFill="1" applyBorder="1" applyAlignment="1">
      <alignment horizontal="right" vertical="center" shrinkToFit="1"/>
    </xf>
    <xf numFmtId="0" fontId="0" fillId="5" borderId="23" xfId="0" applyFont="1" applyFill="1" applyBorder="1" applyAlignment="1">
      <alignment horizontal="center" vertical="center"/>
    </xf>
    <xf numFmtId="0" fontId="23" fillId="5" borderId="26" xfId="2" applyFont="1" applyFill="1" applyBorder="1" applyAlignment="1" applyProtection="1">
      <alignment horizontal="center" vertical="center" wrapText="1"/>
    </xf>
    <xf numFmtId="0" fontId="0" fillId="5" borderId="27" xfId="0" applyFont="1" applyFill="1" applyBorder="1" applyAlignment="1">
      <alignment horizontal="center" vertical="center" wrapText="1"/>
    </xf>
    <xf numFmtId="0" fontId="23" fillId="5" borderId="40" xfId="2" applyFont="1" applyFill="1" applyBorder="1" applyAlignment="1" applyProtection="1">
      <alignment horizontal="center" vertical="center" wrapText="1"/>
    </xf>
    <xf numFmtId="0" fontId="0" fillId="5" borderId="41" xfId="0" applyFont="1" applyFill="1" applyBorder="1" applyAlignment="1">
      <alignment horizontal="center" vertical="center" wrapText="1"/>
    </xf>
    <xf numFmtId="0" fontId="0" fillId="5" borderId="40" xfId="0" applyFont="1" applyFill="1" applyBorder="1" applyAlignment="1">
      <alignment horizontal="center" vertical="center" wrapText="1"/>
    </xf>
    <xf numFmtId="0" fontId="0" fillId="5" borderId="30" xfId="0" applyFont="1" applyFill="1" applyBorder="1" applyAlignment="1">
      <alignment horizontal="center" vertical="center" wrapText="1"/>
    </xf>
    <xf numFmtId="0" fontId="0" fillId="5" borderId="22" xfId="0" applyFont="1" applyFill="1" applyBorder="1" applyAlignment="1">
      <alignment horizontal="center" vertical="center" wrapText="1"/>
    </xf>
    <xf numFmtId="0" fontId="23" fillId="5" borderId="37" xfId="2" applyFont="1" applyFill="1" applyBorder="1" applyAlignment="1" applyProtection="1">
      <alignment horizontal="center" vertical="center" wrapText="1"/>
    </xf>
    <xf numFmtId="0" fontId="23" fillId="5" borderId="25" xfId="2" applyFont="1" applyFill="1" applyBorder="1" applyAlignment="1" applyProtection="1">
      <alignment horizontal="center" vertical="center" wrapText="1"/>
    </xf>
    <xf numFmtId="0" fontId="23" fillId="5" borderId="27" xfId="2" applyFont="1" applyFill="1" applyBorder="1" applyAlignment="1" applyProtection="1">
      <alignment horizontal="center" vertical="center" wrapText="1"/>
    </xf>
    <xf numFmtId="0" fontId="23" fillId="5" borderId="71" xfId="2" applyFont="1" applyFill="1" applyBorder="1" applyAlignment="1" applyProtection="1">
      <alignment horizontal="center" vertical="center" wrapText="1"/>
    </xf>
    <xf numFmtId="0" fontId="23" fillId="5" borderId="0" xfId="2" applyFont="1" applyFill="1" applyBorder="1" applyAlignment="1" applyProtection="1">
      <alignment horizontal="center" vertical="center" wrapText="1"/>
    </xf>
    <xf numFmtId="0" fontId="23" fillId="5" borderId="41" xfId="2" applyFont="1" applyFill="1" applyBorder="1" applyAlignment="1" applyProtection="1">
      <alignment horizontal="center" vertical="center" wrapText="1"/>
    </xf>
    <xf numFmtId="41" fontId="1" fillId="0" borderId="38" xfId="0" applyNumberFormat="1" applyFont="1" applyFill="1" applyBorder="1" applyAlignment="1">
      <alignment horizontal="right" vertical="center"/>
    </xf>
    <xf numFmtId="41" fontId="1" fillId="0" borderId="121" xfId="0" applyNumberFormat="1" applyFont="1" applyFill="1" applyBorder="1" applyAlignment="1">
      <alignment horizontal="right" vertical="center"/>
    </xf>
    <xf numFmtId="41" fontId="0" fillId="0" borderId="38" xfId="0" applyNumberFormat="1" applyFont="1" applyFill="1" applyBorder="1" applyAlignment="1">
      <alignment horizontal="right" vertical="center"/>
    </xf>
    <xf numFmtId="41" fontId="0" fillId="0" borderId="121" xfId="0" applyNumberFormat="1" applyFont="1" applyFill="1" applyBorder="1" applyAlignment="1">
      <alignment horizontal="right" vertical="center"/>
    </xf>
    <xf numFmtId="206" fontId="0" fillId="0" borderId="37" xfId="1" applyNumberFormat="1" applyFont="1" applyFill="1" applyBorder="1" applyAlignment="1">
      <alignment horizontal="right" vertical="center" shrinkToFit="1"/>
    </xf>
    <xf numFmtId="206" fontId="0" fillId="0" borderId="25" xfId="1" applyNumberFormat="1" applyFont="1" applyFill="1" applyBorder="1" applyAlignment="1">
      <alignment horizontal="right" vertical="center" shrinkToFit="1"/>
    </xf>
    <xf numFmtId="206" fontId="0" fillId="0" borderId="27" xfId="1" applyNumberFormat="1" applyFont="1" applyFill="1" applyBorder="1" applyAlignment="1">
      <alignment horizontal="right" vertical="center" shrinkToFit="1"/>
    </xf>
    <xf numFmtId="206" fontId="0" fillId="0" borderId="28" xfId="1" applyNumberFormat="1" applyFont="1" applyFill="1" applyBorder="1" applyAlignment="1">
      <alignment horizontal="right" vertical="center" shrinkToFit="1"/>
    </xf>
    <xf numFmtId="207" fontId="0" fillId="0" borderId="121" xfId="0" applyNumberFormat="1" applyFont="1" applyFill="1" applyBorder="1" applyAlignment="1">
      <alignment horizontal="right" vertical="center"/>
    </xf>
    <xf numFmtId="207" fontId="0" fillId="0" borderId="145" xfId="0" applyNumberFormat="1" applyFont="1" applyFill="1" applyBorder="1" applyAlignment="1">
      <alignment horizontal="right" vertical="center"/>
    </xf>
    <xf numFmtId="0" fontId="0" fillId="0" borderId="26" xfId="2" applyFont="1" applyFill="1" applyBorder="1" applyAlignment="1" applyProtection="1">
      <alignment horizontal="center" vertical="center" wrapText="1" shrinkToFit="1"/>
    </xf>
    <xf numFmtId="0" fontId="0" fillId="0" borderId="25" xfId="2" applyFont="1" applyFill="1" applyBorder="1" applyAlignment="1" applyProtection="1">
      <alignment horizontal="center" vertical="center" wrapText="1" shrinkToFit="1"/>
    </xf>
    <xf numFmtId="0" fontId="0" fillId="0" borderId="27" xfId="0" applyFont="1" applyFill="1" applyBorder="1" applyAlignment="1">
      <alignment horizontal="center" vertical="center" wrapText="1"/>
    </xf>
    <xf numFmtId="0" fontId="0" fillId="0" borderId="30" xfId="2" applyFont="1" applyFill="1" applyBorder="1" applyAlignment="1" applyProtection="1">
      <alignment horizontal="center" vertical="center" wrapText="1" shrinkToFit="1"/>
    </xf>
    <xf numFmtId="0" fontId="0" fillId="0" borderId="21" xfId="2" applyFont="1" applyFill="1" applyBorder="1" applyAlignment="1" applyProtection="1">
      <alignment horizontal="center" vertical="center" wrapText="1" shrinkToFit="1"/>
    </xf>
    <xf numFmtId="0" fontId="22" fillId="5" borderId="18" xfId="3" applyNumberFormat="1" applyFont="1" applyFill="1" applyBorder="1" applyAlignment="1" applyProtection="1">
      <alignment horizontal="center" vertical="center" wrapText="1"/>
    </xf>
    <xf numFmtId="0" fontId="21" fillId="0" borderId="37" xfId="3" applyFont="1" applyFill="1" applyBorder="1" applyAlignment="1">
      <alignment horizontal="left" vertical="center" wrapText="1" indent="1" shrinkToFit="1"/>
    </xf>
    <xf numFmtId="0" fontId="21" fillId="0" borderId="25" xfId="0" applyFont="1" applyFill="1" applyBorder="1" applyAlignment="1">
      <alignment horizontal="left" vertical="center" indent="1" shrinkToFit="1"/>
    </xf>
    <xf numFmtId="0" fontId="21" fillId="0" borderId="28" xfId="0" applyFont="1" applyFill="1" applyBorder="1" applyAlignment="1">
      <alignment horizontal="left" vertical="center" indent="1" shrinkToFit="1"/>
    </xf>
    <xf numFmtId="0" fontId="21" fillId="0" borderId="20" xfId="0" applyFont="1" applyFill="1" applyBorder="1" applyAlignment="1">
      <alignment horizontal="left" vertical="center" indent="1" shrinkToFit="1"/>
    </xf>
    <xf numFmtId="0" fontId="21" fillId="0" borderId="21" xfId="0" applyFont="1" applyFill="1" applyBorder="1" applyAlignment="1">
      <alignment horizontal="left" vertical="center" indent="1" shrinkToFit="1"/>
    </xf>
    <xf numFmtId="0" fontId="21" fillId="0" borderId="31" xfId="0" applyFont="1" applyFill="1" applyBorder="1" applyAlignment="1">
      <alignment horizontal="left" vertical="center" indent="1" shrinkToFit="1"/>
    </xf>
    <xf numFmtId="0" fontId="0" fillId="0" borderId="17" xfId="2" applyFont="1" applyFill="1" applyBorder="1" applyAlignment="1" applyProtection="1">
      <alignment horizontal="center" vertical="center"/>
    </xf>
    <xf numFmtId="0" fontId="0" fillId="0" borderId="15" xfId="2" applyFont="1" applyFill="1" applyBorder="1" applyAlignment="1" applyProtection="1">
      <alignment horizontal="center" vertical="center"/>
    </xf>
    <xf numFmtId="0" fontId="22" fillId="5" borderId="18" xfId="3" applyFont="1" applyFill="1" applyBorder="1" applyAlignment="1" applyProtection="1">
      <alignment horizontal="center" vertical="center" shrinkToFit="1"/>
    </xf>
    <xf numFmtId="0" fontId="1" fillId="0" borderId="15" xfId="4" applyFont="1" applyFill="1" applyBorder="1" applyAlignment="1" applyProtection="1">
      <alignment horizontal="left" vertical="center" shrinkToFit="1"/>
    </xf>
    <xf numFmtId="0" fontId="1" fillId="0" borderId="23" xfId="4" applyFont="1" applyFill="1" applyBorder="1" applyAlignment="1" applyProtection="1">
      <alignment horizontal="left" vertical="center" shrinkToFit="1"/>
    </xf>
    <xf numFmtId="0" fontId="0" fillId="0" borderId="17" xfId="3" applyFont="1" applyFill="1" applyBorder="1" applyAlignment="1" applyProtection="1">
      <alignment horizontal="center" vertical="center" wrapText="1" shrinkToFit="1"/>
    </xf>
    <xf numFmtId="0" fontId="22" fillId="5" borderId="18" xfId="2" applyFont="1" applyFill="1" applyBorder="1" applyAlignment="1" applyProtection="1">
      <alignment horizontal="center" vertical="center"/>
    </xf>
    <xf numFmtId="0" fontId="22" fillId="5" borderId="15" xfId="2" applyFont="1" applyFill="1" applyBorder="1" applyAlignment="1" applyProtection="1">
      <alignment horizontal="center" vertical="center"/>
    </xf>
    <xf numFmtId="0" fontId="22" fillId="5" borderId="19" xfId="2" applyFont="1" applyFill="1" applyBorder="1" applyAlignment="1" applyProtection="1">
      <alignment horizontal="center" vertical="center"/>
    </xf>
    <xf numFmtId="0" fontId="1" fillId="0" borderId="18" xfId="4" applyFont="1" applyFill="1" applyBorder="1" applyAlignment="1" applyProtection="1">
      <alignment horizontal="left" vertical="center" wrapText="1"/>
    </xf>
    <xf numFmtId="0" fontId="1" fillId="0" borderId="15" xfId="4" applyFont="1" applyFill="1" applyBorder="1" applyAlignment="1" applyProtection="1">
      <alignment horizontal="left" vertical="center" wrapText="1"/>
    </xf>
    <xf numFmtId="0" fontId="1" fillId="0" borderId="15" xfId="0" applyFont="1" applyFill="1" applyBorder="1" applyAlignment="1">
      <alignment horizontal="left" vertical="center"/>
    </xf>
    <xf numFmtId="0" fontId="1" fillId="0" borderId="23" xfId="0" applyFont="1" applyFill="1" applyBorder="1" applyAlignment="1">
      <alignment horizontal="left" vertical="center"/>
    </xf>
    <xf numFmtId="0" fontId="3" fillId="0" borderId="0" xfId="0" applyFont="1" applyFill="1" applyBorder="1" applyAlignment="1">
      <alignment horizontal="center" vertical="center"/>
    </xf>
    <xf numFmtId="0" fontId="18" fillId="0" borderId="1" xfId="0" applyFont="1" applyFill="1" applyBorder="1" applyAlignment="1">
      <alignment horizontal="center" vertical="center"/>
    </xf>
    <xf numFmtId="49" fontId="6" fillId="0" borderId="1" xfId="0" applyNumberFormat="1" applyFont="1" applyFill="1" applyBorder="1" applyAlignment="1">
      <alignment vertical="center" wrapText="1"/>
    </xf>
    <xf numFmtId="49" fontId="6" fillId="0" borderId="1" xfId="0" applyNumberFormat="1" applyFont="1" applyFill="1" applyBorder="1" applyAlignment="1">
      <alignment vertical="center"/>
    </xf>
    <xf numFmtId="0" fontId="27" fillId="5" borderId="8" xfId="3" applyFont="1" applyFill="1" applyBorder="1" applyAlignment="1" applyProtection="1">
      <alignment horizontal="center" vertical="center" wrapText="1" shrinkToFit="1"/>
    </xf>
    <xf numFmtId="0" fontId="0" fillId="5" borderId="9" xfId="0" applyFont="1" applyFill="1" applyBorder="1" applyAlignment="1">
      <alignment horizontal="center" vertical="center"/>
    </xf>
    <xf numFmtId="0" fontId="0" fillId="0" borderId="6" xfId="0" applyFont="1" applyFill="1" applyBorder="1" applyAlignment="1">
      <alignment vertical="center" wrapText="1"/>
    </xf>
    <xf numFmtId="0" fontId="0" fillId="0" borderId="6" xfId="0" applyFont="1" applyFill="1" applyBorder="1" applyAlignment="1">
      <alignment vertical="center"/>
    </xf>
    <xf numFmtId="0" fontId="0" fillId="0" borderId="9" xfId="0" applyFont="1" applyFill="1" applyBorder="1" applyAlignment="1">
      <alignment vertical="center"/>
    </xf>
    <xf numFmtId="0" fontId="22" fillId="5" borderId="8" xfId="3" applyFont="1" applyFill="1" applyBorder="1" applyAlignment="1" applyProtection="1">
      <alignment horizontal="center" vertical="center"/>
    </xf>
    <xf numFmtId="0" fontId="21" fillId="0" borderId="18" xfId="0" applyFont="1" applyBorder="1" applyAlignment="1">
      <alignment vertical="center"/>
    </xf>
    <xf numFmtId="0" fontId="21" fillId="0" borderId="15" xfId="0" applyFont="1" applyBorder="1" applyAlignment="1">
      <alignment vertical="center"/>
    </xf>
    <xf numFmtId="0" fontId="21" fillId="0" borderId="19" xfId="0" applyFont="1" applyBorder="1" applyAlignment="1">
      <alignment vertical="center"/>
    </xf>
    <xf numFmtId="0" fontId="21" fillId="0" borderId="51" xfId="0" applyFont="1" applyBorder="1" applyAlignment="1">
      <alignment vertical="center"/>
    </xf>
    <xf numFmtId="0" fontId="0" fillId="2" borderId="37" xfId="0" applyFont="1" applyFill="1" applyBorder="1" applyAlignment="1">
      <alignment horizontal="right" vertical="center" wrapText="1"/>
    </xf>
    <xf numFmtId="0" fontId="0" fillId="2" borderId="27" xfId="0" applyFont="1" applyFill="1" applyBorder="1" applyAlignment="1">
      <alignment horizontal="right" vertical="center" wrapText="1"/>
    </xf>
    <xf numFmtId="0" fontId="0" fillId="0" borderId="27" xfId="0" applyFont="1" applyFill="1" applyBorder="1" applyAlignment="1">
      <alignment horizontal="left" vertical="center"/>
    </xf>
    <xf numFmtId="0" fontId="21" fillId="0" borderId="51" xfId="0" applyFont="1" applyFill="1" applyBorder="1" applyAlignment="1">
      <alignment vertical="center" wrapText="1"/>
    </xf>
    <xf numFmtId="0" fontId="21" fillId="0" borderId="51" xfId="0" applyFont="1" applyFill="1" applyBorder="1" applyAlignment="1">
      <alignment vertical="center"/>
    </xf>
    <xf numFmtId="0" fontId="0" fillId="2" borderId="37" xfId="0" applyFont="1" applyFill="1" applyBorder="1" applyAlignment="1">
      <alignment horizontal="right" vertical="center"/>
    </xf>
    <xf numFmtId="0" fontId="0" fillId="2" borderId="27" xfId="0" applyFont="1" applyFill="1" applyBorder="1" applyAlignment="1">
      <alignment horizontal="right" vertical="center"/>
    </xf>
    <xf numFmtId="0" fontId="21" fillId="0" borderId="37" xfId="0" applyFont="1" applyBorder="1" applyAlignment="1">
      <alignment horizontal="left" vertical="center"/>
    </xf>
    <xf numFmtId="0" fontId="21" fillId="0" borderId="18" xfId="0" applyFont="1" applyBorder="1" applyAlignment="1">
      <alignment vertical="center" wrapText="1"/>
    </xf>
    <xf numFmtId="0" fontId="21" fillId="0" borderId="15" xfId="0" applyFont="1" applyBorder="1" applyAlignment="1">
      <alignment vertical="center" wrapText="1"/>
    </xf>
    <xf numFmtId="0" fontId="21" fillId="0" borderId="19" xfId="0" applyFont="1" applyBorder="1" applyAlignment="1">
      <alignment vertical="center" wrapText="1"/>
    </xf>
    <xf numFmtId="0" fontId="0" fillId="2" borderId="18" xfId="0" applyFont="1" applyFill="1" applyBorder="1" applyAlignment="1">
      <alignment horizontal="right" vertical="center"/>
    </xf>
    <xf numFmtId="0" fontId="0" fillId="2" borderId="19" xfId="0" applyFont="1" applyFill="1" applyBorder="1" applyAlignment="1">
      <alignment horizontal="right" vertical="center"/>
    </xf>
    <xf numFmtId="0" fontId="0" fillId="0" borderId="18" xfId="0" applyFont="1" applyFill="1" applyBorder="1" applyAlignment="1">
      <alignment horizontal="left" vertical="center"/>
    </xf>
    <xf numFmtId="38" fontId="1" fillId="0" borderId="51" xfId="1" applyFont="1" applyFill="1" applyBorder="1" applyAlignment="1">
      <alignment vertical="center" wrapText="1"/>
    </xf>
    <xf numFmtId="38" fontId="1" fillId="0" borderId="51" xfId="1" applyFont="1" applyFill="1" applyBorder="1" applyAlignment="1">
      <alignment vertical="center"/>
    </xf>
    <xf numFmtId="0" fontId="21" fillId="0" borderId="42" xfId="0" applyFont="1" applyFill="1" applyBorder="1" applyAlignment="1">
      <alignment horizontal="center" vertical="center" wrapText="1"/>
    </xf>
    <xf numFmtId="0" fontId="29" fillId="0" borderId="83" xfId="0" applyFont="1" applyFill="1" applyBorder="1" applyAlignment="1">
      <alignment horizontal="center" vertical="center" wrapText="1"/>
    </xf>
    <xf numFmtId="0" fontId="29" fillId="0" borderId="43" xfId="0" applyFont="1" applyFill="1" applyBorder="1" applyAlignment="1">
      <alignment horizontal="center" vertical="center" wrapText="1"/>
    </xf>
    <xf numFmtId="0" fontId="29" fillId="0" borderId="44" xfId="0" applyFont="1" applyFill="1" applyBorder="1" applyAlignment="1">
      <alignment horizontal="center" vertical="center" wrapText="1"/>
    </xf>
    <xf numFmtId="0" fontId="21" fillId="0" borderId="43" xfId="0" applyFont="1" applyFill="1" applyBorder="1" applyAlignment="1">
      <alignment horizontal="left" vertical="center" wrapText="1"/>
    </xf>
    <xf numFmtId="0" fontId="21" fillId="0" borderId="44" xfId="0" applyFont="1" applyFill="1" applyBorder="1" applyAlignment="1">
      <alignment horizontal="left" vertical="center" wrapText="1"/>
    </xf>
    <xf numFmtId="177" fontId="0" fillId="0" borderId="117" xfId="0" applyNumberFormat="1" applyFont="1" applyFill="1" applyBorder="1" applyAlignment="1">
      <alignment horizontal="right" vertical="center"/>
    </xf>
    <xf numFmtId="0" fontId="29" fillId="0" borderId="42" xfId="0" applyFont="1" applyFill="1" applyBorder="1" applyAlignment="1">
      <alignment horizontal="left" vertical="center" wrapText="1"/>
    </xf>
    <xf numFmtId="0" fontId="29" fillId="0" borderId="43" xfId="0" applyFont="1" applyFill="1" applyBorder="1" applyAlignment="1">
      <alignment horizontal="left" vertical="center"/>
    </xf>
    <xf numFmtId="0" fontId="29" fillId="0" borderId="44" xfId="0" applyFont="1" applyFill="1" applyBorder="1" applyAlignment="1">
      <alignment horizontal="left" vertical="center"/>
    </xf>
    <xf numFmtId="0" fontId="0" fillId="0" borderId="161" xfId="0" applyFont="1" applyFill="1" applyBorder="1" applyAlignment="1">
      <alignment horizontal="left" vertical="center"/>
    </xf>
    <xf numFmtId="0" fontId="0" fillId="0" borderId="78" xfId="0" applyFont="1" applyFill="1" applyBorder="1" applyAlignment="1">
      <alignment horizontal="left" vertical="center"/>
    </xf>
    <xf numFmtId="0" fontId="0" fillId="0" borderId="115" xfId="0" applyFont="1" applyFill="1" applyBorder="1" applyAlignment="1">
      <alignment horizontal="left" vertical="center"/>
    </xf>
    <xf numFmtId="0" fontId="0" fillId="0" borderId="79" xfId="0" applyFont="1" applyFill="1" applyBorder="1" applyAlignment="1">
      <alignment horizontal="left" vertical="center"/>
    </xf>
    <xf numFmtId="0" fontId="68" fillId="0" borderId="11" xfId="6" applyFont="1" applyBorder="1" applyAlignment="1">
      <alignment horizontal="center" vertical="center"/>
    </xf>
    <xf numFmtId="0" fontId="68" fillId="0" borderId="0" xfId="6" applyFont="1" applyBorder="1" applyAlignment="1">
      <alignment horizontal="center" vertical="center"/>
    </xf>
    <xf numFmtId="210" fontId="68" fillId="0" borderId="0" xfId="6" applyNumberFormat="1" applyFont="1" applyFill="1" applyBorder="1" applyAlignment="1">
      <alignment horizontal="center" vertical="center"/>
    </xf>
    <xf numFmtId="210" fontId="68" fillId="0" borderId="1" xfId="6" applyNumberFormat="1" applyFont="1" applyFill="1" applyBorder="1" applyAlignment="1">
      <alignment horizontal="center" vertical="center"/>
    </xf>
    <xf numFmtId="0" fontId="65" fillId="0" borderId="0" xfId="6" applyFont="1" applyBorder="1" applyAlignment="1">
      <alignment horizontal="center" vertical="center" wrapText="1"/>
    </xf>
    <xf numFmtId="0" fontId="70" fillId="0" borderId="0" xfId="6" applyFont="1" applyBorder="1" applyAlignment="1">
      <alignment horizontal="center" vertical="center" wrapText="1"/>
    </xf>
    <xf numFmtId="0" fontId="0" fillId="0" borderId="103" xfId="0" applyFont="1" applyFill="1" applyBorder="1" applyAlignment="1">
      <alignment vertical="top" wrapText="1"/>
    </xf>
    <xf numFmtId="0" fontId="0" fillId="0" borderId="78" xfId="0" applyFont="1" applyFill="1" applyBorder="1" applyAlignment="1">
      <alignment vertical="top" wrapText="1"/>
    </xf>
    <xf numFmtId="0" fontId="0" fillId="0" borderId="79" xfId="0" applyFont="1" applyFill="1" applyBorder="1" applyAlignment="1">
      <alignment vertical="top" wrapText="1"/>
    </xf>
    <xf numFmtId="0" fontId="67" fillId="0" borderId="95" xfId="0" applyFont="1" applyFill="1" applyBorder="1" applyAlignment="1">
      <alignment horizontal="left" vertical="center" wrapText="1"/>
    </xf>
    <xf numFmtId="0" fontId="0" fillId="0" borderId="78" xfId="0" applyFont="1" applyFill="1" applyBorder="1" applyAlignment="1">
      <alignment vertical="center"/>
    </xf>
    <xf numFmtId="0" fontId="0" fillId="0" borderId="79" xfId="0" applyFont="1" applyFill="1" applyBorder="1" applyAlignment="1">
      <alignment vertical="center"/>
    </xf>
    <xf numFmtId="0" fontId="0" fillId="0" borderId="37" xfId="0" applyFont="1" applyFill="1" applyBorder="1" applyAlignment="1">
      <alignment horizontal="center" vertical="center" wrapText="1"/>
    </xf>
    <xf numFmtId="0" fontId="0" fillId="0" borderId="28" xfId="0" applyFont="1" applyFill="1" applyBorder="1" applyAlignment="1">
      <alignment horizontal="center" vertical="center" wrapText="1"/>
    </xf>
    <xf numFmtId="0" fontId="0" fillId="0" borderId="71"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65" xfId="0" applyFont="1" applyFill="1" applyBorder="1" applyAlignment="1">
      <alignment horizontal="center" vertical="center" wrapText="1"/>
    </xf>
    <xf numFmtId="0" fontId="29" fillId="0" borderId="70" xfId="0" applyFont="1" applyFill="1" applyBorder="1" applyAlignment="1">
      <alignment horizontal="left" vertical="center" wrapText="1"/>
    </xf>
    <xf numFmtId="0" fontId="29" fillId="0" borderId="43" xfId="0" applyFont="1" applyFill="1" applyBorder="1" applyAlignment="1">
      <alignment horizontal="left" vertical="center" wrapText="1"/>
    </xf>
    <xf numFmtId="0" fontId="29" fillId="0" borderId="44" xfId="0" applyFont="1" applyFill="1" applyBorder="1" applyAlignment="1">
      <alignment horizontal="left" vertical="center" wrapText="1"/>
    </xf>
    <xf numFmtId="38" fontId="1" fillId="0" borderId="45" xfId="1" applyFont="1" applyFill="1" applyBorder="1" applyAlignment="1">
      <alignment horizontal="right" vertical="center"/>
    </xf>
    <xf numFmtId="0" fontId="35" fillId="3" borderId="71" xfId="0" applyFont="1" applyFill="1" applyBorder="1" applyAlignment="1">
      <alignment horizontal="center" vertical="top"/>
    </xf>
    <xf numFmtId="0" fontId="35" fillId="3" borderId="0" xfId="0" applyFont="1" applyFill="1" applyBorder="1" applyAlignment="1">
      <alignment horizontal="center" vertical="top"/>
    </xf>
    <xf numFmtId="0" fontId="35" fillId="3" borderId="65" xfId="0" applyFont="1" applyFill="1" applyBorder="1" applyAlignment="1">
      <alignment horizontal="center" vertical="top"/>
    </xf>
    <xf numFmtId="0" fontId="0" fillId="0" borderId="95" xfId="0" applyFont="1" applyFill="1" applyBorder="1" applyAlignment="1">
      <alignment horizontal="center" vertical="center"/>
    </xf>
    <xf numFmtId="0" fontId="0" fillId="0" borderId="115" xfId="0" applyFont="1" applyFill="1" applyBorder="1" applyAlignment="1">
      <alignment horizontal="center" vertical="center"/>
    </xf>
    <xf numFmtId="38" fontId="1" fillId="0" borderId="158" xfId="1" applyFont="1" applyFill="1" applyBorder="1" applyAlignment="1">
      <alignment horizontal="right" vertical="center"/>
    </xf>
    <xf numFmtId="38" fontId="0" fillId="0" borderId="158" xfId="1" applyFont="1" applyFill="1" applyBorder="1" applyAlignment="1">
      <alignment horizontal="right" vertical="center"/>
    </xf>
    <xf numFmtId="0" fontId="35" fillId="3" borderId="159" xfId="0" applyFont="1" applyFill="1" applyBorder="1" applyAlignment="1">
      <alignment horizontal="center" vertical="top"/>
    </xf>
    <xf numFmtId="0" fontId="35" fillId="3" borderId="1" xfId="0" applyFont="1" applyFill="1" applyBorder="1" applyAlignment="1">
      <alignment horizontal="center" vertical="top"/>
    </xf>
    <xf numFmtId="0" fontId="35" fillId="3" borderId="129" xfId="0" applyFont="1" applyFill="1" applyBorder="1" applyAlignment="1">
      <alignment horizontal="center" vertical="top"/>
    </xf>
    <xf numFmtId="0" fontId="31" fillId="2" borderId="75" xfId="0" applyFont="1" applyFill="1" applyBorder="1" applyAlignment="1">
      <alignment horizontal="center" vertical="center" textRotation="255" wrapText="1"/>
    </xf>
    <xf numFmtId="0" fontId="31" fillId="2" borderId="129" xfId="0" applyFont="1" applyFill="1" applyBorder="1" applyAlignment="1">
      <alignment horizontal="center" vertical="center" textRotation="255" wrapText="1"/>
    </xf>
    <xf numFmtId="38" fontId="1" fillId="0" borderId="38" xfId="1" applyFont="1" applyFill="1" applyBorder="1" applyAlignment="1">
      <alignment horizontal="right" vertical="center"/>
    </xf>
    <xf numFmtId="0" fontId="35" fillId="3" borderId="37" xfId="0" applyFont="1" applyFill="1" applyBorder="1" applyAlignment="1">
      <alignment horizontal="left" vertical="top"/>
    </xf>
    <xf numFmtId="0" fontId="35" fillId="3" borderId="25" xfId="0" applyFont="1" applyFill="1" applyBorder="1" applyAlignment="1">
      <alignment horizontal="left" vertical="top"/>
    </xf>
    <xf numFmtId="0" fontId="35" fillId="3" borderId="28" xfId="0" applyFont="1" applyFill="1" applyBorder="1" applyAlignment="1">
      <alignment horizontal="left" vertical="top"/>
    </xf>
    <xf numFmtId="0" fontId="0" fillId="0" borderId="141" xfId="0" applyFont="1" applyFill="1" applyBorder="1" applyAlignment="1">
      <alignment horizontal="center" vertical="center"/>
    </xf>
    <xf numFmtId="38" fontId="0" fillId="0" borderId="21" xfId="1" applyFont="1" applyFill="1" applyBorder="1" applyAlignment="1">
      <alignment horizontal="center" vertical="center"/>
    </xf>
    <xf numFmtId="0" fontId="19" fillId="5" borderId="24" xfId="0" applyFont="1" applyFill="1" applyBorder="1" applyAlignment="1">
      <alignment horizontal="center" vertical="center" wrapText="1"/>
    </xf>
    <xf numFmtId="0" fontId="19" fillId="5" borderId="25" xfId="0" applyFont="1" applyFill="1" applyBorder="1" applyAlignment="1">
      <alignment horizontal="center" vertical="center"/>
    </xf>
    <xf numFmtId="38" fontId="0" fillId="0" borderId="61" xfId="1" applyFont="1" applyFill="1" applyBorder="1" applyAlignment="1">
      <alignment horizontal="center" vertical="center"/>
    </xf>
    <xf numFmtId="38" fontId="1" fillId="0" borderId="51" xfId="1" applyFont="1" applyFill="1" applyBorder="1" applyAlignment="1">
      <alignment horizontal="center" vertical="center" wrapText="1"/>
    </xf>
    <xf numFmtId="9" fontId="0" fillId="0" borderId="51" xfId="0" applyNumberFormat="1" applyFont="1" applyFill="1" applyBorder="1" applyAlignment="1">
      <alignment horizontal="right" vertical="center"/>
    </xf>
    <xf numFmtId="209" fontId="0" fillId="0" borderId="51" xfId="0" applyNumberFormat="1" applyFont="1" applyFill="1" applyBorder="1" applyAlignment="1">
      <alignment horizontal="right" vertical="center"/>
    </xf>
    <xf numFmtId="209" fontId="0" fillId="0" borderId="18" xfId="0" applyNumberFormat="1" applyFont="1" applyFill="1" applyBorder="1" applyAlignment="1">
      <alignment horizontal="right" vertical="center"/>
    </xf>
    <xf numFmtId="209" fontId="0" fillId="0" borderId="15" xfId="0" applyNumberFormat="1" applyFont="1" applyFill="1" applyBorder="1" applyAlignment="1">
      <alignment horizontal="right" vertical="center"/>
    </xf>
    <xf numFmtId="209" fontId="0" fillId="0" borderId="19" xfId="0" applyNumberFormat="1" applyFont="1" applyFill="1" applyBorder="1" applyAlignment="1">
      <alignment horizontal="right" vertical="center"/>
    </xf>
    <xf numFmtId="209" fontId="0" fillId="0" borderId="18" xfId="0" applyNumberFormat="1" applyFill="1" applyBorder="1" applyAlignment="1">
      <alignment vertical="center" wrapText="1"/>
    </xf>
    <xf numFmtId="209" fontId="0" fillId="0" borderId="15" xfId="0" applyNumberFormat="1" applyFont="1" applyFill="1" applyBorder="1" applyAlignment="1">
      <alignment vertical="center"/>
    </xf>
    <xf numFmtId="209" fontId="0" fillId="0" borderId="19" xfId="0" applyNumberFormat="1" applyFont="1" applyFill="1" applyBorder="1" applyAlignment="1">
      <alignment vertical="center"/>
    </xf>
    <xf numFmtId="209" fontId="0" fillId="0" borderId="48" xfId="0" applyNumberFormat="1" applyFont="1" applyFill="1" applyBorder="1" applyAlignment="1">
      <alignment horizontal="right" vertical="center"/>
    </xf>
    <xf numFmtId="209" fontId="0" fillId="0" borderId="48" xfId="0" applyNumberFormat="1" applyFont="1" applyFill="1" applyBorder="1" applyAlignment="1">
      <alignment vertical="center"/>
    </xf>
    <xf numFmtId="193" fontId="0" fillId="0" borderId="85" xfId="1" applyNumberFormat="1" applyFont="1" applyFill="1" applyBorder="1" applyAlignment="1">
      <alignment horizontal="right" vertical="center"/>
    </xf>
    <xf numFmtId="193" fontId="0" fillId="0" borderId="73" xfId="1" applyNumberFormat="1" applyFont="1" applyFill="1" applyBorder="1" applyAlignment="1">
      <alignment horizontal="right" vertical="center"/>
    </xf>
    <xf numFmtId="193" fontId="0" fillId="0" borderId="110" xfId="1" applyNumberFormat="1" applyFont="1" applyFill="1" applyBorder="1" applyAlignment="1">
      <alignment horizontal="right" vertical="center"/>
    </xf>
    <xf numFmtId="209" fontId="0" fillId="0" borderId="45" xfId="0" applyNumberFormat="1" applyFont="1" applyFill="1" applyBorder="1" applyAlignment="1">
      <alignment horizontal="right" vertical="center"/>
    </xf>
    <xf numFmtId="176" fontId="0" fillId="0" borderId="119" xfId="1" applyNumberFormat="1" applyFont="1" applyFill="1" applyBorder="1" applyAlignment="1">
      <alignment horizontal="right" vertical="center"/>
    </xf>
    <xf numFmtId="176" fontId="0" fillId="0" borderId="93" xfId="1" applyNumberFormat="1" applyFont="1" applyFill="1" applyBorder="1" applyAlignment="1">
      <alignment horizontal="right" vertical="center"/>
    </xf>
    <xf numFmtId="176" fontId="0" fillId="0" borderId="94" xfId="1" applyNumberFormat="1" applyFont="1" applyFill="1" applyBorder="1" applyAlignment="1">
      <alignment horizontal="right" vertical="center"/>
    </xf>
    <xf numFmtId="209" fontId="0" fillId="0" borderId="121" xfId="0" applyNumberFormat="1" applyFont="1" applyFill="1" applyBorder="1" applyAlignment="1">
      <alignment vertical="center"/>
    </xf>
    <xf numFmtId="193" fontId="0" fillId="0" borderId="46" xfId="0" applyNumberFormat="1" applyFont="1" applyFill="1" applyBorder="1" applyAlignment="1">
      <alignment horizontal="center" vertical="center"/>
    </xf>
    <xf numFmtId="193" fontId="0" fillId="0" borderId="47" xfId="0" applyNumberFormat="1" applyFont="1" applyFill="1" applyBorder="1" applyAlignment="1">
      <alignment horizontal="center" vertical="center"/>
    </xf>
    <xf numFmtId="0" fontId="0" fillId="0" borderId="119" xfId="0" applyFill="1" applyBorder="1" applyAlignment="1">
      <alignment horizontal="right" vertical="center"/>
    </xf>
    <xf numFmtId="0" fontId="23" fillId="2" borderId="40" xfId="2" applyFont="1" applyFill="1" applyBorder="1" applyAlignment="1" applyProtection="1">
      <alignment horizontal="center" vertical="center" wrapText="1"/>
    </xf>
    <xf numFmtId="0" fontId="23" fillId="2" borderId="119" xfId="2" applyFont="1" applyFill="1" applyBorder="1" applyAlignment="1" applyProtection="1">
      <alignment horizontal="center" vertical="center" wrapText="1"/>
    </xf>
    <xf numFmtId="0" fontId="23" fillId="2" borderId="93" xfId="2" applyFont="1" applyFill="1" applyBorder="1" applyAlignment="1" applyProtection="1">
      <alignment horizontal="center" vertical="center" wrapText="1"/>
    </xf>
    <xf numFmtId="0" fontId="23" fillId="2" borderId="94" xfId="2" applyFont="1" applyFill="1" applyBorder="1" applyAlignment="1" applyProtection="1">
      <alignment horizontal="center" vertical="center" wrapText="1"/>
    </xf>
    <xf numFmtId="209" fontId="0" fillId="0" borderId="37" xfId="0" applyNumberFormat="1" applyFont="1" applyFill="1" applyBorder="1" applyAlignment="1">
      <alignment horizontal="right" vertical="center"/>
    </xf>
    <xf numFmtId="209" fontId="0" fillId="0" borderId="25" xfId="0" applyNumberFormat="1" applyFont="1" applyFill="1" applyBorder="1" applyAlignment="1">
      <alignment horizontal="right" vertical="center"/>
    </xf>
    <xf numFmtId="209" fontId="0" fillId="0" borderId="27" xfId="0" applyNumberFormat="1" applyFont="1" applyFill="1" applyBorder="1" applyAlignment="1">
      <alignment horizontal="right" vertical="center"/>
    </xf>
    <xf numFmtId="209" fontId="0" fillId="0" borderId="119" xfId="0" applyNumberFormat="1" applyFont="1" applyFill="1" applyBorder="1" applyAlignment="1">
      <alignment horizontal="right" vertical="center"/>
    </xf>
    <xf numFmtId="209" fontId="0" fillId="0" borderId="93" xfId="0" applyNumberFormat="1" applyFont="1" applyFill="1" applyBorder="1" applyAlignment="1">
      <alignment horizontal="right" vertical="center"/>
    </xf>
    <xf numFmtId="209" fontId="0" fillId="0" borderId="94" xfId="0" applyNumberFormat="1" applyFont="1" applyFill="1" applyBorder="1" applyAlignment="1">
      <alignment horizontal="right" vertical="center"/>
    </xf>
    <xf numFmtId="0" fontId="0" fillId="0" borderId="37" xfId="0" applyFont="1" applyFill="1" applyBorder="1" applyAlignment="1">
      <alignment horizontal="right" vertical="center"/>
    </xf>
    <xf numFmtId="0" fontId="0" fillId="0" borderId="25" xfId="0" applyFont="1" applyFill="1" applyBorder="1" applyAlignment="1">
      <alignment horizontal="right" vertical="center"/>
    </xf>
    <xf numFmtId="0" fontId="0" fillId="0" borderId="27" xfId="0" applyFont="1" applyFill="1" applyBorder="1" applyAlignment="1">
      <alignment horizontal="right" vertical="center"/>
    </xf>
    <xf numFmtId="209" fontId="0" fillId="0" borderId="61" xfId="0" applyNumberFormat="1" applyFont="1" applyFill="1" applyBorder="1" applyAlignment="1">
      <alignment vertical="center"/>
    </xf>
    <xf numFmtId="193" fontId="0" fillId="0" borderId="37" xfId="1" applyNumberFormat="1" applyFont="1" applyFill="1" applyBorder="1" applyAlignment="1">
      <alignment horizontal="right" vertical="center"/>
    </xf>
    <xf numFmtId="193" fontId="0" fillId="0" borderId="25" xfId="1" applyNumberFormat="1" applyFont="1" applyFill="1" applyBorder="1" applyAlignment="1">
      <alignment horizontal="right" vertical="center"/>
    </xf>
    <xf numFmtId="193" fontId="0" fillId="0" borderId="28" xfId="1" applyNumberFormat="1" applyFont="1" applyFill="1" applyBorder="1" applyAlignment="1">
      <alignment horizontal="right" vertical="center"/>
    </xf>
    <xf numFmtId="193" fontId="0" fillId="0" borderId="119" xfId="0" applyNumberFormat="1" applyFont="1" applyFill="1" applyBorder="1" applyAlignment="1">
      <alignment horizontal="right" vertical="center"/>
    </xf>
    <xf numFmtId="193" fontId="0" fillId="0" borderId="93" xfId="0" applyNumberFormat="1" applyFont="1" applyFill="1" applyBorder="1" applyAlignment="1">
      <alignment horizontal="right" vertical="center"/>
    </xf>
    <xf numFmtId="193" fontId="0" fillId="0" borderId="133" xfId="0" applyNumberFormat="1" applyFont="1" applyFill="1" applyBorder="1" applyAlignment="1">
      <alignment horizontal="right" vertical="center"/>
    </xf>
    <xf numFmtId="0" fontId="65" fillId="0" borderId="17" xfId="3" applyFont="1" applyFill="1" applyBorder="1" applyAlignment="1" applyProtection="1">
      <alignment horizontal="left" vertical="center" wrapText="1"/>
    </xf>
    <xf numFmtId="0" fontId="29" fillId="0" borderId="26" xfId="2" applyFont="1" applyFill="1" applyBorder="1" applyAlignment="1" applyProtection="1">
      <alignment horizontal="left" vertical="center" wrapText="1" shrinkToFit="1"/>
    </xf>
    <xf numFmtId="0" fontId="29" fillId="0" borderId="25" xfId="2" applyFont="1" applyFill="1" applyBorder="1" applyAlignment="1" applyProtection="1">
      <alignment horizontal="left" vertical="center" wrapText="1" shrinkToFit="1"/>
    </xf>
    <xf numFmtId="0" fontId="29" fillId="0" borderId="25" xfId="6" applyFont="1" applyBorder="1" applyAlignment="1">
      <alignment horizontal="left" vertical="center" wrapText="1"/>
    </xf>
    <xf numFmtId="0" fontId="29" fillId="0" borderId="27" xfId="6" applyFont="1" applyBorder="1" applyAlignment="1">
      <alignment horizontal="left" vertical="center" wrapText="1"/>
    </xf>
    <xf numFmtId="0" fontId="29" fillId="0" borderId="30" xfId="2" applyFont="1" applyFill="1" applyBorder="1" applyAlignment="1" applyProtection="1">
      <alignment horizontal="left" vertical="center" wrapText="1" shrinkToFit="1"/>
    </xf>
    <xf numFmtId="0" fontId="29" fillId="0" borderId="21" xfId="2" applyFont="1" applyFill="1" applyBorder="1" applyAlignment="1" applyProtection="1">
      <alignment horizontal="left" vertical="center" wrapText="1" shrinkToFit="1"/>
    </xf>
    <xf numFmtId="0" fontId="29" fillId="0" borderId="21" xfId="6" applyFont="1" applyBorder="1" applyAlignment="1">
      <alignment horizontal="left" vertical="center" wrapText="1"/>
    </xf>
    <xf numFmtId="0" fontId="29" fillId="0" borderId="22" xfId="6" applyFont="1" applyBorder="1" applyAlignment="1">
      <alignment horizontal="left" vertical="center" wrapText="1"/>
    </xf>
    <xf numFmtId="0" fontId="29" fillId="0" borderId="37" xfId="3" applyFont="1" applyFill="1" applyBorder="1" applyAlignment="1">
      <alignment horizontal="left" vertical="center" wrapText="1" shrinkToFit="1"/>
    </xf>
    <xf numFmtId="0" fontId="29" fillId="0" borderId="25" xfId="6" applyFont="1" applyFill="1" applyBorder="1" applyAlignment="1">
      <alignment horizontal="left" vertical="center"/>
    </xf>
    <xf numFmtId="0" fontId="29" fillId="0" borderId="28" xfId="6" applyFont="1" applyFill="1" applyBorder="1" applyAlignment="1">
      <alignment horizontal="left" vertical="center"/>
    </xf>
    <xf numFmtId="0" fontId="29" fillId="0" borderId="20" xfId="6" applyFont="1" applyFill="1" applyBorder="1" applyAlignment="1">
      <alignment horizontal="left" vertical="center"/>
    </xf>
    <xf numFmtId="0" fontId="29" fillId="0" borderId="21" xfId="6" applyFont="1" applyFill="1" applyBorder="1" applyAlignment="1">
      <alignment horizontal="left" vertical="center"/>
    </xf>
    <xf numFmtId="0" fontId="29" fillId="0" borderId="31" xfId="6" applyFont="1" applyFill="1" applyBorder="1" applyAlignment="1">
      <alignment horizontal="left" vertical="center"/>
    </xf>
    <xf numFmtId="0" fontId="23" fillId="0" borderId="18" xfId="4" applyFont="1" applyFill="1" applyBorder="1" applyAlignment="1" applyProtection="1">
      <alignment horizontal="center" vertical="center" wrapText="1"/>
    </xf>
    <xf numFmtId="0" fontId="23" fillId="0" borderId="7" xfId="3" applyFont="1" applyFill="1" applyBorder="1" applyAlignment="1" applyProtection="1">
      <alignment horizontal="center" vertical="center" wrapText="1" shrinkToFit="1"/>
    </xf>
    <xf numFmtId="0" fontId="0" fillId="0" borderId="10" xfId="0" applyFont="1" applyBorder="1" applyAlignment="1">
      <alignment horizontal="left" vertical="center" wrapText="1"/>
    </xf>
    <xf numFmtId="0" fontId="0" fillId="0" borderId="11" xfId="0" applyFont="1" applyBorder="1" applyAlignment="1">
      <alignment horizontal="left" vertical="center"/>
    </xf>
    <xf numFmtId="0" fontId="0" fillId="0" borderId="12" xfId="0" applyFont="1" applyBorder="1" applyAlignment="1">
      <alignment horizontal="left" vertical="center"/>
    </xf>
    <xf numFmtId="0" fontId="0" fillId="0" borderId="20" xfId="0" applyFont="1" applyBorder="1" applyAlignment="1">
      <alignment horizontal="left" vertical="center"/>
    </xf>
    <xf numFmtId="0" fontId="0" fillId="0" borderId="21" xfId="0" applyFont="1" applyBorder="1" applyAlignment="1">
      <alignment horizontal="left" vertical="center"/>
    </xf>
    <xf numFmtId="0" fontId="0" fillId="0" borderId="22" xfId="0" applyFont="1" applyBorder="1" applyAlignment="1">
      <alignment horizontal="left" vertical="center"/>
    </xf>
    <xf numFmtId="0" fontId="21" fillId="0" borderId="51" xfId="0" applyFont="1" applyBorder="1" applyAlignment="1">
      <alignment vertical="center" wrapText="1"/>
    </xf>
    <xf numFmtId="0" fontId="0" fillId="0" borderId="51" xfId="0" applyFont="1" applyBorder="1" applyAlignment="1">
      <alignment horizontal="right" vertical="center" wrapText="1"/>
    </xf>
    <xf numFmtId="0" fontId="0" fillId="0" borderId="51" xfId="0" applyFont="1" applyBorder="1" applyAlignment="1">
      <alignment horizontal="right" vertical="center"/>
    </xf>
    <xf numFmtId="3" fontId="0" fillId="0" borderId="51" xfId="0" applyNumberFormat="1" applyFont="1" applyBorder="1" applyAlignment="1">
      <alignment horizontal="right" vertical="center" wrapText="1"/>
    </xf>
    <xf numFmtId="197" fontId="0" fillId="0" borderId="51" xfId="0" applyNumberFormat="1" applyFont="1" applyFill="1" applyBorder="1" applyAlignment="1">
      <alignment vertical="center"/>
    </xf>
    <xf numFmtId="38" fontId="0" fillId="6" borderId="51" xfId="1" applyFont="1" applyFill="1" applyBorder="1" applyAlignment="1">
      <alignment vertical="center"/>
    </xf>
    <xf numFmtId="0" fontId="0" fillId="0" borderId="93" xfId="0" applyFont="1" applyBorder="1" applyAlignment="1">
      <alignment horizontal="left" vertical="center"/>
    </xf>
    <xf numFmtId="0" fontId="0" fillId="0" borderId="94" xfId="0" applyFont="1" applyBorder="1" applyAlignment="1">
      <alignment horizontal="left" vertical="center"/>
    </xf>
    <xf numFmtId="0" fontId="21" fillId="6" borderId="82" xfId="0" applyFont="1" applyFill="1" applyBorder="1" applyAlignment="1">
      <alignment horizontal="center" vertical="center" wrapText="1"/>
    </xf>
    <xf numFmtId="0" fontId="21" fillId="6" borderId="67" xfId="0" applyFont="1" applyFill="1" applyBorder="1" applyAlignment="1">
      <alignment horizontal="center" vertical="center" wrapText="1"/>
    </xf>
    <xf numFmtId="0" fontId="21" fillId="6" borderId="68" xfId="0" applyFont="1" applyFill="1" applyBorder="1" applyAlignment="1">
      <alignment horizontal="center" vertical="center" wrapText="1"/>
    </xf>
    <xf numFmtId="0" fontId="29" fillId="6" borderId="69" xfId="0" applyFont="1" applyFill="1" applyBorder="1" applyAlignment="1">
      <alignment horizontal="left" vertical="center" wrapText="1"/>
    </xf>
    <xf numFmtId="0" fontId="29" fillId="6" borderId="67" xfId="0" applyFont="1" applyFill="1" applyBorder="1" applyAlignment="1">
      <alignment horizontal="left" vertical="center" wrapText="1"/>
    </xf>
    <xf numFmtId="0" fontId="29" fillId="6" borderId="68" xfId="0" applyFont="1" applyFill="1" applyBorder="1" applyAlignment="1">
      <alignment horizontal="left" vertical="center" wrapText="1"/>
    </xf>
    <xf numFmtId="0" fontId="0" fillId="6" borderId="17" xfId="0" applyFont="1" applyFill="1" applyBorder="1" applyAlignment="1">
      <alignment horizontal="center" vertical="center"/>
    </xf>
    <xf numFmtId="0" fontId="0" fillId="6" borderId="15" xfId="0" applyFont="1" applyFill="1" applyBorder="1" applyAlignment="1">
      <alignment horizontal="center" vertical="center"/>
    </xf>
    <xf numFmtId="0" fontId="0" fillId="6" borderId="19" xfId="0" applyFont="1" applyFill="1" applyBorder="1" applyAlignment="1">
      <alignment horizontal="center" vertical="center"/>
    </xf>
    <xf numFmtId="0" fontId="0" fillId="6" borderId="23" xfId="0" applyFont="1" applyFill="1" applyBorder="1" applyAlignment="1">
      <alignment horizontal="center" vertical="center"/>
    </xf>
    <xf numFmtId="0" fontId="21" fillId="6" borderId="83" xfId="0" applyFont="1" applyFill="1" applyBorder="1" applyAlignment="1">
      <alignment horizontal="center" vertical="center" wrapText="1"/>
    </xf>
    <xf numFmtId="0" fontId="21" fillId="6" borderId="43" xfId="0" applyFont="1" applyFill="1" applyBorder="1" applyAlignment="1">
      <alignment horizontal="center" vertical="center" wrapText="1"/>
    </xf>
    <xf numFmtId="0" fontId="21" fillId="6" borderId="44" xfId="0" applyFont="1" applyFill="1" applyBorder="1" applyAlignment="1">
      <alignment horizontal="center" vertical="center" wrapText="1"/>
    </xf>
    <xf numFmtId="0" fontId="29" fillId="6" borderId="42" xfId="0" applyFont="1" applyFill="1" applyBorder="1" applyAlignment="1">
      <alignment horizontal="left" vertical="center" wrapText="1"/>
    </xf>
    <xf numFmtId="0" fontId="29" fillId="6" borderId="43" xfId="0" applyFont="1" applyFill="1" applyBorder="1" applyAlignment="1">
      <alignment horizontal="left" vertical="center" wrapText="1"/>
    </xf>
    <xf numFmtId="0" fontId="29" fillId="6" borderId="44" xfId="0" applyFont="1" applyFill="1" applyBorder="1" applyAlignment="1">
      <alignment horizontal="left" vertical="center" wrapText="1"/>
    </xf>
    <xf numFmtId="177" fontId="0" fillId="0" borderId="119" xfId="0" applyNumberFormat="1" applyFont="1" applyBorder="1" applyAlignment="1">
      <alignment horizontal="right" vertical="center"/>
    </xf>
    <xf numFmtId="177" fontId="0" fillId="0" borderId="93" xfId="0" applyNumberFormat="1" applyFont="1" applyBorder="1" applyAlignment="1">
      <alignment horizontal="right" vertical="center"/>
    </xf>
    <xf numFmtId="177" fontId="0" fillId="0" borderId="94" xfId="0" applyNumberFormat="1" applyFont="1" applyBorder="1" applyAlignment="1">
      <alignment horizontal="right" vertical="center"/>
    </xf>
    <xf numFmtId="0" fontId="29" fillId="0" borderId="69" xfId="0" applyFont="1" applyFill="1" applyBorder="1" applyAlignment="1">
      <alignment horizontal="left" vertical="center" wrapText="1"/>
    </xf>
    <xf numFmtId="0" fontId="29" fillId="0" borderId="67" xfId="0" applyFont="1" applyFill="1" applyBorder="1" applyAlignment="1">
      <alignment horizontal="left" vertical="center" wrapText="1"/>
    </xf>
    <xf numFmtId="0" fontId="29" fillId="0" borderId="68" xfId="0" applyFont="1" applyFill="1" applyBorder="1" applyAlignment="1">
      <alignment horizontal="left" vertical="center" wrapText="1"/>
    </xf>
    <xf numFmtId="0" fontId="0" fillId="6" borderId="16" xfId="0" applyFont="1" applyFill="1" applyBorder="1" applyAlignment="1">
      <alignment horizontal="center" vertical="center"/>
    </xf>
    <xf numFmtId="0" fontId="21" fillId="6" borderId="84" xfId="0" applyFont="1" applyFill="1" applyBorder="1" applyAlignment="1">
      <alignment horizontal="center" vertical="center" wrapText="1"/>
    </xf>
    <xf numFmtId="0" fontId="21" fillId="6" borderId="73" xfId="0" applyFont="1" applyFill="1" applyBorder="1" applyAlignment="1">
      <alignment horizontal="center" vertical="center" wrapText="1"/>
    </xf>
    <xf numFmtId="0" fontId="21" fillId="6" borderId="74" xfId="0" applyFont="1" applyFill="1" applyBorder="1" applyAlignment="1">
      <alignment horizontal="center" vertical="center" wrapText="1"/>
    </xf>
    <xf numFmtId="0" fontId="29" fillId="6" borderId="85" xfId="0" applyFont="1" applyFill="1" applyBorder="1" applyAlignment="1">
      <alignment horizontal="left" vertical="center" wrapText="1"/>
    </xf>
    <xf numFmtId="0" fontId="29" fillId="6" borderId="73" xfId="0" applyFont="1" applyFill="1" applyBorder="1" applyAlignment="1">
      <alignment horizontal="left" vertical="center" wrapText="1"/>
    </xf>
    <xf numFmtId="0" fontId="29" fillId="6" borderId="74" xfId="0" applyFont="1" applyFill="1" applyBorder="1" applyAlignment="1">
      <alignment horizontal="left" vertical="center" wrapText="1"/>
    </xf>
    <xf numFmtId="38" fontId="0" fillId="0" borderId="42" xfId="1" applyNumberFormat="1" applyFont="1" applyFill="1" applyBorder="1" applyAlignment="1">
      <alignment horizontal="right" vertical="center"/>
    </xf>
    <xf numFmtId="38" fontId="0" fillId="0" borderId="43" xfId="1" applyNumberFormat="1" applyFont="1" applyFill="1" applyBorder="1" applyAlignment="1">
      <alignment horizontal="right" vertical="center"/>
    </xf>
    <xf numFmtId="38" fontId="0" fillId="0" borderId="44" xfId="1" applyNumberFormat="1" applyFont="1" applyFill="1" applyBorder="1" applyAlignment="1">
      <alignment horizontal="right" vertical="center"/>
    </xf>
    <xf numFmtId="38" fontId="0" fillId="0" borderId="83" xfId="0" applyNumberFormat="1" applyFont="1" applyBorder="1" applyAlignment="1">
      <alignment horizontal="center" vertical="center"/>
    </xf>
    <xf numFmtId="38" fontId="0" fillId="0" borderId="83" xfId="1" applyFont="1" applyBorder="1" applyAlignment="1">
      <alignment horizontal="center" vertical="center"/>
    </xf>
    <xf numFmtId="38" fontId="0" fillId="0" borderId="43" xfId="1" applyFont="1" applyBorder="1" applyAlignment="1">
      <alignment horizontal="center" vertical="center"/>
    </xf>
    <xf numFmtId="38" fontId="0" fillId="0" borderId="44" xfId="1" applyFont="1" applyBorder="1" applyAlignment="1">
      <alignment horizontal="center" vertical="center"/>
    </xf>
    <xf numFmtId="0" fontId="21" fillId="6" borderId="86" xfId="0" applyFont="1" applyFill="1" applyBorder="1" applyAlignment="1">
      <alignment horizontal="center" vertical="center" wrapText="1"/>
    </xf>
    <xf numFmtId="0" fontId="21" fillId="6" borderId="87" xfId="0" applyFont="1" applyFill="1" applyBorder="1" applyAlignment="1">
      <alignment horizontal="center" vertical="center" wrapText="1"/>
    </xf>
    <xf numFmtId="0" fontId="21" fillId="6" borderId="88" xfId="0" applyFont="1" applyFill="1" applyBorder="1" applyAlignment="1">
      <alignment horizontal="center" vertical="center" wrapText="1"/>
    </xf>
    <xf numFmtId="177" fontId="0" fillId="0" borderId="42" xfId="0" applyNumberFormat="1" applyFont="1" applyBorder="1" applyAlignment="1">
      <alignment vertical="center"/>
    </xf>
    <xf numFmtId="177" fontId="0" fillId="0" borderId="43" xfId="0" applyNumberFormat="1" applyFont="1" applyBorder="1" applyAlignment="1">
      <alignment vertical="center"/>
    </xf>
    <xf numFmtId="177" fontId="0" fillId="0" borderId="109" xfId="0" applyNumberFormat="1" applyFont="1" applyBorder="1" applyAlignment="1">
      <alignment vertical="center"/>
    </xf>
    <xf numFmtId="38" fontId="0" fillId="0" borderId="42" xfId="1" applyNumberFormat="1" applyFont="1" applyBorder="1" applyAlignment="1">
      <alignment horizontal="right" vertical="center"/>
    </xf>
    <xf numFmtId="38" fontId="0" fillId="0" borderId="43" xfId="1" applyNumberFormat="1" applyFont="1" applyBorder="1" applyAlignment="1">
      <alignment horizontal="right" vertical="center"/>
    </xf>
    <xf numFmtId="38" fontId="0" fillId="0" borderId="44" xfId="1" applyNumberFormat="1" applyFont="1" applyBorder="1" applyAlignment="1">
      <alignment horizontal="right" vertical="center"/>
    </xf>
    <xf numFmtId="38" fontId="0" fillId="0" borderId="69" xfId="1" applyFont="1" applyBorder="1" applyAlignment="1">
      <alignment horizontal="right" vertical="center"/>
    </xf>
    <xf numFmtId="0" fontId="0" fillId="0" borderId="67" xfId="0" applyFont="1" applyBorder="1">
      <alignment vertical="center"/>
    </xf>
    <xf numFmtId="0" fontId="0" fillId="0" borderId="118" xfId="0" applyFont="1" applyBorder="1">
      <alignment vertical="center"/>
    </xf>
    <xf numFmtId="0" fontId="0" fillId="3" borderId="95" xfId="0" applyFont="1" applyFill="1" applyBorder="1" applyAlignment="1">
      <alignment horizontal="left" vertical="top" wrapText="1"/>
    </xf>
    <xf numFmtId="0" fontId="0" fillId="3" borderId="78" xfId="0" applyFont="1" applyFill="1" applyBorder="1" applyAlignment="1">
      <alignment horizontal="left" vertical="top"/>
    </xf>
    <xf numFmtId="0" fontId="0" fillId="3" borderId="79" xfId="0" applyFont="1" applyFill="1" applyBorder="1" applyAlignment="1">
      <alignment horizontal="left" vertical="top"/>
    </xf>
    <xf numFmtId="49" fontId="0" fillId="0" borderId="161" xfId="0" applyNumberFormat="1" applyFont="1" applyFill="1" applyBorder="1" applyAlignment="1">
      <alignment horizontal="left" vertical="center"/>
    </xf>
    <xf numFmtId="49" fontId="0" fillId="0" borderId="78" xfId="0" applyNumberFormat="1" applyFont="1" applyFill="1" applyBorder="1" applyAlignment="1">
      <alignment horizontal="left" vertical="center"/>
    </xf>
    <xf numFmtId="49" fontId="0" fillId="0" borderId="115" xfId="0" applyNumberFormat="1" applyFont="1" applyFill="1" applyBorder="1" applyAlignment="1">
      <alignment horizontal="left" vertical="center"/>
    </xf>
    <xf numFmtId="49" fontId="0" fillId="0" borderId="79" xfId="0" applyNumberFormat="1" applyFont="1" applyFill="1" applyBorder="1" applyAlignment="1">
      <alignment horizontal="left" vertical="center"/>
    </xf>
    <xf numFmtId="0" fontId="22" fillId="3" borderId="80" xfId="2" applyFont="1" applyFill="1" applyBorder="1" applyAlignment="1" applyProtection="1">
      <alignment horizontal="center" vertical="center" wrapText="1"/>
    </xf>
    <xf numFmtId="0" fontId="22" fillId="3" borderId="11" xfId="2" applyFont="1" applyFill="1" applyBorder="1" applyAlignment="1" applyProtection="1">
      <alignment horizontal="center" vertical="center" wrapText="1"/>
    </xf>
    <xf numFmtId="0" fontId="22" fillId="3" borderId="81" xfId="2" applyFont="1" applyFill="1" applyBorder="1" applyAlignment="1" applyProtection="1">
      <alignment horizontal="center" vertical="center" wrapText="1"/>
    </xf>
    <xf numFmtId="0" fontId="22" fillId="3" borderId="35" xfId="2" applyFont="1" applyFill="1" applyBorder="1" applyAlignment="1" applyProtection="1">
      <alignment horizontal="center" vertical="center" wrapText="1"/>
    </xf>
    <xf numFmtId="0" fontId="22" fillId="3" borderId="0" xfId="2" applyFont="1" applyFill="1" applyBorder="1" applyAlignment="1" applyProtection="1">
      <alignment horizontal="center" vertical="center" wrapText="1"/>
    </xf>
    <xf numFmtId="0" fontId="22" fillId="3" borderId="36" xfId="2" applyFont="1" applyFill="1" applyBorder="1" applyAlignment="1" applyProtection="1">
      <alignment horizontal="center" vertical="center" wrapText="1"/>
    </xf>
    <xf numFmtId="0" fontId="19" fillId="3" borderId="35" xfId="0" applyFont="1" applyFill="1" applyBorder="1" applyAlignment="1">
      <alignment horizontal="center" vertical="center" wrapText="1"/>
    </xf>
    <xf numFmtId="0" fontId="19" fillId="3" borderId="0" xfId="0" applyFont="1" applyFill="1" applyBorder="1" applyAlignment="1">
      <alignment horizontal="center" vertical="center" wrapText="1"/>
    </xf>
    <xf numFmtId="0" fontId="19" fillId="3" borderId="36" xfId="0" applyFont="1" applyFill="1" applyBorder="1" applyAlignment="1">
      <alignment horizontal="center" vertical="center" wrapText="1"/>
    </xf>
    <xf numFmtId="0" fontId="19" fillId="3" borderId="75" xfId="0" applyFont="1" applyFill="1" applyBorder="1" applyAlignment="1">
      <alignment horizontal="center" vertical="center" wrapText="1"/>
    </xf>
    <xf numFmtId="0" fontId="19" fillId="3" borderId="1" xfId="0" applyFont="1" applyFill="1" applyBorder="1" applyAlignment="1">
      <alignment horizontal="center" vertical="center" wrapText="1"/>
    </xf>
    <xf numFmtId="0" fontId="19" fillId="3" borderId="76" xfId="0" applyFont="1" applyFill="1" applyBorder="1" applyAlignment="1">
      <alignment horizontal="center" vertical="center" wrapText="1"/>
    </xf>
    <xf numFmtId="0" fontId="0" fillId="6" borderId="7" xfId="0" applyFont="1" applyFill="1" applyBorder="1" applyAlignment="1">
      <alignment horizontal="center" vertical="center"/>
    </xf>
    <xf numFmtId="0" fontId="0" fillId="6" borderId="6" xfId="0" applyFont="1" applyFill="1" applyBorder="1" applyAlignment="1">
      <alignment horizontal="center" vertical="center"/>
    </xf>
    <xf numFmtId="0" fontId="0" fillId="6" borderId="9" xfId="0" applyFont="1" applyFill="1" applyBorder="1" applyAlignment="1">
      <alignment horizontal="center" vertical="center"/>
    </xf>
    <xf numFmtId="0" fontId="0" fillId="6" borderId="13" xfId="0" applyFont="1" applyFill="1" applyBorder="1" applyAlignment="1">
      <alignment horizontal="center" vertical="center"/>
    </xf>
    <xf numFmtId="0" fontId="0" fillId="0" borderId="103" xfId="0" applyFill="1" applyBorder="1" applyAlignment="1">
      <alignment vertical="top" wrapText="1"/>
    </xf>
    <xf numFmtId="0" fontId="0" fillId="0" borderId="77" xfId="0" applyFont="1" applyFill="1" applyBorder="1" applyAlignment="1">
      <alignment vertical="top" wrapText="1"/>
    </xf>
    <xf numFmtId="0" fontId="0" fillId="0" borderId="78" xfId="0" applyFont="1" applyBorder="1" applyAlignment="1">
      <alignment vertical="top"/>
    </xf>
    <xf numFmtId="0" fontId="0" fillId="0" borderId="79" xfId="0" applyFont="1" applyBorder="1" applyAlignment="1">
      <alignment vertical="top"/>
    </xf>
    <xf numFmtId="0" fontId="0" fillId="3" borderId="37" xfId="0" applyFont="1" applyFill="1" applyBorder="1" applyAlignment="1">
      <alignment horizontal="left" vertical="center" wrapText="1"/>
    </xf>
    <xf numFmtId="0" fontId="0" fillId="3" borderId="25" xfId="0" applyFont="1" applyFill="1" applyBorder="1" applyAlignment="1">
      <alignment horizontal="left" vertical="center" wrapText="1"/>
    </xf>
    <xf numFmtId="0" fontId="0" fillId="3" borderId="28" xfId="0" applyFont="1" applyFill="1" applyBorder="1" applyAlignment="1">
      <alignment horizontal="left" vertical="center" wrapText="1"/>
    </xf>
    <xf numFmtId="0" fontId="0" fillId="3" borderId="71" xfId="0" applyFont="1" applyFill="1" applyBorder="1" applyAlignment="1">
      <alignment horizontal="left" vertical="center" wrapText="1"/>
    </xf>
    <xf numFmtId="0" fontId="0" fillId="3" borderId="0" xfId="0" applyFont="1" applyFill="1" applyBorder="1" applyAlignment="1">
      <alignment horizontal="left" vertical="center" wrapText="1"/>
    </xf>
    <xf numFmtId="0" fontId="0" fillId="3" borderId="65" xfId="0" applyFont="1" applyFill="1" applyBorder="1" applyAlignment="1">
      <alignment horizontal="left" vertical="center" wrapText="1"/>
    </xf>
    <xf numFmtId="0" fontId="0" fillId="3" borderId="20" xfId="0" applyFont="1" applyFill="1" applyBorder="1" applyAlignment="1">
      <alignment horizontal="left" vertical="center" wrapText="1"/>
    </xf>
    <xf numFmtId="0" fontId="0" fillId="3" borderId="21" xfId="0" applyFont="1" applyFill="1" applyBorder="1" applyAlignment="1">
      <alignment horizontal="left" vertical="center" wrapText="1"/>
    </xf>
    <xf numFmtId="0" fontId="0" fillId="3" borderId="31" xfId="0" applyFont="1" applyFill="1" applyBorder="1" applyAlignment="1">
      <alignment horizontal="left" vertical="center" wrapText="1"/>
    </xf>
    <xf numFmtId="0" fontId="0" fillId="3" borderId="37" xfId="0" applyFont="1" applyFill="1" applyBorder="1" applyAlignment="1">
      <alignment horizontal="left" vertical="top" wrapText="1"/>
    </xf>
    <xf numFmtId="0" fontId="29" fillId="3" borderId="25" xfId="0" applyFont="1" applyFill="1" applyBorder="1" applyAlignment="1">
      <alignment horizontal="left" vertical="top" wrapText="1"/>
    </xf>
    <xf numFmtId="0" fontId="29" fillId="3" borderId="28" xfId="0" applyFont="1" applyFill="1" applyBorder="1" applyAlignment="1">
      <alignment horizontal="left" vertical="top" wrapText="1"/>
    </xf>
    <xf numFmtId="0" fontId="29" fillId="3" borderId="71" xfId="0" applyFont="1" applyFill="1" applyBorder="1" applyAlignment="1">
      <alignment horizontal="left" vertical="top" wrapText="1"/>
    </xf>
    <xf numFmtId="0" fontId="29" fillId="3" borderId="0" xfId="0" applyFont="1" applyFill="1" applyBorder="1" applyAlignment="1">
      <alignment horizontal="left" vertical="top" wrapText="1"/>
    </xf>
    <xf numFmtId="0" fontId="29" fillId="3" borderId="65" xfId="0" applyFont="1" applyFill="1" applyBorder="1" applyAlignment="1">
      <alignment horizontal="left" vertical="top" wrapText="1"/>
    </xf>
    <xf numFmtId="0" fontId="29" fillId="3" borderId="20" xfId="0" applyFont="1" applyFill="1" applyBorder="1" applyAlignment="1">
      <alignment horizontal="left" vertical="top" wrapText="1"/>
    </xf>
    <xf numFmtId="0" fontId="29" fillId="3" borderId="21" xfId="0" applyFont="1" applyFill="1" applyBorder="1" applyAlignment="1">
      <alignment horizontal="left" vertical="top" wrapText="1"/>
    </xf>
    <xf numFmtId="0" fontId="29" fillId="3" borderId="31" xfId="0" applyFont="1" applyFill="1" applyBorder="1" applyAlignment="1">
      <alignment horizontal="left" vertical="top" wrapText="1"/>
    </xf>
    <xf numFmtId="0" fontId="0" fillId="0" borderId="87" xfId="0" applyFont="1" applyBorder="1" applyAlignment="1">
      <alignment vertical="center"/>
    </xf>
    <xf numFmtId="0" fontId="0" fillId="0" borderId="88" xfId="0" applyFont="1" applyBorder="1" applyAlignment="1">
      <alignment vertical="center"/>
    </xf>
    <xf numFmtId="0" fontId="0" fillId="0" borderId="84" xfId="0" quotePrefix="1" applyFill="1" applyBorder="1" applyAlignment="1">
      <alignment horizontal="center" vertical="center"/>
    </xf>
    <xf numFmtId="38" fontId="0" fillId="0" borderId="114" xfId="0" applyNumberFormat="1" applyFont="1" applyFill="1" applyBorder="1" applyAlignment="1">
      <alignment horizontal="right" vertical="center"/>
    </xf>
    <xf numFmtId="0" fontId="0" fillId="0" borderId="78" xfId="0" applyFont="1" applyFill="1" applyBorder="1" applyAlignment="1">
      <alignment horizontal="right" vertical="center"/>
    </xf>
    <xf numFmtId="0" fontId="0" fillId="0" borderId="115" xfId="0" applyFont="1" applyFill="1" applyBorder="1" applyAlignment="1">
      <alignment horizontal="right" vertical="center"/>
    </xf>
    <xf numFmtId="0" fontId="0" fillId="0" borderId="159" xfId="0" applyFont="1" applyFill="1" applyBorder="1" applyAlignment="1">
      <alignment horizontal="center" vertical="top"/>
    </xf>
    <xf numFmtId="0" fontId="0" fillId="0" borderId="1" xfId="0" applyFont="1" applyFill="1" applyBorder="1" applyAlignment="1">
      <alignment horizontal="center" vertical="top"/>
    </xf>
    <xf numFmtId="0" fontId="0" fillId="0" borderId="129" xfId="0" applyFont="1" applyFill="1" applyBorder="1" applyAlignment="1">
      <alignment horizontal="center" vertical="top"/>
    </xf>
    <xf numFmtId="0" fontId="29" fillId="0" borderId="66" xfId="0" applyFont="1" applyFill="1" applyBorder="1" applyAlignment="1">
      <alignment vertical="center" wrapText="1"/>
    </xf>
    <xf numFmtId="0" fontId="0" fillId="0" borderId="67" xfId="0" applyFont="1" applyBorder="1" applyAlignment="1">
      <alignment vertical="center" wrapText="1"/>
    </xf>
    <xf numFmtId="0" fontId="0" fillId="0" borderId="68" xfId="0" applyFont="1" applyBorder="1" applyAlignment="1">
      <alignment vertical="center" wrapText="1"/>
    </xf>
    <xf numFmtId="0" fontId="29" fillId="0" borderId="70" xfId="0" applyFont="1" applyFill="1" applyBorder="1" applyAlignment="1">
      <alignment vertical="center" wrapText="1"/>
    </xf>
    <xf numFmtId="0" fontId="0" fillId="0" borderId="71" xfId="0" applyFill="1" applyBorder="1" applyAlignment="1">
      <alignment horizontal="left" vertical="top"/>
    </xf>
    <xf numFmtId="0" fontId="0" fillId="0" borderId="20" xfId="0" quotePrefix="1" applyFont="1" applyFill="1" applyBorder="1" applyAlignment="1">
      <alignment horizontal="right" vertical="center"/>
    </xf>
    <xf numFmtId="0" fontId="0" fillId="0" borderId="21" xfId="0" applyFont="1" applyFill="1" applyBorder="1" applyAlignment="1">
      <alignment horizontal="right" vertical="center"/>
    </xf>
    <xf numFmtId="0" fontId="0" fillId="0" borderId="31" xfId="0" applyFont="1" applyFill="1" applyBorder="1" applyAlignment="1">
      <alignment horizontal="right" vertical="center"/>
    </xf>
    <xf numFmtId="38" fontId="0" fillId="0" borderId="20" xfId="1" applyFont="1" applyFill="1" applyBorder="1" applyAlignment="1">
      <alignment horizontal="center" vertical="center"/>
    </xf>
    <xf numFmtId="38" fontId="0" fillId="0" borderId="22" xfId="1" applyFont="1" applyFill="1" applyBorder="1" applyAlignment="1">
      <alignment horizontal="center" vertical="center"/>
    </xf>
    <xf numFmtId="38" fontId="0" fillId="0" borderId="37" xfId="1" applyFont="1" applyFill="1" applyBorder="1" applyAlignment="1">
      <alignment horizontal="right" vertical="center"/>
    </xf>
    <xf numFmtId="38" fontId="0" fillId="0" borderId="25" xfId="1" applyFont="1" applyFill="1" applyBorder="1" applyAlignment="1">
      <alignment horizontal="right" vertical="center"/>
    </xf>
    <xf numFmtId="38" fontId="0" fillId="0" borderId="27" xfId="1" applyFont="1" applyFill="1" applyBorder="1" applyAlignment="1">
      <alignment horizontal="right" vertical="center"/>
    </xf>
    <xf numFmtId="0" fontId="0" fillId="0" borderId="22" xfId="0" applyFont="1" applyFill="1" applyBorder="1" applyAlignment="1">
      <alignment horizontal="right" vertical="center"/>
    </xf>
    <xf numFmtId="38" fontId="1" fillId="0" borderId="51" xfId="1" applyFont="1" applyBorder="1" applyAlignment="1">
      <alignment horizontal="center" vertical="center" wrapText="1"/>
    </xf>
    <xf numFmtId="38" fontId="1" fillId="0" borderId="51" xfId="1" applyFont="1" applyBorder="1" applyAlignment="1">
      <alignment horizontal="center" vertical="center"/>
    </xf>
    <xf numFmtId="38" fontId="1" fillId="0" borderId="59" xfId="1" applyFont="1" applyBorder="1" applyAlignment="1">
      <alignment horizontal="center" vertical="center"/>
    </xf>
    <xf numFmtId="0" fontId="1" fillId="0" borderId="18" xfId="0" applyFont="1" applyBorder="1" applyAlignment="1">
      <alignment horizontal="center" vertical="center"/>
    </xf>
    <xf numFmtId="190" fontId="1" fillId="0" borderId="18" xfId="0" applyNumberFormat="1" applyFont="1" applyBorder="1" applyAlignment="1">
      <alignment horizontal="center" vertical="center" wrapText="1"/>
    </xf>
    <xf numFmtId="190" fontId="1" fillId="0" borderId="15" xfId="0" applyNumberFormat="1" applyFont="1" applyBorder="1" applyAlignment="1">
      <alignment horizontal="center" vertical="center" wrapText="1"/>
    </xf>
    <xf numFmtId="190" fontId="1" fillId="0" borderId="19" xfId="0" applyNumberFormat="1" applyFont="1" applyBorder="1" applyAlignment="1">
      <alignment horizontal="center" vertical="center" wrapText="1"/>
    </xf>
    <xf numFmtId="177" fontId="0" fillId="0" borderId="18" xfId="0" applyNumberFormat="1" applyFill="1" applyBorder="1" applyAlignment="1">
      <alignment horizontal="center" vertical="center" wrapText="1"/>
    </xf>
    <xf numFmtId="177" fontId="0" fillId="0" borderId="15" xfId="0" applyNumberFormat="1" applyFill="1" applyBorder="1" applyAlignment="1">
      <alignment horizontal="center" vertical="center" wrapText="1"/>
    </xf>
    <xf numFmtId="177" fontId="0" fillId="0" borderId="19" xfId="0" applyNumberFormat="1" applyFill="1" applyBorder="1" applyAlignment="1">
      <alignment horizontal="center" vertical="center" wrapText="1"/>
    </xf>
    <xf numFmtId="0" fontId="1" fillId="0" borderId="63" xfId="0" applyFont="1" applyBorder="1" applyAlignment="1">
      <alignment horizontal="center" vertical="center"/>
    </xf>
    <xf numFmtId="0" fontId="1" fillId="0" borderId="64" xfId="0" applyFont="1" applyBorder="1" applyAlignment="1">
      <alignment horizontal="center" vertical="center"/>
    </xf>
    <xf numFmtId="0" fontId="1" fillId="0" borderId="18" xfId="0" applyFont="1" applyBorder="1" applyAlignment="1">
      <alignment horizontal="center" vertical="center" wrapText="1"/>
    </xf>
    <xf numFmtId="0" fontId="1" fillId="0" borderId="15" xfId="0" applyFont="1" applyBorder="1" applyAlignment="1">
      <alignment horizontal="center" vertical="center" wrapText="1"/>
    </xf>
    <xf numFmtId="0" fontId="1" fillId="0" borderId="19" xfId="0" applyFont="1" applyBorder="1" applyAlignment="1">
      <alignment horizontal="center" vertical="center" wrapText="1"/>
    </xf>
    <xf numFmtId="0" fontId="0" fillId="3" borderId="18" xfId="0" applyFill="1" applyBorder="1" applyAlignment="1">
      <alignment horizontal="center" vertical="center" wrapText="1"/>
    </xf>
    <xf numFmtId="0" fontId="0" fillId="3" borderId="15" xfId="0" applyFill="1" applyBorder="1" applyAlignment="1">
      <alignment horizontal="center" vertical="center" wrapText="1"/>
    </xf>
    <xf numFmtId="0" fontId="0" fillId="3" borderId="19" xfId="0" applyFill="1" applyBorder="1" applyAlignment="1">
      <alignment horizontal="center" vertical="center" wrapText="1"/>
    </xf>
    <xf numFmtId="0" fontId="21" fillId="0" borderId="40" xfId="0" applyFont="1" applyBorder="1" applyAlignment="1">
      <alignment horizontal="left" vertical="center" wrapText="1"/>
    </xf>
    <xf numFmtId="0" fontId="21" fillId="0" borderId="30" xfId="0" applyFont="1" applyBorder="1" applyAlignment="1">
      <alignment horizontal="left" vertical="center" wrapText="1"/>
    </xf>
    <xf numFmtId="0" fontId="21" fillId="0" borderId="21" xfId="0" applyFont="1" applyBorder="1" applyAlignment="1">
      <alignment horizontal="left" vertical="center" wrapText="1"/>
    </xf>
    <xf numFmtId="0" fontId="21" fillId="0" borderId="22" xfId="0" applyFont="1" applyBorder="1" applyAlignment="1">
      <alignment horizontal="left" vertical="center" wrapText="1"/>
    </xf>
    <xf numFmtId="0" fontId="56" fillId="0" borderId="18" xfId="0" applyFont="1" applyBorder="1" applyAlignment="1">
      <alignment horizontal="center" vertical="center" wrapText="1" shrinkToFit="1"/>
    </xf>
    <xf numFmtId="0" fontId="56" fillId="0" borderId="15" xfId="0" applyFont="1" applyBorder="1" applyAlignment="1">
      <alignment horizontal="center" vertical="center" shrinkToFit="1"/>
    </xf>
    <xf numFmtId="0" fontId="56" fillId="0" borderId="19" xfId="0" applyFont="1" applyBorder="1" applyAlignment="1">
      <alignment horizontal="center" vertical="center" shrinkToFit="1"/>
    </xf>
    <xf numFmtId="38" fontId="1" fillId="0" borderId="18" xfId="1" applyFont="1" applyBorder="1" applyAlignment="1">
      <alignment horizontal="center" vertical="center" wrapText="1"/>
    </xf>
    <xf numFmtId="38" fontId="1" fillId="0" borderId="15" xfId="1" applyFont="1" applyBorder="1" applyAlignment="1">
      <alignment horizontal="center" vertical="center" wrapText="1"/>
    </xf>
    <xf numFmtId="38" fontId="1" fillId="0" borderId="19" xfId="1" applyFont="1" applyBorder="1" applyAlignment="1">
      <alignment horizontal="center" vertical="center" wrapText="1"/>
    </xf>
    <xf numFmtId="3" fontId="1" fillId="0" borderId="18" xfId="0" applyNumberFormat="1" applyFont="1" applyBorder="1" applyAlignment="1">
      <alignment horizontal="center" vertical="center" wrapText="1"/>
    </xf>
    <xf numFmtId="3" fontId="1" fillId="0" borderId="15" xfId="0" applyNumberFormat="1" applyFont="1" applyBorder="1" applyAlignment="1">
      <alignment horizontal="center" vertical="center" wrapText="1"/>
    </xf>
    <xf numFmtId="3" fontId="1" fillId="0" borderId="19" xfId="0" applyNumberFormat="1" applyFont="1" applyBorder="1" applyAlignment="1">
      <alignment horizontal="center" vertical="center" wrapText="1"/>
    </xf>
    <xf numFmtId="38" fontId="0" fillId="3" borderId="18" xfId="1" applyFont="1" applyFill="1" applyBorder="1" applyAlignment="1">
      <alignment horizontal="center" vertical="center" wrapText="1"/>
    </xf>
    <xf numFmtId="38" fontId="0" fillId="3" borderId="15" xfId="1" applyFont="1" applyFill="1" applyBorder="1" applyAlignment="1">
      <alignment horizontal="center" vertical="center" wrapText="1"/>
    </xf>
    <xf numFmtId="38" fontId="0" fillId="3" borderId="19" xfId="1" applyFont="1" applyFill="1" applyBorder="1" applyAlignment="1">
      <alignment horizontal="center" vertical="center" wrapText="1"/>
    </xf>
    <xf numFmtId="0" fontId="21" fillId="0" borderId="26" xfId="0" applyFont="1" applyBorder="1" applyAlignment="1">
      <alignment horizontal="left" vertical="center" wrapText="1"/>
    </xf>
    <xf numFmtId="202" fontId="1" fillId="0" borderId="18" xfId="0" applyNumberFormat="1" applyFont="1" applyBorder="1" applyAlignment="1">
      <alignment horizontal="center" vertical="center" wrapText="1"/>
    </xf>
    <xf numFmtId="202" fontId="1" fillId="0" borderId="15" xfId="0" applyNumberFormat="1" applyFont="1" applyBorder="1" applyAlignment="1">
      <alignment horizontal="center" vertical="center" wrapText="1"/>
    </xf>
    <xf numFmtId="202" fontId="1" fillId="0" borderId="19" xfId="0" applyNumberFormat="1" applyFont="1" applyBorder="1" applyAlignment="1">
      <alignment horizontal="center" vertical="center" wrapText="1"/>
    </xf>
    <xf numFmtId="0" fontId="1" fillId="0" borderId="51" xfId="0" applyFont="1" applyBorder="1" applyAlignment="1">
      <alignment horizontal="center" vertical="center" wrapText="1"/>
    </xf>
    <xf numFmtId="0" fontId="1" fillId="0" borderId="51" xfId="0" applyFont="1" applyBorder="1" applyAlignment="1">
      <alignment horizontal="center" vertical="center"/>
    </xf>
    <xf numFmtId="0" fontId="1" fillId="0" borderId="59" xfId="0" applyFont="1" applyBorder="1" applyAlignment="1">
      <alignment horizontal="center" vertical="center"/>
    </xf>
    <xf numFmtId="0" fontId="1" fillId="2" borderId="51" xfId="0" applyFont="1" applyFill="1" applyBorder="1" applyAlignment="1">
      <alignment horizontal="center" vertical="center"/>
    </xf>
    <xf numFmtId="0" fontId="1" fillId="2" borderId="51" xfId="0" applyFont="1" applyFill="1" applyBorder="1" applyAlignment="1">
      <alignment horizontal="center" vertical="center" wrapText="1"/>
    </xf>
    <xf numFmtId="0" fontId="1" fillId="2" borderId="59" xfId="0" applyFont="1" applyFill="1" applyBorder="1" applyAlignment="1">
      <alignment horizontal="center" vertical="center"/>
    </xf>
    <xf numFmtId="0" fontId="0" fillId="3" borderId="15" xfId="0" applyFont="1" applyFill="1" applyBorder="1" applyAlignment="1">
      <alignment horizontal="center" vertical="center" wrapText="1"/>
    </xf>
    <xf numFmtId="0" fontId="0" fillId="3" borderId="19" xfId="0" applyFont="1" applyFill="1" applyBorder="1" applyAlignment="1">
      <alignment horizontal="center" vertical="center" wrapText="1"/>
    </xf>
    <xf numFmtId="0" fontId="1" fillId="2" borderId="17" xfId="0" applyFont="1" applyFill="1" applyBorder="1" applyAlignment="1">
      <alignment horizontal="center" vertical="center"/>
    </xf>
    <xf numFmtId="0" fontId="1" fillId="0" borderId="18" xfId="0" applyFont="1" applyBorder="1" applyAlignment="1">
      <alignment horizontal="center" vertical="center" shrinkToFit="1"/>
    </xf>
    <xf numFmtId="0" fontId="1" fillId="0" borderId="15" xfId="0" applyFont="1" applyBorder="1" applyAlignment="1">
      <alignment horizontal="center" vertical="center" shrinkToFit="1"/>
    </xf>
    <xf numFmtId="0" fontId="1" fillId="0" borderId="19" xfId="0" applyFont="1" applyBorder="1" applyAlignment="1">
      <alignment horizontal="center" vertical="center" shrinkToFit="1"/>
    </xf>
    <xf numFmtId="9" fontId="1" fillId="0" borderId="51" xfId="0" applyNumberFormat="1" applyFont="1" applyFill="1" applyBorder="1" applyAlignment="1">
      <alignment horizontal="right" vertical="center"/>
    </xf>
    <xf numFmtId="176" fontId="1" fillId="0" borderId="51" xfId="0" applyNumberFormat="1" applyFont="1" applyFill="1" applyBorder="1" applyAlignment="1">
      <alignment horizontal="right" vertical="center"/>
    </xf>
    <xf numFmtId="176" fontId="1" fillId="0" borderId="18" xfId="0" applyNumberFormat="1" applyFont="1" applyFill="1" applyBorder="1" applyAlignment="1">
      <alignment horizontal="right" vertical="center"/>
    </xf>
    <xf numFmtId="176" fontId="1" fillId="0" borderId="15" xfId="0" applyNumberFormat="1" applyFont="1" applyFill="1" applyBorder="1" applyAlignment="1">
      <alignment horizontal="right" vertical="center"/>
    </xf>
    <xf numFmtId="176" fontId="1" fillId="0" borderId="19" xfId="0" applyNumberFormat="1" applyFont="1" applyFill="1" applyBorder="1" applyAlignment="1">
      <alignment horizontal="right" vertical="center"/>
    </xf>
    <xf numFmtId="176" fontId="1" fillId="0" borderId="48" xfId="0" applyNumberFormat="1" applyFont="1" applyFill="1" applyBorder="1" applyAlignment="1">
      <alignment horizontal="right" vertical="center"/>
    </xf>
    <xf numFmtId="176" fontId="1" fillId="0" borderId="85" xfId="0" applyNumberFormat="1" applyFont="1" applyFill="1" applyBorder="1" applyAlignment="1">
      <alignment horizontal="right" vertical="center"/>
    </xf>
    <xf numFmtId="176" fontId="1" fillId="0" borderId="73" xfId="0" applyNumberFormat="1" applyFont="1" applyFill="1" applyBorder="1" applyAlignment="1">
      <alignment horizontal="right" vertical="center"/>
    </xf>
    <xf numFmtId="176" fontId="1" fillId="0" borderId="110" xfId="0" applyNumberFormat="1" applyFont="1" applyFill="1" applyBorder="1" applyAlignment="1">
      <alignment horizontal="right" vertical="center"/>
    </xf>
    <xf numFmtId="176" fontId="1" fillId="0" borderId="45" xfId="0" applyNumberFormat="1" applyFont="1" applyFill="1" applyBorder="1" applyAlignment="1">
      <alignment horizontal="right" vertical="center"/>
    </xf>
    <xf numFmtId="176" fontId="1" fillId="0" borderId="119" xfId="0" applyNumberFormat="1" applyFont="1" applyFill="1" applyBorder="1" applyAlignment="1">
      <alignment horizontal="right" vertical="center"/>
    </xf>
    <xf numFmtId="176" fontId="1" fillId="0" borderId="93" xfId="0" applyNumberFormat="1" applyFont="1" applyFill="1" applyBorder="1" applyAlignment="1">
      <alignment horizontal="right" vertical="center"/>
    </xf>
    <xf numFmtId="176" fontId="1" fillId="0" borderId="94" xfId="0" applyNumberFormat="1" applyFont="1" applyFill="1" applyBorder="1" applyAlignment="1">
      <alignment horizontal="right" vertical="center"/>
    </xf>
    <xf numFmtId="176" fontId="1" fillId="0" borderId="37" xfId="0" applyNumberFormat="1" applyFont="1" applyFill="1" applyBorder="1" applyAlignment="1">
      <alignment horizontal="right" vertical="center"/>
    </xf>
    <xf numFmtId="176" fontId="1" fillId="0" borderId="25" xfId="0" applyNumberFormat="1" applyFont="1" applyFill="1" applyBorder="1" applyAlignment="1">
      <alignment horizontal="right" vertical="center"/>
    </xf>
    <xf numFmtId="176" fontId="1" fillId="0" borderId="27" xfId="0" applyNumberFormat="1" applyFont="1" applyFill="1" applyBorder="1" applyAlignment="1">
      <alignment horizontal="right" vertical="center"/>
    </xf>
    <xf numFmtId="176" fontId="1" fillId="0" borderId="61" xfId="0" applyNumberFormat="1" applyFont="1" applyFill="1" applyBorder="1" applyAlignment="1">
      <alignment horizontal="right" vertical="center"/>
    </xf>
    <xf numFmtId="176" fontId="1" fillId="0" borderId="141" xfId="0" applyNumberFormat="1" applyFont="1" applyFill="1" applyBorder="1" applyAlignment="1">
      <alignment horizontal="right" vertical="center"/>
    </xf>
    <xf numFmtId="176" fontId="0" fillId="0" borderId="119" xfId="0" applyNumberFormat="1" applyFill="1" applyBorder="1" applyAlignment="1">
      <alignment horizontal="right" vertical="center"/>
    </xf>
    <xf numFmtId="176" fontId="1" fillId="0" borderId="133" xfId="0" applyNumberFormat="1" applyFont="1" applyFill="1" applyBorder="1" applyAlignment="1">
      <alignment horizontal="right" vertical="center"/>
    </xf>
    <xf numFmtId="0" fontId="21" fillId="3" borderId="17" xfId="3" applyFont="1" applyFill="1" applyBorder="1" applyAlignment="1" applyProtection="1">
      <alignment vertical="top" wrapText="1"/>
    </xf>
    <xf numFmtId="0" fontId="21" fillId="3" borderId="15" xfId="3" applyFont="1" applyFill="1" applyBorder="1" applyAlignment="1" applyProtection="1">
      <alignment vertical="top" wrapText="1"/>
    </xf>
    <xf numFmtId="0" fontId="21" fillId="3" borderId="23" xfId="3" applyFont="1" applyFill="1" applyBorder="1" applyAlignment="1" applyProtection="1">
      <alignment vertical="top" wrapText="1"/>
    </xf>
    <xf numFmtId="0" fontId="0" fillId="0" borderId="25" xfId="2" applyFont="1" applyFill="1" applyBorder="1" applyAlignment="1" applyProtection="1">
      <alignment horizontal="left" vertical="center" wrapText="1" shrinkToFit="1"/>
    </xf>
    <xf numFmtId="0" fontId="0" fillId="0" borderId="30" xfId="2" applyFont="1" applyFill="1" applyBorder="1" applyAlignment="1" applyProtection="1">
      <alignment horizontal="left" vertical="center" wrapText="1" shrinkToFit="1"/>
    </xf>
    <xf numFmtId="0" fontId="0" fillId="0" borderId="21" xfId="2" applyFont="1" applyFill="1" applyBorder="1" applyAlignment="1" applyProtection="1">
      <alignment horizontal="left" vertical="center" wrapText="1" shrinkToFit="1"/>
    </xf>
    <xf numFmtId="0" fontId="21" fillId="0" borderId="37" xfId="3" applyFont="1" applyFill="1" applyBorder="1" applyAlignment="1">
      <alignment horizontal="left" vertical="center" wrapText="1" shrinkToFit="1"/>
    </xf>
    <xf numFmtId="0" fontId="21" fillId="0" borderId="25" xfId="0" applyFont="1" applyBorder="1" applyAlignment="1">
      <alignment horizontal="left" vertical="center" shrinkToFit="1"/>
    </xf>
    <xf numFmtId="0" fontId="21" fillId="0" borderId="28" xfId="0" applyFont="1" applyBorder="1" applyAlignment="1">
      <alignment horizontal="left" vertical="center" shrinkToFit="1"/>
    </xf>
    <xf numFmtId="0" fontId="21" fillId="0" borderId="20" xfId="0" applyFont="1" applyBorder="1" applyAlignment="1">
      <alignment horizontal="left" vertical="center" shrinkToFit="1"/>
    </xf>
    <xf numFmtId="0" fontId="21" fillId="0" borderId="21" xfId="0" applyFont="1" applyBorder="1" applyAlignment="1">
      <alignment horizontal="left" vertical="center" shrinkToFit="1"/>
    </xf>
    <xf numFmtId="0" fontId="21" fillId="0" borderId="31" xfId="0" applyFont="1" applyBorder="1" applyAlignment="1">
      <alignment horizontal="left" vertical="center" shrinkToFit="1"/>
    </xf>
    <xf numFmtId="0" fontId="0" fillId="0" borderId="15" xfId="3" applyFont="1" applyFill="1" applyBorder="1" applyAlignment="1" applyProtection="1">
      <alignment vertical="top" wrapText="1"/>
    </xf>
    <xf numFmtId="0" fontId="0" fillId="0" borderId="23" xfId="3" applyFont="1" applyFill="1" applyBorder="1" applyAlignment="1" applyProtection="1">
      <alignment vertical="top" wrapText="1"/>
    </xf>
    <xf numFmtId="0" fontId="21" fillId="3" borderId="18" xfId="4" applyFont="1" applyFill="1" applyBorder="1" applyAlignment="1" applyProtection="1">
      <alignment vertical="center" wrapText="1" shrinkToFit="1"/>
    </xf>
    <xf numFmtId="0" fontId="34" fillId="3" borderId="15" xfId="4" applyFont="1" applyFill="1" applyBorder="1" applyAlignment="1" applyProtection="1">
      <alignment vertical="center" shrinkToFit="1"/>
    </xf>
    <xf numFmtId="0" fontId="34" fillId="3" borderId="23" xfId="4" applyFont="1" applyFill="1" applyBorder="1" applyAlignment="1" applyProtection="1">
      <alignment vertical="center" shrinkToFit="1"/>
    </xf>
    <xf numFmtId="0" fontId="21" fillId="0" borderId="10" xfId="0" applyFont="1" applyBorder="1" applyAlignment="1">
      <alignment horizontal="left" vertical="center" wrapText="1" shrinkToFit="1"/>
    </xf>
    <xf numFmtId="0" fontId="21" fillId="0" borderId="11" xfId="0" applyFont="1" applyBorder="1" applyAlignment="1">
      <alignment horizontal="left" vertical="center" shrinkToFit="1"/>
    </xf>
    <xf numFmtId="0" fontId="21" fillId="0" borderId="12" xfId="0" applyFont="1" applyBorder="1" applyAlignment="1">
      <alignment horizontal="left" vertical="center" shrinkToFit="1"/>
    </xf>
    <xf numFmtId="0" fontId="21" fillId="0" borderId="22" xfId="0" applyFont="1" applyBorder="1" applyAlignment="1">
      <alignment horizontal="left" vertical="center" shrinkToFit="1"/>
    </xf>
    <xf numFmtId="38" fontId="6" fillId="0" borderId="51" xfId="1" applyFont="1" applyBorder="1" applyAlignment="1">
      <alignment vertical="center" wrapText="1"/>
    </xf>
    <xf numFmtId="38" fontId="6" fillId="0" borderId="51" xfId="1" applyFont="1" applyBorder="1" applyAlignment="1">
      <alignment vertical="center"/>
    </xf>
    <xf numFmtId="38" fontId="6" fillId="0" borderId="18" xfId="1" applyFont="1" applyBorder="1" applyAlignment="1">
      <alignment vertical="center" wrapText="1"/>
    </xf>
    <xf numFmtId="179" fontId="0" fillId="0" borderId="42" xfId="0" applyNumberFormat="1" applyFont="1" applyBorder="1" applyAlignment="1">
      <alignment horizontal="right" vertical="center"/>
    </xf>
    <xf numFmtId="179" fontId="0" fillId="0" borderId="43" xfId="0" applyNumberFormat="1" applyFont="1" applyBorder="1" applyAlignment="1">
      <alignment horizontal="right" vertical="center"/>
    </xf>
    <xf numFmtId="179" fontId="0" fillId="0" borderId="44" xfId="0" applyNumberFormat="1" applyFont="1" applyBorder="1" applyAlignment="1">
      <alignment horizontal="right" vertical="center"/>
    </xf>
    <xf numFmtId="0" fontId="6" fillId="0" borderId="80" xfId="6" applyFont="1" applyFill="1" applyBorder="1" applyAlignment="1">
      <alignment horizontal="center" vertical="center" wrapText="1"/>
    </xf>
    <xf numFmtId="0" fontId="6" fillId="0" borderId="11" xfId="6" applyFont="1" applyFill="1" applyBorder="1" applyAlignment="1">
      <alignment horizontal="center" vertical="center" wrapText="1"/>
    </xf>
    <xf numFmtId="0" fontId="6" fillId="0" borderId="107" xfId="6" applyFont="1" applyFill="1" applyBorder="1" applyAlignment="1">
      <alignment horizontal="center" vertical="center" wrapText="1"/>
    </xf>
    <xf numFmtId="0" fontId="6" fillId="0" borderId="35" xfId="6" applyFont="1" applyFill="1" applyBorder="1" applyAlignment="1">
      <alignment horizontal="center" vertical="center" wrapText="1"/>
    </xf>
    <xf numFmtId="0" fontId="6" fillId="0" borderId="0" xfId="6" applyFont="1" applyFill="1" applyBorder="1" applyAlignment="1">
      <alignment horizontal="center" vertical="center" wrapText="1"/>
    </xf>
    <xf numFmtId="0" fontId="6" fillId="0" borderId="65" xfId="6" applyFont="1" applyFill="1" applyBorder="1" applyAlignment="1">
      <alignment horizontal="center" vertical="center" wrapText="1"/>
    </xf>
    <xf numFmtId="0" fontId="0" fillId="0" borderId="35" xfId="0" applyFont="1" applyFill="1" applyBorder="1" applyAlignment="1">
      <alignment vertical="center"/>
    </xf>
    <xf numFmtId="0" fontId="0" fillId="0" borderId="75" xfId="0" applyFont="1" applyFill="1" applyBorder="1" applyAlignment="1">
      <alignment vertical="center"/>
    </xf>
    <xf numFmtId="0" fontId="0" fillId="0" borderId="1" xfId="0" applyFont="1" applyFill="1" applyBorder="1" applyAlignment="1">
      <alignment vertical="center"/>
    </xf>
    <xf numFmtId="0" fontId="0" fillId="0" borderId="129" xfId="0" applyFont="1" applyFill="1" applyBorder="1" applyAlignment="1">
      <alignment vertical="center"/>
    </xf>
    <xf numFmtId="0" fontId="0" fillId="0" borderId="11" xfId="6" applyFont="1" applyBorder="1" applyAlignment="1">
      <alignment vertical="top" wrapText="1"/>
    </xf>
    <xf numFmtId="0" fontId="0" fillId="0" borderId="11" xfId="6" applyFont="1" applyBorder="1" applyAlignment="1">
      <alignment vertical="center"/>
    </xf>
    <xf numFmtId="0" fontId="0" fillId="0" borderId="0" xfId="6" applyFont="1" applyBorder="1" applyAlignment="1">
      <alignment vertical="center"/>
    </xf>
    <xf numFmtId="0" fontId="76" fillId="0" borderId="0" xfId="6" applyFont="1" applyBorder="1" applyAlignment="1">
      <alignment horizontal="center" vertical="center"/>
    </xf>
    <xf numFmtId="0" fontId="77" fillId="0" borderId="80" xfId="6" applyFont="1" applyBorder="1" applyAlignment="1">
      <alignment horizontal="center" vertical="center" wrapText="1"/>
    </xf>
    <xf numFmtId="0" fontId="1" fillId="0" borderId="11" xfId="0" applyFont="1" applyBorder="1" applyAlignment="1">
      <alignment vertical="center"/>
    </xf>
    <xf numFmtId="0" fontId="1" fillId="0" borderId="107" xfId="0" applyFont="1" applyBorder="1" applyAlignment="1">
      <alignment vertical="center"/>
    </xf>
    <xf numFmtId="0" fontId="1" fillId="0" borderId="35" xfId="0" applyFont="1" applyBorder="1" applyAlignment="1">
      <alignment vertical="center"/>
    </xf>
    <xf numFmtId="0" fontId="1" fillId="0" borderId="0" xfId="0" applyFont="1" applyBorder="1" applyAlignment="1">
      <alignment vertical="center"/>
    </xf>
    <xf numFmtId="0" fontId="1" fillId="0" borderId="65" xfId="0" applyFont="1" applyBorder="1" applyAlignment="1">
      <alignment vertical="center"/>
    </xf>
    <xf numFmtId="0" fontId="1" fillId="0" borderId="75" xfId="0" applyFont="1" applyBorder="1" applyAlignment="1">
      <alignment vertical="center"/>
    </xf>
    <xf numFmtId="0" fontId="1" fillId="0" borderId="1" xfId="0" applyFont="1" applyBorder="1" applyAlignment="1">
      <alignment vertical="center"/>
    </xf>
    <xf numFmtId="0" fontId="1" fillId="0" borderId="129" xfId="0" applyFont="1" applyBorder="1" applyAlignment="1">
      <alignment vertical="center"/>
    </xf>
    <xf numFmtId="0" fontId="1" fillId="0" borderId="35" xfId="0" applyFont="1" applyFill="1" applyBorder="1" applyAlignment="1">
      <alignment vertical="center"/>
    </xf>
    <xf numFmtId="0" fontId="1" fillId="0" borderId="0" xfId="0" applyFont="1" applyFill="1" applyBorder="1" applyAlignment="1">
      <alignment vertical="center"/>
    </xf>
    <xf numFmtId="0" fontId="1" fillId="0" borderId="65" xfId="0" applyFont="1" applyFill="1" applyBorder="1" applyAlignment="1">
      <alignment vertical="center"/>
    </xf>
    <xf numFmtId="0" fontId="1" fillId="0" borderId="75" xfId="0" applyFont="1" applyFill="1" applyBorder="1" applyAlignment="1">
      <alignment vertical="center"/>
    </xf>
    <xf numFmtId="0" fontId="1" fillId="0" borderId="1" xfId="0" applyFont="1" applyFill="1" applyBorder="1" applyAlignment="1">
      <alignment vertical="center"/>
    </xf>
    <xf numFmtId="0" fontId="1" fillId="0" borderId="129" xfId="0" applyFont="1" applyFill="1" applyBorder="1" applyAlignment="1">
      <alignment vertical="center"/>
    </xf>
    <xf numFmtId="0" fontId="78" fillId="0" borderId="0" xfId="6" applyFont="1" applyBorder="1" applyAlignment="1">
      <alignment horizontal="center" vertical="center"/>
    </xf>
    <xf numFmtId="0" fontId="0" fillId="0" borderId="103" xfId="0" applyFill="1" applyBorder="1" applyAlignment="1">
      <alignment vertical="center" wrapText="1"/>
    </xf>
    <xf numFmtId="0" fontId="0" fillId="0" borderId="78" xfId="0" applyFill="1" applyBorder="1" applyAlignment="1">
      <alignment vertical="center" wrapText="1"/>
    </xf>
    <xf numFmtId="0" fontId="0" fillId="0" borderId="79" xfId="0" applyFill="1" applyBorder="1" applyAlignment="1">
      <alignment vertical="center" wrapText="1"/>
    </xf>
    <xf numFmtId="38" fontId="0" fillId="0" borderId="72" xfId="1" applyFont="1" applyFill="1" applyBorder="1" applyAlignment="1">
      <alignment horizontal="center" vertical="center" shrinkToFit="1"/>
    </xf>
    <xf numFmtId="38" fontId="0" fillId="0" borderId="73" xfId="1" applyFont="1" applyFill="1" applyBorder="1" applyAlignment="1">
      <alignment horizontal="center" vertical="center" shrinkToFit="1"/>
    </xf>
    <xf numFmtId="38" fontId="0" fillId="0" borderId="74" xfId="1" applyFont="1" applyFill="1" applyBorder="1" applyAlignment="1">
      <alignment horizontal="center" vertical="center" shrinkToFit="1"/>
    </xf>
    <xf numFmtId="38" fontId="0" fillId="0" borderId="48" xfId="1" applyFont="1" applyFill="1" applyBorder="1" applyAlignment="1">
      <alignment horizontal="right" vertical="center"/>
    </xf>
    <xf numFmtId="38" fontId="0" fillId="0" borderId="70" xfId="1" applyFont="1" applyFill="1" applyBorder="1" applyAlignment="1">
      <alignment horizontal="center" vertical="center" shrinkToFit="1"/>
    </xf>
    <xf numFmtId="38" fontId="0" fillId="0" borderId="43" xfId="1" applyFont="1" applyFill="1" applyBorder="1" applyAlignment="1">
      <alignment horizontal="center" vertical="center" shrinkToFit="1"/>
    </xf>
    <xf numFmtId="38" fontId="0" fillId="0" borderId="44" xfId="1" applyFont="1" applyFill="1" applyBorder="1" applyAlignment="1">
      <alignment horizontal="center" vertical="center" shrinkToFit="1"/>
    </xf>
    <xf numFmtId="0" fontId="0" fillId="0" borderId="45" xfId="0" applyFont="1" applyFill="1" applyBorder="1" applyAlignment="1">
      <alignment horizontal="right" vertical="center"/>
    </xf>
    <xf numFmtId="0" fontId="56" fillId="4" borderId="51" xfId="0" applyFont="1" applyFill="1" applyBorder="1" applyAlignment="1">
      <alignment horizontal="center" vertical="center" wrapText="1"/>
    </xf>
    <xf numFmtId="0" fontId="56" fillId="4" borderId="51" xfId="0" applyFont="1" applyFill="1" applyBorder="1" applyAlignment="1">
      <alignment horizontal="center" vertical="center"/>
    </xf>
    <xf numFmtId="38" fontId="0" fillId="0" borderId="66" xfId="1" applyFont="1" applyFill="1" applyBorder="1" applyAlignment="1">
      <alignment horizontal="center" vertical="center" shrinkToFit="1"/>
    </xf>
    <xf numFmtId="38" fontId="0" fillId="0" borderId="67" xfId="1" applyFont="1" applyFill="1" applyBorder="1" applyAlignment="1">
      <alignment horizontal="center" vertical="center" shrinkToFit="1"/>
    </xf>
    <xf numFmtId="38" fontId="0" fillId="0" borderId="68" xfId="1" applyFont="1" applyFill="1" applyBorder="1" applyAlignment="1">
      <alignment horizontal="center" vertical="center" shrinkToFit="1"/>
    </xf>
    <xf numFmtId="0" fontId="0" fillId="0" borderId="38" xfId="0" applyFont="1" applyFill="1" applyBorder="1" applyAlignment="1">
      <alignment horizontal="right" vertical="center"/>
    </xf>
    <xf numFmtId="0" fontId="0" fillId="0" borderId="37" xfId="0" applyFont="1" applyFill="1" applyBorder="1" applyAlignment="1">
      <alignment horizontal="justify" vertical="center" wrapText="1"/>
    </xf>
    <xf numFmtId="0" fontId="0" fillId="0" borderId="25" xfId="0" applyFont="1" applyFill="1" applyBorder="1" applyAlignment="1">
      <alignment horizontal="justify" vertical="center" wrapText="1"/>
    </xf>
    <xf numFmtId="0" fontId="0" fillId="0" borderId="28" xfId="0" applyFont="1" applyFill="1" applyBorder="1" applyAlignment="1">
      <alignment horizontal="justify" vertical="center" wrapText="1"/>
    </xf>
    <xf numFmtId="0" fontId="0" fillId="0" borderId="71" xfId="0" applyBorder="1" applyAlignment="1">
      <alignment horizontal="justify" vertical="center" wrapText="1"/>
    </xf>
    <xf numFmtId="0" fontId="0" fillId="0" borderId="0" xfId="0" applyAlignment="1">
      <alignment horizontal="justify" vertical="center" wrapText="1"/>
    </xf>
    <xf numFmtId="0" fontId="0" fillId="0" borderId="65" xfId="0" applyBorder="1" applyAlignment="1">
      <alignment horizontal="justify" vertical="center" wrapText="1"/>
    </xf>
    <xf numFmtId="0" fontId="0" fillId="0" borderId="20" xfId="0" applyBorder="1" applyAlignment="1">
      <alignment horizontal="justify" vertical="center" wrapText="1"/>
    </xf>
    <xf numFmtId="0" fontId="0" fillId="0" borderId="21" xfId="0" applyBorder="1" applyAlignment="1">
      <alignment horizontal="justify" vertical="center" wrapText="1"/>
    </xf>
    <xf numFmtId="0" fontId="0" fillId="0" borderId="31" xfId="0" applyBorder="1" applyAlignment="1">
      <alignment horizontal="justify" vertical="center" wrapText="1"/>
    </xf>
    <xf numFmtId="192" fontId="0" fillId="0" borderId="21" xfId="0" applyNumberFormat="1" applyFont="1" applyBorder="1" applyAlignment="1">
      <alignment horizontal="center" vertical="center"/>
    </xf>
    <xf numFmtId="192" fontId="0" fillId="0" borderId="22" xfId="0" applyNumberFormat="1" applyFont="1" applyBorder="1" applyAlignment="1">
      <alignment horizontal="center" vertical="center"/>
    </xf>
    <xf numFmtId="192" fontId="0" fillId="0" borderId="31" xfId="0" applyNumberFormat="1" applyFont="1" applyBorder="1" applyAlignment="1">
      <alignment horizontal="center" vertical="center"/>
    </xf>
    <xf numFmtId="0" fontId="0" fillId="0" borderId="30" xfId="0" applyFont="1" applyFill="1" applyBorder="1" applyAlignment="1">
      <alignment horizontal="left" vertical="center"/>
    </xf>
    <xf numFmtId="0" fontId="0" fillId="0" borderId="21" xfId="0" applyFont="1" applyFill="1" applyBorder="1" applyAlignment="1">
      <alignment horizontal="left" vertical="center"/>
    </xf>
    <xf numFmtId="0" fontId="0" fillId="0" borderId="22" xfId="0" applyFont="1" applyFill="1" applyBorder="1" applyAlignment="1">
      <alignment horizontal="left" vertical="center"/>
    </xf>
    <xf numFmtId="0" fontId="0" fillId="0" borderId="15" xfId="0" applyFont="1" applyFill="1" applyBorder="1" applyAlignment="1">
      <alignment horizontal="center" vertical="center" wrapText="1"/>
    </xf>
    <xf numFmtId="0" fontId="0" fillId="0" borderId="19" xfId="0" applyFont="1" applyFill="1" applyBorder="1" applyAlignment="1">
      <alignment horizontal="center" vertical="center" wrapText="1"/>
    </xf>
    <xf numFmtId="178" fontId="0" fillId="0" borderId="51" xfId="0" applyNumberFormat="1" applyFont="1" applyFill="1" applyBorder="1" applyAlignment="1">
      <alignment horizontal="center" vertical="center"/>
    </xf>
    <xf numFmtId="193" fontId="0" fillId="0" borderId="34" xfId="0" applyNumberFormat="1" applyFont="1" applyFill="1" applyBorder="1" applyAlignment="1">
      <alignment horizontal="center" vertical="center"/>
    </xf>
    <xf numFmtId="193" fontId="0" fillId="0" borderId="18" xfId="0" applyNumberFormat="1" applyFont="1" applyFill="1" applyBorder="1" applyAlignment="1">
      <alignment horizontal="center" vertical="center"/>
    </xf>
    <xf numFmtId="193" fontId="0" fillId="0" borderId="15" xfId="0" applyNumberFormat="1" applyFont="1" applyFill="1" applyBorder="1" applyAlignment="1">
      <alignment horizontal="center" vertical="center"/>
    </xf>
    <xf numFmtId="193" fontId="0" fillId="0" borderId="19" xfId="0" applyNumberFormat="1" applyFont="1" applyFill="1" applyBorder="1" applyAlignment="1">
      <alignment horizontal="center" vertical="center"/>
    </xf>
    <xf numFmtId="193" fontId="0" fillId="0" borderId="52" xfId="0" applyNumberFormat="1" applyFont="1" applyFill="1" applyBorder="1" applyAlignment="1">
      <alignment horizontal="center" vertical="center"/>
    </xf>
    <xf numFmtId="193" fontId="0" fillId="0" borderId="48" xfId="0" applyNumberFormat="1" applyFont="1" applyFill="1" applyBorder="1" applyAlignment="1">
      <alignment horizontal="center" vertical="center"/>
    </xf>
    <xf numFmtId="193" fontId="0" fillId="0" borderId="69" xfId="0" applyNumberFormat="1" applyFont="1" applyFill="1" applyBorder="1" applyAlignment="1">
      <alignment horizontal="center" vertical="center" wrapText="1"/>
    </xf>
    <xf numFmtId="193" fontId="0" fillId="0" borderId="67" xfId="0" applyNumberFormat="1" applyFont="1" applyFill="1" applyBorder="1" applyAlignment="1">
      <alignment horizontal="center" vertical="center"/>
    </xf>
    <xf numFmtId="193" fontId="0" fillId="0" borderId="68" xfId="0" applyNumberFormat="1" applyFont="1" applyFill="1" applyBorder="1" applyAlignment="1">
      <alignment horizontal="center" vertical="center"/>
    </xf>
    <xf numFmtId="193" fontId="0" fillId="0" borderId="123" xfId="0" applyNumberFormat="1" applyFont="1" applyFill="1" applyBorder="1" applyAlignment="1">
      <alignment horizontal="center" vertical="center"/>
    </xf>
    <xf numFmtId="193" fontId="0" fillId="0" borderId="42" xfId="0" applyNumberFormat="1" applyFont="1" applyFill="1" applyBorder="1" applyAlignment="1">
      <alignment horizontal="center" vertical="center" wrapText="1"/>
    </xf>
    <xf numFmtId="193" fontId="0" fillId="0" borderId="43" xfId="0" applyNumberFormat="1" applyFont="1" applyFill="1" applyBorder="1" applyAlignment="1">
      <alignment horizontal="center" vertical="center"/>
    </xf>
    <xf numFmtId="193" fontId="0" fillId="0" borderId="44" xfId="0" applyNumberFormat="1" applyFont="1" applyFill="1" applyBorder="1" applyAlignment="1">
      <alignment horizontal="center" vertical="center"/>
    </xf>
    <xf numFmtId="193" fontId="0" fillId="0" borderId="42" xfId="0" applyNumberFormat="1" applyFont="1" applyFill="1" applyBorder="1" applyAlignment="1">
      <alignment horizontal="center" vertical="center"/>
    </xf>
    <xf numFmtId="209" fontId="0" fillId="0" borderId="123" xfId="1" applyNumberFormat="1" applyFont="1" applyFill="1" applyBorder="1" applyAlignment="1">
      <alignment horizontal="center" vertical="center"/>
    </xf>
    <xf numFmtId="176" fontId="0" fillId="0" borderId="45" xfId="0" applyNumberFormat="1" applyFont="1" applyFill="1" applyBorder="1" applyAlignment="1">
      <alignment horizontal="center" vertical="center"/>
    </xf>
    <xf numFmtId="193" fontId="0" fillId="0" borderId="45" xfId="0" applyNumberFormat="1" applyFont="1" applyFill="1" applyBorder="1" applyAlignment="1">
      <alignment horizontal="center" vertical="center"/>
    </xf>
    <xf numFmtId="193" fontId="0" fillId="0" borderId="134" xfId="0" applyNumberFormat="1" applyFont="1" applyFill="1" applyBorder="1" applyAlignment="1">
      <alignment horizontal="center" vertical="center"/>
    </xf>
    <xf numFmtId="193" fontId="0" fillId="0" borderId="38" xfId="0" applyNumberFormat="1" applyFont="1" applyFill="1" applyBorder="1" applyAlignment="1">
      <alignment horizontal="center" vertical="center"/>
    </xf>
    <xf numFmtId="0" fontId="6" fillId="0" borderId="37" xfId="3" applyFont="1" applyFill="1" applyBorder="1" applyAlignment="1">
      <alignment horizontal="left" vertical="center" shrinkToFit="1"/>
    </xf>
    <xf numFmtId="0" fontId="0" fillId="0" borderId="25" xfId="0" applyFont="1" applyBorder="1" applyAlignment="1">
      <alignment horizontal="left" vertical="center" shrinkToFit="1"/>
    </xf>
    <xf numFmtId="0" fontId="0" fillId="0" borderId="28" xfId="0" applyFont="1" applyBorder="1" applyAlignment="1">
      <alignment horizontal="left" vertical="center" shrinkToFit="1"/>
    </xf>
    <xf numFmtId="0" fontId="0" fillId="0" borderId="20" xfId="0" applyFont="1" applyBorder="1" applyAlignment="1">
      <alignment horizontal="left" vertical="center" shrinkToFit="1"/>
    </xf>
    <xf numFmtId="0" fontId="0" fillId="0" borderId="21" xfId="0" applyFont="1" applyBorder="1" applyAlignment="1">
      <alignment horizontal="left" vertical="center" shrinkToFit="1"/>
    </xf>
    <xf numFmtId="0" fontId="0" fillId="0" borderId="31" xfId="0" applyFont="1" applyBorder="1" applyAlignment="1">
      <alignment horizontal="left" vertical="center" shrinkToFit="1"/>
    </xf>
    <xf numFmtId="0" fontId="23" fillId="0" borderId="17" xfId="2" applyFont="1" applyFill="1" applyBorder="1" applyAlignment="1" applyProtection="1">
      <alignment horizontal="left" vertical="center"/>
    </xf>
    <xf numFmtId="0" fontId="23" fillId="0" borderId="15" xfId="2" applyFont="1" applyFill="1" applyBorder="1" applyAlignment="1" applyProtection="1">
      <alignment horizontal="left" vertical="center"/>
    </xf>
    <xf numFmtId="0" fontId="23" fillId="0" borderId="17" xfId="3" applyFont="1" applyFill="1" applyBorder="1" applyAlignment="1" applyProtection="1">
      <alignment horizontal="left" vertical="center" wrapText="1" shrinkToFit="1"/>
    </xf>
    <xf numFmtId="0" fontId="23" fillId="0" borderId="18" xfId="4" applyFont="1" applyFill="1" applyBorder="1" applyAlignment="1" applyProtection="1">
      <alignment horizontal="left" vertical="center" wrapText="1"/>
    </xf>
    <xf numFmtId="0" fontId="23" fillId="0" borderId="15" xfId="4" applyFont="1" applyFill="1" applyBorder="1" applyAlignment="1" applyProtection="1">
      <alignment horizontal="left" vertical="center" wrapText="1"/>
    </xf>
    <xf numFmtId="0" fontId="0" fillId="0" borderId="23" xfId="0" applyFont="1" applyBorder="1" applyAlignment="1">
      <alignment horizontal="left" vertical="center"/>
    </xf>
    <xf numFmtId="0" fontId="23" fillId="0" borderId="7" xfId="3" applyFont="1" applyFill="1" applyBorder="1" applyAlignment="1" applyProtection="1">
      <alignment horizontal="left" vertical="center" wrapText="1" shrinkToFit="1"/>
    </xf>
    <xf numFmtId="0" fontId="1" fillId="0" borderId="6" xfId="0" applyFont="1" applyFill="1" applyBorder="1" applyAlignment="1">
      <alignment horizontal="left" vertical="center"/>
    </xf>
    <xf numFmtId="0" fontId="1" fillId="0" borderId="9" xfId="0" applyFont="1" applyFill="1" applyBorder="1" applyAlignment="1">
      <alignment horizontal="left" vertical="center"/>
    </xf>
    <xf numFmtId="0" fontId="21" fillId="0" borderId="11" xfId="0" applyFont="1" applyBorder="1" applyAlignment="1">
      <alignment horizontal="left" vertical="center" wrapText="1" shrinkToFit="1"/>
    </xf>
    <xf numFmtId="0" fontId="21" fillId="0" borderId="12" xfId="0" applyFont="1" applyBorder="1" applyAlignment="1">
      <alignment horizontal="left" vertical="center" wrapText="1" shrinkToFit="1"/>
    </xf>
    <xf numFmtId="0" fontId="21" fillId="0" borderId="20" xfId="0" applyFont="1" applyBorder="1" applyAlignment="1">
      <alignment horizontal="left" vertical="center" wrapText="1" shrinkToFit="1"/>
    </xf>
    <xf numFmtId="0" fontId="21" fillId="0" borderId="21" xfId="0" applyFont="1" applyBorder="1" applyAlignment="1">
      <alignment horizontal="left" vertical="center" wrapText="1" shrinkToFit="1"/>
    </xf>
    <xf numFmtId="0" fontId="21" fillId="0" borderId="22" xfId="0" applyFont="1" applyBorder="1" applyAlignment="1">
      <alignment horizontal="left" vertical="center" wrapText="1" shrinkToFit="1"/>
    </xf>
    <xf numFmtId="0" fontId="0" fillId="0" borderId="18" xfId="0" applyFont="1" applyFill="1" applyBorder="1" applyAlignment="1">
      <alignment vertical="center" shrinkToFit="1"/>
    </xf>
    <xf numFmtId="0" fontId="0" fillId="0" borderId="15" xfId="0" applyFont="1" applyFill="1" applyBorder="1" applyAlignment="1">
      <alignment vertical="center" shrinkToFit="1"/>
    </xf>
    <xf numFmtId="0" fontId="0" fillId="0" borderId="19" xfId="0" applyFont="1" applyFill="1" applyBorder="1" applyAlignment="1">
      <alignment vertical="center" shrinkToFit="1"/>
    </xf>
    <xf numFmtId="0" fontId="0" fillId="0" borderId="51" xfId="0" applyFont="1" applyFill="1" applyBorder="1" applyAlignment="1">
      <alignment vertical="center" shrinkToFit="1"/>
    </xf>
    <xf numFmtId="190" fontId="0" fillId="0" borderId="51" xfId="0" applyNumberFormat="1" applyFont="1" applyFill="1" applyBorder="1" applyAlignment="1">
      <alignment vertical="center" wrapText="1"/>
    </xf>
    <xf numFmtId="190" fontId="0" fillId="0" borderId="51" xfId="0" applyNumberFormat="1" applyFont="1" applyFill="1" applyBorder="1" applyAlignment="1">
      <alignment vertical="center"/>
    </xf>
    <xf numFmtId="178" fontId="0" fillId="0" borderId="51" xfId="0" applyNumberFormat="1" applyFont="1" applyFill="1" applyBorder="1" applyAlignment="1">
      <alignment vertical="center"/>
    </xf>
    <xf numFmtId="0" fontId="29" fillId="0" borderId="51" xfId="0" applyFont="1" applyFill="1" applyBorder="1" applyAlignment="1">
      <alignment vertical="center"/>
    </xf>
    <xf numFmtId="0" fontId="0" fillId="0" borderId="51" xfId="0" applyFill="1" applyBorder="1" applyAlignment="1">
      <alignment vertical="center" wrapText="1" shrinkToFit="1"/>
    </xf>
    <xf numFmtId="0" fontId="0" fillId="0" borderId="67" xfId="0" applyFont="1" applyFill="1" applyBorder="1" applyAlignment="1">
      <alignment horizontal="center" vertical="center" wrapText="1"/>
    </xf>
    <xf numFmtId="0" fontId="0" fillId="0" borderId="68" xfId="0" applyFont="1" applyFill="1" applyBorder="1" applyAlignment="1">
      <alignment horizontal="center" vertical="center" wrapText="1"/>
    </xf>
    <xf numFmtId="0" fontId="0" fillId="0" borderId="17" xfId="0" applyFill="1" applyBorder="1" applyAlignment="1">
      <alignment horizontal="center" vertical="center"/>
    </xf>
    <xf numFmtId="0" fontId="68" fillId="0" borderId="80" xfId="6" applyFont="1" applyBorder="1" applyAlignment="1">
      <alignment horizontal="center" wrapText="1"/>
    </xf>
    <xf numFmtId="0" fontId="0" fillId="0" borderId="11" xfId="0" applyBorder="1" applyAlignment="1">
      <alignment horizontal="center" wrapText="1"/>
    </xf>
    <xf numFmtId="0" fontId="0" fillId="0" borderId="107" xfId="0" applyBorder="1" applyAlignment="1">
      <alignment horizontal="center" wrapText="1"/>
    </xf>
    <xf numFmtId="0" fontId="0" fillId="0" borderId="35" xfId="0" applyBorder="1" applyAlignment="1">
      <alignment horizontal="center" wrapText="1"/>
    </xf>
    <xf numFmtId="0" fontId="0" fillId="0" borderId="0" xfId="0" applyBorder="1" applyAlignment="1">
      <alignment horizontal="center" wrapText="1"/>
    </xf>
    <xf numFmtId="0" fontId="0" fillId="0" borderId="65" xfId="0" applyBorder="1" applyAlignment="1">
      <alignment horizontal="center" wrapText="1"/>
    </xf>
    <xf numFmtId="0" fontId="0" fillId="0" borderId="75" xfId="0" applyBorder="1" applyAlignment="1">
      <alignment horizontal="center" wrapText="1"/>
    </xf>
    <xf numFmtId="0" fontId="0" fillId="0" borderId="1" xfId="0" applyBorder="1" applyAlignment="1">
      <alignment horizontal="center" wrapText="1"/>
    </xf>
    <xf numFmtId="0" fontId="0" fillId="0" borderId="129" xfId="0" applyBorder="1" applyAlignment="1">
      <alignment horizontal="center" wrapText="1"/>
    </xf>
    <xf numFmtId="0" fontId="1" fillId="0" borderId="1" xfId="7" applyFont="1" applyFill="1" applyBorder="1" applyAlignment="1">
      <alignment horizontal="center" vertical="center"/>
    </xf>
    <xf numFmtId="0" fontId="68" fillId="0" borderId="80" xfId="6" applyFont="1" applyFill="1" applyBorder="1" applyAlignment="1">
      <alignment horizontal="center" vertical="center" wrapText="1"/>
    </xf>
    <xf numFmtId="0" fontId="68" fillId="0" borderId="11" xfId="6" applyFont="1" applyFill="1" applyBorder="1" applyAlignment="1">
      <alignment horizontal="center" vertical="center" wrapText="1"/>
    </xf>
    <xf numFmtId="0" fontId="68" fillId="0" borderId="107" xfId="6" applyFont="1" applyFill="1" applyBorder="1" applyAlignment="1">
      <alignment horizontal="center" vertical="center" wrapText="1"/>
    </xf>
    <xf numFmtId="0" fontId="68" fillId="0" borderId="35" xfId="6" applyFont="1" applyFill="1" applyBorder="1" applyAlignment="1">
      <alignment horizontal="center" vertical="center" wrapText="1"/>
    </xf>
    <xf numFmtId="0" fontId="68" fillId="0" borderId="0" xfId="6" applyFont="1" applyFill="1" applyBorder="1" applyAlignment="1">
      <alignment horizontal="center" vertical="center" wrapText="1"/>
    </xf>
    <xf numFmtId="0" fontId="68" fillId="0" borderId="65" xfId="6" applyFont="1" applyFill="1" applyBorder="1" applyAlignment="1">
      <alignment horizontal="center" vertical="center" wrapText="1"/>
    </xf>
    <xf numFmtId="0" fontId="68" fillId="0" borderId="75" xfId="6" applyFont="1" applyFill="1" applyBorder="1" applyAlignment="1">
      <alignment horizontal="center" vertical="center" wrapText="1"/>
    </xf>
    <xf numFmtId="0" fontId="68" fillId="0" borderId="1" xfId="6" applyFont="1" applyFill="1" applyBorder="1" applyAlignment="1">
      <alignment horizontal="center" vertical="center" wrapText="1"/>
    </xf>
    <xf numFmtId="0" fontId="68" fillId="0" borderId="129" xfId="6" applyFont="1" applyFill="1" applyBorder="1" applyAlignment="1">
      <alignment horizontal="center" vertical="center" wrapText="1"/>
    </xf>
    <xf numFmtId="0" fontId="1" fillId="0" borderId="11" xfId="7" applyFont="1" applyFill="1" applyBorder="1" applyAlignment="1">
      <alignment horizontal="left" vertical="center" wrapText="1"/>
    </xf>
    <xf numFmtId="0" fontId="1" fillId="0" borderId="0" xfId="7" applyFont="1" applyFill="1" applyBorder="1" applyAlignment="1">
      <alignment horizontal="left" vertical="center" wrapText="1"/>
    </xf>
    <xf numFmtId="0" fontId="0" fillId="0" borderId="31" xfId="0" applyFont="1" applyBorder="1" applyAlignment="1">
      <alignment horizontal="center" vertical="center"/>
    </xf>
    <xf numFmtId="0" fontId="7" fillId="2" borderId="75" xfId="2" applyFont="1" applyFill="1" applyBorder="1" applyAlignment="1" applyProtection="1">
      <alignment horizontal="center" vertical="center" wrapText="1"/>
    </xf>
    <xf numFmtId="0" fontId="7" fillId="2" borderId="1" xfId="2" applyFont="1" applyFill="1" applyBorder="1" applyAlignment="1" applyProtection="1">
      <alignment horizontal="center" vertical="center" wrapText="1"/>
    </xf>
    <xf numFmtId="0" fontId="7" fillId="2" borderId="76" xfId="2" applyFont="1" applyFill="1" applyBorder="1" applyAlignment="1" applyProtection="1">
      <alignment horizontal="center" vertical="center" wrapText="1"/>
    </xf>
    <xf numFmtId="0" fontId="0" fillId="0" borderId="11" xfId="0" applyBorder="1" applyAlignment="1">
      <alignment vertical="center"/>
    </xf>
    <xf numFmtId="0" fontId="0" fillId="0" borderId="107" xfId="0" applyBorder="1" applyAlignment="1">
      <alignment vertical="center"/>
    </xf>
    <xf numFmtId="0" fontId="0" fillId="0" borderId="35" xfId="0" applyBorder="1" applyAlignment="1">
      <alignment vertical="center"/>
    </xf>
    <xf numFmtId="0" fontId="0" fillId="0" borderId="0" xfId="0" applyBorder="1" applyAlignment="1">
      <alignment vertical="center"/>
    </xf>
    <xf numFmtId="0" fontId="0" fillId="0" borderId="65" xfId="0" applyBorder="1" applyAlignment="1">
      <alignment vertical="center"/>
    </xf>
    <xf numFmtId="0" fontId="0" fillId="0" borderId="75" xfId="0" applyBorder="1" applyAlignment="1">
      <alignment vertical="center"/>
    </xf>
    <xf numFmtId="0" fontId="0" fillId="0" borderId="1" xfId="0" applyBorder="1" applyAlignment="1">
      <alignment vertical="center"/>
    </xf>
    <xf numFmtId="0" fontId="0" fillId="0" borderId="129" xfId="0" applyBorder="1" applyAlignment="1">
      <alignment vertical="center"/>
    </xf>
    <xf numFmtId="0" fontId="6" fillId="0" borderId="0" xfId="7" applyFont="1" applyBorder="1" applyAlignment="1">
      <alignment horizontal="center" vertical="center" wrapText="1"/>
    </xf>
    <xf numFmtId="0" fontId="6" fillId="0" borderId="1" xfId="7" applyFont="1" applyBorder="1" applyAlignment="1">
      <alignment horizontal="center" vertical="center" wrapText="1"/>
    </xf>
    <xf numFmtId="0" fontId="68" fillId="0" borderId="80" xfId="6" applyFont="1" applyBorder="1" applyAlignment="1">
      <alignment horizontal="center" vertical="center" wrapText="1"/>
    </xf>
    <xf numFmtId="0" fontId="68" fillId="0" borderId="11" xfId="6" applyFont="1" applyBorder="1" applyAlignment="1">
      <alignment horizontal="center" vertical="center" wrapText="1"/>
    </xf>
    <xf numFmtId="0" fontId="68" fillId="0" borderId="107" xfId="6" applyFont="1" applyBorder="1" applyAlignment="1">
      <alignment horizontal="center" vertical="center" wrapText="1"/>
    </xf>
    <xf numFmtId="0" fontId="68" fillId="0" borderId="35" xfId="6" applyFont="1" applyBorder="1" applyAlignment="1">
      <alignment horizontal="center" vertical="center" wrapText="1"/>
    </xf>
    <xf numFmtId="0" fontId="68" fillId="0" borderId="0" xfId="6" applyFont="1" applyBorder="1" applyAlignment="1">
      <alignment horizontal="center" vertical="center" wrapText="1"/>
    </xf>
    <xf numFmtId="0" fontId="68" fillId="0" borderId="65" xfId="6" applyFont="1" applyBorder="1" applyAlignment="1">
      <alignment horizontal="center" vertical="center" wrapText="1"/>
    </xf>
    <xf numFmtId="0" fontId="68" fillId="0" borderId="75" xfId="6" applyFont="1" applyBorder="1" applyAlignment="1">
      <alignment horizontal="center" vertical="center" wrapText="1"/>
    </xf>
    <xf numFmtId="0" fontId="68" fillId="0" borderId="1" xfId="6" applyFont="1" applyBorder="1" applyAlignment="1">
      <alignment horizontal="center" vertical="center" wrapText="1"/>
    </xf>
    <xf numFmtId="0" fontId="68" fillId="0" borderId="129" xfId="6" applyFont="1" applyBorder="1" applyAlignment="1">
      <alignment horizontal="center" vertical="center" wrapText="1"/>
    </xf>
    <xf numFmtId="0" fontId="1" fillId="0" borderId="0" xfId="7" applyFont="1" applyBorder="1" applyAlignment="1">
      <alignment horizontal="left" vertical="center" wrapText="1"/>
    </xf>
    <xf numFmtId="0" fontId="0" fillId="0" borderId="103" xfId="0" applyFill="1" applyBorder="1" applyAlignment="1">
      <alignment horizontal="justify" vertical="center" wrapText="1"/>
    </xf>
    <xf numFmtId="0" fontId="0" fillId="0" borderId="78" xfId="0" applyFill="1" applyBorder="1" applyAlignment="1">
      <alignment horizontal="justify" vertical="center" wrapText="1"/>
    </xf>
    <xf numFmtId="0" fontId="0" fillId="0" borderId="79" xfId="0" applyFill="1" applyBorder="1" applyAlignment="1">
      <alignment horizontal="justify" vertical="center" wrapText="1"/>
    </xf>
    <xf numFmtId="0" fontId="19" fillId="0" borderId="23" xfId="0" applyFont="1" applyFill="1" applyBorder="1" applyAlignment="1">
      <alignment vertical="center" wrapText="1"/>
    </xf>
    <xf numFmtId="0" fontId="0" fillId="0" borderId="93" xfId="0" applyFill="1" applyBorder="1" applyAlignment="1">
      <alignment horizontal="center" vertical="center"/>
    </xf>
    <xf numFmtId="0" fontId="0" fillId="0" borderId="94" xfId="0" applyFill="1" applyBorder="1" applyAlignment="1">
      <alignment horizontal="center" vertical="center"/>
    </xf>
    <xf numFmtId="0" fontId="0" fillId="0" borderId="78" xfId="0" applyFill="1" applyBorder="1" applyAlignment="1">
      <alignment vertical="center"/>
    </xf>
    <xf numFmtId="0" fontId="0" fillId="0" borderId="79" xfId="0" applyFill="1" applyBorder="1" applyAlignment="1">
      <alignment vertical="center"/>
    </xf>
    <xf numFmtId="0" fontId="0" fillId="0" borderId="87" xfId="0" applyFill="1" applyBorder="1" applyAlignment="1">
      <alignment horizontal="center" vertical="center"/>
    </xf>
    <xf numFmtId="0" fontId="0" fillId="0" borderId="88" xfId="0" applyFill="1" applyBorder="1" applyAlignment="1">
      <alignment horizontal="center" vertical="center"/>
    </xf>
    <xf numFmtId="0" fontId="19" fillId="0" borderId="83" xfId="0" applyFont="1" applyFill="1" applyBorder="1" applyAlignment="1">
      <alignment horizontal="center" vertical="center"/>
    </xf>
    <xf numFmtId="0" fontId="19" fillId="0" borderId="43" xfId="0" applyFont="1" applyFill="1" applyBorder="1" applyAlignment="1">
      <alignment horizontal="center" vertical="center"/>
    </xf>
    <xf numFmtId="0" fontId="19" fillId="0" borderId="44" xfId="0" applyFont="1" applyFill="1" applyBorder="1" applyAlignment="1">
      <alignment horizontal="center" vertical="center"/>
    </xf>
    <xf numFmtId="38" fontId="5" fillId="0" borderId="72" xfId="1" applyFont="1" applyFill="1" applyBorder="1" applyAlignment="1">
      <alignment horizontal="center" vertical="center" shrinkToFit="1"/>
    </xf>
    <xf numFmtId="38" fontId="5" fillId="0" borderId="73" xfId="1" applyFont="1" applyFill="1" applyBorder="1" applyAlignment="1">
      <alignment horizontal="center" vertical="center" shrinkToFit="1"/>
    </xf>
    <xf numFmtId="38" fontId="5" fillId="0" borderId="74" xfId="1" applyFont="1" applyFill="1" applyBorder="1" applyAlignment="1">
      <alignment horizontal="center" vertical="center" shrinkToFit="1"/>
    </xf>
    <xf numFmtId="38" fontId="1" fillId="0" borderId="51" xfId="1" applyFont="1" applyFill="1" applyBorder="1" applyAlignment="1">
      <alignment horizontal="right" vertical="center"/>
    </xf>
    <xf numFmtId="3" fontId="1" fillId="0" borderId="51" xfId="0" applyNumberFormat="1" applyFont="1" applyFill="1" applyBorder="1" applyAlignment="1">
      <alignment horizontal="right" vertical="center"/>
    </xf>
    <xf numFmtId="0" fontId="1" fillId="0" borderId="51" xfId="0" applyFont="1" applyFill="1" applyBorder="1" applyAlignment="1">
      <alignment horizontal="right" vertical="center"/>
    </xf>
    <xf numFmtId="38" fontId="5" fillId="0" borderId="70" xfId="1" applyFont="1" applyFill="1" applyBorder="1" applyAlignment="1">
      <alignment horizontal="center" vertical="center" shrinkToFit="1"/>
    </xf>
    <xf numFmtId="38" fontId="5" fillId="0" borderId="43" xfId="1" applyFont="1" applyFill="1" applyBorder="1" applyAlignment="1">
      <alignment horizontal="center" vertical="center" shrinkToFit="1"/>
    </xf>
    <xf numFmtId="38" fontId="5" fillId="0" borderId="44" xfId="1" applyFont="1" applyFill="1" applyBorder="1" applyAlignment="1">
      <alignment horizontal="center" vertical="center" shrinkToFit="1"/>
    </xf>
    <xf numFmtId="38" fontId="5" fillId="0" borderId="66" xfId="1" applyFont="1" applyFill="1" applyBorder="1" applyAlignment="1">
      <alignment horizontal="center" vertical="center" shrinkToFit="1"/>
    </xf>
    <xf numFmtId="38" fontId="5" fillId="0" borderId="67" xfId="1" applyFont="1" applyFill="1" applyBorder="1" applyAlignment="1">
      <alignment horizontal="center" vertical="center" shrinkToFit="1"/>
    </xf>
    <xf numFmtId="38" fontId="5" fillId="0" borderId="68" xfId="1" applyFont="1" applyFill="1" applyBorder="1" applyAlignment="1">
      <alignment horizontal="center" vertical="center" shrinkToFit="1"/>
    </xf>
    <xf numFmtId="3" fontId="1" fillId="0" borderId="38" xfId="0" applyNumberFormat="1" applyFont="1" applyFill="1" applyBorder="1" applyAlignment="1">
      <alignment horizontal="right" vertical="center"/>
    </xf>
    <xf numFmtId="0" fontId="1" fillId="0" borderId="38" xfId="0" applyFont="1" applyFill="1" applyBorder="1" applyAlignment="1">
      <alignment horizontal="right" vertical="center"/>
    </xf>
    <xf numFmtId="0" fontId="1" fillId="0" borderId="166" xfId="0" applyFont="1" applyBorder="1" applyAlignment="1">
      <alignment horizontal="center" vertical="center"/>
    </xf>
    <xf numFmtId="0" fontId="1" fillId="0" borderId="167" xfId="0" applyFont="1" applyBorder="1" applyAlignment="1">
      <alignment horizontal="center" vertical="center"/>
    </xf>
    <xf numFmtId="0" fontId="1" fillId="0" borderId="168" xfId="0" applyFont="1" applyBorder="1" applyAlignment="1">
      <alignment horizontal="center" vertical="center"/>
    </xf>
    <xf numFmtId="0" fontId="5" fillId="0" borderId="166" xfId="0" applyFont="1" applyBorder="1" applyAlignment="1">
      <alignment horizontal="center" vertical="center"/>
    </xf>
    <xf numFmtId="0" fontId="5" fillId="0" borderId="167" xfId="0" applyFont="1" applyBorder="1" applyAlignment="1">
      <alignment horizontal="center" vertical="center"/>
    </xf>
    <xf numFmtId="0" fontId="5" fillId="0" borderId="168" xfId="0" applyFont="1" applyBorder="1" applyAlignment="1">
      <alignment horizontal="center" vertical="center"/>
    </xf>
    <xf numFmtId="0" fontId="5" fillId="0" borderId="22" xfId="0" applyFont="1" applyFill="1" applyBorder="1" applyAlignment="1">
      <alignment horizontal="center" vertical="center"/>
    </xf>
    <xf numFmtId="49" fontId="0" fillId="0" borderId="20" xfId="0" applyNumberFormat="1" applyFont="1" applyBorder="1" applyAlignment="1">
      <alignment horizontal="center" vertical="center"/>
    </xf>
    <xf numFmtId="49" fontId="1" fillId="0" borderId="21" xfId="0" applyNumberFormat="1" applyFont="1" applyBorder="1" applyAlignment="1">
      <alignment horizontal="center" vertical="center"/>
    </xf>
    <xf numFmtId="49" fontId="1" fillId="0" borderId="31" xfId="0" applyNumberFormat="1" applyFont="1" applyBorder="1" applyAlignment="1">
      <alignment horizontal="center" vertical="center"/>
    </xf>
    <xf numFmtId="190" fontId="80" fillId="0" borderId="17" xfId="0" applyNumberFormat="1" applyFont="1" applyFill="1" applyBorder="1" applyAlignment="1">
      <alignment horizontal="left" vertical="center" wrapText="1"/>
    </xf>
    <xf numFmtId="190" fontId="80" fillId="0" borderId="15" xfId="0" applyNumberFormat="1" applyFont="1" applyFill="1" applyBorder="1" applyAlignment="1">
      <alignment horizontal="left" vertical="center" wrapText="1"/>
    </xf>
    <xf numFmtId="190" fontId="80" fillId="0" borderId="19" xfId="0" applyNumberFormat="1" applyFont="1" applyFill="1" applyBorder="1" applyAlignment="1">
      <alignment horizontal="left" vertical="center" wrapText="1"/>
    </xf>
    <xf numFmtId="0" fontId="0" fillId="0" borderId="25" xfId="0" applyFill="1" applyBorder="1" applyAlignment="1">
      <alignment vertical="center" wrapText="1"/>
    </xf>
    <xf numFmtId="0" fontId="0" fillId="0" borderId="25" xfId="0" applyFill="1" applyBorder="1" applyAlignment="1">
      <alignment vertical="center"/>
    </xf>
    <xf numFmtId="0" fontId="0" fillId="0" borderId="28" xfId="0" applyFill="1" applyBorder="1" applyAlignment="1">
      <alignment vertical="center"/>
    </xf>
    <xf numFmtId="0" fontId="0" fillId="0" borderId="26" xfId="0" applyFill="1" applyBorder="1" applyAlignment="1">
      <alignment horizontal="left" vertical="center" wrapText="1"/>
    </xf>
    <xf numFmtId="0" fontId="1" fillId="0" borderId="25" xfId="0" applyFont="1" applyFill="1" applyBorder="1" applyAlignment="1">
      <alignment horizontal="left" vertical="center"/>
    </xf>
    <xf numFmtId="0" fontId="1" fillId="0" borderId="27" xfId="0" applyFont="1" applyFill="1" applyBorder="1" applyAlignment="1">
      <alignment horizontal="left" vertical="center"/>
    </xf>
    <xf numFmtId="0" fontId="1" fillId="0" borderId="30" xfId="0" applyFont="1" applyFill="1" applyBorder="1" applyAlignment="1">
      <alignment horizontal="left" vertical="center"/>
    </xf>
    <xf numFmtId="0" fontId="1" fillId="0" borderId="21" xfId="0" applyFont="1" applyFill="1" applyBorder="1" applyAlignment="1">
      <alignment horizontal="left" vertical="center"/>
    </xf>
    <xf numFmtId="0" fontId="1" fillId="0" borderId="22" xfId="0" applyFont="1" applyFill="1" applyBorder="1" applyAlignment="1">
      <alignment horizontal="left" vertical="center"/>
    </xf>
    <xf numFmtId="0" fontId="5" fillId="0" borderId="163" xfId="0" applyFont="1" applyBorder="1" applyAlignment="1">
      <alignment horizontal="center" vertical="center" shrinkToFit="1"/>
    </xf>
    <xf numFmtId="0" fontId="5" fillId="0" borderId="164" xfId="0" applyFont="1" applyBorder="1" applyAlignment="1">
      <alignment horizontal="center" vertical="center" shrinkToFit="1"/>
    </xf>
    <xf numFmtId="0" fontId="5" fillId="0" borderId="165" xfId="0" applyFont="1" applyBorder="1" applyAlignment="1">
      <alignment horizontal="center" vertical="center" shrinkToFit="1"/>
    </xf>
    <xf numFmtId="0" fontId="5" fillId="0" borderId="166" xfId="0" applyFont="1" applyBorder="1" applyAlignment="1">
      <alignment horizontal="center" vertical="center" shrinkToFit="1"/>
    </xf>
    <xf numFmtId="0" fontId="5" fillId="0" borderId="167" xfId="0" applyFont="1" applyBorder="1" applyAlignment="1">
      <alignment horizontal="center" vertical="center" shrinkToFit="1"/>
    </xf>
    <xf numFmtId="0" fontId="5" fillId="0" borderId="168" xfId="0" applyFont="1" applyBorder="1" applyAlignment="1">
      <alignment horizontal="center" vertical="center" shrinkToFit="1"/>
    </xf>
    <xf numFmtId="0" fontId="5" fillId="0" borderId="63" xfId="0" applyFont="1" applyFill="1" applyBorder="1" applyAlignment="1">
      <alignment horizontal="center" vertical="center"/>
    </xf>
    <xf numFmtId="0" fontId="5" fillId="0" borderId="37" xfId="0" applyFont="1" applyFill="1" applyBorder="1" applyAlignment="1">
      <alignment horizontal="center" vertical="center" wrapText="1"/>
    </xf>
    <xf numFmtId="0" fontId="5" fillId="0" borderId="27" xfId="0" applyFont="1" applyFill="1" applyBorder="1" applyAlignment="1">
      <alignment horizontal="center" vertical="center"/>
    </xf>
    <xf numFmtId="9" fontId="1" fillId="0" borderId="34" xfId="0" applyNumberFormat="1" applyFont="1" applyFill="1" applyBorder="1" applyAlignment="1">
      <alignment horizontal="center" vertical="center"/>
    </xf>
    <xf numFmtId="209" fontId="5" fillId="0" borderId="34" xfId="1" applyNumberFormat="1" applyFont="1" applyFill="1" applyBorder="1" applyAlignment="1">
      <alignment vertical="center"/>
    </xf>
    <xf numFmtId="209" fontId="5" fillId="0" borderId="51" xfId="1" applyNumberFormat="1" applyFont="1" applyFill="1" applyBorder="1" applyAlignment="1">
      <alignment vertical="center"/>
    </xf>
    <xf numFmtId="193" fontId="1" fillId="0" borderId="34" xfId="0" applyNumberFormat="1" applyFont="1" applyFill="1" applyBorder="1" applyAlignment="1">
      <alignment horizontal="center" vertical="center"/>
    </xf>
    <xf numFmtId="193" fontId="1" fillId="0" borderId="52" xfId="0" applyNumberFormat="1" applyFont="1" applyFill="1" applyBorder="1" applyAlignment="1">
      <alignment horizontal="center" vertical="center"/>
    </xf>
    <xf numFmtId="193" fontId="1" fillId="0" borderId="162" xfId="0" applyNumberFormat="1" applyFont="1" applyFill="1" applyBorder="1" applyAlignment="1">
      <alignment horizontal="right" vertical="center"/>
    </xf>
    <xf numFmtId="193" fontId="0" fillId="0" borderId="48" xfId="0" applyNumberFormat="1" applyFont="1" applyFill="1" applyBorder="1" applyAlignment="1">
      <alignment horizontal="right" vertical="center"/>
    </xf>
    <xf numFmtId="193" fontId="1" fillId="0" borderId="18" xfId="0" applyNumberFormat="1" applyFont="1" applyFill="1" applyBorder="1" applyAlignment="1">
      <alignment horizontal="right" vertical="center"/>
    </xf>
    <xf numFmtId="193" fontId="1" fillId="0" borderId="15" xfId="0" applyNumberFormat="1" applyFont="1" applyFill="1" applyBorder="1" applyAlignment="1">
      <alignment horizontal="right" vertical="center"/>
    </xf>
    <xf numFmtId="193" fontId="1" fillId="0" borderId="23" xfId="0" applyNumberFormat="1" applyFont="1" applyFill="1" applyBorder="1" applyAlignment="1">
      <alignment horizontal="right" vertical="center"/>
    </xf>
    <xf numFmtId="209" fontId="5" fillId="0" borderId="123" xfId="1" applyNumberFormat="1" applyFont="1" applyFill="1" applyBorder="1" applyAlignment="1">
      <alignment vertical="center"/>
    </xf>
    <xf numFmtId="209" fontId="0" fillId="0" borderId="42" xfId="1" applyNumberFormat="1" applyFont="1" applyFill="1" applyBorder="1" applyAlignment="1">
      <alignment horizontal="right" vertical="center" wrapText="1"/>
    </xf>
    <xf numFmtId="209" fontId="1" fillId="0" borderId="43" xfId="1" applyNumberFormat="1" applyFont="1" applyFill="1" applyBorder="1" applyAlignment="1">
      <alignment horizontal="right" vertical="center"/>
    </xf>
    <xf numFmtId="209" fontId="1" fillId="0" borderId="44" xfId="1" applyNumberFormat="1" applyFont="1" applyFill="1" applyBorder="1" applyAlignment="1">
      <alignment horizontal="right" vertical="center"/>
    </xf>
    <xf numFmtId="193" fontId="1" fillId="0" borderId="45" xfId="0" applyNumberFormat="1" applyFont="1" applyFill="1" applyBorder="1" applyAlignment="1">
      <alignment horizontal="right" vertical="center"/>
    </xf>
    <xf numFmtId="193" fontId="1" fillId="0" borderId="123" xfId="0" applyNumberFormat="1" applyFont="1" applyFill="1" applyBorder="1" applyAlignment="1">
      <alignment horizontal="center" vertical="center"/>
    </xf>
    <xf numFmtId="193" fontId="1" fillId="0" borderId="124" xfId="0" applyNumberFormat="1" applyFont="1" applyFill="1" applyBorder="1" applyAlignment="1">
      <alignment horizontal="center" vertical="center"/>
    </xf>
    <xf numFmtId="209" fontId="5" fillId="0" borderId="45" xfId="1" applyNumberFormat="1" applyFont="1" applyFill="1" applyBorder="1" applyAlignment="1">
      <alignment vertical="center"/>
    </xf>
    <xf numFmtId="209" fontId="5" fillId="0" borderId="134" xfId="1" applyNumberFormat="1" applyFont="1" applyFill="1" applyBorder="1" applyAlignment="1">
      <alignment vertical="center"/>
    </xf>
    <xf numFmtId="209" fontId="5" fillId="0" borderId="38" xfId="1" applyNumberFormat="1" applyFont="1" applyFill="1" applyBorder="1" applyAlignment="1">
      <alignment vertical="center"/>
    </xf>
    <xf numFmtId="193" fontId="0" fillId="0" borderId="69" xfId="0" applyNumberFormat="1" applyFont="1" applyFill="1" applyBorder="1" applyAlignment="1">
      <alignment horizontal="right" vertical="center" wrapText="1"/>
    </xf>
    <xf numFmtId="193" fontId="0" fillId="0" borderId="67" xfId="0" applyNumberFormat="1" applyFont="1" applyFill="1" applyBorder="1" applyAlignment="1">
      <alignment horizontal="right" vertical="center"/>
    </xf>
    <xf numFmtId="193" fontId="0" fillId="0" borderId="68" xfId="0" applyNumberFormat="1" applyFont="1" applyFill="1" applyBorder="1" applyAlignment="1">
      <alignment horizontal="right" vertical="center"/>
    </xf>
    <xf numFmtId="0" fontId="1" fillId="0" borderId="26" xfId="2" applyFont="1" applyFill="1" applyBorder="1" applyAlignment="1" applyProtection="1">
      <alignment horizontal="left" vertical="center" wrapText="1" shrinkToFit="1"/>
    </xf>
    <xf numFmtId="0" fontId="0" fillId="0" borderId="25" xfId="0" applyBorder="1" applyAlignment="1">
      <alignment horizontal="left" vertical="center" shrinkToFit="1"/>
    </xf>
    <xf numFmtId="0" fontId="0" fillId="0" borderId="28" xfId="0" applyBorder="1" applyAlignment="1">
      <alignment horizontal="left" vertical="center" shrinkToFit="1"/>
    </xf>
    <xf numFmtId="0" fontId="0" fillId="0" borderId="20" xfId="0" applyBorder="1" applyAlignment="1">
      <alignment horizontal="left" vertical="center" shrinkToFit="1"/>
    </xf>
    <xf numFmtId="0" fontId="0" fillId="0" borderId="21" xfId="0" applyBorder="1" applyAlignment="1">
      <alignment horizontal="left" vertical="center" shrinkToFit="1"/>
    </xf>
    <xf numFmtId="0" fontId="0" fillId="0" borderId="31" xfId="0" applyBorder="1" applyAlignment="1">
      <alignment horizontal="left" vertical="center" shrinkToFit="1"/>
    </xf>
    <xf numFmtId="0" fontId="1" fillId="0" borderId="15" xfId="0" applyFont="1" applyBorder="1" applyAlignment="1">
      <alignment horizontal="left" vertical="center"/>
    </xf>
    <xf numFmtId="0" fontId="21" fillId="0" borderId="10" xfId="0" applyFont="1" applyBorder="1" applyAlignment="1">
      <alignment horizontal="left" vertical="center" wrapText="1"/>
    </xf>
    <xf numFmtId="0" fontId="21" fillId="0" borderId="11" xfId="0" applyFont="1" applyBorder="1" applyAlignment="1">
      <alignment horizontal="left" vertical="center" wrapText="1"/>
    </xf>
    <xf numFmtId="0" fontId="21" fillId="0" borderId="12" xfId="0" applyFont="1" applyBorder="1" applyAlignment="1">
      <alignment horizontal="left" vertical="center" wrapText="1"/>
    </xf>
    <xf numFmtId="0" fontId="21" fillId="0" borderId="20" xfId="0" applyFont="1" applyBorder="1" applyAlignment="1">
      <alignment horizontal="left" vertical="center" wrapText="1"/>
    </xf>
    <xf numFmtId="0" fontId="1" fillId="0" borderId="13" xfId="0" applyFont="1" applyBorder="1" applyAlignment="1">
      <alignment horizontal="center" vertical="center"/>
    </xf>
    <xf numFmtId="38" fontId="0" fillId="0" borderId="51" xfId="0" applyNumberFormat="1" applyFont="1" applyFill="1" applyBorder="1" applyAlignment="1">
      <alignment vertical="center" wrapText="1"/>
    </xf>
    <xf numFmtId="0" fontId="0" fillId="0" borderId="83" xfId="0" applyFont="1" applyFill="1" applyBorder="1" applyAlignment="1">
      <alignment horizontal="center" vertical="center" shrinkToFit="1"/>
    </xf>
    <xf numFmtId="0" fontId="0" fillId="0" borderId="43" xfId="0" applyFont="1" applyFill="1" applyBorder="1" applyAlignment="1">
      <alignment vertical="center" shrinkToFit="1"/>
    </xf>
    <xf numFmtId="0" fontId="0" fillId="0" borderId="44" xfId="0" applyFont="1" applyFill="1" applyBorder="1" applyAlignment="1">
      <alignment vertical="center" shrinkToFit="1"/>
    </xf>
    <xf numFmtId="0" fontId="21" fillId="0" borderId="56" xfId="0" applyFont="1" applyFill="1" applyBorder="1" applyAlignment="1">
      <alignment vertical="center" wrapText="1"/>
    </xf>
    <xf numFmtId="0" fontId="0" fillId="0" borderId="57" xfId="0" applyFont="1" applyFill="1" applyBorder="1" applyAlignment="1">
      <alignment vertical="center"/>
    </xf>
    <xf numFmtId="0" fontId="0" fillId="0" borderId="58" xfId="0" applyFont="1" applyFill="1" applyBorder="1" applyAlignment="1">
      <alignment vertical="center"/>
    </xf>
    <xf numFmtId="177" fontId="0" fillId="0" borderId="18" xfId="0" applyNumberFormat="1" applyFont="1" applyFill="1" applyBorder="1" applyAlignment="1">
      <alignment vertical="center"/>
    </xf>
    <xf numFmtId="177" fontId="0" fillId="0" borderId="15" xfId="0" applyNumberFormat="1" applyFont="1" applyFill="1" applyBorder="1" applyAlignment="1">
      <alignment vertical="center"/>
    </xf>
    <xf numFmtId="177" fontId="0" fillId="0" borderId="19" xfId="0" applyNumberFormat="1" applyFont="1" applyFill="1" applyBorder="1" applyAlignment="1">
      <alignment vertical="center"/>
    </xf>
    <xf numFmtId="0" fontId="21" fillId="0" borderId="85" xfId="0" applyFont="1" applyFill="1" applyBorder="1" applyAlignment="1">
      <alignment vertical="center" wrapText="1"/>
    </xf>
    <xf numFmtId="177" fontId="0" fillId="0" borderId="85" xfId="0" applyNumberFormat="1" applyFont="1" applyFill="1" applyBorder="1" applyAlignment="1">
      <alignment vertical="center"/>
    </xf>
    <xf numFmtId="177" fontId="0" fillId="0" borderId="73" xfId="0" applyNumberFormat="1" applyFont="1" applyFill="1" applyBorder="1" applyAlignment="1">
      <alignment vertical="center"/>
    </xf>
    <xf numFmtId="0" fontId="21" fillId="0" borderId="42" xfId="0" applyFont="1" applyFill="1" applyBorder="1" applyAlignment="1">
      <alignment vertical="center" wrapText="1"/>
    </xf>
    <xf numFmtId="177" fontId="0" fillId="0" borderId="42" xfId="0" applyNumberFormat="1" applyFont="1" applyFill="1" applyBorder="1" applyAlignment="1">
      <alignment vertical="center"/>
    </xf>
    <xf numFmtId="177" fontId="0" fillId="0" borderId="43" xfId="0" applyNumberFormat="1" applyFont="1" applyFill="1" applyBorder="1" applyAlignment="1">
      <alignment vertical="center"/>
    </xf>
    <xf numFmtId="177" fontId="0" fillId="0" borderId="117" xfId="0" applyNumberFormat="1" applyFont="1" applyFill="1" applyBorder="1" applyAlignment="1">
      <alignment vertical="center"/>
    </xf>
    <xf numFmtId="0" fontId="21" fillId="0" borderId="42" xfId="0" applyFont="1" applyFill="1" applyBorder="1" applyAlignment="1">
      <alignment vertical="top" wrapText="1"/>
    </xf>
    <xf numFmtId="0" fontId="21" fillId="0" borderId="43" xfId="0" applyFont="1" applyFill="1" applyBorder="1" applyAlignment="1">
      <alignment vertical="top" wrapText="1"/>
    </xf>
    <xf numFmtId="0" fontId="21" fillId="0" borderId="44" xfId="0" applyFont="1" applyFill="1" applyBorder="1" applyAlignment="1">
      <alignment vertical="top" wrapText="1"/>
    </xf>
    <xf numFmtId="0" fontId="21" fillId="0" borderId="69" xfId="0" applyFont="1" applyFill="1" applyBorder="1" applyAlignment="1">
      <alignment vertical="top" wrapText="1"/>
    </xf>
    <xf numFmtId="0" fontId="21" fillId="0" borderId="67" xfId="0" applyFont="1" applyFill="1" applyBorder="1" applyAlignment="1">
      <alignment vertical="top" wrapText="1"/>
    </xf>
    <xf numFmtId="0" fontId="21" fillId="0" borderId="68" xfId="0" applyFont="1" applyFill="1" applyBorder="1" applyAlignment="1">
      <alignment vertical="top" wrapText="1"/>
    </xf>
    <xf numFmtId="177" fontId="0" fillId="0" borderId="69" xfId="0" applyNumberFormat="1" applyFont="1" applyFill="1" applyBorder="1" applyAlignment="1">
      <alignment vertical="center"/>
    </xf>
    <xf numFmtId="177" fontId="0" fillId="0" borderId="67" xfId="0" applyNumberFormat="1" applyFont="1" applyFill="1" applyBorder="1" applyAlignment="1">
      <alignment vertical="center"/>
    </xf>
    <xf numFmtId="177" fontId="0" fillId="0" borderId="118" xfId="0" applyNumberFormat="1" applyFont="1" applyFill="1" applyBorder="1" applyAlignment="1">
      <alignment vertical="center"/>
    </xf>
    <xf numFmtId="0" fontId="0" fillId="0" borderId="95" xfId="0" applyFont="1" applyFill="1" applyBorder="1" applyAlignment="1">
      <alignment vertical="top" wrapText="1"/>
    </xf>
    <xf numFmtId="0" fontId="19" fillId="7" borderId="5" xfId="0" applyFont="1" applyFill="1" applyBorder="1" applyAlignment="1">
      <alignment vertical="top"/>
    </xf>
    <xf numFmtId="0" fontId="0" fillId="7" borderId="6" xfId="0" applyFont="1" applyFill="1" applyBorder="1" applyAlignment="1">
      <alignment vertical="top"/>
    </xf>
    <xf numFmtId="0" fontId="0" fillId="7" borderId="13" xfId="0" applyFont="1" applyFill="1" applyBorder="1" applyAlignment="1">
      <alignment vertical="top"/>
    </xf>
    <xf numFmtId="0" fontId="0" fillId="0" borderId="78" xfId="0" applyFont="1" applyFill="1" applyBorder="1" applyAlignment="1">
      <alignment vertical="center" textRotation="255" wrapText="1"/>
    </xf>
    <xf numFmtId="0" fontId="0" fillId="0" borderId="102" xfId="0" applyFont="1" applyFill="1" applyBorder="1" applyAlignment="1">
      <alignment vertical="center" textRotation="255" wrapText="1"/>
    </xf>
    <xf numFmtId="0" fontId="19" fillId="0" borderId="5" xfId="0" applyFont="1" applyFill="1" applyBorder="1" applyAlignment="1">
      <alignment horizontal="center" vertical="center"/>
    </xf>
    <xf numFmtId="0" fontId="19" fillId="0" borderId="6" xfId="0" applyFont="1" applyFill="1" applyBorder="1" applyAlignment="1">
      <alignment horizontal="center" vertical="center"/>
    </xf>
    <xf numFmtId="0" fontId="19" fillId="0" borderId="13" xfId="0" applyFont="1" applyFill="1" applyBorder="1" applyAlignment="1">
      <alignment horizontal="center" vertical="center"/>
    </xf>
    <xf numFmtId="0" fontId="21" fillId="0" borderId="169" xfId="0" applyFont="1" applyFill="1" applyBorder="1" applyAlignment="1">
      <alignment vertical="center" wrapText="1"/>
    </xf>
    <xf numFmtId="0" fontId="21" fillId="0" borderId="43" xfId="0" applyFont="1" applyFill="1" applyBorder="1" applyAlignment="1">
      <alignment vertical="center" wrapText="1"/>
    </xf>
    <xf numFmtId="0" fontId="21" fillId="0" borderId="44" xfId="0" applyFont="1" applyFill="1" applyBorder="1" applyAlignment="1">
      <alignment vertical="center" wrapText="1"/>
    </xf>
    <xf numFmtId="0" fontId="29" fillId="0" borderId="37" xfId="0" applyFont="1" applyFill="1" applyBorder="1" applyAlignment="1">
      <alignment vertical="center" wrapText="1"/>
    </xf>
    <xf numFmtId="0" fontId="29" fillId="0" borderId="25" xfId="0" applyFont="1" applyFill="1" applyBorder="1" applyAlignment="1">
      <alignment vertical="center" wrapText="1"/>
    </xf>
    <xf numFmtId="0" fontId="29" fillId="0" borderId="28" xfId="0" applyFont="1" applyFill="1" applyBorder="1" applyAlignment="1">
      <alignment vertical="center" wrapText="1"/>
    </xf>
    <xf numFmtId="0" fontId="29" fillId="0" borderId="71" xfId="0" applyFont="1" applyFill="1" applyBorder="1" applyAlignment="1">
      <alignment vertical="center" wrapText="1"/>
    </xf>
    <xf numFmtId="0" fontId="29" fillId="0" borderId="0" xfId="0" applyFont="1" applyFill="1" applyBorder="1" applyAlignment="1">
      <alignment vertical="center" wrapText="1"/>
    </xf>
    <xf numFmtId="0" fontId="29" fillId="0" borderId="65" xfId="0" applyFont="1" applyFill="1" applyBorder="1" applyAlignment="1">
      <alignment vertical="center" wrapText="1"/>
    </xf>
    <xf numFmtId="0" fontId="29" fillId="0" borderId="20" xfId="0" applyFont="1" applyFill="1" applyBorder="1" applyAlignment="1">
      <alignment vertical="center" wrapText="1"/>
    </xf>
    <xf numFmtId="0" fontId="29" fillId="0" borderId="21" xfId="0" applyFont="1" applyFill="1" applyBorder="1" applyAlignment="1">
      <alignment vertical="center" wrapText="1"/>
    </xf>
    <xf numFmtId="0" fontId="29" fillId="0" borderId="31" xfId="0" applyFont="1" applyFill="1" applyBorder="1" applyAlignment="1">
      <alignment vertical="center" wrapText="1"/>
    </xf>
    <xf numFmtId="0" fontId="19" fillId="5" borderId="29" xfId="0" applyFont="1" applyFill="1" applyBorder="1" applyAlignment="1">
      <alignment horizontal="center" vertical="center" wrapText="1"/>
    </xf>
    <xf numFmtId="0" fontId="19" fillId="5" borderId="21" xfId="0" applyFont="1" applyFill="1" applyBorder="1" applyAlignment="1">
      <alignment horizontal="center" vertical="center" wrapText="1"/>
    </xf>
    <xf numFmtId="0" fontId="19" fillId="5" borderId="31" xfId="0" applyFont="1" applyFill="1" applyBorder="1" applyAlignment="1">
      <alignment horizontal="center" vertical="center" wrapText="1"/>
    </xf>
    <xf numFmtId="38" fontId="0" fillId="0" borderId="158" xfId="1" applyFont="1" applyFill="1" applyBorder="1" applyAlignment="1">
      <alignment vertical="center"/>
    </xf>
    <xf numFmtId="0" fontId="0" fillId="0" borderId="159" xfId="0" applyFont="1" applyFill="1" applyBorder="1" applyAlignment="1">
      <alignment vertical="center"/>
    </xf>
    <xf numFmtId="0" fontId="56" fillId="0" borderId="70" xfId="0" applyFont="1" applyFill="1" applyBorder="1" applyAlignment="1">
      <alignment vertical="center" wrapText="1"/>
    </xf>
    <xf numFmtId="0" fontId="56" fillId="0" borderId="43" xfId="0" applyFont="1" applyFill="1" applyBorder="1" applyAlignment="1">
      <alignment vertical="center" wrapText="1"/>
    </xf>
    <xf numFmtId="0" fontId="56" fillId="0" borderId="44" xfId="0" applyFont="1" applyFill="1" applyBorder="1" applyAlignment="1">
      <alignment vertical="center" wrapText="1"/>
    </xf>
    <xf numFmtId="38" fontId="0" fillId="0" borderId="45" xfId="1" applyFont="1" applyFill="1" applyBorder="1" applyAlignment="1">
      <alignment vertical="center"/>
    </xf>
    <xf numFmtId="0" fontId="56" fillId="0" borderId="72" xfId="0" applyFont="1" applyFill="1" applyBorder="1" applyAlignment="1">
      <alignment vertical="center" wrapText="1"/>
    </xf>
    <xf numFmtId="0" fontId="56" fillId="0" borderId="73" xfId="0" applyFont="1" applyFill="1" applyBorder="1" applyAlignment="1">
      <alignment vertical="center" wrapText="1"/>
    </xf>
    <xf numFmtId="0" fontId="56" fillId="0" borderId="74" xfId="0" applyFont="1" applyFill="1" applyBorder="1" applyAlignment="1">
      <alignment vertical="center" wrapText="1"/>
    </xf>
    <xf numFmtId="38" fontId="0" fillId="0" borderId="48" xfId="1" applyFont="1" applyFill="1" applyBorder="1" applyAlignment="1">
      <alignment vertical="center"/>
    </xf>
    <xf numFmtId="38" fontId="0" fillId="0" borderId="42" xfId="1" applyFont="1" applyFill="1" applyBorder="1" applyAlignment="1">
      <alignment vertical="center"/>
    </xf>
    <xf numFmtId="38" fontId="0" fillId="0" borderId="43" xfId="1" applyFont="1" applyFill="1" applyBorder="1" applyAlignment="1">
      <alignment vertical="center"/>
    </xf>
    <xf numFmtId="38" fontId="0" fillId="0" borderId="44" xfId="1" applyFont="1" applyFill="1" applyBorder="1" applyAlignment="1">
      <alignment vertical="center"/>
    </xf>
    <xf numFmtId="0" fontId="0" fillId="5" borderId="24" xfId="0" applyFont="1" applyFill="1" applyBorder="1" applyAlignment="1">
      <alignment horizontal="center" vertical="center"/>
    </xf>
    <xf numFmtId="0" fontId="0" fillId="5" borderId="27" xfId="0" applyFont="1" applyFill="1" applyBorder="1" applyAlignment="1">
      <alignment horizontal="center" vertical="center"/>
    </xf>
    <xf numFmtId="0" fontId="56" fillId="0" borderId="66" xfId="0" applyFont="1" applyFill="1" applyBorder="1" applyAlignment="1">
      <alignment vertical="center" wrapText="1"/>
    </xf>
    <xf numFmtId="0" fontId="56" fillId="0" borderId="67" xfId="0" applyFont="1" applyFill="1" applyBorder="1" applyAlignment="1">
      <alignment vertical="center" wrapText="1"/>
    </xf>
    <xf numFmtId="0" fontId="56" fillId="0" borderId="68" xfId="0" applyFont="1" applyFill="1" applyBorder="1" applyAlignment="1">
      <alignment vertical="center" wrapText="1"/>
    </xf>
    <xf numFmtId="38" fontId="0" fillId="0" borderId="38" xfId="1" applyFont="1" applyFill="1" applyBorder="1" applyAlignment="1">
      <alignment vertical="center"/>
    </xf>
    <xf numFmtId="9" fontId="0" fillId="0" borderId="18" xfId="0" applyNumberFormat="1" applyFont="1" applyFill="1" applyBorder="1" applyAlignment="1">
      <alignment horizontal="right" vertical="center"/>
    </xf>
    <xf numFmtId="9" fontId="0" fillId="0" borderId="15" xfId="0" applyNumberFormat="1" applyFont="1" applyFill="1" applyBorder="1" applyAlignment="1">
      <alignment horizontal="right" vertical="center"/>
    </xf>
    <xf numFmtId="9" fontId="0" fillId="0" borderId="19" xfId="0" applyNumberFormat="1" applyFont="1" applyFill="1" applyBorder="1" applyAlignment="1">
      <alignment horizontal="right" vertical="center"/>
    </xf>
    <xf numFmtId="209" fontId="0" fillId="0" borderId="51" xfId="0" applyNumberFormat="1" applyFont="1" applyFill="1" applyBorder="1" applyAlignment="1">
      <alignment vertical="center"/>
    </xf>
    <xf numFmtId="209" fontId="0" fillId="0" borderId="34" xfId="0" applyNumberFormat="1" applyFont="1" applyFill="1" applyBorder="1" applyAlignment="1">
      <alignment vertical="center"/>
    </xf>
    <xf numFmtId="209" fontId="0" fillId="0" borderId="52" xfId="0" applyNumberFormat="1" applyFont="1" applyFill="1" applyBorder="1" applyAlignment="1">
      <alignment vertical="center"/>
    </xf>
    <xf numFmtId="209" fontId="0" fillId="0" borderId="85" xfId="0" applyNumberFormat="1" applyFont="1" applyFill="1" applyBorder="1" applyAlignment="1">
      <alignment vertical="center"/>
    </xf>
    <xf numFmtId="209" fontId="0" fillId="0" borderId="73" xfId="0" applyNumberFormat="1" applyFont="1" applyFill="1" applyBorder="1" applyAlignment="1">
      <alignment vertical="center"/>
    </xf>
    <xf numFmtId="209" fontId="0" fillId="0" borderId="74" xfId="0" applyNumberFormat="1" applyFont="1" applyFill="1" applyBorder="1" applyAlignment="1">
      <alignment vertical="center"/>
    </xf>
    <xf numFmtId="209" fontId="0" fillId="0" borderId="49" xfId="0" applyNumberFormat="1" applyFont="1" applyFill="1" applyBorder="1" applyAlignment="1">
      <alignment vertical="center"/>
    </xf>
    <xf numFmtId="209" fontId="0" fillId="0" borderId="45" xfId="0" applyNumberFormat="1" applyFont="1" applyFill="1" applyBorder="1" applyAlignment="1">
      <alignment vertical="center"/>
    </xf>
    <xf numFmtId="209" fontId="0" fillId="0" borderId="46" xfId="0" applyNumberFormat="1" applyFont="1" applyFill="1" applyBorder="1" applyAlignment="1">
      <alignment vertical="center"/>
    </xf>
    <xf numFmtId="209" fontId="0" fillId="0" borderId="47" xfId="0" applyNumberFormat="1" applyFont="1" applyFill="1" applyBorder="1" applyAlignment="1">
      <alignment vertical="center"/>
    </xf>
    <xf numFmtId="209" fontId="0" fillId="0" borderId="45" xfId="0" applyNumberFormat="1" applyFill="1" applyBorder="1" applyAlignment="1">
      <alignment horizontal="right" vertical="center"/>
    </xf>
    <xf numFmtId="209" fontId="0" fillId="0" borderId="42" xfId="0" applyNumberFormat="1" applyFont="1" applyFill="1" applyBorder="1" applyAlignment="1">
      <alignment horizontal="right" vertical="center"/>
    </xf>
    <xf numFmtId="209" fontId="0" fillId="0" borderId="43" xfId="0" applyNumberFormat="1" applyFont="1" applyFill="1" applyBorder="1" applyAlignment="1">
      <alignment horizontal="right" vertical="center"/>
    </xf>
    <xf numFmtId="209" fontId="0" fillId="0" borderId="44" xfId="0" applyNumberFormat="1" applyFont="1" applyFill="1" applyBorder="1" applyAlignment="1">
      <alignment horizontal="right" vertical="center"/>
    </xf>
    <xf numFmtId="209" fontId="0" fillId="0" borderId="37" xfId="0" applyNumberFormat="1" applyFont="1" applyFill="1" applyBorder="1" applyAlignment="1">
      <alignment vertical="center"/>
    </xf>
    <xf numFmtId="209" fontId="0" fillId="0" borderId="25" xfId="0" applyNumberFormat="1" applyFont="1" applyFill="1" applyBorder="1" applyAlignment="1">
      <alignment vertical="center"/>
    </xf>
    <xf numFmtId="209" fontId="0" fillId="0" borderId="27" xfId="0" applyNumberFormat="1" applyFont="1" applyFill="1" applyBorder="1" applyAlignment="1">
      <alignment vertical="center"/>
    </xf>
    <xf numFmtId="209" fontId="0" fillId="0" borderId="119" xfId="0" applyNumberFormat="1" applyFont="1" applyFill="1" applyBorder="1" applyAlignment="1">
      <alignment vertical="center"/>
    </xf>
    <xf numFmtId="209" fontId="0" fillId="0" borderId="93" xfId="0" applyNumberFormat="1" applyFont="1" applyFill="1" applyBorder="1" applyAlignment="1">
      <alignment vertical="center"/>
    </xf>
    <xf numFmtId="209" fontId="0" fillId="0" borderId="94" xfId="0" applyNumberFormat="1" applyFont="1" applyFill="1" applyBorder="1" applyAlignment="1">
      <alignment vertical="center"/>
    </xf>
    <xf numFmtId="209" fontId="0" fillId="0" borderId="37" xfId="0" applyNumberFormat="1" applyFill="1" applyBorder="1" applyAlignment="1">
      <alignment horizontal="right" vertical="center"/>
    </xf>
    <xf numFmtId="209" fontId="0" fillId="0" borderId="25" xfId="0" applyNumberFormat="1" applyFill="1" applyBorder="1" applyAlignment="1">
      <alignment horizontal="right" vertical="center"/>
    </xf>
    <xf numFmtId="209" fontId="0" fillId="0" borderId="28" xfId="0" applyNumberFormat="1" applyFill="1" applyBorder="1" applyAlignment="1">
      <alignment horizontal="right" vertical="center"/>
    </xf>
    <xf numFmtId="209" fontId="0" fillId="0" borderId="133" xfId="0" applyNumberFormat="1" applyFont="1" applyFill="1" applyBorder="1" applyAlignment="1">
      <alignment horizontal="right" vertical="center"/>
    </xf>
    <xf numFmtId="0" fontId="29" fillId="0" borderId="27" xfId="0" applyFont="1" applyBorder="1" applyAlignment="1">
      <alignment horizontal="left" vertical="center" wrapText="1"/>
    </xf>
    <xf numFmtId="0" fontId="29" fillId="0" borderId="22" xfId="0" applyFont="1" applyBorder="1" applyAlignment="1">
      <alignment horizontal="left" vertical="center" wrapText="1"/>
    </xf>
    <xf numFmtId="0" fontId="1" fillId="0" borderId="25" xfId="3" applyFont="1" applyFill="1" applyBorder="1" applyAlignment="1">
      <alignment horizontal="center" vertical="center" shrinkToFit="1"/>
    </xf>
    <xf numFmtId="0" fontId="1" fillId="0" borderId="28" xfId="0" applyFont="1" applyBorder="1" applyAlignment="1">
      <alignment horizontal="center" vertical="center" shrinkToFit="1"/>
    </xf>
    <xf numFmtId="0" fontId="1" fillId="0" borderId="31" xfId="0" applyFont="1" applyBorder="1" applyAlignment="1">
      <alignment horizontal="center" vertical="center" shrinkToFit="1"/>
    </xf>
    <xf numFmtId="0" fontId="30" fillId="0" borderId="18" xfId="4" applyFont="1" applyFill="1" applyBorder="1" applyAlignment="1" applyProtection="1">
      <alignment vertical="center" wrapText="1" shrinkToFit="1"/>
    </xf>
    <xf numFmtId="0" fontId="30" fillId="0" borderId="15" xfId="4" applyFont="1" applyFill="1" applyBorder="1" applyAlignment="1" applyProtection="1">
      <alignment vertical="center" shrinkToFit="1"/>
    </xf>
    <xf numFmtId="0" fontId="30" fillId="0" borderId="23" xfId="4" applyFont="1" applyFill="1" applyBorder="1" applyAlignment="1" applyProtection="1">
      <alignment vertical="center" shrinkToFit="1"/>
    </xf>
    <xf numFmtId="0" fontId="1" fillId="0" borderId="6" xfId="0" applyFont="1" applyFill="1" applyBorder="1" applyAlignment="1">
      <alignment horizontal="center" vertical="center"/>
    </xf>
    <xf numFmtId="0" fontId="0" fillId="0" borderId="11" xfId="0" applyFont="1" applyBorder="1" applyAlignment="1">
      <alignment horizontal="left" vertical="center" wrapText="1"/>
    </xf>
    <xf numFmtId="0" fontId="0" fillId="0" borderId="12" xfId="0" applyFont="1" applyBorder="1" applyAlignment="1">
      <alignment horizontal="left" vertical="center" wrapText="1"/>
    </xf>
    <xf numFmtId="0" fontId="0" fillId="0" borderId="20" xfId="0" applyFont="1" applyBorder="1" applyAlignment="1">
      <alignment horizontal="left" vertical="center" wrapText="1"/>
    </xf>
    <xf numFmtId="178" fontId="0" fillId="0" borderId="51" xfId="9" applyNumberFormat="1" applyFont="1" applyBorder="1" applyAlignment="1">
      <alignment vertical="center"/>
    </xf>
    <xf numFmtId="0" fontId="0" fillId="0" borderId="18" xfId="0" applyFont="1" applyBorder="1" applyAlignment="1">
      <alignment horizontal="right" vertical="center"/>
    </xf>
    <xf numFmtId="0" fontId="0" fillId="0" borderId="15" xfId="0" applyFont="1" applyBorder="1" applyAlignment="1">
      <alignment horizontal="right" vertical="center"/>
    </xf>
    <xf numFmtId="0" fontId="0" fillId="0" borderId="19" xfId="0" applyFont="1" applyBorder="1" applyAlignment="1">
      <alignment horizontal="right" vertical="center"/>
    </xf>
    <xf numFmtId="0" fontId="0" fillId="2" borderId="20" xfId="0" applyFont="1" applyFill="1" applyBorder="1" applyAlignment="1">
      <alignment vertical="center"/>
    </xf>
    <xf numFmtId="0" fontId="0" fillId="2" borderId="22" xfId="0" applyFont="1" applyFill="1" applyBorder="1" applyAlignment="1">
      <alignment vertical="center"/>
    </xf>
    <xf numFmtId="0" fontId="0" fillId="0" borderId="20" xfId="0" applyFont="1" applyBorder="1" applyAlignment="1">
      <alignment vertical="center" wrapText="1"/>
    </xf>
    <xf numFmtId="0" fontId="0" fillId="0" borderId="21" xfId="0" applyFont="1" applyBorder="1" applyAlignment="1">
      <alignment vertical="center" wrapText="1"/>
    </xf>
    <xf numFmtId="0" fontId="0" fillId="0" borderId="22" xfId="0" applyFont="1" applyBorder="1" applyAlignment="1">
      <alignment vertical="center" wrapText="1"/>
    </xf>
    <xf numFmtId="178" fontId="0" fillId="0" borderId="18" xfId="9" applyNumberFormat="1" applyFont="1" applyBorder="1" applyAlignment="1">
      <alignment vertical="center"/>
    </xf>
    <xf numFmtId="178" fontId="0" fillId="0" borderId="15" xfId="9" applyNumberFormat="1" applyFont="1" applyBorder="1" applyAlignment="1">
      <alignment vertical="center"/>
    </xf>
    <xf numFmtId="178" fontId="0" fillId="0" borderId="19" xfId="9" applyNumberFormat="1" applyFont="1" applyBorder="1" applyAlignment="1">
      <alignment vertical="center"/>
    </xf>
    <xf numFmtId="0" fontId="0" fillId="2" borderId="71" xfId="0" applyFont="1" applyFill="1" applyBorder="1" applyAlignment="1">
      <alignment vertical="center"/>
    </xf>
    <xf numFmtId="0" fontId="0" fillId="2" borderId="41" xfId="0" applyFont="1" applyFill="1" applyBorder="1" applyAlignment="1">
      <alignment vertical="center"/>
    </xf>
    <xf numFmtId="0" fontId="0" fillId="0" borderId="71" xfId="0" applyFont="1" applyBorder="1" applyAlignment="1">
      <alignment vertical="center" wrapText="1"/>
    </xf>
    <xf numFmtId="0" fontId="0" fillId="0" borderId="0" xfId="0" applyFont="1" applyBorder="1" applyAlignment="1">
      <alignment vertical="center" wrapText="1"/>
    </xf>
    <xf numFmtId="0" fontId="0" fillId="0" borderId="41" xfId="0" applyFont="1" applyBorder="1" applyAlignment="1">
      <alignment vertical="center" wrapText="1"/>
    </xf>
    <xf numFmtId="0" fontId="0" fillId="2" borderId="61" xfId="0" applyFont="1" applyFill="1" applyBorder="1" applyAlignment="1">
      <alignment vertical="center"/>
    </xf>
    <xf numFmtId="0" fontId="0" fillId="0" borderId="61" xfId="0" applyFont="1" applyBorder="1" applyAlignment="1">
      <alignment vertical="center" wrapText="1"/>
    </xf>
    <xf numFmtId="0" fontId="0" fillId="0" borderId="86" xfId="0" applyFont="1" applyBorder="1" applyAlignment="1">
      <alignment horizontal="center" vertical="center"/>
    </xf>
    <xf numFmtId="177" fontId="0" fillId="0" borderId="120" xfId="0" applyNumberFormat="1" applyFont="1" applyBorder="1" applyAlignment="1">
      <alignment horizontal="right" vertical="center"/>
    </xf>
    <xf numFmtId="177" fontId="0" fillId="0" borderId="87" xfId="0" applyNumberFormat="1" applyFont="1" applyBorder="1" applyAlignment="1">
      <alignment horizontal="right" vertical="center"/>
    </xf>
    <xf numFmtId="177" fontId="0" fillId="0" borderId="138" xfId="0" applyNumberFormat="1" applyFont="1" applyBorder="1" applyAlignment="1">
      <alignment horizontal="right" vertical="center"/>
    </xf>
    <xf numFmtId="177" fontId="0" fillId="0" borderId="139" xfId="0" applyNumberFormat="1" applyFont="1" applyBorder="1" applyAlignment="1">
      <alignment horizontal="right" vertical="center"/>
    </xf>
    <xf numFmtId="0" fontId="0" fillId="0" borderId="26" xfId="0" applyFont="1" applyBorder="1" applyAlignment="1">
      <alignment horizontal="center" vertical="center"/>
    </xf>
    <xf numFmtId="0" fontId="0" fillId="0" borderId="27" xfId="0" applyFont="1" applyBorder="1" applyAlignment="1">
      <alignment horizontal="center" vertical="center"/>
    </xf>
    <xf numFmtId="0" fontId="0" fillId="0" borderId="40" xfId="0" applyFont="1" applyBorder="1" applyAlignment="1">
      <alignment horizontal="center" vertical="center"/>
    </xf>
    <xf numFmtId="0" fontId="0" fillId="0" borderId="0" xfId="0" applyFont="1" applyBorder="1" applyAlignment="1">
      <alignment horizontal="center" vertical="center"/>
    </xf>
    <xf numFmtId="0" fontId="0" fillId="0" borderId="41" xfId="0" applyFont="1" applyBorder="1" applyAlignment="1">
      <alignment horizontal="center" vertical="center"/>
    </xf>
    <xf numFmtId="177" fontId="0" fillId="0" borderId="37" xfId="0" applyNumberFormat="1" applyFont="1" applyBorder="1" applyAlignment="1">
      <alignment horizontal="right" vertical="center"/>
    </xf>
    <xf numFmtId="177" fontId="0" fillId="0" borderId="25" xfId="0" applyNumberFormat="1" applyFont="1" applyBorder="1" applyAlignment="1">
      <alignment horizontal="right" vertical="center"/>
    </xf>
    <xf numFmtId="177" fontId="0" fillId="0" borderId="32" xfId="0" applyNumberFormat="1" applyFont="1" applyBorder="1" applyAlignment="1">
      <alignment horizontal="right" vertical="center"/>
    </xf>
    <xf numFmtId="177" fontId="0" fillId="0" borderId="71" xfId="0" applyNumberFormat="1" applyFont="1" applyBorder="1" applyAlignment="1">
      <alignment horizontal="right" vertical="center"/>
    </xf>
    <xf numFmtId="177" fontId="0" fillId="0" borderId="0" xfId="0" applyNumberFormat="1" applyFont="1" applyBorder="1" applyAlignment="1">
      <alignment horizontal="right" vertical="center"/>
    </xf>
    <xf numFmtId="177" fontId="0" fillId="0" borderId="36" xfId="0" applyNumberFormat="1" applyFont="1" applyBorder="1" applyAlignment="1">
      <alignment horizontal="right" vertical="center"/>
    </xf>
    <xf numFmtId="0" fontId="21" fillId="0" borderId="83" xfId="0" applyFont="1" applyBorder="1" applyAlignment="1">
      <alignment horizontal="center" vertical="center"/>
    </xf>
    <xf numFmtId="0" fontId="21" fillId="0" borderId="43" xfId="0" applyFont="1" applyBorder="1" applyAlignment="1">
      <alignment horizontal="center" vertical="center"/>
    </xf>
    <xf numFmtId="0" fontId="21" fillId="0" borderId="44" xfId="0" applyFont="1" applyBorder="1" applyAlignment="1">
      <alignment horizontal="center" vertical="center"/>
    </xf>
    <xf numFmtId="0" fontId="21" fillId="0" borderId="83" xfId="0" applyFont="1" applyBorder="1" applyAlignment="1">
      <alignment horizontal="center" vertical="center" wrapText="1"/>
    </xf>
    <xf numFmtId="0" fontId="21" fillId="0" borderId="43"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82" xfId="0" applyFont="1" applyBorder="1" applyAlignment="1">
      <alignment horizontal="center" vertical="center"/>
    </xf>
    <xf numFmtId="0" fontId="21" fillId="0" borderId="67" xfId="0" applyFont="1" applyBorder="1" applyAlignment="1">
      <alignment horizontal="center" vertical="center"/>
    </xf>
    <xf numFmtId="0" fontId="21" fillId="0" borderId="68" xfId="0" applyFont="1" applyBorder="1" applyAlignment="1">
      <alignment horizontal="center" vertical="center"/>
    </xf>
    <xf numFmtId="177" fontId="0" fillId="0" borderId="28" xfId="0" applyNumberFormat="1" applyFont="1" applyBorder="1" applyAlignment="1">
      <alignment horizontal="right" vertical="center"/>
    </xf>
    <xf numFmtId="177" fontId="0" fillId="0" borderId="133" xfId="0" applyNumberFormat="1" applyFont="1" applyBorder="1" applyAlignment="1">
      <alignment horizontal="right" vertical="center"/>
    </xf>
    <xf numFmtId="0" fontId="0" fillId="3" borderId="95" xfId="0" applyFont="1" applyFill="1" applyBorder="1" applyAlignment="1">
      <alignment vertical="top" wrapText="1"/>
    </xf>
    <xf numFmtId="0" fontId="0" fillId="3" borderId="78" xfId="0" applyFont="1" applyFill="1" applyBorder="1" applyAlignment="1">
      <alignment vertical="top" wrapText="1"/>
    </xf>
    <xf numFmtId="0" fontId="0" fillId="3" borderId="79" xfId="0" applyFont="1" applyFill="1" applyBorder="1" applyAlignment="1">
      <alignment vertical="top" wrapText="1"/>
    </xf>
    <xf numFmtId="49" fontId="0" fillId="0" borderId="105" xfId="0" applyNumberFormat="1" applyFont="1" applyFill="1" applyBorder="1" applyAlignment="1">
      <alignment horizontal="center" vertical="center"/>
    </xf>
    <xf numFmtId="49" fontId="0" fillId="0" borderId="15" xfId="0" applyNumberFormat="1" applyFont="1" applyFill="1" applyBorder="1" applyAlignment="1">
      <alignment horizontal="center" vertical="center"/>
    </xf>
    <xf numFmtId="49" fontId="0" fillId="0" borderId="23" xfId="0" applyNumberFormat="1" applyFont="1" applyFill="1" applyBorder="1" applyAlignment="1">
      <alignment horizontal="center" vertical="center"/>
    </xf>
    <xf numFmtId="177" fontId="0" fillId="0" borderId="51" xfId="0" applyNumberFormat="1" applyFont="1" applyFill="1" applyBorder="1" applyAlignment="1">
      <alignment horizontal="right" vertical="center"/>
    </xf>
    <xf numFmtId="0" fontId="0" fillId="0" borderId="70" xfId="0" applyFont="1" applyFill="1" applyBorder="1" applyAlignment="1">
      <alignment vertical="center" wrapText="1"/>
    </xf>
    <xf numFmtId="0" fontId="0" fillId="0" borderId="72" xfId="0" applyFont="1" applyFill="1" applyBorder="1" applyAlignment="1">
      <alignment vertical="center" wrapText="1"/>
    </xf>
    <xf numFmtId="0" fontId="0" fillId="0" borderId="73" xfId="0" applyFont="1" applyFill="1" applyBorder="1" applyAlignment="1">
      <alignment vertical="center" wrapText="1"/>
    </xf>
    <xf numFmtId="0" fontId="0" fillId="0" borderId="74" xfId="0" applyFont="1" applyFill="1" applyBorder="1" applyAlignment="1">
      <alignment vertical="center" wrapText="1"/>
    </xf>
    <xf numFmtId="177" fontId="0" fillId="0" borderId="45" xfId="0" applyNumberFormat="1" applyFont="1" applyFill="1" applyBorder="1" applyAlignment="1">
      <alignment horizontal="right" vertical="center"/>
    </xf>
    <xf numFmtId="0" fontId="29" fillId="0" borderId="43" xfId="0" applyFont="1" applyFill="1" applyBorder="1" applyAlignment="1">
      <alignment vertical="center" wrapText="1"/>
    </xf>
    <xf numFmtId="0" fontId="29" fillId="0" borderId="44" xfId="0" applyFont="1" applyFill="1" applyBorder="1" applyAlignment="1">
      <alignment vertical="center" wrapText="1"/>
    </xf>
    <xf numFmtId="0" fontId="31" fillId="2" borderId="24" xfId="0" applyFont="1" applyFill="1" applyBorder="1" applyAlignment="1">
      <alignment horizontal="center" vertical="center" textRotation="255" shrinkToFit="1"/>
    </xf>
    <xf numFmtId="0" fontId="31" fillId="2" borderId="28" xfId="0" applyFont="1" applyFill="1" applyBorder="1" applyAlignment="1">
      <alignment horizontal="center" vertical="center" textRotation="255" shrinkToFit="1"/>
    </xf>
    <xf numFmtId="0" fontId="31" fillId="2" borderId="35" xfId="0" applyFont="1" applyFill="1" applyBorder="1" applyAlignment="1">
      <alignment horizontal="center" vertical="center" textRotation="255" shrinkToFit="1"/>
    </xf>
    <xf numFmtId="0" fontId="31" fillId="2" borderId="65" xfId="0" applyFont="1" applyFill="1" applyBorder="1" applyAlignment="1">
      <alignment horizontal="center" vertical="center" textRotation="255" shrinkToFit="1"/>
    </xf>
    <xf numFmtId="0" fontId="31" fillId="2" borderId="29" xfId="0" applyFont="1" applyFill="1" applyBorder="1" applyAlignment="1">
      <alignment horizontal="center" vertical="center" textRotation="255" shrinkToFit="1"/>
    </xf>
    <xf numFmtId="0" fontId="31" fillId="2" borderId="31" xfId="0" applyFont="1" applyFill="1" applyBorder="1" applyAlignment="1">
      <alignment horizontal="center" vertical="center" textRotation="255" shrinkToFit="1"/>
    </xf>
    <xf numFmtId="0" fontId="0" fillId="0" borderId="66" xfId="0" applyFont="1" applyFill="1" applyBorder="1" applyAlignment="1">
      <alignment vertical="center" wrapText="1"/>
    </xf>
    <xf numFmtId="0" fontId="0" fillId="0" borderId="67" xfId="0" applyFont="1" applyFill="1" applyBorder="1" applyAlignment="1">
      <alignment vertical="center" wrapText="1"/>
    </xf>
    <xf numFmtId="0" fontId="0" fillId="0" borderId="68" xfId="0" applyFont="1" applyFill="1" applyBorder="1" applyAlignment="1">
      <alignment vertical="center" wrapText="1"/>
    </xf>
    <xf numFmtId="177" fontId="0" fillId="0" borderId="38" xfId="0" applyNumberFormat="1" applyFont="1" applyFill="1" applyBorder="1" applyAlignment="1">
      <alignment horizontal="right" vertical="center"/>
    </xf>
    <xf numFmtId="0" fontId="0" fillId="0" borderId="37" xfId="0" applyFont="1" applyFill="1" applyBorder="1" applyAlignment="1">
      <alignment vertical="top" wrapText="1"/>
    </xf>
    <xf numFmtId="0" fontId="0" fillId="0" borderId="25" xfId="0" applyFont="1" applyFill="1" applyBorder="1" applyAlignment="1">
      <alignment vertical="top" wrapText="1"/>
    </xf>
    <xf numFmtId="0" fontId="0" fillId="0" borderId="28" xfId="0" applyFont="1" applyFill="1" applyBorder="1" applyAlignment="1">
      <alignment vertical="top" wrapText="1"/>
    </xf>
    <xf numFmtId="0" fontId="0" fillId="0" borderId="71" xfId="0" applyFont="1" applyFill="1" applyBorder="1" applyAlignment="1">
      <alignment vertical="top" wrapText="1"/>
    </xf>
    <xf numFmtId="0" fontId="0" fillId="0" borderId="0" xfId="0" applyFont="1" applyFill="1" applyBorder="1" applyAlignment="1">
      <alignment vertical="top" wrapText="1"/>
    </xf>
    <xf numFmtId="0" fontId="0" fillId="0" borderId="65" xfId="0" applyFont="1" applyFill="1" applyBorder="1" applyAlignment="1">
      <alignment vertical="top" wrapText="1"/>
    </xf>
    <xf numFmtId="0" fontId="0" fillId="0" borderId="30" xfId="0" applyFont="1" applyBorder="1" applyAlignment="1">
      <alignment vertical="center"/>
    </xf>
    <xf numFmtId="0" fontId="0" fillId="0" borderId="21" xfId="0" applyFont="1" applyBorder="1" applyAlignment="1">
      <alignment vertical="center"/>
    </xf>
    <xf numFmtId="0" fontId="0" fillId="0" borderId="22" xfId="0" applyFont="1" applyBorder="1" applyAlignment="1">
      <alignment vertical="center"/>
    </xf>
    <xf numFmtId="38" fontId="0" fillId="0" borderId="61" xfId="1" applyFont="1" applyBorder="1" applyAlignment="1">
      <alignment horizontal="center" vertical="center"/>
    </xf>
    <xf numFmtId="0" fontId="0" fillId="0" borderId="26" xfId="0" applyFont="1" applyBorder="1" applyAlignment="1">
      <alignment vertical="center" wrapText="1"/>
    </xf>
    <xf numFmtId="0" fontId="0" fillId="0" borderId="30" xfId="0" applyFont="1" applyBorder="1" applyAlignment="1">
      <alignment vertical="center" wrapText="1"/>
    </xf>
    <xf numFmtId="9" fontId="0" fillId="0" borderId="51" xfId="0" applyNumberFormat="1" applyFont="1" applyFill="1" applyBorder="1" applyAlignment="1">
      <alignment horizontal="center" vertical="center"/>
    </xf>
    <xf numFmtId="193" fontId="0" fillId="0" borderId="51" xfId="0" applyNumberFormat="1" applyFont="1" applyFill="1" applyBorder="1" applyAlignment="1">
      <alignment horizontal="center" vertical="center"/>
    </xf>
    <xf numFmtId="193" fontId="0" fillId="0" borderId="49" xfId="0" applyNumberFormat="1" applyFont="1" applyFill="1" applyBorder="1" applyAlignment="1">
      <alignment horizontal="center" vertical="center"/>
    </xf>
    <xf numFmtId="193" fontId="0" fillId="0" borderId="42" xfId="0" applyNumberFormat="1" applyFont="1" applyFill="1" applyBorder="1" applyAlignment="1">
      <alignment horizontal="center" vertical="center" shrinkToFit="1"/>
    </xf>
    <xf numFmtId="193" fontId="0" fillId="0" borderId="43" xfId="0" applyNumberFormat="1" applyFont="1" applyFill="1" applyBorder="1" applyAlignment="1">
      <alignment horizontal="center" vertical="center" shrinkToFit="1"/>
    </xf>
    <xf numFmtId="193" fontId="0" fillId="0" borderId="44" xfId="0" applyNumberFormat="1" applyFont="1" applyFill="1" applyBorder="1" applyAlignment="1">
      <alignment horizontal="center" vertical="center" shrinkToFit="1"/>
    </xf>
    <xf numFmtId="193" fontId="0" fillId="0" borderId="38" xfId="0" quotePrefix="1" applyNumberFormat="1" applyFont="1" applyFill="1" applyBorder="1" applyAlignment="1">
      <alignment horizontal="center" vertical="center" wrapText="1"/>
    </xf>
    <xf numFmtId="193" fontId="0" fillId="0" borderId="39" xfId="0" applyNumberFormat="1" applyFont="1" applyFill="1" applyBorder="1" applyAlignment="1">
      <alignment horizontal="center" vertical="center"/>
    </xf>
    <xf numFmtId="0" fontId="0" fillId="0" borderId="26" xfId="2" applyFont="1" applyFill="1" applyBorder="1" applyAlignment="1" applyProtection="1">
      <alignment vertical="center" wrapText="1" shrinkToFit="1"/>
    </xf>
    <xf numFmtId="0" fontId="0" fillId="0" borderId="25" xfId="2" applyFont="1" applyFill="1" applyBorder="1" applyAlignment="1" applyProtection="1">
      <alignment vertical="center" wrapText="1" shrinkToFit="1"/>
    </xf>
    <xf numFmtId="0" fontId="0" fillId="0" borderId="30" xfId="2" applyFont="1" applyFill="1" applyBorder="1" applyAlignment="1" applyProtection="1">
      <alignment vertical="center" wrapText="1" shrinkToFit="1"/>
    </xf>
    <xf numFmtId="0" fontId="0" fillId="0" borderId="21" xfId="2" applyFont="1" applyFill="1" applyBorder="1" applyAlignment="1" applyProtection="1">
      <alignment vertical="center" wrapText="1" shrinkToFit="1"/>
    </xf>
    <xf numFmtId="0" fontId="6" fillId="0" borderId="25" xfId="3" applyFont="1" applyFill="1" applyBorder="1" applyAlignment="1">
      <alignment horizontal="center" vertical="center" shrinkToFit="1"/>
    </xf>
    <xf numFmtId="0" fontId="0" fillId="0" borderId="28" xfId="0" applyFont="1" applyBorder="1" applyAlignment="1">
      <alignment horizontal="center" vertical="center" shrinkToFit="1"/>
    </xf>
    <xf numFmtId="0" fontId="0" fillId="0" borderId="31" xfId="0" applyFont="1" applyBorder="1" applyAlignment="1">
      <alignment horizontal="center" vertical="center" shrinkToFit="1"/>
    </xf>
    <xf numFmtId="0" fontId="1" fillId="0" borderId="15" xfId="0" applyFont="1" applyFill="1" applyBorder="1" applyAlignment="1">
      <alignment horizontal="center" vertical="center"/>
    </xf>
    <xf numFmtId="0" fontId="56" fillId="0" borderId="18" xfId="4" applyFont="1" applyFill="1" applyBorder="1" applyAlignment="1" applyProtection="1">
      <alignment horizontal="center" vertical="center" wrapText="1" shrinkToFit="1"/>
    </xf>
    <xf numFmtId="0" fontId="0" fillId="0" borderId="15" xfId="4" applyFont="1" applyFill="1" applyBorder="1" applyAlignment="1" applyProtection="1">
      <alignment horizontal="center" vertical="center" shrinkToFit="1"/>
    </xf>
    <xf numFmtId="0" fontId="0" fillId="0" borderId="23" xfId="4" applyFont="1" applyFill="1" applyBorder="1" applyAlignment="1" applyProtection="1">
      <alignment horizontal="center" vertical="center" shrinkToFit="1"/>
    </xf>
    <xf numFmtId="0" fontId="37" fillId="0" borderId="0" xfId="0" applyFont="1" applyBorder="1" applyAlignment="1" applyProtection="1">
      <alignment wrapText="1"/>
      <protection locked="0"/>
    </xf>
    <xf numFmtId="0" fontId="37" fillId="0" borderId="1" xfId="0" applyFont="1" applyBorder="1" applyAlignment="1" applyProtection="1">
      <alignment wrapText="1"/>
      <protection locked="0"/>
    </xf>
    <xf numFmtId="0" fontId="26" fillId="0" borderId="1" xfId="0" applyFont="1" applyBorder="1" applyAlignment="1" applyProtection="1">
      <alignment horizontal="center" vertical="center" wrapText="1"/>
      <protection locked="0"/>
    </xf>
    <xf numFmtId="0" fontId="26" fillId="2" borderId="2" xfId="2" applyFont="1" applyFill="1" applyBorder="1" applyAlignment="1" applyProtection="1">
      <alignment horizontal="right" vertical="center" wrapText="1"/>
      <protection locked="0"/>
    </xf>
    <xf numFmtId="0" fontId="23" fillId="0" borderId="3" xfId="0" applyFont="1" applyBorder="1" applyAlignment="1" applyProtection="1">
      <alignment horizontal="right" vertical="center" wrapText="1"/>
      <protection locked="0"/>
    </xf>
    <xf numFmtId="0" fontId="23" fillId="0" borderId="4" xfId="0" applyFont="1" applyBorder="1" applyAlignment="1" applyProtection="1">
      <alignment horizontal="right" vertical="center" wrapText="1"/>
      <protection locked="0"/>
    </xf>
    <xf numFmtId="0" fontId="22" fillId="2" borderId="5" xfId="2" applyFont="1" applyFill="1" applyBorder="1" applyAlignment="1" applyProtection="1">
      <alignment horizontal="center" vertical="center" wrapText="1"/>
      <protection locked="0"/>
    </xf>
    <xf numFmtId="0" fontId="22" fillId="2" borderId="6" xfId="2" applyFont="1" applyFill="1" applyBorder="1" applyAlignment="1" applyProtection="1">
      <alignment horizontal="center" vertical="center" wrapText="1"/>
      <protection locked="0"/>
    </xf>
    <xf numFmtId="0" fontId="23" fillId="0" borderId="7" xfId="3" applyFont="1" applyFill="1" applyBorder="1" applyAlignment="1" applyProtection="1">
      <alignment horizontal="center" vertical="center" wrapText="1" shrinkToFit="1"/>
      <protection locked="0"/>
    </xf>
    <xf numFmtId="0" fontId="23" fillId="0" borderId="6" xfId="3" applyFont="1" applyFill="1" applyBorder="1" applyAlignment="1" applyProtection="1">
      <alignment horizontal="center" vertical="center" wrapText="1" shrinkToFit="1"/>
      <protection locked="0"/>
    </xf>
    <xf numFmtId="0" fontId="23" fillId="0" borderId="9" xfId="3" applyFont="1" applyFill="1" applyBorder="1" applyAlignment="1" applyProtection="1">
      <alignment horizontal="center" vertical="center" wrapText="1" shrinkToFit="1"/>
      <protection locked="0"/>
    </xf>
    <xf numFmtId="0" fontId="27" fillId="2" borderId="8" xfId="3" applyFont="1" applyFill="1" applyBorder="1" applyAlignment="1" applyProtection="1">
      <alignment horizontal="center" vertical="center" wrapText="1" shrinkToFit="1"/>
      <protection locked="0"/>
    </xf>
    <xf numFmtId="0" fontId="23" fillId="0" borderId="6" xfId="0" applyFont="1" applyBorder="1" applyAlignment="1" applyProtection="1">
      <alignment horizontal="center" vertical="center" wrapText="1"/>
      <protection locked="0"/>
    </xf>
    <xf numFmtId="0" fontId="23" fillId="0" borderId="9" xfId="0" applyFont="1" applyBorder="1" applyAlignment="1" applyProtection="1">
      <alignment horizontal="center" vertical="center" wrapText="1"/>
      <protection locked="0"/>
    </xf>
    <xf numFmtId="0" fontId="23" fillId="0" borderId="10" xfId="0" applyFont="1" applyBorder="1" applyAlignment="1" applyProtection="1">
      <alignment horizontal="center" vertical="center" wrapText="1"/>
      <protection locked="0"/>
    </xf>
    <xf numFmtId="0" fontId="23" fillId="0" borderId="11"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20" xfId="0" applyFont="1" applyBorder="1" applyAlignment="1" applyProtection="1">
      <alignment horizontal="center" vertical="center" wrapText="1"/>
      <protection locked="0"/>
    </xf>
    <xf numFmtId="0" fontId="23" fillId="0" borderId="21" xfId="0" applyFont="1" applyBorder="1" applyAlignment="1" applyProtection="1">
      <alignment horizontal="center" vertical="center" wrapText="1"/>
      <protection locked="0"/>
    </xf>
    <xf numFmtId="0" fontId="23" fillId="0" borderId="22" xfId="0" applyFont="1" applyBorder="1" applyAlignment="1" applyProtection="1">
      <alignment horizontal="center" vertical="center" wrapText="1"/>
      <protection locked="0"/>
    </xf>
    <xf numFmtId="0" fontId="22" fillId="2" borderId="8" xfId="3" applyFont="1" applyFill="1" applyBorder="1" applyAlignment="1" applyProtection="1">
      <alignment horizontal="center" vertical="center" wrapText="1"/>
      <protection locked="0"/>
    </xf>
    <xf numFmtId="0" fontId="23" fillId="0" borderId="13" xfId="0" applyFont="1" applyBorder="1" applyAlignment="1" applyProtection="1">
      <alignment horizontal="center" vertical="center" wrapText="1"/>
      <protection locked="0"/>
    </xf>
    <xf numFmtId="0" fontId="28" fillId="2" borderId="14" xfId="2" applyFont="1" applyFill="1" applyBorder="1" applyAlignment="1" applyProtection="1">
      <alignment horizontal="center" vertical="center" wrapText="1" shrinkToFit="1"/>
      <protection locked="0"/>
    </xf>
    <xf numFmtId="0" fontId="28" fillId="2" borderId="15" xfId="2" applyFont="1" applyFill="1" applyBorder="1" applyAlignment="1" applyProtection="1">
      <alignment horizontal="center" vertical="center" wrapText="1" shrinkToFit="1"/>
      <protection locked="0"/>
    </xf>
    <xf numFmtId="0" fontId="28" fillId="2" borderId="16" xfId="2" applyFont="1" applyFill="1" applyBorder="1" applyAlignment="1" applyProtection="1">
      <alignment horizontal="center" vertical="center" wrapText="1" shrinkToFit="1"/>
      <protection locked="0"/>
    </xf>
    <xf numFmtId="0" fontId="23" fillId="0" borderId="17" xfId="2" applyFont="1" applyFill="1" applyBorder="1" applyAlignment="1" applyProtection="1">
      <alignment horizontal="center" vertical="center" wrapText="1"/>
      <protection locked="0"/>
    </xf>
    <xf numFmtId="0" fontId="23" fillId="0" borderId="15" xfId="2" applyFont="1" applyFill="1" applyBorder="1" applyAlignment="1" applyProtection="1">
      <alignment horizontal="center" vertical="center" wrapText="1"/>
      <protection locked="0"/>
    </xf>
    <xf numFmtId="0" fontId="23" fillId="0" borderId="19" xfId="2" applyFont="1" applyFill="1" applyBorder="1" applyAlignment="1" applyProtection="1">
      <alignment horizontal="center" vertical="center" wrapText="1"/>
      <protection locked="0"/>
    </xf>
    <xf numFmtId="0" fontId="22" fillId="2" borderId="14" xfId="2" applyFont="1" applyFill="1" applyBorder="1" applyAlignment="1" applyProtection="1">
      <alignment horizontal="center" vertical="center" wrapText="1"/>
      <protection locked="0"/>
    </xf>
    <xf numFmtId="0" fontId="22" fillId="2" borderId="15" xfId="2" applyFont="1" applyFill="1" applyBorder="1" applyAlignment="1" applyProtection="1">
      <alignment horizontal="center" vertical="center" wrapText="1"/>
      <protection locked="0"/>
    </xf>
    <xf numFmtId="0" fontId="23" fillId="0" borderId="17" xfId="3" applyFont="1" applyFill="1" applyBorder="1" applyAlignment="1" applyProtection="1">
      <alignment horizontal="left" vertical="center" wrapText="1"/>
      <protection locked="0"/>
    </xf>
    <xf numFmtId="0" fontId="23" fillId="0" borderId="15" xfId="3" applyFont="1" applyFill="1" applyBorder="1" applyAlignment="1" applyProtection="1">
      <alignment horizontal="left" vertical="center" wrapText="1"/>
      <protection locked="0"/>
    </xf>
    <xf numFmtId="0" fontId="23" fillId="0" borderId="23" xfId="3" applyFont="1" applyFill="1" applyBorder="1" applyAlignment="1" applyProtection="1">
      <alignment horizontal="left" vertical="center" wrapText="1"/>
      <protection locked="0"/>
    </xf>
    <xf numFmtId="0" fontId="22" fillId="2" borderId="16" xfId="2" applyFont="1" applyFill="1" applyBorder="1" applyAlignment="1" applyProtection="1">
      <alignment horizontal="center" vertical="center" wrapText="1"/>
      <protection locked="0"/>
    </xf>
    <xf numFmtId="0" fontId="23" fillId="0" borderId="17" xfId="3" applyFont="1" applyFill="1" applyBorder="1" applyAlignment="1" applyProtection="1">
      <alignment vertical="center" wrapText="1"/>
      <protection locked="0"/>
    </xf>
    <xf numFmtId="0" fontId="23" fillId="0" borderId="15" xfId="3" applyFont="1" applyFill="1" applyBorder="1" applyAlignment="1" applyProtection="1">
      <alignment vertical="center" wrapText="1"/>
      <protection locked="0"/>
    </xf>
    <xf numFmtId="0" fontId="23" fillId="0" borderId="23" xfId="3" applyFont="1" applyFill="1" applyBorder="1" applyAlignment="1" applyProtection="1">
      <alignment vertical="center" wrapText="1"/>
      <protection locked="0"/>
    </xf>
    <xf numFmtId="0" fontId="22" fillId="2" borderId="24" xfId="2" applyFont="1" applyFill="1" applyBorder="1" applyAlignment="1" applyProtection="1">
      <alignment horizontal="center" vertical="center" wrapText="1"/>
      <protection locked="0"/>
    </xf>
    <xf numFmtId="0" fontId="22" fillId="2" borderId="25" xfId="2" applyFont="1" applyFill="1" applyBorder="1" applyAlignment="1" applyProtection="1">
      <alignment horizontal="center" vertical="center" wrapText="1"/>
      <protection locked="0"/>
    </xf>
    <xf numFmtId="0" fontId="22" fillId="2" borderId="32" xfId="2" applyFont="1" applyFill="1" applyBorder="1" applyAlignment="1" applyProtection="1">
      <alignment horizontal="center" vertical="center" wrapText="1"/>
      <protection locked="0"/>
    </xf>
    <xf numFmtId="0" fontId="22" fillId="2" borderId="35" xfId="2" applyFont="1" applyFill="1" applyBorder="1" applyAlignment="1" applyProtection="1">
      <alignment horizontal="center" vertical="center" wrapText="1"/>
      <protection locked="0"/>
    </xf>
    <xf numFmtId="0" fontId="22" fillId="2" borderId="0" xfId="2" applyFont="1" applyFill="1" applyBorder="1" applyAlignment="1" applyProtection="1">
      <alignment horizontal="center" vertical="center" wrapText="1"/>
      <protection locked="0"/>
    </xf>
    <xf numFmtId="0" fontId="22" fillId="2" borderId="36" xfId="2" applyFont="1" applyFill="1" applyBorder="1" applyAlignment="1" applyProtection="1">
      <alignment horizontal="center" vertical="center" wrapText="1"/>
      <protection locked="0"/>
    </xf>
    <xf numFmtId="0" fontId="22" fillId="2" borderId="29" xfId="2" applyFont="1" applyFill="1" applyBorder="1" applyAlignment="1" applyProtection="1">
      <alignment horizontal="center" vertical="center" wrapText="1"/>
      <protection locked="0"/>
    </xf>
    <xf numFmtId="0" fontId="22" fillId="2" borderId="21" xfId="2" applyFont="1" applyFill="1" applyBorder="1" applyAlignment="1" applyProtection="1">
      <alignment horizontal="center" vertical="center" wrapText="1"/>
      <protection locked="0"/>
    </xf>
    <xf numFmtId="0" fontId="22" fillId="2" borderId="53" xfId="2" applyFont="1" applyFill="1" applyBorder="1" applyAlignment="1" applyProtection="1">
      <alignment horizontal="center" vertical="center" wrapText="1"/>
      <protection locked="0"/>
    </xf>
    <xf numFmtId="0" fontId="22" fillId="0" borderId="33" xfId="2" applyFont="1" applyFill="1" applyBorder="1" applyAlignment="1" applyProtection="1">
      <alignment horizontal="center" vertical="center" wrapText="1"/>
      <protection locked="0"/>
    </xf>
    <xf numFmtId="0" fontId="22" fillId="0" borderId="34" xfId="2" applyFont="1" applyFill="1" applyBorder="1" applyAlignment="1" applyProtection="1">
      <alignment horizontal="center" vertical="center" wrapText="1"/>
      <protection locked="0"/>
    </xf>
    <xf numFmtId="0" fontId="23" fillId="2" borderId="18" xfId="0" applyFont="1" applyFill="1" applyBorder="1" applyAlignment="1" applyProtection="1">
      <alignment horizontal="center" vertical="center" wrapText="1"/>
      <protection locked="0"/>
    </xf>
    <xf numFmtId="0" fontId="23" fillId="2" borderId="15" xfId="0" applyFont="1" applyFill="1" applyBorder="1" applyAlignment="1" applyProtection="1">
      <alignment horizontal="center" vertical="center" wrapText="1"/>
      <protection locked="0"/>
    </xf>
    <xf numFmtId="0" fontId="23" fillId="2" borderId="19" xfId="0" applyFont="1" applyFill="1" applyBorder="1" applyAlignment="1" applyProtection="1">
      <alignment horizontal="center" vertical="center" wrapText="1"/>
      <protection locked="0"/>
    </xf>
    <xf numFmtId="0" fontId="22" fillId="2" borderId="24" xfId="2" applyFont="1" applyFill="1" applyBorder="1" applyAlignment="1" applyProtection="1">
      <alignment horizontal="center" vertical="center" wrapText="1" shrinkToFit="1"/>
      <protection locked="0"/>
    </xf>
    <xf numFmtId="0" fontId="22" fillId="2" borderId="25" xfId="2" applyFont="1" applyFill="1" applyBorder="1" applyAlignment="1" applyProtection="1">
      <alignment horizontal="center" vertical="center" wrapText="1" shrinkToFit="1"/>
      <protection locked="0"/>
    </xf>
    <xf numFmtId="0" fontId="22" fillId="2" borderId="29" xfId="2" applyFont="1" applyFill="1" applyBorder="1" applyAlignment="1" applyProtection="1">
      <alignment horizontal="center" vertical="center" wrapText="1" shrinkToFit="1"/>
      <protection locked="0"/>
    </xf>
    <xf numFmtId="0" fontId="22" fillId="2" borderId="21" xfId="2" applyFont="1" applyFill="1" applyBorder="1" applyAlignment="1" applyProtection="1">
      <alignment horizontal="center" vertical="center" wrapText="1" shrinkToFit="1"/>
      <protection locked="0"/>
    </xf>
    <xf numFmtId="0" fontId="22" fillId="0" borderId="26" xfId="2" applyFont="1" applyFill="1" applyBorder="1" applyAlignment="1" applyProtection="1">
      <alignment horizontal="left" vertical="center" wrapText="1" shrinkToFit="1"/>
      <protection locked="0"/>
    </xf>
    <xf numFmtId="0" fontId="22" fillId="0" borderId="25" xfId="2" applyFont="1" applyFill="1" applyBorder="1" applyAlignment="1" applyProtection="1">
      <alignment horizontal="left" vertical="center" wrapText="1" shrinkToFit="1"/>
      <protection locked="0"/>
    </xf>
    <xf numFmtId="0" fontId="22" fillId="0" borderId="27" xfId="2" applyFont="1" applyFill="1" applyBorder="1" applyAlignment="1" applyProtection="1">
      <alignment horizontal="left" vertical="center" wrapText="1" shrinkToFit="1"/>
      <protection locked="0"/>
    </xf>
    <xf numFmtId="0" fontId="22" fillId="0" borderId="30" xfId="2" applyFont="1" applyFill="1" applyBorder="1" applyAlignment="1" applyProtection="1">
      <alignment horizontal="left" vertical="center" wrapText="1" shrinkToFit="1"/>
      <protection locked="0"/>
    </xf>
    <xf numFmtId="0" fontId="22" fillId="0" borderId="21" xfId="2" applyFont="1" applyFill="1" applyBorder="1" applyAlignment="1" applyProtection="1">
      <alignment horizontal="left" vertical="center" wrapText="1" shrinkToFit="1"/>
      <protection locked="0"/>
    </xf>
    <xf numFmtId="0" fontId="22" fillId="0" borderId="22" xfId="2" applyFont="1" applyFill="1" applyBorder="1" applyAlignment="1" applyProtection="1">
      <alignment horizontal="left" vertical="center" wrapText="1" shrinkToFit="1"/>
      <protection locked="0"/>
    </xf>
    <xf numFmtId="0" fontId="22" fillId="2" borderId="18" xfId="3" applyNumberFormat="1" applyFont="1" applyFill="1" applyBorder="1" applyAlignment="1" applyProtection="1">
      <alignment horizontal="center" vertical="center" wrapText="1"/>
      <protection locked="0"/>
    </xf>
    <xf numFmtId="0" fontId="23" fillId="0" borderId="15"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0" borderId="18" xfId="0" applyFont="1" applyBorder="1" applyAlignment="1" applyProtection="1">
      <alignment horizontal="center" vertical="center" wrapText="1"/>
      <protection locked="0"/>
    </xf>
    <xf numFmtId="0" fontId="23" fillId="0" borderId="37" xfId="3" applyFont="1" applyFill="1" applyBorder="1" applyAlignment="1" applyProtection="1">
      <alignment horizontal="left" vertical="center" wrapText="1" shrinkToFit="1"/>
      <protection locked="0"/>
    </xf>
    <xf numFmtId="0" fontId="23" fillId="0" borderId="25" xfId="0" applyFont="1" applyBorder="1" applyAlignment="1" applyProtection="1">
      <alignment horizontal="left" vertical="center" wrapText="1" shrinkToFit="1"/>
      <protection locked="0"/>
    </xf>
    <xf numFmtId="0" fontId="23" fillId="0" borderId="28" xfId="0" applyFont="1" applyBorder="1" applyAlignment="1" applyProtection="1">
      <alignment horizontal="left" vertical="center" wrapText="1" shrinkToFit="1"/>
      <protection locked="0"/>
    </xf>
    <xf numFmtId="0" fontId="23" fillId="0" borderId="20" xfId="0" applyFont="1" applyBorder="1" applyAlignment="1" applyProtection="1">
      <alignment horizontal="left" vertical="center" wrapText="1" shrinkToFit="1"/>
      <protection locked="0"/>
    </xf>
    <xf numFmtId="0" fontId="23" fillId="0" borderId="21" xfId="0" applyFont="1" applyBorder="1" applyAlignment="1" applyProtection="1">
      <alignment horizontal="left" vertical="center" wrapText="1" shrinkToFit="1"/>
      <protection locked="0"/>
    </xf>
    <xf numFmtId="0" fontId="23" fillId="0" borderId="31" xfId="0" applyFont="1" applyBorder="1" applyAlignment="1" applyProtection="1">
      <alignment horizontal="left" vertical="center" wrapText="1" shrinkToFit="1"/>
      <protection locked="0"/>
    </xf>
    <xf numFmtId="0" fontId="22" fillId="2" borderId="18" xfId="3" applyFont="1" applyFill="1" applyBorder="1" applyAlignment="1" applyProtection="1">
      <alignment horizontal="center" vertical="center" wrapText="1" shrinkToFit="1"/>
      <protection locked="0"/>
    </xf>
    <xf numFmtId="0" fontId="23" fillId="0" borderId="15" xfId="0" applyFont="1" applyBorder="1" applyAlignment="1" applyProtection="1">
      <alignment horizontal="center" vertical="center" wrapText="1" shrinkToFit="1"/>
      <protection locked="0"/>
    </xf>
    <xf numFmtId="0" fontId="23" fillId="0" borderId="19" xfId="0" applyFont="1" applyBorder="1" applyAlignment="1" applyProtection="1">
      <alignment horizontal="center" vertical="center" wrapText="1" shrinkToFit="1"/>
      <protection locked="0"/>
    </xf>
    <xf numFmtId="0" fontId="23" fillId="0" borderId="18" xfId="4" applyFont="1" applyFill="1" applyBorder="1" applyAlignment="1" applyProtection="1">
      <alignment horizontal="center" vertical="center" wrapText="1" shrinkToFit="1"/>
      <protection locked="0"/>
    </xf>
    <xf numFmtId="0" fontId="23" fillId="0" borderId="15" xfId="4" applyFont="1" applyFill="1" applyBorder="1" applyAlignment="1" applyProtection="1">
      <alignment horizontal="center" vertical="center" wrapText="1" shrinkToFit="1"/>
      <protection locked="0"/>
    </xf>
    <xf numFmtId="0" fontId="23" fillId="0" borderId="23" xfId="4" applyFont="1" applyFill="1" applyBorder="1" applyAlignment="1" applyProtection="1">
      <alignment horizontal="center" vertical="center" wrapText="1" shrinkToFit="1"/>
      <protection locked="0"/>
    </xf>
    <xf numFmtId="0" fontId="23" fillId="0" borderId="17" xfId="3" applyFont="1" applyFill="1" applyBorder="1" applyAlignment="1" applyProtection="1">
      <alignment horizontal="center" vertical="center" wrapText="1" shrinkToFit="1"/>
      <protection locked="0"/>
    </xf>
    <xf numFmtId="0" fontId="23" fillId="0" borderId="15" xfId="3" applyFont="1" applyFill="1" applyBorder="1" applyAlignment="1" applyProtection="1">
      <alignment horizontal="center" vertical="center" wrapText="1" shrinkToFit="1"/>
      <protection locked="0"/>
    </xf>
    <xf numFmtId="0" fontId="23" fillId="0" borderId="19" xfId="3" applyFont="1" applyFill="1" applyBorder="1" applyAlignment="1" applyProtection="1">
      <alignment horizontal="center" vertical="center" wrapText="1" shrinkToFit="1"/>
      <protection locked="0"/>
    </xf>
    <xf numFmtId="0" fontId="22" fillId="2" borderId="18" xfId="2" applyFont="1" applyFill="1" applyBorder="1" applyAlignment="1" applyProtection="1">
      <alignment horizontal="center" vertical="center" wrapText="1"/>
      <protection locked="0"/>
    </xf>
    <xf numFmtId="0" fontId="22" fillId="2" borderId="19" xfId="2" applyFont="1" applyFill="1" applyBorder="1" applyAlignment="1" applyProtection="1">
      <alignment horizontal="center" vertical="center" wrapText="1"/>
      <protection locked="0"/>
    </xf>
    <xf numFmtId="0" fontId="23" fillId="0" borderId="15" xfId="4" applyFont="1" applyFill="1" applyBorder="1" applyAlignment="1" applyProtection="1">
      <alignment horizontal="center" vertical="center" wrapText="1"/>
      <protection locked="0"/>
    </xf>
    <xf numFmtId="0" fontId="23" fillId="0" borderId="23" xfId="0" applyFont="1" applyBorder="1" applyAlignment="1" applyProtection="1">
      <alignment horizontal="center" vertical="center" wrapText="1"/>
      <protection locked="0"/>
    </xf>
    <xf numFmtId="177" fontId="23" fillId="0" borderId="121" xfId="0" applyNumberFormat="1" applyFont="1" applyFill="1" applyBorder="1" applyAlignment="1" applyProtection="1">
      <alignment horizontal="right" vertical="center" wrapText="1"/>
      <protection locked="0"/>
    </xf>
    <xf numFmtId="181" fontId="23" fillId="0" borderId="42" xfId="0" applyNumberFormat="1" applyFont="1" applyFill="1" applyBorder="1" applyAlignment="1" applyProtection="1">
      <alignment horizontal="right" vertical="center" shrinkToFit="1"/>
      <protection locked="0"/>
    </xf>
    <xf numFmtId="181" fontId="23" fillId="0" borderId="43" xfId="0" applyNumberFormat="1" applyFont="1" applyFill="1" applyBorder="1" applyAlignment="1" applyProtection="1">
      <alignment horizontal="right" vertical="center" shrinkToFit="1"/>
      <protection locked="0"/>
    </xf>
    <xf numFmtId="181" fontId="23" fillId="0" borderId="44" xfId="0" applyNumberFormat="1" applyFont="1" applyFill="1" applyBorder="1" applyAlignment="1" applyProtection="1">
      <alignment horizontal="right" vertical="center" shrinkToFit="1"/>
      <protection locked="0"/>
    </xf>
    <xf numFmtId="177" fontId="23" fillId="0" borderId="46" xfId="0" applyNumberFormat="1" applyFont="1" applyFill="1" applyBorder="1" applyAlignment="1" applyProtection="1">
      <alignment horizontal="right" vertical="center" wrapText="1"/>
      <protection locked="0"/>
    </xf>
    <xf numFmtId="177" fontId="23" fillId="0" borderId="47" xfId="0" applyNumberFormat="1" applyFont="1" applyFill="1" applyBorder="1" applyAlignment="1" applyProtection="1">
      <alignment horizontal="right" vertical="center" wrapText="1"/>
      <protection locked="0"/>
    </xf>
    <xf numFmtId="0" fontId="23" fillId="2" borderId="42" xfId="2" applyFont="1" applyFill="1" applyBorder="1" applyAlignment="1" applyProtection="1">
      <alignment horizontal="center" vertical="center" wrapText="1"/>
      <protection locked="0"/>
    </xf>
    <xf numFmtId="0" fontId="23" fillId="2" borderId="43" xfId="2" applyFont="1" applyFill="1" applyBorder="1" applyAlignment="1" applyProtection="1">
      <alignment horizontal="center" vertical="center" wrapText="1"/>
      <protection locked="0"/>
    </xf>
    <xf numFmtId="0" fontId="23" fillId="2" borderId="44" xfId="2" applyFont="1" applyFill="1" applyBorder="1" applyAlignment="1" applyProtection="1">
      <alignment horizontal="center" vertical="center" wrapText="1"/>
      <protection locked="0"/>
    </xf>
    <xf numFmtId="177" fontId="23" fillId="0" borderId="45" xfId="0" applyNumberFormat="1" applyFont="1" applyFill="1" applyBorder="1" applyAlignment="1" applyProtection="1">
      <alignment horizontal="right" vertical="center" wrapText="1"/>
      <protection locked="0"/>
    </xf>
    <xf numFmtId="0" fontId="23" fillId="2" borderId="23" xfId="0" applyFont="1" applyFill="1" applyBorder="1" applyAlignment="1" applyProtection="1">
      <alignment horizontal="center" vertical="center" wrapText="1"/>
      <protection locked="0"/>
    </xf>
    <xf numFmtId="0" fontId="23" fillId="2" borderId="26" xfId="2" applyFont="1" applyFill="1" applyBorder="1" applyAlignment="1" applyProtection="1">
      <alignment horizontal="center" vertical="center" wrapText="1"/>
      <protection locked="0"/>
    </xf>
    <xf numFmtId="0" fontId="23" fillId="2" borderId="27" xfId="0" applyFont="1" applyFill="1" applyBorder="1" applyAlignment="1" applyProtection="1">
      <alignment horizontal="center" vertical="center" wrapText="1"/>
      <protection locked="0"/>
    </xf>
    <xf numFmtId="0" fontId="23" fillId="2" borderId="40" xfId="0" applyFont="1" applyFill="1" applyBorder="1" applyAlignment="1" applyProtection="1">
      <alignment horizontal="center" vertical="center" wrapText="1"/>
      <protection locked="0"/>
    </xf>
    <xf numFmtId="0" fontId="23" fillId="2" borderId="41" xfId="0" applyFont="1" applyFill="1" applyBorder="1" applyAlignment="1" applyProtection="1">
      <alignment horizontal="center" vertical="center" wrapText="1"/>
      <protection locked="0"/>
    </xf>
    <xf numFmtId="0" fontId="23" fillId="2" borderId="30" xfId="0"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wrapText="1"/>
      <protection locked="0"/>
    </xf>
    <xf numFmtId="0" fontId="23" fillId="2" borderId="37" xfId="2" applyFont="1" applyFill="1" applyBorder="1" applyAlignment="1" applyProtection="1">
      <alignment horizontal="center" vertical="center" wrapText="1"/>
      <protection locked="0"/>
    </xf>
    <xf numFmtId="0" fontId="23" fillId="2" borderId="25" xfId="2" applyFont="1" applyFill="1" applyBorder="1" applyAlignment="1" applyProtection="1">
      <alignment horizontal="center" vertical="center" wrapText="1"/>
      <protection locked="0"/>
    </xf>
    <xf numFmtId="0" fontId="23" fillId="2" borderId="27" xfId="2" applyFont="1" applyFill="1" applyBorder="1" applyAlignment="1" applyProtection="1">
      <alignment horizontal="center" vertical="center" wrapText="1"/>
      <protection locked="0"/>
    </xf>
    <xf numFmtId="177" fontId="23" fillId="0" borderId="38" xfId="0" applyNumberFormat="1" applyFont="1" applyFill="1" applyBorder="1" applyAlignment="1" applyProtection="1">
      <alignment horizontal="right" vertical="center" wrapText="1"/>
      <protection locked="0"/>
    </xf>
    <xf numFmtId="180" fontId="23" fillId="0" borderId="69" xfId="0" applyNumberFormat="1" applyFont="1" applyFill="1" applyBorder="1" applyAlignment="1" applyProtection="1">
      <alignment horizontal="right" vertical="center" shrinkToFit="1"/>
      <protection locked="0"/>
    </xf>
    <xf numFmtId="180" fontId="23" fillId="0" borderId="67" xfId="0" applyNumberFormat="1" applyFont="1" applyFill="1" applyBorder="1" applyAlignment="1" applyProtection="1">
      <alignment horizontal="right" vertical="center" shrinkToFit="1"/>
      <protection locked="0"/>
    </xf>
    <xf numFmtId="180" fontId="23" fillId="0" borderId="68" xfId="0" applyNumberFormat="1" applyFont="1" applyFill="1" applyBorder="1" applyAlignment="1" applyProtection="1">
      <alignment horizontal="right" vertical="center" shrinkToFit="1"/>
      <protection locked="0"/>
    </xf>
    <xf numFmtId="180" fontId="23" fillId="0" borderId="108" xfId="0" applyNumberFormat="1" applyFont="1" applyFill="1" applyBorder="1" applyAlignment="1" applyProtection="1">
      <alignment horizontal="right" vertical="center" shrinkToFit="1"/>
      <protection locked="0"/>
    </xf>
    <xf numFmtId="0" fontId="23" fillId="2" borderId="50" xfId="2" applyFont="1" applyFill="1" applyBorder="1" applyAlignment="1" applyProtection="1">
      <alignment horizontal="center" vertical="center" wrapText="1"/>
      <protection locked="0"/>
    </xf>
    <xf numFmtId="0" fontId="23" fillId="2" borderId="51" xfId="2" applyFont="1" applyFill="1" applyBorder="1" applyAlignment="1" applyProtection="1">
      <alignment horizontal="center" vertical="center" wrapText="1"/>
      <protection locked="0"/>
    </xf>
    <xf numFmtId="178" fontId="23" fillId="0" borderId="51" xfId="0" applyNumberFormat="1" applyFont="1" applyFill="1" applyBorder="1" applyAlignment="1" applyProtection="1">
      <alignment horizontal="right" vertical="center" wrapText="1"/>
      <protection locked="0"/>
    </xf>
    <xf numFmtId="178" fontId="23" fillId="0" borderId="34" xfId="0" applyNumberFormat="1" applyFont="1" applyFill="1" applyBorder="1" applyAlignment="1" applyProtection="1">
      <alignment horizontal="right" vertical="center" wrapText="1"/>
      <protection locked="0"/>
    </xf>
    <xf numFmtId="178" fontId="23" fillId="0" borderId="52" xfId="0" applyNumberFormat="1" applyFont="1" applyFill="1" applyBorder="1" applyAlignment="1" applyProtection="1">
      <alignment horizontal="right" vertical="center" wrapText="1"/>
      <protection locked="0"/>
    </xf>
    <xf numFmtId="177" fontId="23" fillId="0" borderId="51" xfId="0" applyNumberFormat="1" applyFont="1" applyFill="1" applyBorder="1" applyAlignment="1" applyProtection="1">
      <alignment horizontal="right" vertical="center" wrapText="1"/>
      <protection locked="0"/>
    </xf>
    <xf numFmtId="177" fontId="23" fillId="0" borderId="34" xfId="0" applyNumberFormat="1" applyFont="1" applyFill="1" applyBorder="1" applyAlignment="1" applyProtection="1">
      <alignment horizontal="right" vertical="center" wrapText="1"/>
      <protection locked="0"/>
    </xf>
    <xf numFmtId="177" fontId="23" fillId="0" borderId="52" xfId="0" applyNumberFormat="1" applyFont="1" applyFill="1" applyBorder="1" applyAlignment="1" applyProtection="1">
      <alignment horizontal="right" vertical="center" wrapText="1"/>
      <protection locked="0"/>
    </xf>
    <xf numFmtId="0" fontId="23" fillId="2" borderId="20" xfId="2" applyFont="1" applyFill="1" applyBorder="1" applyAlignment="1" applyProtection="1">
      <alignment horizontal="center" vertical="center" wrapText="1"/>
      <protection locked="0"/>
    </xf>
    <xf numFmtId="0" fontId="23" fillId="2" borderId="21" xfId="2" applyFont="1" applyFill="1" applyBorder="1" applyAlignment="1" applyProtection="1">
      <alignment horizontal="center" vertical="center" wrapText="1"/>
      <protection locked="0"/>
    </xf>
    <xf numFmtId="0" fontId="23" fillId="2" borderId="22" xfId="2" applyFont="1" applyFill="1" applyBorder="1" applyAlignment="1" applyProtection="1">
      <alignment horizontal="center" vertical="center" wrapText="1"/>
      <protection locked="0"/>
    </xf>
    <xf numFmtId="177" fontId="23" fillId="0" borderId="48" xfId="0" applyNumberFormat="1" applyFont="1" applyFill="1" applyBorder="1" applyAlignment="1" applyProtection="1">
      <alignment horizontal="right" vertical="center" wrapText="1"/>
      <protection locked="0"/>
    </xf>
    <xf numFmtId="177" fontId="23" fillId="0" borderId="49" xfId="0" applyNumberFormat="1" applyFont="1" applyFill="1" applyBorder="1" applyAlignment="1" applyProtection="1">
      <alignment horizontal="right" vertical="center" wrapText="1"/>
      <protection locked="0"/>
    </xf>
    <xf numFmtId="0" fontId="23" fillId="2" borderId="51" xfId="0" applyFont="1" applyFill="1" applyBorder="1" applyAlignment="1" applyProtection="1">
      <alignment horizontal="center" vertical="center" wrapText="1"/>
      <protection locked="0"/>
    </xf>
    <xf numFmtId="0" fontId="23" fillId="2" borderId="59" xfId="0" applyFont="1" applyFill="1" applyBorder="1" applyAlignment="1" applyProtection="1">
      <alignment horizontal="center" vertical="center" wrapText="1"/>
      <protection locked="0"/>
    </xf>
    <xf numFmtId="0" fontId="23" fillId="0" borderId="26" xfId="0" applyFont="1" applyBorder="1" applyAlignment="1" applyProtection="1">
      <alignment horizontal="left" vertical="center" wrapText="1"/>
      <protection locked="0"/>
    </xf>
    <xf numFmtId="0" fontId="23" fillId="0" borderId="25" xfId="0" applyFont="1" applyBorder="1" applyAlignment="1" applyProtection="1">
      <alignment horizontal="left" vertical="center" wrapText="1"/>
      <protection locked="0"/>
    </xf>
    <xf numFmtId="0" fontId="23" fillId="0" borderId="27" xfId="0" applyFont="1" applyBorder="1" applyAlignment="1" applyProtection="1">
      <alignment horizontal="left" vertical="center" wrapText="1"/>
      <protection locked="0"/>
    </xf>
    <xf numFmtId="0" fontId="23" fillId="0" borderId="30" xfId="0" applyFont="1" applyBorder="1" applyAlignment="1" applyProtection="1">
      <alignment horizontal="left" vertical="center" wrapText="1"/>
      <protection locked="0"/>
    </xf>
    <xf numFmtId="0" fontId="23" fillId="0" borderId="21" xfId="0" applyFont="1" applyBorder="1" applyAlignment="1" applyProtection="1">
      <alignment horizontal="left" vertical="center" wrapText="1"/>
      <protection locked="0"/>
    </xf>
    <xf numFmtId="0" fontId="23" fillId="0" borderId="22" xfId="0" applyFont="1" applyBorder="1" applyAlignment="1" applyProtection="1">
      <alignment horizontal="left" vertical="center" wrapText="1"/>
      <protection locked="0"/>
    </xf>
    <xf numFmtId="0" fontId="23" fillId="2" borderId="18" xfId="0" applyFont="1" applyFill="1" applyBorder="1" applyAlignment="1" applyProtection="1">
      <alignment horizontal="center" vertical="center" wrapText="1" shrinkToFit="1"/>
      <protection locked="0"/>
    </xf>
    <xf numFmtId="0" fontId="23" fillId="2" borderId="15" xfId="0" applyFont="1" applyFill="1" applyBorder="1" applyAlignment="1" applyProtection="1">
      <alignment horizontal="center" vertical="center" wrapText="1" shrinkToFit="1"/>
      <protection locked="0"/>
    </xf>
    <xf numFmtId="0" fontId="23" fillId="2" borderId="19" xfId="0" applyFont="1" applyFill="1" applyBorder="1" applyAlignment="1" applyProtection="1">
      <alignment horizontal="center" vertical="center" wrapText="1" shrinkToFit="1"/>
      <protection locked="0"/>
    </xf>
    <xf numFmtId="0" fontId="23" fillId="0" borderId="51" xfId="0" applyFont="1" applyBorder="1" applyAlignment="1" applyProtection="1">
      <alignment horizontal="center" vertical="center" wrapText="1" shrinkToFit="1"/>
      <protection locked="0"/>
    </xf>
    <xf numFmtId="0" fontId="23" fillId="0" borderId="51" xfId="0" applyFont="1" applyBorder="1" applyAlignment="1" applyProtection="1">
      <alignment horizontal="center" vertical="center" wrapText="1"/>
      <protection locked="0"/>
    </xf>
    <xf numFmtId="177" fontId="23" fillId="0" borderId="18" xfId="0" applyNumberFormat="1" applyFont="1" applyBorder="1" applyAlignment="1" applyProtection="1">
      <alignment horizontal="right" vertical="center" wrapText="1"/>
      <protection locked="0"/>
    </xf>
    <xf numFmtId="177" fontId="23" fillId="0" borderId="15" xfId="0" applyNumberFormat="1" applyFont="1" applyBorder="1" applyAlignment="1" applyProtection="1">
      <alignment horizontal="right" vertical="center" wrapText="1"/>
      <protection locked="0"/>
    </xf>
    <xf numFmtId="177" fontId="23" fillId="0" borderId="19" xfId="0" applyNumberFormat="1" applyFont="1" applyBorder="1" applyAlignment="1" applyProtection="1">
      <alignment horizontal="right" vertical="center" wrapText="1"/>
      <protection locked="0"/>
    </xf>
    <xf numFmtId="0" fontId="23" fillId="0" borderId="59" xfId="0" applyFont="1" applyBorder="1" applyAlignment="1" applyProtection="1">
      <alignment horizontal="center" vertical="center" wrapText="1"/>
      <protection locked="0"/>
    </xf>
    <xf numFmtId="0" fontId="22" fillId="2" borderId="54" xfId="0" applyFont="1" applyFill="1" applyBorder="1" applyAlignment="1" applyProtection="1">
      <alignment horizontal="center" vertical="center" wrapText="1"/>
      <protection locked="0"/>
    </xf>
    <xf numFmtId="0" fontId="22" fillId="2" borderId="51" xfId="0" applyFont="1" applyFill="1" applyBorder="1" applyAlignment="1" applyProtection="1">
      <alignment horizontal="center" vertical="center" wrapText="1"/>
      <protection locked="0"/>
    </xf>
    <xf numFmtId="0" fontId="22" fillId="2" borderId="55" xfId="0" applyFont="1" applyFill="1" applyBorder="1" applyAlignment="1" applyProtection="1">
      <alignment horizontal="center" vertical="center" wrapText="1"/>
      <protection locked="0"/>
    </xf>
    <xf numFmtId="0" fontId="22" fillId="2" borderId="60" xfId="0" applyFont="1" applyFill="1" applyBorder="1" applyAlignment="1" applyProtection="1">
      <alignment horizontal="center" vertical="center" wrapText="1"/>
      <protection locked="0"/>
    </xf>
    <xf numFmtId="0" fontId="22" fillId="2" borderId="61" xfId="0" applyFont="1" applyFill="1" applyBorder="1" applyAlignment="1" applyProtection="1">
      <alignment horizontal="center" vertical="center" wrapText="1"/>
      <protection locked="0"/>
    </xf>
    <xf numFmtId="0" fontId="22" fillId="2" borderId="62" xfId="0" applyFont="1" applyFill="1" applyBorder="1" applyAlignment="1" applyProtection="1">
      <alignment horizontal="center" vertical="center" wrapText="1"/>
      <protection locked="0"/>
    </xf>
    <xf numFmtId="0" fontId="23" fillId="2" borderId="17" xfId="0" applyFont="1" applyFill="1" applyBorder="1" applyAlignment="1" applyProtection="1">
      <alignment horizontal="center" vertical="center" wrapText="1"/>
      <protection locked="0"/>
    </xf>
    <xf numFmtId="0" fontId="23" fillId="0" borderId="56" xfId="0" applyFont="1" applyBorder="1" applyAlignment="1" applyProtection="1">
      <alignment horizontal="center" vertical="center" wrapText="1"/>
      <protection locked="0"/>
    </xf>
    <xf numFmtId="0" fontId="23" fillId="0" borderId="57" xfId="0" applyFont="1" applyBorder="1" applyAlignment="1" applyProtection="1">
      <alignment horizontal="center" vertical="center" wrapText="1"/>
      <protection locked="0"/>
    </xf>
    <xf numFmtId="0" fontId="23" fillId="0" borderId="58" xfId="0" applyFont="1" applyBorder="1" applyAlignment="1" applyProtection="1">
      <alignment horizontal="center" vertical="center" wrapText="1"/>
      <protection locked="0"/>
    </xf>
    <xf numFmtId="0" fontId="23" fillId="0" borderId="61" xfId="0" applyFont="1" applyBorder="1" applyAlignment="1" applyProtection="1">
      <alignment horizontal="center" vertical="center" wrapText="1"/>
      <protection locked="0"/>
    </xf>
    <xf numFmtId="0" fontId="23" fillId="0" borderId="63" xfId="0" applyFont="1" applyBorder="1" applyAlignment="1" applyProtection="1">
      <alignment horizontal="center" vertical="center" wrapText="1"/>
      <protection locked="0"/>
    </xf>
    <xf numFmtId="0" fontId="23" fillId="0" borderId="64" xfId="0" applyFont="1" applyBorder="1" applyAlignment="1" applyProtection="1">
      <alignment horizontal="center" vertical="center" wrapText="1"/>
      <protection locked="0"/>
    </xf>
    <xf numFmtId="0" fontId="23" fillId="0" borderId="26" xfId="0" applyFont="1" applyBorder="1" applyAlignment="1" applyProtection="1">
      <alignment horizontal="center" vertical="center" wrapText="1"/>
      <protection locked="0"/>
    </xf>
    <xf numFmtId="0" fontId="23" fillId="0" borderId="25" xfId="0" applyFont="1" applyBorder="1" applyAlignment="1" applyProtection="1">
      <alignment horizontal="center" vertical="center" wrapText="1"/>
      <protection locked="0"/>
    </xf>
    <xf numFmtId="0" fontId="23" fillId="0" borderId="27" xfId="0" applyFont="1" applyBorder="1" applyAlignment="1" applyProtection="1">
      <alignment horizontal="center" vertical="center" wrapText="1"/>
      <protection locked="0"/>
    </xf>
    <xf numFmtId="0" fontId="23" fillId="0" borderId="30" xfId="0" applyFont="1" applyBorder="1" applyAlignment="1" applyProtection="1">
      <alignment horizontal="center" vertical="center" wrapText="1"/>
      <protection locked="0"/>
    </xf>
    <xf numFmtId="0" fontId="22" fillId="2" borderId="24" xfId="0" applyFont="1" applyFill="1" applyBorder="1" applyAlignment="1" applyProtection="1">
      <alignment horizontal="center" vertical="center" wrapText="1"/>
      <protection locked="0"/>
    </xf>
    <xf numFmtId="0" fontId="22" fillId="2" borderId="25" xfId="0" applyFont="1" applyFill="1" applyBorder="1" applyAlignment="1" applyProtection="1">
      <alignment horizontal="center" vertical="center" wrapText="1"/>
      <protection locked="0"/>
    </xf>
    <xf numFmtId="0" fontId="22" fillId="2" borderId="32" xfId="0" applyFont="1" applyFill="1" applyBorder="1" applyAlignment="1" applyProtection="1">
      <alignment horizontal="center" vertical="center" wrapText="1"/>
      <protection locked="0"/>
    </xf>
    <xf numFmtId="0" fontId="22" fillId="2" borderId="35" xfId="0" applyFont="1" applyFill="1" applyBorder="1" applyAlignment="1" applyProtection="1">
      <alignment horizontal="center" vertical="center" wrapText="1"/>
      <protection locked="0"/>
    </xf>
    <xf numFmtId="0" fontId="22" fillId="2" borderId="0" xfId="0" applyFont="1" applyFill="1" applyBorder="1" applyAlignment="1" applyProtection="1">
      <alignment horizontal="center" vertical="center" wrapText="1"/>
      <protection locked="0"/>
    </xf>
    <xf numFmtId="0" fontId="22" fillId="2" borderId="36" xfId="0" applyFont="1" applyFill="1" applyBorder="1" applyAlignment="1" applyProtection="1">
      <alignment horizontal="center" vertical="center" wrapText="1"/>
      <protection locked="0"/>
    </xf>
    <xf numFmtId="0" fontId="22" fillId="2" borderId="29" xfId="0" applyFont="1" applyFill="1" applyBorder="1" applyAlignment="1" applyProtection="1">
      <alignment horizontal="center" vertical="center" wrapText="1"/>
      <protection locked="0"/>
    </xf>
    <xf numFmtId="0" fontId="22" fillId="2" borderId="21" xfId="0" applyFont="1" applyFill="1" applyBorder="1" applyAlignment="1" applyProtection="1">
      <alignment horizontal="center" vertical="center" wrapText="1"/>
      <protection locked="0"/>
    </xf>
    <xf numFmtId="0" fontId="22" fillId="2" borderId="53" xfId="0" applyFont="1" applyFill="1" applyBorder="1" applyAlignment="1" applyProtection="1">
      <alignment horizontal="center" vertical="center" wrapText="1"/>
      <protection locked="0"/>
    </xf>
    <xf numFmtId="0" fontId="30" fillId="2" borderId="18" xfId="0" applyFont="1" applyFill="1" applyBorder="1" applyAlignment="1" applyProtection="1">
      <alignment horizontal="center" vertical="center" wrapText="1" shrinkToFit="1"/>
      <protection locked="0"/>
    </xf>
    <xf numFmtId="0" fontId="30" fillId="2" borderId="15" xfId="0" applyFont="1" applyFill="1" applyBorder="1" applyAlignment="1" applyProtection="1">
      <alignment horizontal="center" vertical="center" wrapText="1" shrinkToFit="1"/>
      <protection locked="0"/>
    </xf>
    <xf numFmtId="0" fontId="30" fillId="2" borderId="23" xfId="0" applyFont="1" applyFill="1" applyBorder="1" applyAlignment="1" applyProtection="1">
      <alignment horizontal="center" vertical="center" wrapText="1" shrinkToFit="1"/>
      <protection locked="0"/>
    </xf>
    <xf numFmtId="0" fontId="30" fillId="2" borderId="37" xfId="0" applyFont="1" applyFill="1" applyBorder="1" applyAlignment="1" applyProtection="1">
      <alignment horizontal="center" vertical="center" wrapText="1" shrinkToFit="1"/>
      <protection locked="0"/>
    </xf>
    <xf numFmtId="0" fontId="30" fillId="2" borderId="25" xfId="0" applyFont="1" applyFill="1" applyBorder="1" applyAlignment="1" applyProtection="1">
      <alignment horizontal="center" vertical="center" wrapText="1" shrinkToFit="1"/>
      <protection locked="0"/>
    </xf>
    <xf numFmtId="0" fontId="30" fillId="2" borderId="27" xfId="0" applyFont="1" applyFill="1" applyBorder="1" applyAlignment="1" applyProtection="1">
      <alignment horizontal="center" vertical="center" wrapText="1" shrinkToFit="1"/>
      <protection locked="0"/>
    </xf>
    <xf numFmtId="0" fontId="30" fillId="2" borderId="20" xfId="0" applyFont="1" applyFill="1" applyBorder="1" applyAlignment="1" applyProtection="1">
      <alignment horizontal="center" vertical="center" wrapText="1" shrinkToFit="1"/>
      <protection locked="0"/>
    </xf>
    <xf numFmtId="0" fontId="30" fillId="2" borderId="21" xfId="0" applyFont="1" applyFill="1" applyBorder="1" applyAlignment="1" applyProtection="1">
      <alignment horizontal="center" vertical="center" wrapText="1" shrinkToFit="1"/>
      <protection locked="0"/>
    </xf>
    <xf numFmtId="0" fontId="30" fillId="2" borderId="22" xfId="0" applyFont="1" applyFill="1" applyBorder="1" applyAlignment="1" applyProtection="1">
      <alignment horizontal="center" vertical="center" wrapText="1" shrinkToFit="1"/>
      <protection locked="0"/>
    </xf>
    <xf numFmtId="0" fontId="23" fillId="0" borderId="37" xfId="0" applyFont="1" applyBorder="1" applyAlignment="1" applyProtection="1">
      <alignment horizontal="center" vertical="center" wrapText="1" shrinkToFit="1"/>
      <protection locked="0"/>
    </xf>
    <xf numFmtId="0" fontId="23" fillId="0" borderId="25" xfId="0" applyFont="1" applyBorder="1" applyAlignment="1" applyProtection="1">
      <alignment horizontal="center" vertical="center" wrapText="1" shrinkToFit="1"/>
      <protection locked="0"/>
    </xf>
    <xf numFmtId="0" fontId="23" fillId="0" borderId="27" xfId="0" applyFont="1" applyBorder="1" applyAlignment="1" applyProtection="1">
      <alignment horizontal="center" vertical="center" wrapText="1" shrinkToFit="1"/>
      <protection locked="0"/>
    </xf>
    <xf numFmtId="0" fontId="23" fillId="0" borderId="20" xfId="0" applyFont="1" applyBorder="1" applyAlignment="1" applyProtection="1">
      <alignment horizontal="center" vertical="center" wrapText="1" shrinkToFit="1"/>
      <protection locked="0"/>
    </xf>
    <xf numFmtId="0" fontId="23" fillId="0" borderId="21" xfId="0" applyFont="1" applyBorder="1" applyAlignment="1" applyProtection="1">
      <alignment horizontal="center" vertical="center" wrapText="1" shrinkToFit="1"/>
      <protection locked="0"/>
    </xf>
    <xf numFmtId="0" fontId="23" fillId="0" borderId="22" xfId="0" applyFont="1" applyBorder="1" applyAlignment="1" applyProtection="1">
      <alignment horizontal="center" vertical="center" wrapText="1" shrinkToFit="1"/>
      <protection locked="0"/>
    </xf>
    <xf numFmtId="0" fontId="23" fillId="0" borderId="37" xfId="0" applyFont="1" applyBorder="1" applyAlignment="1" applyProtection="1">
      <alignment horizontal="center" vertical="center" wrapText="1"/>
      <protection locked="0"/>
    </xf>
    <xf numFmtId="0" fontId="23" fillId="0" borderId="28" xfId="0" applyFont="1" applyBorder="1" applyAlignment="1" applyProtection="1">
      <alignment horizontal="center" vertical="center" wrapText="1"/>
      <protection locked="0"/>
    </xf>
    <xf numFmtId="49" fontId="23" fillId="0" borderId="20" xfId="0" applyNumberFormat="1" applyFont="1" applyBorder="1" applyAlignment="1" applyProtection="1">
      <alignment horizontal="center" vertical="center" wrapText="1"/>
      <protection locked="0"/>
    </xf>
    <xf numFmtId="49" fontId="23" fillId="0" borderId="21" xfId="0" applyNumberFormat="1" applyFont="1" applyBorder="1" applyAlignment="1" applyProtection="1">
      <alignment horizontal="center" vertical="center" wrapText="1"/>
      <protection locked="0"/>
    </xf>
    <xf numFmtId="49" fontId="23" fillId="0" borderId="22" xfId="0" applyNumberFormat="1" applyFont="1" applyBorder="1" applyAlignment="1" applyProtection="1">
      <alignment horizontal="center" vertical="center" wrapText="1"/>
      <protection locked="0"/>
    </xf>
    <xf numFmtId="49" fontId="23" fillId="0" borderId="31" xfId="0" applyNumberFormat="1" applyFont="1" applyBorder="1" applyAlignment="1" applyProtection="1">
      <alignment horizontal="center" vertical="center" wrapText="1"/>
      <protection locked="0"/>
    </xf>
    <xf numFmtId="177" fontId="23" fillId="0" borderId="37" xfId="0" applyNumberFormat="1" applyFont="1" applyBorder="1" applyAlignment="1" applyProtection="1">
      <alignment horizontal="right" vertical="center" wrapText="1"/>
      <protection locked="0"/>
    </xf>
    <xf numFmtId="177" fontId="23" fillId="0" borderId="25" xfId="0" applyNumberFormat="1" applyFont="1" applyBorder="1" applyAlignment="1" applyProtection="1">
      <alignment horizontal="right" vertical="center" wrapText="1"/>
      <protection locked="0"/>
    </xf>
    <xf numFmtId="177" fontId="23" fillId="0" borderId="27" xfId="0" applyNumberFormat="1" applyFont="1" applyBorder="1" applyAlignment="1" applyProtection="1">
      <alignment horizontal="right" vertical="center" wrapText="1"/>
      <protection locked="0"/>
    </xf>
    <xf numFmtId="0" fontId="23" fillId="0" borderId="31" xfId="0" applyFont="1" applyBorder="1" applyAlignment="1" applyProtection="1">
      <alignment horizontal="center" vertical="center" wrapText="1"/>
      <protection locked="0"/>
    </xf>
    <xf numFmtId="0" fontId="23" fillId="0" borderId="17" xfId="0" applyFont="1" applyFill="1" applyBorder="1" applyAlignment="1" applyProtection="1">
      <alignment horizontal="left" vertical="center" wrapText="1"/>
      <protection locked="0"/>
    </xf>
    <xf numFmtId="0" fontId="23" fillId="0" borderId="15" xfId="0" applyFont="1" applyFill="1" applyBorder="1" applyAlignment="1" applyProtection="1">
      <alignment horizontal="left" vertical="center" wrapText="1"/>
      <protection locked="0"/>
    </xf>
    <xf numFmtId="0" fontId="23" fillId="0" borderId="19" xfId="0" applyFont="1" applyFill="1" applyBorder="1" applyAlignment="1" applyProtection="1">
      <alignment horizontal="left" vertical="center" wrapText="1"/>
      <protection locked="0"/>
    </xf>
    <xf numFmtId="0" fontId="23" fillId="2" borderId="37" xfId="0" applyFont="1" applyFill="1" applyBorder="1" applyAlignment="1" applyProtection="1">
      <alignment horizontal="center" vertical="center" wrapText="1" shrinkToFit="1"/>
      <protection locked="0"/>
    </xf>
    <xf numFmtId="0" fontId="23" fillId="2" borderId="25" xfId="0" applyFont="1" applyFill="1" applyBorder="1" applyAlignment="1" applyProtection="1">
      <alignment horizontal="center" vertical="center" wrapText="1" shrinkToFit="1"/>
      <protection locked="0"/>
    </xf>
    <xf numFmtId="0" fontId="23" fillId="2" borderId="27" xfId="0" applyFont="1" applyFill="1" applyBorder="1" applyAlignment="1" applyProtection="1">
      <alignment horizontal="center" vertical="center" wrapText="1" shrinkToFit="1"/>
      <protection locked="0"/>
    </xf>
    <xf numFmtId="0" fontId="23" fillId="0" borderId="25" xfId="0" applyFont="1" applyBorder="1" applyAlignment="1" applyProtection="1">
      <alignment vertical="center" wrapText="1"/>
      <protection locked="0"/>
    </xf>
    <xf numFmtId="0" fontId="23" fillId="0" borderId="28" xfId="0" applyFont="1" applyBorder="1" applyAlignment="1" applyProtection="1">
      <alignment vertical="center" wrapText="1"/>
      <protection locked="0"/>
    </xf>
    <xf numFmtId="0" fontId="23" fillId="4" borderId="37" xfId="0" applyFont="1" applyFill="1" applyBorder="1" applyAlignment="1" applyProtection="1">
      <alignment horizontal="center" vertical="center" wrapText="1"/>
      <protection locked="0"/>
    </xf>
    <xf numFmtId="0" fontId="23" fillId="4" borderId="25" xfId="0" applyFont="1" applyFill="1" applyBorder="1" applyAlignment="1" applyProtection="1">
      <alignment horizontal="center" vertical="center" wrapText="1"/>
      <protection locked="0"/>
    </xf>
    <xf numFmtId="0" fontId="23" fillId="4" borderId="28" xfId="0" applyFont="1" applyFill="1" applyBorder="1" applyAlignment="1" applyProtection="1">
      <alignment horizontal="center" vertical="center" wrapText="1"/>
      <protection locked="0"/>
    </xf>
    <xf numFmtId="0" fontId="23" fillId="0" borderId="66" xfId="0" applyFont="1" applyFill="1" applyBorder="1" applyAlignment="1" applyProtection="1">
      <alignment horizontal="left" vertical="center" wrapText="1"/>
      <protection locked="0"/>
    </xf>
    <xf numFmtId="0" fontId="23" fillId="0" borderId="67" xfId="0" applyFont="1" applyFill="1" applyBorder="1" applyAlignment="1" applyProtection="1">
      <alignment horizontal="left" vertical="center" wrapText="1"/>
      <protection locked="0"/>
    </xf>
    <xf numFmtId="0" fontId="23" fillId="0" borderId="68" xfId="0" applyFont="1" applyFill="1" applyBorder="1" applyAlignment="1" applyProtection="1">
      <alignment horizontal="left" vertical="center" wrapText="1"/>
      <protection locked="0"/>
    </xf>
    <xf numFmtId="3" fontId="23" fillId="0" borderId="38"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vertical="top" wrapText="1"/>
      <protection locked="0"/>
    </xf>
    <xf numFmtId="0" fontId="23" fillId="0" borderId="25" xfId="0" applyFont="1" applyFill="1" applyBorder="1" applyAlignment="1" applyProtection="1">
      <alignment vertical="top" wrapText="1"/>
      <protection locked="0"/>
    </xf>
    <xf numFmtId="0" fontId="23" fillId="0" borderId="28" xfId="0" applyFont="1" applyFill="1" applyBorder="1" applyAlignment="1" applyProtection="1">
      <alignment vertical="top" wrapText="1"/>
      <protection locked="0"/>
    </xf>
    <xf numFmtId="0" fontId="23" fillId="0" borderId="71" xfId="0" applyFont="1" applyFill="1" applyBorder="1" applyAlignment="1" applyProtection="1">
      <alignment vertical="top" wrapText="1"/>
      <protection locked="0"/>
    </xf>
    <xf numFmtId="0" fontId="23" fillId="0" borderId="0" xfId="0" applyFont="1" applyFill="1" applyBorder="1" applyAlignment="1" applyProtection="1">
      <alignment vertical="top" wrapText="1"/>
      <protection locked="0"/>
    </xf>
    <xf numFmtId="0" fontId="23" fillId="0" borderId="65" xfId="0" applyFont="1" applyFill="1" applyBorder="1" applyAlignment="1" applyProtection="1">
      <alignment vertical="top" wrapText="1"/>
      <protection locked="0"/>
    </xf>
    <xf numFmtId="0" fontId="23" fillId="0" borderId="20" xfId="0" applyFont="1" applyFill="1" applyBorder="1" applyAlignment="1" applyProtection="1">
      <alignment vertical="top" wrapText="1"/>
      <protection locked="0"/>
    </xf>
    <xf numFmtId="0" fontId="23" fillId="0" borderId="21" xfId="0" applyFont="1" applyFill="1" applyBorder="1" applyAlignment="1" applyProtection="1">
      <alignment vertical="top" wrapText="1"/>
      <protection locked="0"/>
    </xf>
    <xf numFmtId="0" fontId="23" fillId="0" borderId="31" xfId="0" applyFont="1" applyFill="1" applyBorder="1" applyAlignment="1" applyProtection="1">
      <alignment vertical="top" wrapText="1"/>
      <protection locked="0"/>
    </xf>
    <xf numFmtId="0" fontId="23" fillId="0" borderId="70" xfId="0" applyFont="1" applyFill="1" applyBorder="1" applyAlignment="1" applyProtection="1">
      <alignment horizontal="center" vertical="center" wrapText="1"/>
      <protection locked="0"/>
    </xf>
    <xf numFmtId="0" fontId="23" fillId="0" borderId="43" xfId="0" applyFont="1" applyFill="1" applyBorder="1" applyAlignment="1" applyProtection="1">
      <alignment horizontal="center" vertical="center" wrapText="1"/>
      <protection locked="0"/>
    </xf>
    <xf numFmtId="0" fontId="23" fillId="0" borderId="44" xfId="0" applyFont="1" applyFill="1" applyBorder="1" applyAlignment="1" applyProtection="1">
      <alignment horizontal="center" vertical="center" wrapText="1"/>
      <protection locked="0"/>
    </xf>
    <xf numFmtId="0" fontId="22" fillId="0" borderId="26" xfId="0" applyFont="1" applyFill="1" applyBorder="1" applyAlignment="1" applyProtection="1">
      <alignment horizontal="center" vertical="center" wrapText="1"/>
      <protection locked="0"/>
    </xf>
    <xf numFmtId="0" fontId="22" fillId="0" borderId="25" xfId="0" applyFont="1" applyFill="1" applyBorder="1" applyAlignment="1" applyProtection="1">
      <alignment horizontal="center" vertical="center" wrapText="1"/>
      <protection locked="0"/>
    </xf>
    <xf numFmtId="3" fontId="23" fillId="0" borderId="45" xfId="0" applyNumberFormat="1" applyFont="1" applyFill="1" applyBorder="1" applyAlignment="1" applyProtection="1">
      <alignment horizontal="center" vertical="center" wrapText="1"/>
      <protection locked="0"/>
    </xf>
    <xf numFmtId="0" fontId="27" fillId="2" borderId="24" xfId="0" applyFont="1" applyFill="1" applyBorder="1" applyAlignment="1" applyProtection="1">
      <alignment horizontal="center" vertical="center" textRotation="255" wrapText="1"/>
      <protection locked="0"/>
    </xf>
    <xf numFmtId="0" fontId="27" fillId="2" borderId="28" xfId="0" applyFont="1" applyFill="1" applyBorder="1" applyAlignment="1" applyProtection="1">
      <alignment horizontal="center" vertical="center" textRotation="255" wrapText="1"/>
      <protection locked="0"/>
    </xf>
    <xf numFmtId="0" fontId="27" fillId="2" borderId="35" xfId="0" applyFont="1" applyFill="1" applyBorder="1" applyAlignment="1" applyProtection="1">
      <alignment horizontal="center" vertical="center" textRotation="255" wrapText="1"/>
      <protection locked="0"/>
    </xf>
    <xf numFmtId="0" fontId="27" fillId="2" borderId="65" xfId="0" applyFont="1" applyFill="1" applyBorder="1" applyAlignment="1" applyProtection="1">
      <alignment horizontal="center" vertical="center" textRotation="255" wrapText="1"/>
      <protection locked="0"/>
    </xf>
    <xf numFmtId="0" fontId="27" fillId="2" borderId="29" xfId="0" applyFont="1" applyFill="1" applyBorder="1" applyAlignment="1" applyProtection="1">
      <alignment horizontal="center" vertical="center" textRotation="255" wrapText="1"/>
      <protection locked="0"/>
    </xf>
    <xf numFmtId="0" fontId="27" fillId="2" borderId="31" xfId="0" applyFont="1" applyFill="1" applyBorder="1" applyAlignment="1" applyProtection="1">
      <alignment horizontal="center" vertical="center" textRotation="255" wrapText="1"/>
      <protection locked="0"/>
    </xf>
    <xf numFmtId="0" fontId="23" fillId="4" borderId="24" xfId="0" applyFont="1" applyFill="1" applyBorder="1" applyAlignment="1" applyProtection="1">
      <alignment horizontal="center" vertical="center" wrapText="1"/>
      <protection locked="0"/>
    </xf>
    <xf numFmtId="0" fontId="23" fillId="4" borderId="27" xfId="0" applyFont="1" applyFill="1" applyBorder="1" applyAlignment="1" applyProtection="1">
      <alignment horizontal="center" vertical="center" wrapText="1"/>
      <protection locked="0"/>
    </xf>
    <xf numFmtId="0" fontId="34" fillId="4" borderId="51" xfId="0" applyFont="1" applyFill="1" applyBorder="1" applyAlignment="1" applyProtection="1">
      <alignment horizontal="center" vertical="center" wrapText="1"/>
      <protection locked="0"/>
    </xf>
    <xf numFmtId="0" fontId="23" fillId="4" borderId="51" xfId="0" applyFont="1" applyFill="1" applyBorder="1" applyAlignment="1" applyProtection="1">
      <alignment horizontal="center" vertical="center" wrapText="1"/>
      <protection locked="0"/>
    </xf>
    <xf numFmtId="0" fontId="23" fillId="0" borderId="72" xfId="0" applyFont="1" applyFill="1" applyBorder="1" applyAlignment="1" applyProtection="1">
      <alignment horizontal="center" vertical="center" wrapText="1"/>
      <protection locked="0"/>
    </xf>
    <xf numFmtId="0" fontId="23" fillId="0" borderId="73" xfId="0" applyFont="1" applyFill="1" applyBorder="1" applyAlignment="1" applyProtection="1">
      <alignment horizontal="center" vertical="center" wrapText="1"/>
      <protection locked="0"/>
    </xf>
    <xf numFmtId="0" fontId="23" fillId="0" borderId="74" xfId="0" applyFont="1" applyFill="1" applyBorder="1" applyAlignment="1" applyProtection="1">
      <alignment horizontal="center" vertical="center" wrapText="1"/>
      <protection locked="0"/>
    </xf>
    <xf numFmtId="3" fontId="23" fillId="0" borderId="48" xfId="0" applyNumberFormat="1" applyFont="1" applyFill="1" applyBorder="1" applyAlignment="1" applyProtection="1">
      <alignment horizontal="center" vertical="center" wrapText="1"/>
      <protection locked="0"/>
    </xf>
    <xf numFmtId="0" fontId="22" fillId="2" borderId="24" xfId="0" applyFont="1" applyFill="1" applyBorder="1" applyAlignment="1" applyProtection="1">
      <alignment horizontal="center" vertical="center" textRotation="255" wrapText="1"/>
      <protection locked="0"/>
    </xf>
    <xf numFmtId="0" fontId="22" fillId="2" borderId="32" xfId="0" applyFont="1" applyFill="1" applyBorder="1" applyAlignment="1" applyProtection="1">
      <alignment horizontal="center" vertical="center" textRotation="255" wrapText="1"/>
      <protection locked="0"/>
    </xf>
    <xf numFmtId="0" fontId="22" fillId="2" borderId="35" xfId="0" applyFont="1" applyFill="1" applyBorder="1" applyAlignment="1" applyProtection="1">
      <alignment horizontal="center" vertical="center" textRotation="255" wrapText="1"/>
      <protection locked="0"/>
    </xf>
    <xf numFmtId="0" fontId="22" fillId="2" borderId="36" xfId="0" applyFont="1" applyFill="1" applyBorder="1" applyAlignment="1" applyProtection="1">
      <alignment horizontal="center" vertical="center" textRotation="255" wrapText="1"/>
      <protection locked="0"/>
    </xf>
    <xf numFmtId="0" fontId="22" fillId="2" borderId="29" xfId="0" applyFont="1" applyFill="1" applyBorder="1" applyAlignment="1" applyProtection="1">
      <alignment horizontal="center" vertical="center" textRotation="255" wrapText="1"/>
      <protection locked="0"/>
    </xf>
    <xf numFmtId="0" fontId="22" fillId="2" borderId="53" xfId="0" applyFont="1" applyFill="1" applyBorder="1" applyAlignment="1" applyProtection="1">
      <alignment horizontal="center" vertical="center" textRotation="255" wrapText="1"/>
      <protection locked="0"/>
    </xf>
    <xf numFmtId="0" fontId="23" fillId="0" borderId="82" xfId="0" applyFont="1" applyFill="1" applyBorder="1" applyAlignment="1" applyProtection="1">
      <alignment horizontal="center" vertical="center" wrapText="1"/>
      <protection locked="0"/>
    </xf>
    <xf numFmtId="0" fontId="23" fillId="0" borderId="67" xfId="0" applyFont="1" applyBorder="1" applyAlignment="1" applyProtection="1">
      <alignment horizontal="center" vertical="center" wrapText="1"/>
      <protection locked="0"/>
    </xf>
    <xf numFmtId="0" fontId="23" fillId="0" borderId="68" xfId="0" applyFont="1" applyBorder="1" applyAlignment="1" applyProtection="1">
      <alignment horizontal="center" vertical="center" wrapText="1"/>
      <protection locked="0"/>
    </xf>
    <xf numFmtId="0" fontId="23" fillId="0" borderId="69" xfId="0" applyFont="1" applyFill="1" applyBorder="1" applyAlignment="1" applyProtection="1">
      <alignment vertical="center" wrapText="1"/>
      <protection locked="0"/>
    </xf>
    <xf numFmtId="0" fontId="23" fillId="0" borderId="67" xfId="0" applyFont="1" applyBorder="1" applyAlignment="1" applyProtection="1">
      <alignment vertical="center" wrapText="1"/>
      <protection locked="0"/>
    </xf>
    <xf numFmtId="0" fontId="23" fillId="0" borderId="68" xfId="0" applyFont="1" applyBorder="1" applyAlignment="1" applyProtection="1">
      <alignment vertical="center" wrapText="1"/>
      <protection locked="0"/>
    </xf>
    <xf numFmtId="0" fontId="23" fillId="0" borderId="37" xfId="0" applyFont="1" applyFill="1" applyBorder="1" applyAlignment="1" applyProtection="1">
      <alignment horizontal="left" vertical="center" wrapText="1"/>
      <protection locked="0"/>
    </xf>
    <xf numFmtId="0" fontId="23" fillId="0" borderId="25" xfId="0" applyFont="1" applyFill="1" applyBorder="1" applyAlignment="1" applyProtection="1">
      <alignment horizontal="left" vertical="center" wrapText="1"/>
      <protection locked="0"/>
    </xf>
    <xf numFmtId="0" fontId="23" fillId="0" borderId="28" xfId="0" applyFont="1" applyFill="1" applyBorder="1" applyAlignment="1" applyProtection="1">
      <alignment horizontal="left" vertical="center" wrapText="1"/>
      <protection locked="0"/>
    </xf>
    <xf numFmtId="0" fontId="23" fillId="0" borderId="71" xfId="0"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wrapText="1"/>
      <protection locked="0"/>
    </xf>
    <xf numFmtId="0" fontId="23" fillId="0" borderId="65" xfId="0" applyFont="1" applyFill="1" applyBorder="1" applyAlignment="1" applyProtection="1">
      <alignment horizontal="left" vertical="center" wrapText="1"/>
      <protection locked="0"/>
    </xf>
    <xf numFmtId="0" fontId="23" fillId="0" borderId="20" xfId="0" applyFont="1" applyFill="1" applyBorder="1" applyAlignment="1" applyProtection="1">
      <alignment horizontal="left" vertical="center" wrapText="1"/>
      <protection locked="0"/>
    </xf>
    <xf numFmtId="0" fontId="23" fillId="0" borderId="21" xfId="0" applyFont="1" applyFill="1" applyBorder="1" applyAlignment="1" applyProtection="1">
      <alignment horizontal="left" vertical="center" wrapText="1"/>
      <protection locked="0"/>
    </xf>
    <xf numFmtId="0" fontId="23" fillId="0" borderId="31" xfId="0" applyFont="1" applyFill="1" applyBorder="1" applyAlignment="1" applyProtection="1">
      <alignment horizontal="left" vertical="center" wrapText="1"/>
      <protection locked="0"/>
    </xf>
    <xf numFmtId="0" fontId="23" fillId="0" borderId="83" xfId="0" applyFont="1" applyFill="1" applyBorder="1" applyAlignment="1" applyProtection="1">
      <alignment horizontal="center" vertical="center" wrapText="1"/>
      <protection locked="0"/>
    </xf>
    <xf numFmtId="0" fontId="23" fillId="0" borderId="43" xfId="0" applyFont="1" applyBorder="1" applyAlignment="1" applyProtection="1">
      <alignment horizontal="center" vertical="center" wrapText="1"/>
      <protection locked="0"/>
    </xf>
    <xf numFmtId="0" fontId="23" fillId="0" borderId="44" xfId="0" applyFont="1" applyBorder="1" applyAlignment="1" applyProtection="1">
      <alignment horizontal="center" vertical="center" wrapText="1"/>
      <protection locked="0"/>
    </xf>
    <xf numFmtId="0" fontId="23" fillId="0" borderId="42" xfId="0" applyFont="1" applyFill="1" applyBorder="1" applyAlignment="1" applyProtection="1">
      <alignment vertical="center" wrapText="1"/>
      <protection locked="0"/>
    </xf>
    <xf numFmtId="0" fontId="23" fillId="0" borderId="43" xfId="0" applyFont="1" applyBorder="1" applyAlignment="1" applyProtection="1">
      <alignment vertical="center" wrapText="1"/>
      <protection locked="0"/>
    </xf>
    <xf numFmtId="0" fontId="23" fillId="0" borderId="44" xfId="0" applyFont="1" applyBorder="1" applyAlignment="1" applyProtection="1">
      <alignment vertical="center" wrapText="1"/>
      <protection locked="0"/>
    </xf>
    <xf numFmtId="0" fontId="23" fillId="0" borderId="84" xfId="0" applyFont="1" applyFill="1" applyBorder="1" applyAlignment="1" applyProtection="1">
      <alignment horizontal="center" vertical="center" wrapText="1"/>
      <protection locked="0"/>
    </xf>
    <xf numFmtId="0" fontId="23" fillId="0" borderId="73" xfId="0" applyFont="1" applyBorder="1" applyAlignment="1" applyProtection="1">
      <alignment horizontal="center" vertical="center" wrapText="1"/>
      <protection locked="0"/>
    </xf>
    <xf numFmtId="0" fontId="23" fillId="0" borderId="74" xfId="0" applyFont="1" applyBorder="1" applyAlignment="1" applyProtection="1">
      <alignment horizontal="center" vertical="center" wrapText="1"/>
      <protection locked="0"/>
    </xf>
    <xf numFmtId="0" fontId="23" fillId="0" borderId="85" xfId="0" applyFont="1" applyFill="1" applyBorder="1" applyAlignment="1" applyProtection="1">
      <alignment vertical="center" wrapText="1"/>
      <protection locked="0"/>
    </xf>
    <xf numFmtId="0" fontId="23" fillId="0" borderId="73" xfId="0" applyFont="1" applyBorder="1" applyAlignment="1" applyProtection="1">
      <alignment vertical="center" wrapText="1"/>
      <protection locked="0"/>
    </xf>
    <xf numFmtId="0" fontId="23" fillId="0" borderId="74" xfId="0" applyFont="1" applyBorder="1" applyAlignment="1" applyProtection="1">
      <alignment vertical="center" wrapText="1"/>
      <protection locked="0"/>
    </xf>
    <xf numFmtId="0" fontId="22" fillId="2" borderId="30" xfId="0" applyFont="1" applyFill="1" applyBorder="1" applyAlignment="1" applyProtection="1">
      <alignment horizontal="center" wrapText="1"/>
      <protection locked="0"/>
    </xf>
    <xf numFmtId="0" fontId="22" fillId="2" borderId="21" xfId="0" applyFont="1" applyFill="1" applyBorder="1" applyAlignment="1" applyProtection="1">
      <alignment horizontal="center" wrapText="1"/>
      <protection locked="0"/>
    </xf>
    <xf numFmtId="0" fontId="22" fillId="2" borderId="31" xfId="0" applyFont="1" applyFill="1" applyBorder="1" applyAlignment="1" applyProtection="1">
      <alignment horizontal="center" wrapText="1"/>
      <protection locked="0"/>
    </xf>
    <xf numFmtId="0" fontId="22" fillId="0" borderId="17" xfId="0" applyFont="1" applyFill="1" applyBorder="1" applyAlignment="1" applyProtection="1">
      <alignment horizontal="center" vertical="center" wrapText="1"/>
      <protection locked="0"/>
    </xf>
    <xf numFmtId="0" fontId="22" fillId="0" borderId="15" xfId="0" applyFont="1" applyFill="1" applyBorder="1" applyAlignment="1" applyProtection="1">
      <alignment horizontal="center" vertical="center" wrapText="1"/>
      <protection locked="0"/>
    </xf>
    <xf numFmtId="0" fontId="22" fillId="0" borderId="23" xfId="0" applyFont="1" applyFill="1" applyBorder="1" applyAlignment="1" applyProtection="1">
      <alignment horizontal="center" vertical="center" wrapText="1"/>
      <protection locked="0"/>
    </xf>
    <xf numFmtId="0" fontId="22" fillId="4" borderId="29" xfId="0" applyFont="1" applyFill="1" applyBorder="1" applyAlignment="1" applyProtection="1">
      <alignment horizontal="center" vertical="center" wrapText="1"/>
      <protection locked="0"/>
    </xf>
    <xf numFmtId="0" fontId="22" fillId="4" borderId="21" xfId="0" applyFont="1" applyFill="1" applyBorder="1" applyAlignment="1" applyProtection="1">
      <alignment horizontal="center" vertical="center" wrapText="1"/>
      <protection locked="0"/>
    </xf>
    <xf numFmtId="0" fontId="22" fillId="4" borderId="31" xfId="0" applyFont="1" applyFill="1" applyBorder="1" applyAlignment="1" applyProtection="1">
      <alignment horizontal="center" vertical="center" wrapText="1"/>
      <protection locked="0"/>
    </xf>
    <xf numFmtId="0" fontId="23" fillId="0" borderId="30" xfId="0" applyFont="1" applyFill="1" applyBorder="1" applyAlignment="1" applyProtection="1">
      <alignment horizontal="center" vertical="center" wrapText="1"/>
      <protection locked="0"/>
    </xf>
    <xf numFmtId="0" fontId="23" fillId="0" borderId="21" xfId="0" applyFont="1" applyFill="1" applyBorder="1" applyAlignment="1" applyProtection="1">
      <alignment horizontal="center" vertical="center" wrapText="1"/>
      <protection locked="0"/>
    </xf>
    <xf numFmtId="0" fontId="23" fillId="0" borderId="20" xfId="0" applyFont="1" applyFill="1" applyBorder="1" applyAlignment="1" applyProtection="1">
      <alignment horizontal="center" vertical="center" wrapText="1"/>
      <protection locked="0"/>
    </xf>
    <xf numFmtId="0" fontId="23" fillId="0" borderId="22" xfId="0" applyFont="1" applyFill="1" applyBorder="1" applyAlignment="1" applyProtection="1">
      <alignment horizontal="center" vertical="center" wrapText="1"/>
      <protection locked="0"/>
    </xf>
    <xf numFmtId="0" fontId="23" fillId="0" borderId="31" xfId="0" applyFont="1" applyFill="1" applyBorder="1" applyAlignment="1" applyProtection="1">
      <alignment horizontal="center" vertical="center" wrapText="1"/>
      <protection locked="0"/>
    </xf>
    <xf numFmtId="0" fontId="23" fillId="0" borderId="14" xfId="0" applyFont="1" applyFill="1" applyBorder="1" applyAlignment="1" applyProtection="1">
      <alignment horizontal="center" vertical="center" wrapText="1"/>
      <protection locked="0"/>
    </xf>
    <xf numFmtId="0" fontId="23" fillId="0" borderId="15" xfId="0" applyFont="1" applyFill="1" applyBorder="1" applyAlignment="1" applyProtection="1">
      <alignment horizontal="center" vertical="center" wrapText="1"/>
      <protection locked="0"/>
    </xf>
    <xf numFmtId="0" fontId="23" fillId="0" borderId="19" xfId="0" applyFont="1" applyFill="1" applyBorder="1" applyAlignment="1" applyProtection="1">
      <alignment horizontal="center" vertical="center" wrapText="1"/>
      <protection locked="0"/>
    </xf>
    <xf numFmtId="182" fontId="23" fillId="0" borderId="18" xfId="0" applyNumberFormat="1" applyFont="1" applyFill="1" applyBorder="1" applyAlignment="1" applyProtection="1">
      <alignment horizontal="center" vertical="center" wrapText="1"/>
      <protection locked="0"/>
    </xf>
    <xf numFmtId="182" fontId="23" fillId="0" borderId="15" xfId="0" applyNumberFormat="1" applyFont="1" applyFill="1" applyBorder="1" applyAlignment="1" applyProtection="1">
      <alignment horizontal="center" vertical="center" wrapText="1"/>
      <protection locked="0"/>
    </xf>
    <xf numFmtId="182" fontId="23" fillId="0" borderId="19" xfId="0" applyNumberFormat="1" applyFont="1" applyFill="1" applyBorder="1" applyAlignment="1" applyProtection="1">
      <alignment horizontal="center" vertical="center" wrapText="1"/>
      <protection locked="0"/>
    </xf>
    <xf numFmtId="0" fontId="22" fillId="2" borderId="75" xfId="0" applyFont="1" applyFill="1" applyBorder="1" applyAlignment="1" applyProtection="1">
      <alignment horizontal="center" vertical="center" textRotation="255" wrapText="1"/>
      <protection locked="0"/>
    </xf>
    <xf numFmtId="0" fontId="22" fillId="2" borderId="76" xfId="0" applyFont="1" applyFill="1" applyBorder="1" applyAlignment="1" applyProtection="1">
      <alignment horizontal="center" vertical="center" textRotation="255" wrapText="1"/>
      <protection locked="0"/>
    </xf>
    <xf numFmtId="0" fontId="22" fillId="2" borderId="30" xfId="0" applyFont="1" applyFill="1" applyBorder="1" applyAlignment="1" applyProtection="1">
      <alignment horizontal="center" vertical="center" wrapText="1"/>
      <protection locked="0"/>
    </xf>
    <xf numFmtId="0" fontId="22" fillId="2" borderId="31" xfId="0" applyFont="1" applyFill="1" applyBorder="1" applyAlignment="1" applyProtection="1">
      <alignment horizontal="center" vertical="center" wrapText="1"/>
      <protection locked="0"/>
    </xf>
    <xf numFmtId="0" fontId="23" fillId="0" borderId="26" xfId="0" applyFont="1" applyFill="1" applyBorder="1" applyAlignment="1" applyProtection="1">
      <alignment horizontal="left" wrapText="1"/>
      <protection locked="0"/>
    </xf>
    <xf numFmtId="0" fontId="23" fillId="0" borderId="25" xfId="0" applyFont="1" applyFill="1" applyBorder="1" applyAlignment="1" applyProtection="1">
      <alignment horizontal="left" wrapText="1"/>
      <protection locked="0"/>
    </xf>
    <xf numFmtId="0" fontId="23" fillId="0" borderId="28" xfId="0" applyFont="1" applyFill="1" applyBorder="1" applyAlignment="1" applyProtection="1">
      <alignment horizontal="left" wrapText="1"/>
      <protection locked="0"/>
    </xf>
    <xf numFmtId="0" fontId="22" fillId="2" borderId="17" xfId="0" applyFont="1" applyFill="1" applyBorder="1" applyAlignment="1" applyProtection="1">
      <alignment horizontal="center" wrapText="1"/>
      <protection locked="0"/>
    </xf>
    <xf numFmtId="0" fontId="22" fillId="2" borderId="15" xfId="0" applyFont="1" applyFill="1" applyBorder="1" applyAlignment="1" applyProtection="1">
      <alignment horizontal="center" wrapText="1"/>
      <protection locked="0"/>
    </xf>
    <xf numFmtId="0" fontId="22" fillId="2" borderId="23" xfId="0" applyFont="1" applyFill="1" applyBorder="1" applyAlignment="1" applyProtection="1">
      <alignment horizontal="center" wrapText="1"/>
      <protection locked="0"/>
    </xf>
    <xf numFmtId="0" fontId="23" fillId="0" borderId="77" xfId="0" applyFont="1" applyFill="1" applyBorder="1" applyAlignment="1" applyProtection="1">
      <alignment horizontal="center" wrapText="1"/>
      <protection locked="0"/>
    </xf>
    <xf numFmtId="0" fontId="23" fillId="0" borderId="78" xfId="0" applyFont="1" applyFill="1" applyBorder="1" applyAlignment="1" applyProtection="1">
      <alignment horizontal="center" wrapText="1"/>
      <protection locked="0"/>
    </xf>
    <xf numFmtId="0" fontId="23" fillId="0" borderId="79" xfId="0" applyFont="1" applyFill="1" applyBorder="1" applyAlignment="1" applyProtection="1">
      <alignment horizontal="center" wrapText="1"/>
      <protection locked="0"/>
    </xf>
    <xf numFmtId="0" fontId="23" fillId="0" borderId="14" xfId="0" applyFont="1" applyFill="1" applyBorder="1" applyAlignment="1" applyProtection="1">
      <alignment vertical="center" textRotation="255" wrapText="1"/>
      <protection locked="0"/>
    </xf>
    <xf numFmtId="0" fontId="23" fillId="0" borderId="15" xfId="0" applyFont="1" applyBorder="1" applyAlignment="1" applyProtection="1">
      <alignment vertical="center" wrapText="1"/>
      <protection locked="0"/>
    </xf>
    <xf numFmtId="0" fontId="23" fillId="0" borderId="100" xfId="0" applyFont="1" applyBorder="1" applyAlignment="1" applyProtection="1">
      <alignment vertical="center" wrapText="1"/>
      <protection locked="0"/>
    </xf>
    <xf numFmtId="0" fontId="23" fillId="0" borderId="101" xfId="0" applyFont="1" applyFill="1" applyBorder="1" applyAlignment="1" applyProtection="1">
      <alignment vertical="center" wrapText="1"/>
      <protection locked="0"/>
    </xf>
    <xf numFmtId="0" fontId="23" fillId="0" borderId="23" xfId="0" applyFont="1" applyBorder="1" applyAlignment="1" applyProtection="1">
      <alignment vertical="center" wrapText="1"/>
      <protection locked="0"/>
    </xf>
    <xf numFmtId="0" fontId="22" fillId="2" borderId="14" xfId="0" applyFont="1" applyFill="1" applyBorder="1" applyAlignment="1" applyProtection="1">
      <alignment horizontal="center" vertical="center" wrapText="1"/>
      <protection locked="0"/>
    </xf>
    <xf numFmtId="0" fontId="22" fillId="2" borderId="15" xfId="0" applyFont="1" applyFill="1" applyBorder="1" applyAlignment="1" applyProtection="1">
      <alignment horizontal="center" vertical="center" wrapText="1"/>
      <protection locked="0"/>
    </xf>
    <xf numFmtId="0" fontId="22" fillId="2" borderId="23" xfId="0" applyFont="1" applyFill="1" applyBorder="1" applyAlignment="1" applyProtection="1">
      <alignment horizontal="center" vertical="center" wrapText="1"/>
      <protection locked="0"/>
    </xf>
    <xf numFmtId="0" fontId="23" fillId="0" borderId="95" xfId="0" applyFont="1" applyFill="1" applyBorder="1" applyAlignment="1" applyProtection="1">
      <alignment vertical="center" textRotation="255" wrapText="1"/>
      <protection locked="0"/>
    </xf>
    <xf numFmtId="0" fontId="23" fillId="0" borderId="78" xfId="0" applyFont="1" applyBorder="1" applyAlignment="1" applyProtection="1">
      <alignment vertical="center" textRotation="255" wrapText="1"/>
      <protection locked="0"/>
    </xf>
    <xf numFmtId="0" fontId="23" fillId="0" borderId="102" xfId="0" applyFont="1" applyBorder="1" applyAlignment="1" applyProtection="1">
      <alignment vertical="center" textRotation="255" wrapText="1"/>
      <protection locked="0"/>
    </xf>
    <xf numFmtId="0" fontId="23" fillId="0" borderId="103" xfId="0" applyFont="1" applyBorder="1" applyAlignment="1" applyProtection="1">
      <alignment vertical="center" wrapText="1"/>
      <protection locked="0"/>
    </xf>
    <xf numFmtId="0" fontId="23" fillId="0" borderId="78" xfId="0" applyFont="1" applyBorder="1" applyAlignment="1" applyProtection="1">
      <alignment vertical="center" wrapText="1"/>
      <protection locked="0"/>
    </xf>
    <xf numFmtId="0" fontId="23" fillId="0" borderId="79" xfId="0" applyFont="1" applyBorder="1" applyAlignment="1" applyProtection="1">
      <alignment vertical="center" wrapText="1"/>
      <protection locked="0"/>
    </xf>
    <xf numFmtId="0" fontId="22" fillId="4" borderId="5" xfId="0" applyFont="1" applyFill="1" applyBorder="1" applyAlignment="1" applyProtection="1">
      <alignment horizontal="center" vertical="center" wrapText="1"/>
      <protection locked="0"/>
    </xf>
    <xf numFmtId="0" fontId="22" fillId="4" borderId="6" xfId="0" applyFont="1" applyFill="1" applyBorder="1" applyAlignment="1" applyProtection="1">
      <alignment horizontal="center" vertical="center" wrapText="1"/>
      <protection locked="0"/>
    </xf>
    <xf numFmtId="0" fontId="22" fillId="4" borderId="13" xfId="0" applyFont="1" applyFill="1" applyBorder="1" applyAlignment="1" applyProtection="1">
      <alignment horizontal="center" vertical="center" wrapText="1"/>
      <protection locked="0"/>
    </xf>
    <xf numFmtId="0" fontId="22" fillId="2" borderId="95" xfId="0" applyFont="1" applyFill="1" applyBorder="1" applyAlignment="1" applyProtection="1">
      <alignment horizontal="center" vertical="center" textRotation="255" wrapText="1"/>
      <protection locked="0"/>
    </xf>
    <xf numFmtId="0" fontId="22" fillId="2" borderId="96" xfId="0" applyFont="1" applyFill="1" applyBorder="1" applyAlignment="1" applyProtection="1">
      <alignment horizontal="center" vertical="center" textRotation="255" wrapText="1"/>
      <protection locked="0"/>
    </xf>
    <xf numFmtId="0" fontId="23" fillId="0" borderId="77" xfId="0" applyFont="1" applyFill="1" applyBorder="1" applyAlignment="1" applyProtection="1">
      <alignment vertical="center" wrapText="1"/>
      <protection locked="0"/>
    </xf>
    <xf numFmtId="0" fontId="23" fillId="0" borderId="97" xfId="0" applyFont="1" applyFill="1" applyBorder="1" applyAlignment="1" applyProtection="1">
      <alignment vertical="top" wrapText="1"/>
      <protection locked="0"/>
    </xf>
    <xf numFmtId="0" fontId="22" fillId="0" borderId="98" xfId="0" applyFont="1" applyFill="1" applyBorder="1" applyAlignment="1" applyProtection="1">
      <alignment vertical="top" wrapText="1"/>
      <protection locked="0"/>
    </xf>
    <xf numFmtId="0" fontId="22" fillId="0" borderId="99" xfId="0" applyFont="1" applyFill="1" applyBorder="1" applyAlignment="1" applyProtection="1">
      <alignment vertical="top" wrapText="1"/>
      <protection locked="0"/>
    </xf>
    <xf numFmtId="0" fontId="23" fillId="0" borderId="30" xfId="0" applyFont="1" applyFill="1" applyBorder="1" applyAlignment="1" applyProtection="1">
      <alignment vertical="top" wrapText="1"/>
      <protection locked="0"/>
    </xf>
    <xf numFmtId="0" fontId="22" fillId="0" borderId="21" xfId="0" applyFont="1" applyFill="1" applyBorder="1" applyAlignment="1" applyProtection="1">
      <alignment vertical="top" wrapText="1"/>
      <protection locked="0"/>
    </xf>
    <xf numFmtId="0" fontId="22" fillId="0" borderId="31" xfId="0" applyFont="1" applyFill="1" applyBorder="1" applyAlignment="1" applyProtection="1">
      <alignment vertical="top" wrapText="1"/>
      <protection locked="0"/>
    </xf>
    <xf numFmtId="0" fontId="23" fillId="0" borderId="86" xfId="0" applyFont="1" applyFill="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23" fillId="0" borderId="88" xfId="0" applyFont="1" applyBorder="1" applyAlignment="1" applyProtection="1">
      <alignment horizontal="center" vertical="center" wrapText="1"/>
      <protection locked="0"/>
    </xf>
    <xf numFmtId="0" fontId="38" fillId="0" borderId="89" xfId="0" applyFont="1" applyFill="1" applyBorder="1" applyAlignment="1" applyProtection="1">
      <alignment vertical="center" wrapText="1"/>
      <protection locked="0"/>
    </xf>
    <xf numFmtId="0" fontId="38" fillId="0" borderId="90" xfId="0" applyFont="1" applyBorder="1" applyAlignment="1" applyProtection="1">
      <alignment vertical="center" wrapText="1"/>
      <protection locked="0"/>
    </xf>
    <xf numFmtId="0" fontId="38" fillId="0" borderId="91" xfId="0" applyFont="1" applyBorder="1" applyAlignment="1" applyProtection="1">
      <alignment vertical="center" wrapText="1"/>
      <protection locked="0"/>
    </xf>
    <xf numFmtId="0" fontId="23" fillId="0" borderId="92" xfId="0" applyFont="1" applyFill="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94" xfId="0" applyFont="1" applyBorder="1" applyAlignment="1" applyProtection="1">
      <alignment horizontal="center" vertical="center" wrapText="1"/>
      <protection locked="0"/>
    </xf>
    <xf numFmtId="0" fontId="30" fillId="3" borderId="89" xfId="0" applyFont="1" applyFill="1" applyBorder="1" applyAlignment="1" applyProtection="1">
      <alignment vertical="center" wrapText="1" shrinkToFit="1"/>
      <protection locked="0"/>
    </xf>
    <xf numFmtId="0" fontId="30" fillId="3" borderId="90" xfId="0" applyFont="1" applyFill="1" applyBorder="1" applyAlignment="1" applyProtection="1">
      <alignment vertical="center" wrapText="1" shrinkToFit="1"/>
      <protection locked="0"/>
    </xf>
    <xf numFmtId="0" fontId="23" fillId="0" borderId="90" xfId="0" applyFont="1" applyBorder="1" applyAlignment="1" applyProtection="1">
      <alignment vertical="center" wrapText="1"/>
      <protection locked="0"/>
    </xf>
    <xf numFmtId="0" fontId="23" fillId="0" borderId="91" xfId="0" applyFont="1" applyBorder="1" applyAlignment="1" applyProtection="1">
      <alignment vertical="center" wrapText="1"/>
      <protection locked="0"/>
    </xf>
    <xf numFmtId="0" fontId="34" fillId="0" borderId="18" xfId="0" applyFont="1" applyBorder="1" applyAlignment="1" applyProtection="1">
      <alignment horizontal="center" vertical="center" wrapText="1"/>
      <protection locked="0"/>
    </xf>
    <xf numFmtId="0" fontId="34" fillId="0" borderId="15" xfId="0" applyFont="1" applyBorder="1" applyAlignment="1" applyProtection="1">
      <alignment horizontal="center" vertical="center" wrapText="1"/>
      <protection locked="0"/>
    </xf>
    <xf numFmtId="0" fontId="34" fillId="0" borderId="19" xfId="0" applyFont="1" applyBorder="1" applyAlignment="1" applyProtection="1">
      <alignment horizontal="center" vertical="center" wrapText="1"/>
      <protection locked="0"/>
    </xf>
    <xf numFmtId="0" fontId="23" fillId="0" borderId="26" xfId="0" applyFont="1" applyFill="1" applyBorder="1" applyAlignment="1" applyProtection="1">
      <alignment horizontal="center" vertical="center" wrapText="1"/>
      <protection locked="0"/>
    </xf>
    <xf numFmtId="0" fontId="23" fillId="0" borderId="18" xfId="0" applyFont="1" applyFill="1" applyBorder="1" applyAlignment="1" applyProtection="1">
      <alignment horizontal="center" vertical="center" wrapText="1"/>
      <protection locked="0"/>
    </xf>
    <xf numFmtId="0" fontId="34" fillId="0" borderId="23" xfId="0" applyFont="1" applyBorder="1" applyAlignment="1" applyProtection="1">
      <alignment horizontal="center" vertical="center" wrapText="1"/>
      <protection locked="0"/>
    </xf>
    <xf numFmtId="0" fontId="23" fillId="0" borderId="82" xfId="0" applyFont="1" applyBorder="1" applyAlignment="1" applyProtection="1">
      <alignment horizontal="center" vertical="center" wrapText="1"/>
      <protection locked="0"/>
    </xf>
    <xf numFmtId="0" fontId="34" fillId="0" borderId="69" xfId="0" applyFont="1" applyBorder="1" applyAlignment="1" applyProtection="1">
      <alignment horizontal="left" vertical="center" wrapText="1"/>
      <protection locked="0"/>
    </xf>
    <xf numFmtId="0" fontId="23" fillId="0" borderId="67" xfId="0" applyFont="1" applyBorder="1" applyAlignment="1" applyProtection="1">
      <alignment horizontal="left" vertical="center" wrapText="1"/>
      <protection locked="0"/>
    </xf>
    <xf numFmtId="0" fontId="23" fillId="0" borderId="68" xfId="0" applyFont="1" applyBorder="1" applyAlignment="1" applyProtection="1">
      <alignment horizontal="left" vertical="center" wrapText="1"/>
      <protection locked="0"/>
    </xf>
    <xf numFmtId="177" fontId="23" fillId="0" borderId="69" xfId="0" applyNumberFormat="1" applyFont="1" applyBorder="1" applyAlignment="1" applyProtection="1">
      <alignment horizontal="right" vertical="center" wrapText="1"/>
      <protection locked="0"/>
    </xf>
    <xf numFmtId="177" fontId="23" fillId="0" borderId="67" xfId="0" applyNumberFormat="1" applyFont="1" applyBorder="1" applyAlignment="1" applyProtection="1">
      <alignment horizontal="right" vertical="center" wrapText="1"/>
      <protection locked="0"/>
    </xf>
    <xf numFmtId="177" fontId="23" fillId="0" borderId="68" xfId="0" applyNumberFormat="1" applyFont="1" applyBorder="1" applyAlignment="1" applyProtection="1">
      <alignment horizontal="right" vertical="center" wrapText="1"/>
      <protection locked="0"/>
    </xf>
    <xf numFmtId="177" fontId="23" fillId="0" borderId="108" xfId="0" applyNumberFormat="1" applyFont="1" applyBorder="1" applyAlignment="1" applyProtection="1">
      <alignment horizontal="right" vertical="center" wrapText="1"/>
      <protection locked="0"/>
    </xf>
    <xf numFmtId="0" fontId="23" fillId="3" borderId="95" xfId="0" applyFont="1" applyFill="1" applyBorder="1" applyAlignment="1" applyProtection="1">
      <alignment horizontal="left" vertical="center" wrapText="1"/>
      <protection locked="0"/>
    </xf>
    <xf numFmtId="0" fontId="23" fillId="3" borderId="78" xfId="0" applyFont="1" applyFill="1" applyBorder="1" applyAlignment="1" applyProtection="1">
      <alignment horizontal="left" vertical="center" wrapText="1"/>
      <protection locked="0"/>
    </xf>
    <xf numFmtId="0" fontId="23" fillId="3" borderId="79" xfId="0" applyFont="1" applyFill="1" applyBorder="1" applyAlignment="1" applyProtection="1">
      <alignment horizontal="left" vertical="center" wrapText="1"/>
      <protection locked="0"/>
    </xf>
    <xf numFmtId="0" fontId="22" fillId="5" borderId="5" xfId="0" applyFont="1" applyFill="1" applyBorder="1" applyAlignment="1" applyProtection="1">
      <alignment horizontal="center" vertical="center" wrapText="1"/>
      <protection locked="0"/>
    </xf>
    <xf numFmtId="0" fontId="23" fillId="5" borderId="6" xfId="0" applyFont="1" applyFill="1" applyBorder="1" applyAlignment="1" applyProtection="1">
      <alignment horizontal="center" vertical="center" wrapText="1"/>
      <protection locked="0"/>
    </xf>
    <xf numFmtId="0" fontId="23" fillId="5" borderId="13" xfId="0" applyFont="1" applyFill="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105" xfId="0" applyFont="1" applyBorder="1" applyAlignment="1" applyProtection="1">
      <alignment horizontal="left" vertical="center" wrapText="1"/>
      <protection locked="0"/>
    </xf>
    <xf numFmtId="0" fontId="23" fillId="0" borderId="15" xfId="0" applyFont="1" applyBorder="1" applyAlignment="1" applyProtection="1">
      <alignment horizontal="left" vertical="center" wrapText="1"/>
      <protection locked="0"/>
    </xf>
    <xf numFmtId="0" fontId="23" fillId="0" borderId="23" xfId="0" applyFont="1" applyBorder="1" applyAlignment="1" applyProtection="1">
      <alignment horizontal="left" vertical="center" wrapText="1"/>
      <protection locked="0"/>
    </xf>
    <xf numFmtId="0" fontId="22" fillId="2" borderId="80" xfId="2" applyFont="1" applyFill="1" applyBorder="1" applyAlignment="1" applyProtection="1">
      <alignment horizontal="center" vertical="center" wrapText="1"/>
      <protection locked="0"/>
    </xf>
    <xf numFmtId="0" fontId="22" fillId="2" borderId="11" xfId="2" applyFont="1" applyFill="1" applyBorder="1" applyAlignment="1" applyProtection="1">
      <alignment horizontal="center" vertical="center" wrapText="1"/>
      <protection locked="0"/>
    </xf>
    <xf numFmtId="0" fontId="22" fillId="2" borderId="81" xfId="2" applyFont="1" applyFill="1" applyBorder="1" applyAlignment="1" applyProtection="1">
      <alignment horizontal="center" vertical="center" wrapText="1"/>
      <protection locked="0"/>
    </xf>
    <xf numFmtId="0" fontId="22" fillId="2" borderId="75" xfId="0" applyFont="1" applyFill="1" applyBorder="1" applyAlignment="1" applyProtection="1">
      <alignment horizontal="center" vertical="center" wrapText="1"/>
      <protection locked="0"/>
    </xf>
    <xf numFmtId="0" fontId="22" fillId="2" borderId="1" xfId="0" applyFont="1" applyFill="1" applyBorder="1" applyAlignment="1" applyProtection="1">
      <alignment horizontal="center" vertical="center" wrapText="1"/>
      <protection locked="0"/>
    </xf>
    <xf numFmtId="0" fontId="22" fillId="2" borderId="76" xfId="0" applyFont="1" applyFill="1" applyBorder="1" applyAlignment="1" applyProtection="1">
      <alignment horizontal="center" vertical="center" wrapText="1"/>
      <protection locked="0"/>
    </xf>
    <xf numFmtId="0" fontId="39" fillId="0" borderId="30" xfId="0" applyFont="1" applyFill="1" applyBorder="1" applyAlignment="1" applyProtection="1">
      <alignment horizontal="center" vertical="center" wrapText="1"/>
      <protection locked="0"/>
    </xf>
    <xf numFmtId="0" fontId="39" fillId="0" borderId="21" xfId="0" applyFont="1" applyBorder="1" applyAlignment="1" applyProtection="1">
      <alignment horizontal="center" vertical="center" wrapText="1"/>
      <protection locked="0"/>
    </xf>
    <xf numFmtId="0" fontId="39" fillId="0" borderId="22" xfId="0" applyFont="1" applyBorder="1" applyAlignment="1" applyProtection="1">
      <alignment horizontal="center" vertical="center" wrapText="1"/>
      <protection locked="0"/>
    </xf>
    <xf numFmtId="0" fontId="39" fillId="0" borderId="31" xfId="0" applyFont="1" applyBorder="1" applyAlignment="1" applyProtection="1">
      <alignment horizontal="center" vertical="center" wrapText="1"/>
      <protection locked="0"/>
    </xf>
    <xf numFmtId="0" fontId="23" fillId="0" borderId="83" xfId="0" applyFont="1" applyBorder="1" applyAlignment="1" applyProtection="1">
      <alignment horizontal="center" vertical="center" wrapText="1"/>
      <protection locked="0"/>
    </xf>
    <xf numFmtId="0" fontId="34" fillId="0" borderId="42" xfId="0" applyFont="1" applyBorder="1" applyAlignment="1" applyProtection="1">
      <alignment horizontal="left" vertical="center" wrapText="1"/>
      <protection locked="0"/>
    </xf>
    <xf numFmtId="0" fontId="23" fillId="0" borderId="43" xfId="0" applyFont="1" applyBorder="1" applyAlignment="1" applyProtection="1">
      <alignment horizontal="left" vertical="center" wrapText="1"/>
      <protection locked="0"/>
    </xf>
    <xf numFmtId="0" fontId="23" fillId="0" borderId="44" xfId="0" applyFont="1" applyBorder="1" applyAlignment="1" applyProtection="1">
      <alignment horizontal="left" vertical="center" wrapText="1"/>
      <protection locked="0"/>
    </xf>
    <xf numFmtId="177" fontId="23" fillId="0" borderId="42" xfId="0" applyNumberFormat="1" applyFont="1" applyBorder="1" applyAlignment="1" applyProtection="1">
      <alignment horizontal="right" vertical="center" wrapText="1"/>
      <protection locked="0"/>
    </xf>
    <xf numFmtId="177" fontId="23" fillId="0" borderId="43" xfId="0" applyNumberFormat="1" applyFont="1" applyBorder="1" applyAlignment="1" applyProtection="1">
      <alignment horizontal="right" vertical="center" wrapText="1"/>
      <protection locked="0"/>
    </xf>
    <xf numFmtId="177" fontId="23" fillId="0" borderId="44" xfId="0" applyNumberFormat="1" applyFont="1" applyBorder="1" applyAlignment="1" applyProtection="1">
      <alignment horizontal="right" vertical="center" wrapText="1"/>
      <protection locked="0"/>
    </xf>
    <xf numFmtId="177" fontId="23" fillId="0" borderId="109" xfId="0" applyNumberFormat="1" applyFont="1" applyBorder="1" applyAlignment="1" applyProtection="1">
      <alignment horizontal="right" vertical="center" wrapText="1"/>
      <protection locked="0"/>
    </xf>
    <xf numFmtId="0" fontId="39" fillId="0" borderId="17" xfId="0" applyFont="1" applyFill="1" applyBorder="1" applyAlignment="1" applyProtection="1">
      <alignment horizontal="center" vertical="center" wrapText="1"/>
      <protection locked="0"/>
    </xf>
    <xf numFmtId="0" fontId="39" fillId="0" borderId="15" xfId="0" applyFont="1" applyBorder="1" applyAlignment="1" applyProtection="1">
      <alignment horizontal="center" vertical="center" wrapText="1"/>
      <protection locked="0"/>
    </xf>
    <xf numFmtId="0" fontId="39" fillId="0" borderId="19" xfId="0" applyFont="1" applyBorder="1" applyAlignment="1" applyProtection="1">
      <alignment horizontal="center" vertical="center" wrapText="1"/>
      <protection locked="0"/>
    </xf>
    <xf numFmtId="0" fontId="39" fillId="0" borderId="23" xfId="0" applyFont="1" applyBorder="1" applyAlignment="1" applyProtection="1">
      <alignment horizontal="center" vertical="center" wrapText="1"/>
      <protection locked="0"/>
    </xf>
    <xf numFmtId="0" fontId="23" fillId="0" borderId="17" xfId="0" applyFont="1" applyBorder="1" applyAlignment="1" applyProtection="1">
      <alignment horizontal="center" vertical="center" wrapText="1"/>
      <protection locked="0"/>
    </xf>
    <xf numFmtId="0" fontId="34" fillId="0" borderId="56" xfId="0" applyFont="1" applyBorder="1" applyAlignment="1" applyProtection="1">
      <alignment horizontal="center" vertical="center" wrapText="1"/>
      <protection locked="0"/>
    </xf>
    <xf numFmtId="177" fontId="23" fillId="0" borderId="23" xfId="0" applyNumberFormat="1" applyFont="1" applyBorder="1" applyAlignment="1" applyProtection="1">
      <alignment horizontal="right" vertical="center" wrapText="1"/>
      <protection locked="0"/>
    </xf>
    <xf numFmtId="0" fontId="23" fillId="0" borderId="84" xfId="0" applyFont="1" applyBorder="1" applyAlignment="1" applyProtection="1">
      <alignment horizontal="center" vertical="center" wrapText="1"/>
      <protection locked="0"/>
    </xf>
    <xf numFmtId="0" fontId="34" fillId="0" borderId="85" xfId="0" applyFont="1" applyBorder="1" applyAlignment="1" applyProtection="1">
      <alignment horizontal="left" vertical="center" wrapText="1"/>
      <protection locked="0"/>
    </xf>
    <xf numFmtId="0" fontId="23" fillId="0" borderId="73" xfId="0" applyFont="1" applyBorder="1" applyAlignment="1" applyProtection="1">
      <alignment horizontal="left" vertical="center" wrapText="1"/>
      <protection locked="0"/>
    </xf>
    <xf numFmtId="0" fontId="23" fillId="0" borderId="74" xfId="0" applyFont="1" applyBorder="1" applyAlignment="1" applyProtection="1">
      <alignment horizontal="left" vertical="center" wrapText="1"/>
      <protection locked="0"/>
    </xf>
    <xf numFmtId="177" fontId="23" fillId="0" borderId="85" xfId="0" applyNumberFormat="1" applyFont="1" applyBorder="1" applyAlignment="1" applyProtection="1">
      <alignment horizontal="right" vertical="center" wrapText="1"/>
      <protection locked="0"/>
    </xf>
    <xf numFmtId="177" fontId="23" fillId="0" borderId="73" xfId="0" applyNumberFormat="1" applyFont="1" applyBorder="1" applyAlignment="1" applyProtection="1">
      <alignment horizontal="right" vertical="center" wrapText="1"/>
      <protection locked="0"/>
    </xf>
    <xf numFmtId="177" fontId="23" fillId="0" borderId="110" xfId="0" applyNumberFormat="1" applyFont="1" applyBorder="1" applyAlignment="1" applyProtection="1">
      <alignment horizontal="right" vertical="center" wrapText="1"/>
      <protection locked="0"/>
    </xf>
    <xf numFmtId="0" fontId="22" fillId="2" borderId="80" xfId="0" applyFont="1" applyFill="1" applyBorder="1" applyAlignment="1" applyProtection="1">
      <alignment horizontal="center" vertical="center" wrapText="1"/>
      <protection locked="0"/>
    </xf>
    <xf numFmtId="0" fontId="22" fillId="2" borderId="11" xfId="0" applyFont="1" applyFill="1" applyBorder="1" applyAlignment="1" applyProtection="1">
      <alignment horizontal="center" vertical="center" wrapText="1"/>
      <protection locked="0"/>
    </xf>
    <xf numFmtId="0" fontId="22" fillId="2" borderId="81" xfId="0" applyFont="1" applyFill="1" applyBorder="1" applyAlignment="1" applyProtection="1">
      <alignment horizontal="center" vertical="center" wrapText="1"/>
      <protection locked="0"/>
    </xf>
    <xf numFmtId="0" fontId="39" fillId="0" borderId="7" xfId="0" applyFont="1" applyFill="1" applyBorder="1" applyAlignment="1" applyProtection="1">
      <alignment horizontal="center" vertical="center" wrapText="1"/>
      <protection locked="0"/>
    </xf>
    <xf numFmtId="0" fontId="39" fillId="0" borderId="6" xfId="0" applyFont="1" applyBorder="1" applyAlignment="1" applyProtection="1">
      <alignment horizontal="center" vertical="center" wrapText="1"/>
      <protection locked="0"/>
    </xf>
    <xf numFmtId="0" fontId="39" fillId="0" borderId="9" xfId="0" applyFont="1" applyBorder="1" applyAlignment="1" applyProtection="1">
      <alignment horizontal="center" vertical="center" wrapText="1"/>
      <protection locked="0"/>
    </xf>
    <xf numFmtId="0" fontId="39" fillId="0" borderId="13" xfId="0" applyFont="1" applyBorder="1" applyAlignment="1" applyProtection="1">
      <alignment horizontal="center" vertical="center" wrapText="1"/>
      <protection locked="0"/>
    </xf>
    <xf numFmtId="0" fontId="23" fillId="0" borderId="77" xfId="0" applyFont="1" applyBorder="1" applyAlignment="1" applyProtection="1">
      <alignment horizontal="center" vertical="center" wrapText="1"/>
      <protection locked="0"/>
    </xf>
    <xf numFmtId="0" fontId="23" fillId="0" borderId="78" xfId="0" applyFont="1" applyBorder="1" applyAlignment="1" applyProtection="1">
      <alignment horizontal="center" vertical="center" wrapText="1"/>
      <protection locked="0"/>
    </xf>
    <xf numFmtId="0" fontId="34" fillId="0" borderId="111"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3" xfId="0" applyFont="1" applyBorder="1" applyAlignment="1" applyProtection="1">
      <alignment horizontal="center" vertical="center" wrapText="1"/>
      <protection locked="0"/>
    </xf>
    <xf numFmtId="177" fontId="23" fillId="0" borderId="114" xfId="0" applyNumberFormat="1" applyFont="1" applyBorder="1" applyAlignment="1" applyProtection="1">
      <alignment horizontal="right" vertical="center" wrapText="1"/>
      <protection locked="0"/>
    </xf>
    <xf numFmtId="177" fontId="23" fillId="0" borderId="78" xfId="0" applyNumberFormat="1" applyFont="1" applyBorder="1" applyAlignment="1" applyProtection="1">
      <alignment horizontal="right" vertical="center" wrapText="1"/>
      <protection locked="0"/>
    </xf>
    <xf numFmtId="177" fontId="23" fillId="0" borderId="115" xfId="0" applyNumberFormat="1" applyFont="1" applyBorder="1" applyAlignment="1" applyProtection="1">
      <alignment horizontal="right" vertical="center" wrapText="1"/>
      <protection locked="0"/>
    </xf>
    <xf numFmtId="177" fontId="23" fillId="0" borderId="79" xfId="0" applyNumberFormat="1" applyFont="1" applyBorder="1" applyAlignment="1" applyProtection="1">
      <alignment horizontal="right" vertical="center" wrapText="1"/>
      <protection locked="0"/>
    </xf>
    <xf numFmtId="0" fontId="23" fillId="2" borderId="51" xfId="0" applyFont="1" applyFill="1" applyBorder="1" applyAlignment="1" applyProtection="1">
      <alignment vertical="center" wrapText="1"/>
      <protection locked="0"/>
    </xf>
    <xf numFmtId="0" fontId="23" fillId="0" borderId="51" xfId="0" applyFont="1" applyBorder="1" applyAlignment="1" applyProtection="1">
      <alignment vertical="center" wrapText="1"/>
      <protection locked="0"/>
    </xf>
    <xf numFmtId="38" fontId="23" fillId="0" borderId="51" xfId="1" applyFont="1" applyBorder="1" applyAlignment="1" applyProtection="1">
      <alignment vertical="center" wrapText="1"/>
      <protection locked="0"/>
    </xf>
    <xf numFmtId="0" fontId="23" fillId="0" borderId="18" xfId="0" applyFont="1" applyBorder="1" applyAlignment="1" applyProtection="1">
      <alignment vertical="center" wrapText="1"/>
      <protection locked="0"/>
    </xf>
    <xf numFmtId="0" fontId="23" fillId="0" borderId="19" xfId="0" applyFont="1" applyBorder="1" applyAlignment="1" applyProtection="1">
      <alignment vertical="center" wrapText="1"/>
      <protection locked="0"/>
    </xf>
    <xf numFmtId="0" fontId="26" fillId="0" borderId="0" xfId="0" applyFont="1" applyBorder="1" applyAlignment="1" applyProtection="1">
      <alignment horizontal="center" vertical="center" shrinkToFit="1"/>
      <protection locked="0"/>
    </xf>
    <xf numFmtId="0" fontId="26" fillId="0" borderId="1" xfId="0" applyFont="1" applyBorder="1" applyAlignment="1" applyProtection="1">
      <alignment horizontal="center" vertical="center" shrinkToFit="1"/>
      <protection locked="0"/>
    </xf>
    <xf numFmtId="0" fontId="26" fillId="2" borderId="2" xfId="2" applyFont="1" applyFill="1" applyBorder="1" applyAlignment="1" applyProtection="1">
      <alignment horizontal="center" vertical="center" wrapText="1"/>
      <protection locked="0"/>
    </xf>
    <xf numFmtId="0" fontId="23" fillId="0" borderId="3" xfId="0" applyFont="1" applyBorder="1" applyAlignment="1" applyProtection="1">
      <alignment vertical="center" wrapText="1"/>
      <protection locked="0"/>
    </xf>
    <xf numFmtId="0" fontId="23" fillId="0" borderId="4" xfId="0" applyFont="1" applyBorder="1" applyAlignment="1" applyProtection="1">
      <alignment vertical="center" wrapText="1"/>
      <protection locked="0"/>
    </xf>
    <xf numFmtId="0" fontId="23" fillId="0" borderId="10" xfId="0" applyFont="1" applyBorder="1" applyAlignment="1" applyProtection="1">
      <alignment horizontal="left" vertical="center" wrapText="1"/>
      <protection locked="0"/>
    </xf>
    <xf numFmtId="0" fontId="23" fillId="0" borderId="11" xfId="0" applyFont="1" applyBorder="1" applyAlignment="1" applyProtection="1">
      <alignment horizontal="left" vertical="center" wrapText="1"/>
      <protection locked="0"/>
    </xf>
    <xf numFmtId="0" fontId="23" fillId="0" borderId="12" xfId="0" applyFont="1" applyBorder="1" applyAlignment="1" applyProtection="1">
      <alignment horizontal="left" vertical="center" wrapText="1"/>
      <protection locked="0"/>
    </xf>
    <xf numFmtId="0" fontId="23" fillId="0" borderId="20" xfId="0" applyFont="1" applyBorder="1" applyAlignment="1" applyProtection="1">
      <alignment horizontal="left" vertical="center" wrapText="1"/>
      <protection locked="0"/>
    </xf>
    <xf numFmtId="0" fontId="23" fillId="0" borderId="26" xfId="2" applyFont="1" applyFill="1" applyBorder="1" applyAlignment="1" applyProtection="1">
      <alignment horizontal="left" vertical="center" wrapText="1" shrinkToFit="1"/>
      <protection locked="0"/>
    </xf>
    <xf numFmtId="0" fontId="23" fillId="0" borderId="25" xfId="2" applyFont="1" applyFill="1" applyBorder="1" applyAlignment="1" applyProtection="1">
      <alignment horizontal="left" vertical="center" wrapText="1" shrinkToFit="1"/>
      <protection locked="0"/>
    </xf>
    <xf numFmtId="0" fontId="23" fillId="0" borderId="27" xfId="2" applyFont="1" applyFill="1" applyBorder="1" applyAlignment="1" applyProtection="1">
      <alignment horizontal="left" vertical="center" wrapText="1" shrinkToFit="1"/>
      <protection locked="0"/>
    </xf>
    <xf numFmtId="0" fontId="23" fillId="0" borderId="30" xfId="2" applyFont="1" applyFill="1" applyBorder="1" applyAlignment="1" applyProtection="1">
      <alignment horizontal="left" vertical="center" wrapText="1" shrinkToFit="1"/>
      <protection locked="0"/>
    </xf>
    <xf numFmtId="0" fontId="23" fillId="0" borderId="21" xfId="2" applyFont="1" applyFill="1" applyBorder="1" applyAlignment="1" applyProtection="1">
      <alignment horizontal="left" vertical="center" wrapText="1" shrinkToFit="1"/>
      <protection locked="0"/>
    </xf>
    <xf numFmtId="0" fontId="23" fillId="0" borderId="22" xfId="2" applyFont="1" applyFill="1" applyBorder="1" applyAlignment="1" applyProtection="1">
      <alignment horizontal="left" vertical="center" wrapText="1" shrinkToFit="1"/>
      <protection locked="0"/>
    </xf>
    <xf numFmtId="0" fontId="34" fillId="0" borderId="17" xfId="3" applyFont="1" applyFill="1" applyBorder="1" applyAlignment="1" applyProtection="1">
      <alignment horizontal="center" vertical="center" wrapText="1" shrinkToFit="1"/>
      <protection locked="0"/>
    </xf>
    <xf numFmtId="0" fontId="34" fillId="0" borderId="15" xfId="3" applyFont="1" applyFill="1" applyBorder="1" applyAlignment="1" applyProtection="1">
      <alignment horizontal="center" vertical="center" wrapText="1" shrinkToFit="1"/>
      <protection locked="0"/>
    </xf>
    <xf numFmtId="0" fontId="34" fillId="0" borderId="19" xfId="3" applyFont="1" applyFill="1" applyBorder="1" applyAlignment="1" applyProtection="1">
      <alignment horizontal="center" vertical="center" wrapText="1" shrinkToFit="1"/>
      <protection locked="0"/>
    </xf>
    <xf numFmtId="177" fontId="23" fillId="0" borderId="42" xfId="0" applyNumberFormat="1" applyFont="1" applyFill="1" applyBorder="1" applyAlignment="1" applyProtection="1">
      <alignment horizontal="right" vertical="center" wrapText="1" shrinkToFit="1"/>
      <protection locked="0"/>
    </xf>
    <xf numFmtId="177" fontId="23" fillId="0" borderId="43" xfId="0" applyNumberFormat="1" applyFont="1" applyFill="1" applyBorder="1" applyAlignment="1" applyProtection="1">
      <alignment horizontal="right" vertical="center" wrapText="1" shrinkToFit="1"/>
      <protection locked="0"/>
    </xf>
    <xf numFmtId="177" fontId="23" fillId="0" borderId="44" xfId="0" applyNumberFormat="1" applyFont="1" applyFill="1" applyBorder="1" applyAlignment="1" applyProtection="1">
      <alignment horizontal="right" vertical="center" wrapText="1" shrinkToFit="1"/>
      <protection locked="0"/>
    </xf>
    <xf numFmtId="183" fontId="23" fillId="0" borderId="69" xfId="0" applyNumberFormat="1" applyFont="1" applyFill="1" applyBorder="1" applyAlignment="1" applyProtection="1">
      <alignment horizontal="right" vertical="center" shrinkToFit="1"/>
      <protection locked="0"/>
    </xf>
    <xf numFmtId="183" fontId="23" fillId="0" borderId="67" xfId="0" applyNumberFormat="1" applyFont="1" applyFill="1" applyBorder="1" applyAlignment="1" applyProtection="1">
      <alignment horizontal="right" vertical="center" shrinkToFit="1"/>
      <protection locked="0"/>
    </xf>
    <xf numFmtId="183" fontId="23" fillId="0" borderId="68" xfId="0" applyNumberFormat="1" applyFont="1" applyFill="1" applyBorder="1" applyAlignment="1" applyProtection="1">
      <alignment horizontal="right" vertical="center" shrinkToFit="1"/>
      <protection locked="0"/>
    </xf>
    <xf numFmtId="177" fontId="23" fillId="0" borderId="69" xfId="0" applyNumberFormat="1" applyFont="1" applyFill="1" applyBorder="1" applyAlignment="1" applyProtection="1">
      <alignment horizontal="center" vertical="center" wrapText="1"/>
      <protection locked="0"/>
    </xf>
    <xf numFmtId="177" fontId="23" fillId="0" borderId="67" xfId="0" applyNumberFormat="1" applyFont="1" applyFill="1" applyBorder="1" applyAlignment="1" applyProtection="1">
      <alignment horizontal="center" vertical="center" wrapText="1"/>
      <protection locked="0"/>
    </xf>
    <xf numFmtId="177" fontId="23" fillId="0" borderId="108" xfId="0" applyNumberFormat="1" applyFont="1" applyFill="1" applyBorder="1" applyAlignment="1" applyProtection="1">
      <alignment horizontal="center" vertical="center" wrapText="1"/>
      <protection locked="0"/>
    </xf>
    <xf numFmtId="0" fontId="30" fillId="2" borderId="19" xfId="0" applyFont="1" applyFill="1" applyBorder="1" applyAlignment="1" applyProtection="1">
      <alignment horizontal="center" vertical="center" wrapText="1" shrinkToFit="1"/>
      <protection locked="0"/>
    </xf>
    <xf numFmtId="9" fontId="23" fillId="0" borderId="51" xfId="0" applyNumberFormat="1" applyFont="1" applyBorder="1" applyAlignment="1" applyProtection="1">
      <alignment horizontal="center" vertical="center" wrapText="1"/>
      <protection locked="0"/>
    </xf>
    <xf numFmtId="9" fontId="23" fillId="0" borderId="59" xfId="0" applyNumberFormat="1" applyFont="1" applyBorder="1" applyAlignment="1" applyProtection="1">
      <alignment horizontal="center" vertical="center" wrapText="1"/>
      <protection locked="0"/>
    </xf>
    <xf numFmtId="0" fontId="23" fillId="0" borderId="26" xfId="0" applyFont="1" applyBorder="1" applyAlignment="1" applyProtection="1">
      <alignment vertical="center" wrapText="1"/>
      <protection locked="0"/>
    </xf>
    <xf numFmtId="0" fontId="23" fillId="0" borderId="27" xfId="0" applyFont="1" applyBorder="1" applyAlignment="1" applyProtection="1">
      <alignment vertical="center" wrapText="1"/>
      <protection locked="0"/>
    </xf>
    <xf numFmtId="0" fontId="23" fillId="0" borderId="30" xfId="0" applyFont="1" applyBorder="1" applyAlignment="1" applyProtection="1">
      <alignment vertical="center" wrapText="1"/>
      <protection locked="0"/>
    </xf>
    <xf numFmtId="0" fontId="23" fillId="0" borderId="21" xfId="0" applyFont="1" applyBorder="1" applyAlignment="1" applyProtection="1">
      <alignment vertical="center" wrapText="1"/>
      <protection locked="0"/>
    </xf>
    <xf numFmtId="0" fontId="23" fillId="0" borderId="22" xfId="0" applyFont="1" applyBorder="1" applyAlignment="1" applyProtection="1">
      <alignment vertical="center" wrapText="1"/>
      <protection locked="0"/>
    </xf>
    <xf numFmtId="0" fontId="22" fillId="2" borderId="95" xfId="0" applyFont="1" applyFill="1" applyBorder="1" applyAlignment="1" applyProtection="1">
      <alignment horizontal="center" vertical="center" wrapText="1"/>
      <protection locked="0"/>
    </xf>
    <xf numFmtId="0" fontId="22" fillId="2" borderId="78" xfId="0" applyFont="1" applyFill="1" applyBorder="1" applyAlignment="1" applyProtection="1">
      <alignment horizontal="center" vertical="center" wrapText="1"/>
      <protection locked="0"/>
    </xf>
    <xf numFmtId="0" fontId="23" fillId="0" borderId="77" xfId="0" applyFont="1" applyFill="1" applyBorder="1" applyAlignment="1" applyProtection="1">
      <alignment horizontal="center" vertical="center" wrapText="1"/>
      <protection locked="0"/>
    </xf>
    <xf numFmtId="0" fontId="23" fillId="0" borderId="78" xfId="0" applyFont="1" applyFill="1" applyBorder="1" applyAlignment="1" applyProtection="1">
      <alignment horizontal="center" vertical="center" wrapText="1"/>
      <protection locked="0"/>
    </xf>
    <xf numFmtId="0" fontId="23" fillId="2" borderId="114" xfId="0" applyFont="1" applyFill="1" applyBorder="1" applyAlignment="1" applyProtection="1">
      <alignment horizontal="center" vertical="center" wrapText="1" shrinkToFit="1"/>
      <protection locked="0"/>
    </xf>
    <xf numFmtId="0" fontId="23" fillId="2" borderId="78" xfId="0" applyFont="1" applyFill="1" applyBorder="1" applyAlignment="1" applyProtection="1">
      <alignment horizontal="center" vertical="center" wrapText="1" shrinkToFit="1"/>
      <protection locked="0"/>
    </xf>
    <xf numFmtId="0" fontId="23" fillId="2" borderId="115" xfId="0" applyFont="1" applyFill="1" applyBorder="1" applyAlignment="1" applyProtection="1">
      <alignment horizontal="center" vertical="center" wrapText="1" shrinkToFit="1"/>
      <protection locked="0"/>
    </xf>
    <xf numFmtId="0" fontId="23" fillId="0" borderId="66" xfId="0" applyFont="1" applyFill="1" applyBorder="1" applyAlignment="1" applyProtection="1">
      <alignment horizontal="center" vertical="center" wrapText="1"/>
      <protection locked="0"/>
    </xf>
    <xf numFmtId="0" fontId="23" fillId="0" borderId="67" xfId="0" applyFont="1" applyFill="1" applyBorder="1" applyAlignment="1" applyProtection="1">
      <alignment horizontal="center" vertical="center" wrapText="1"/>
      <protection locked="0"/>
    </xf>
    <xf numFmtId="0" fontId="23" fillId="0" borderId="68" xfId="0" applyFont="1" applyFill="1" applyBorder="1" applyAlignment="1" applyProtection="1">
      <alignment horizontal="center" vertical="center" wrapText="1"/>
      <protection locked="0"/>
    </xf>
    <xf numFmtId="0" fontId="22" fillId="0" borderId="40" xfId="0" applyFont="1" applyFill="1" applyBorder="1" applyAlignment="1" applyProtection="1">
      <alignment horizontal="center" vertical="center" wrapText="1"/>
      <protection locked="0"/>
    </xf>
    <xf numFmtId="0" fontId="22" fillId="0" borderId="0" xfId="0" applyFont="1" applyFill="1" applyBorder="1" applyAlignment="1" applyProtection="1">
      <alignment horizontal="center" vertical="center" wrapText="1"/>
      <protection locked="0"/>
    </xf>
    <xf numFmtId="0" fontId="23" fillId="2" borderId="71" xfId="0" applyFont="1" applyFill="1" applyBorder="1" applyAlignment="1" applyProtection="1">
      <alignment horizontal="center" vertical="center" wrapText="1" shrinkToFit="1"/>
      <protection locked="0"/>
    </xf>
    <xf numFmtId="0" fontId="23" fillId="2" borderId="0" xfId="0" applyFont="1" applyFill="1" applyBorder="1" applyAlignment="1" applyProtection="1">
      <alignment horizontal="center" vertical="center" wrapText="1" shrinkToFit="1"/>
      <protection locked="0"/>
    </xf>
    <xf numFmtId="0" fontId="23" fillId="2" borderId="41" xfId="0" applyFont="1" applyFill="1" applyBorder="1" applyAlignment="1" applyProtection="1">
      <alignment horizontal="center" vertical="center" wrapText="1" shrinkToFit="1"/>
      <protection locked="0"/>
    </xf>
    <xf numFmtId="0" fontId="23" fillId="0" borderId="0" xfId="0" applyFont="1" applyBorder="1" applyAlignment="1" applyProtection="1">
      <alignment vertical="center" wrapText="1"/>
      <protection locked="0"/>
    </xf>
    <xf numFmtId="0" fontId="23" fillId="0" borderId="65" xfId="0" applyFont="1" applyBorder="1" applyAlignment="1" applyProtection="1">
      <alignment vertical="center" wrapText="1"/>
      <protection locked="0"/>
    </xf>
    <xf numFmtId="0" fontId="30" fillId="0" borderId="90" xfId="0" applyFont="1" applyBorder="1" applyAlignment="1" applyProtection="1">
      <alignment vertical="center" wrapText="1"/>
      <protection locked="0"/>
    </xf>
    <xf numFmtId="0" fontId="30" fillId="0" borderId="91" xfId="0" applyFont="1" applyBorder="1" applyAlignment="1" applyProtection="1">
      <alignment vertical="center" wrapText="1"/>
      <protection locked="0"/>
    </xf>
    <xf numFmtId="0" fontId="23" fillId="0" borderId="19" xfId="0" applyFont="1" applyBorder="1" applyAlignment="1" applyProtection="1">
      <alignment horizontal="left" vertical="center" wrapText="1"/>
      <protection locked="0"/>
    </xf>
    <xf numFmtId="0" fontId="37" fillId="0" borderId="0" xfId="0" applyFont="1" applyBorder="1" applyAlignment="1" applyProtection="1">
      <alignment horizontal="center" wrapText="1"/>
      <protection locked="0"/>
    </xf>
    <xf numFmtId="0" fontId="37" fillId="0" borderId="1" xfId="0" applyFont="1" applyBorder="1" applyAlignment="1" applyProtection="1">
      <alignment horizontal="center" wrapText="1"/>
      <protection locked="0"/>
    </xf>
    <xf numFmtId="0" fontId="34" fillId="0" borderId="26" xfId="2" applyFont="1" applyFill="1" applyBorder="1" applyAlignment="1" applyProtection="1">
      <alignment horizontal="left" vertical="center" wrapText="1" shrinkToFit="1"/>
      <protection locked="0"/>
    </xf>
    <xf numFmtId="0" fontId="34" fillId="0" borderId="25" xfId="2" applyFont="1" applyFill="1" applyBorder="1" applyAlignment="1" applyProtection="1">
      <alignment horizontal="left" vertical="center" wrapText="1" shrinkToFit="1"/>
      <protection locked="0"/>
    </xf>
    <xf numFmtId="0" fontId="34" fillId="0" borderId="27" xfId="2" applyFont="1" applyFill="1" applyBorder="1" applyAlignment="1" applyProtection="1">
      <alignment horizontal="left" vertical="center" wrapText="1" shrinkToFit="1"/>
      <protection locked="0"/>
    </xf>
    <xf numFmtId="0" fontId="34" fillId="0" borderId="30" xfId="2" applyFont="1" applyFill="1" applyBorder="1" applyAlignment="1" applyProtection="1">
      <alignment horizontal="left" vertical="center" wrapText="1" shrinkToFit="1"/>
      <protection locked="0"/>
    </xf>
    <xf numFmtId="0" fontId="34" fillId="0" borderId="21" xfId="2" applyFont="1" applyFill="1" applyBorder="1" applyAlignment="1" applyProtection="1">
      <alignment horizontal="left" vertical="center" wrapText="1" shrinkToFit="1"/>
      <protection locked="0"/>
    </xf>
    <xf numFmtId="0" fontId="34" fillId="0" borderId="22" xfId="2" applyFont="1" applyFill="1" applyBorder="1" applyAlignment="1" applyProtection="1">
      <alignment horizontal="left" vertical="center" wrapText="1" shrinkToFit="1"/>
      <protection locked="0"/>
    </xf>
    <xf numFmtId="184" fontId="32" fillId="0" borderId="121" xfId="0" applyNumberFormat="1" applyFont="1" applyFill="1" applyBorder="1" applyAlignment="1" applyProtection="1">
      <alignment horizontal="right" vertical="center" wrapText="1"/>
      <protection locked="0"/>
    </xf>
    <xf numFmtId="177" fontId="30" fillId="0" borderId="38" xfId="0" applyNumberFormat="1" applyFont="1" applyFill="1" applyBorder="1" applyAlignment="1" applyProtection="1">
      <alignment horizontal="right" vertical="center" wrapText="1"/>
      <protection locked="0"/>
    </xf>
    <xf numFmtId="177" fontId="30" fillId="0" borderId="69" xfId="0" applyNumberFormat="1" applyFont="1" applyFill="1" applyBorder="1" applyAlignment="1" applyProtection="1">
      <alignment horizontal="right" vertical="center" wrapText="1"/>
      <protection locked="0"/>
    </xf>
    <xf numFmtId="177" fontId="23" fillId="0" borderId="67" xfId="0" applyNumberFormat="1" applyFont="1" applyFill="1" applyBorder="1" applyAlignment="1" applyProtection="1">
      <alignment horizontal="right" vertical="center" wrapText="1"/>
      <protection locked="0"/>
    </xf>
    <xf numFmtId="177" fontId="23" fillId="0" borderId="108" xfId="0" applyNumberFormat="1" applyFont="1" applyFill="1" applyBorder="1" applyAlignment="1" applyProtection="1">
      <alignment horizontal="right" vertical="center" wrapText="1"/>
      <protection locked="0"/>
    </xf>
    <xf numFmtId="0" fontId="23" fillId="0" borderId="25" xfId="0" applyFont="1" applyFill="1" applyBorder="1" applyAlignment="1" applyProtection="1">
      <alignment horizontal="center" vertical="center" wrapText="1"/>
      <protection locked="0"/>
    </xf>
    <xf numFmtId="0" fontId="30" fillId="0" borderId="70"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wrapText="1"/>
      <protection locked="0"/>
    </xf>
    <xf numFmtId="0" fontId="30" fillId="0" borderId="44" xfId="0" applyFont="1" applyFill="1" applyBorder="1" applyAlignment="1" applyProtection="1">
      <alignment horizontal="center" vertical="center" wrapText="1"/>
      <protection locked="0"/>
    </xf>
    <xf numFmtId="3" fontId="23" fillId="0" borderId="42" xfId="0" applyNumberFormat="1" applyFont="1" applyFill="1" applyBorder="1" applyAlignment="1" applyProtection="1">
      <alignment horizontal="center" vertical="center" wrapText="1"/>
      <protection locked="0"/>
    </xf>
    <xf numFmtId="3" fontId="23" fillId="0" borderId="43" xfId="0" applyNumberFormat="1" applyFont="1" applyFill="1" applyBorder="1" applyAlignment="1" applyProtection="1">
      <alignment horizontal="center" vertical="center" wrapText="1"/>
      <protection locked="0"/>
    </xf>
    <xf numFmtId="3" fontId="23" fillId="0" borderId="44" xfId="0" applyNumberFormat="1" applyFont="1" applyFill="1" applyBorder="1" applyAlignment="1" applyProtection="1">
      <alignment horizontal="center" vertical="center" wrapText="1"/>
      <protection locked="0"/>
    </xf>
    <xf numFmtId="0" fontId="34" fillId="0" borderId="71" xfId="0" applyFont="1" applyFill="1" applyBorder="1" applyAlignment="1" applyProtection="1">
      <alignment vertical="center" wrapText="1"/>
      <protection locked="0"/>
    </xf>
    <xf numFmtId="0" fontId="34" fillId="0" borderId="0" xfId="0" applyFont="1" applyFill="1" applyBorder="1" applyAlignment="1" applyProtection="1">
      <alignment vertical="center" wrapText="1"/>
      <protection locked="0"/>
    </xf>
    <xf numFmtId="0" fontId="30" fillId="0" borderId="66" xfId="0" applyFont="1" applyFill="1" applyBorder="1" applyAlignment="1" applyProtection="1">
      <alignment horizontal="center" vertical="center" wrapText="1"/>
      <protection locked="0"/>
    </xf>
    <xf numFmtId="0" fontId="30" fillId="0" borderId="67" xfId="0" applyFont="1" applyFill="1" applyBorder="1" applyAlignment="1" applyProtection="1">
      <alignment horizontal="center" vertical="center" wrapText="1"/>
      <protection locked="0"/>
    </xf>
    <xf numFmtId="0" fontId="30" fillId="0" borderId="68" xfId="0" applyFont="1" applyFill="1" applyBorder="1" applyAlignment="1" applyProtection="1">
      <alignment horizontal="center" vertical="center" wrapText="1"/>
      <protection locked="0"/>
    </xf>
    <xf numFmtId="3" fontId="23" fillId="0" borderId="69" xfId="0" applyNumberFormat="1" applyFont="1" applyFill="1" applyBorder="1" applyAlignment="1" applyProtection="1">
      <alignment horizontal="center" vertical="center" wrapText="1"/>
      <protection locked="0"/>
    </xf>
    <xf numFmtId="3" fontId="23" fillId="0" borderId="67" xfId="0" applyNumberFormat="1" applyFont="1" applyFill="1" applyBorder="1" applyAlignment="1" applyProtection="1">
      <alignment horizontal="center" vertical="center" wrapText="1"/>
      <protection locked="0"/>
    </xf>
    <xf numFmtId="3" fontId="23" fillId="0" borderId="68" xfId="0" applyNumberFormat="1" applyFont="1" applyFill="1" applyBorder="1" applyAlignment="1" applyProtection="1">
      <alignment horizontal="center" vertical="center" wrapText="1"/>
      <protection locked="0"/>
    </xf>
    <xf numFmtId="0" fontId="23" fillId="0" borderId="37"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34" fillId="0" borderId="67" xfId="0" applyFont="1" applyBorder="1" applyAlignment="1" applyProtection="1">
      <alignment horizontal="left" vertical="center" wrapText="1"/>
      <protection locked="0"/>
    </xf>
    <xf numFmtId="0" fontId="34" fillId="0" borderId="68" xfId="0" applyFont="1" applyBorder="1" applyAlignment="1" applyProtection="1">
      <alignment horizontal="left" vertical="center" wrapText="1"/>
      <protection locked="0"/>
    </xf>
    <xf numFmtId="177" fontId="23" fillId="0" borderId="118" xfId="0" applyNumberFormat="1" applyFont="1" applyBorder="1" applyAlignment="1" applyProtection="1">
      <alignment horizontal="right" vertical="center" wrapText="1"/>
      <protection locked="0"/>
    </xf>
    <xf numFmtId="0" fontId="23" fillId="0" borderId="105" xfId="0" applyFont="1" applyBorder="1" applyAlignment="1" applyProtection="1">
      <alignment horizontal="left" vertical="center" shrinkToFit="1"/>
      <protection locked="0"/>
    </xf>
    <xf numFmtId="0" fontId="23" fillId="0" borderId="15" xfId="0" applyFont="1" applyBorder="1" applyAlignment="1" applyProtection="1">
      <alignment horizontal="left" vertical="center" shrinkToFit="1"/>
      <protection locked="0"/>
    </xf>
    <xf numFmtId="0" fontId="23" fillId="0" borderId="23" xfId="0" applyFont="1" applyBorder="1" applyAlignment="1" applyProtection="1">
      <alignment horizontal="left" vertical="center" shrinkToFit="1"/>
      <protection locked="0"/>
    </xf>
    <xf numFmtId="0" fontId="39" fillId="0" borderId="6" xfId="0" applyFont="1" applyFill="1" applyBorder="1" applyAlignment="1" applyProtection="1">
      <alignment horizontal="center" vertical="center" wrapText="1"/>
      <protection locked="0"/>
    </xf>
    <xf numFmtId="0" fontId="39" fillId="0" borderId="116" xfId="0" applyFont="1" applyFill="1" applyBorder="1" applyAlignment="1" applyProtection="1">
      <alignment horizontal="center" vertical="center" wrapText="1"/>
      <protection locked="0"/>
    </xf>
    <xf numFmtId="0" fontId="34" fillId="0" borderId="43" xfId="0" applyFont="1" applyBorder="1" applyAlignment="1" applyProtection="1">
      <alignment horizontal="left" vertical="center" wrapText="1"/>
      <protection locked="0"/>
    </xf>
    <xf numFmtId="0" fontId="34" fillId="0" borderId="44" xfId="0" applyFont="1" applyBorder="1" applyAlignment="1" applyProtection="1">
      <alignment horizontal="left" vertical="center" wrapText="1"/>
      <protection locked="0"/>
    </xf>
    <xf numFmtId="177" fontId="23" fillId="0" borderId="117" xfId="0" applyNumberFormat="1" applyFont="1" applyBorder="1" applyAlignment="1" applyProtection="1">
      <alignment horizontal="right" vertical="center" wrapText="1"/>
      <protection locked="0"/>
    </xf>
    <xf numFmtId="0" fontId="30" fillId="0" borderId="83" xfId="0" applyFont="1" applyBorder="1" applyAlignment="1" applyProtection="1">
      <alignment horizontal="center" vertical="center" wrapText="1"/>
      <protection locked="0"/>
    </xf>
    <xf numFmtId="0" fontId="30" fillId="0" borderId="43" xfId="0" applyFont="1" applyBorder="1" applyAlignment="1" applyProtection="1">
      <alignment horizontal="center" vertical="center" wrapText="1"/>
      <protection locked="0"/>
    </xf>
    <xf numFmtId="0" fontId="30" fillId="0" borderId="44" xfId="0" applyFont="1" applyBorder="1" applyAlignment="1" applyProtection="1">
      <alignment horizontal="center" vertical="center" wrapText="1"/>
      <protection locked="0"/>
    </xf>
    <xf numFmtId="0" fontId="30" fillId="0" borderId="51" xfId="0" applyFont="1" applyBorder="1" applyAlignment="1" applyProtection="1">
      <alignment vertical="center" wrapText="1"/>
      <protection locked="0"/>
    </xf>
    <xf numFmtId="185" fontId="23" fillId="0" borderId="51" xfId="0" applyNumberFormat="1" applyFont="1" applyBorder="1" applyAlignment="1" applyProtection="1">
      <alignment vertical="center" wrapText="1"/>
      <protection locked="0"/>
    </xf>
    <xf numFmtId="186" fontId="23" fillId="0" borderId="51" xfId="0" applyNumberFormat="1" applyFont="1" applyBorder="1" applyAlignment="1" applyProtection="1">
      <alignment vertical="center" wrapText="1"/>
      <protection locked="0"/>
    </xf>
    <xf numFmtId="0" fontId="0" fillId="0" borderId="6" xfId="0" applyBorder="1">
      <alignment vertical="center"/>
    </xf>
    <xf numFmtId="0" fontId="0" fillId="0" borderId="9" xfId="0" applyBorder="1">
      <alignment vertical="center"/>
    </xf>
    <xf numFmtId="183" fontId="23" fillId="0" borderId="38" xfId="0" applyNumberFormat="1" applyFont="1" applyFill="1" applyBorder="1" applyAlignment="1" applyProtection="1">
      <alignment horizontal="right" vertical="center" wrapText="1"/>
      <protection locked="0"/>
    </xf>
    <xf numFmtId="183" fontId="23" fillId="0" borderId="39" xfId="0" applyNumberFormat="1" applyFont="1" applyFill="1" applyBorder="1" applyAlignment="1" applyProtection="1">
      <alignment horizontal="right" vertical="center" wrapText="1"/>
      <protection locked="0"/>
    </xf>
    <xf numFmtId="0" fontId="23" fillId="0" borderId="37" xfId="0" applyFont="1" applyFill="1" applyBorder="1" applyAlignment="1" applyProtection="1">
      <alignment horizontal="left" vertical="top" wrapText="1"/>
      <protection locked="0"/>
    </xf>
    <xf numFmtId="0" fontId="23" fillId="0" borderId="25" xfId="0" applyFont="1" applyFill="1" applyBorder="1" applyAlignment="1" applyProtection="1">
      <alignment horizontal="left" vertical="top" wrapText="1"/>
      <protection locked="0"/>
    </xf>
    <xf numFmtId="0" fontId="23" fillId="0" borderId="28" xfId="0" applyFont="1" applyFill="1" applyBorder="1" applyAlignment="1" applyProtection="1">
      <alignment horizontal="left" vertical="top" wrapText="1"/>
      <protection locked="0"/>
    </xf>
    <xf numFmtId="0" fontId="23" fillId="0" borderId="71" xfId="0" applyFont="1" applyFill="1" applyBorder="1" applyAlignment="1" applyProtection="1">
      <alignment horizontal="left" vertical="top" wrapText="1"/>
      <protection locked="0"/>
    </xf>
    <xf numFmtId="0" fontId="23" fillId="0" borderId="0" xfId="0" applyFont="1" applyFill="1" applyBorder="1" applyAlignment="1" applyProtection="1">
      <alignment horizontal="left" vertical="top" wrapText="1"/>
      <protection locked="0"/>
    </xf>
    <xf numFmtId="0" fontId="23" fillId="0" borderId="65" xfId="0" applyFont="1" applyFill="1" applyBorder="1" applyAlignment="1" applyProtection="1">
      <alignment horizontal="left" vertical="top" wrapText="1"/>
      <protection locked="0"/>
    </xf>
    <xf numFmtId="0" fontId="23" fillId="0" borderId="20" xfId="0" applyFont="1" applyFill="1" applyBorder="1" applyAlignment="1" applyProtection="1">
      <alignment horizontal="left" vertical="top" wrapText="1"/>
      <protection locked="0"/>
    </xf>
    <xf numFmtId="0" fontId="23" fillId="0" borderId="21" xfId="0" applyFont="1" applyFill="1" applyBorder="1" applyAlignment="1" applyProtection="1">
      <alignment horizontal="left" vertical="top" wrapText="1"/>
      <protection locked="0"/>
    </xf>
    <xf numFmtId="0" fontId="23" fillId="0" borderId="31" xfId="0" applyFont="1" applyFill="1" applyBorder="1" applyAlignment="1" applyProtection="1">
      <alignment horizontal="left" vertical="top" wrapText="1"/>
      <protection locked="0"/>
    </xf>
    <xf numFmtId="0" fontId="36" fillId="0" borderId="0" xfId="0" applyFont="1" applyBorder="1" applyAlignment="1" applyProtection="1">
      <alignment wrapText="1"/>
      <protection locked="0"/>
    </xf>
    <xf numFmtId="0" fontId="36" fillId="0" borderId="1" xfId="0" applyFont="1" applyBorder="1" applyAlignment="1" applyProtection="1">
      <alignment wrapText="1"/>
      <protection locked="0"/>
    </xf>
    <xf numFmtId="187" fontId="23" fillId="0" borderId="38" xfId="0" applyNumberFormat="1" applyFont="1" applyFill="1" applyBorder="1" applyAlignment="1" applyProtection="1">
      <alignment horizontal="right" vertical="center" wrapText="1"/>
      <protection locked="0"/>
    </xf>
    <xf numFmtId="187" fontId="23" fillId="0" borderId="39" xfId="0" applyNumberFormat="1" applyFont="1" applyFill="1" applyBorder="1" applyAlignment="1" applyProtection="1">
      <alignment horizontal="right" vertical="center" wrapText="1"/>
      <protection locked="0"/>
    </xf>
    <xf numFmtId="0" fontId="23" fillId="0" borderId="15" xfId="0" applyFont="1" applyFill="1" applyBorder="1" applyAlignment="1" applyProtection="1">
      <alignment vertical="center" wrapText="1"/>
      <protection locked="0"/>
    </xf>
    <xf numFmtId="0" fontId="23" fillId="0" borderId="23" xfId="0" applyFont="1" applyFill="1" applyBorder="1" applyAlignment="1" applyProtection="1">
      <alignment vertical="center" wrapText="1"/>
      <protection locked="0"/>
    </xf>
    <xf numFmtId="0" fontId="23" fillId="0" borderId="103" xfId="0" applyFont="1" applyFill="1" applyBorder="1" applyAlignment="1" applyProtection="1">
      <alignment vertical="center" wrapText="1"/>
      <protection locked="0"/>
    </xf>
    <xf numFmtId="0" fontId="23" fillId="0" borderId="78" xfId="0" applyFont="1" applyFill="1" applyBorder="1" applyAlignment="1" applyProtection="1">
      <alignment vertical="center" wrapText="1"/>
      <protection locked="0"/>
    </xf>
    <xf numFmtId="0" fontId="23" fillId="0" borderId="79" xfId="0" applyFont="1" applyFill="1" applyBorder="1" applyAlignment="1" applyProtection="1">
      <alignment vertical="center" wrapText="1"/>
      <protection locked="0"/>
    </xf>
    <xf numFmtId="0" fontId="23" fillId="3" borderId="89" xfId="0" applyFont="1" applyFill="1" applyBorder="1" applyAlignment="1" applyProtection="1">
      <alignment vertical="center" wrapText="1" shrinkToFit="1"/>
      <protection locked="0"/>
    </xf>
    <xf numFmtId="0" fontId="23" fillId="3" borderId="90" xfId="0" applyFont="1" applyFill="1" applyBorder="1" applyAlignment="1" applyProtection="1">
      <alignment vertical="center" wrapText="1" shrinkToFit="1"/>
      <protection locked="0"/>
    </xf>
    <xf numFmtId="9" fontId="23" fillId="0" borderId="51" xfId="5" applyFont="1" applyBorder="1" applyAlignment="1" applyProtection="1">
      <alignment vertical="center" wrapText="1"/>
      <protection locked="0"/>
    </xf>
    <xf numFmtId="0" fontId="36" fillId="0" borderId="0" xfId="0" applyFont="1" applyBorder="1" applyAlignment="1" applyProtection="1">
      <alignment horizontal="left" wrapText="1"/>
      <protection locked="0"/>
    </xf>
    <xf numFmtId="0" fontId="36" fillId="0" borderId="1" xfId="0" applyFont="1" applyBorder="1" applyAlignment="1" applyProtection="1">
      <alignment horizontal="left" wrapText="1"/>
      <protection locked="0"/>
    </xf>
    <xf numFmtId="177" fontId="40" fillId="0" borderId="45" xfId="0" applyNumberFormat="1" applyFont="1" applyFill="1" applyBorder="1" applyAlignment="1" applyProtection="1">
      <alignment horizontal="right" vertical="center" wrapText="1"/>
      <protection locked="0"/>
    </xf>
    <xf numFmtId="187" fontId="23" fillId="0" borderId="69" xfId="0" applyNumberFormat="1" applyFont="1" applyFill="1" applyBorder="1" applyAlignment="1" applyProtection="1">
      <alignment horizontal="right" vertical="center" shrinkToFit="1"/>
      <protection locked="0"/>
    </xf>
    <xf numFmtId="187" fontId="23" fillId="0" borderId="67" xfId="0" applyNumberFormat="1" applyFont="1" applyFill="1" applyBorder="1" applyAlignment="1" applyProtection="1">
      <alignment horizontal="right" vertical="center" shrinkToFit="1"/>
      <protection locked="0"/>
    </xf>
    <xf numFmtId="187" fontId="23" fillId="0" borderId="108" xfId="0" applyNumberFormat="1" applyFont="1" applyFill="1" applyBorder="1" applyAlignment="1" applyProtection="1">
      <alignment horizontal="right" vertical="center" shrinkToFit="1"/>
      <protection locked="0"/>
    </xf>
    <xf numFmtId="177" fontId="40" fillId="0" borderId="48" xfId="0" applyNumberFormat="1" applyFont="1" applyFill="1" applyBorder="1" applyAlignment="1" applyProtection="1">
      <alignment horizontal="right" vertical="center" wrapText="1"/>
      <protection locked="0"/>
    </xf>
    <xf numFmtId="38" fontId="23" fillId="0" borderId="51" xfId="1" applyFont="1" applyBorder="1" applyAlignment="1" applyProtection="1">
      <alignment horizontal="center" vertical="center" wrapText="1"/>
      <protection locked="0"/>
    </xf>
    <xf numFmtId="38" fontId="23" fillId="0" borderId="59" xfId="1" applyFont="1" applyBorder="1" applyAlignment="1" applyProtection="1">
      <alignment horizontal="center" vertical="center" wrapText="1"/>
      <protection locked="0"/>
    </xf>
    <xf numFmtId="0" fontId="34" fillId="0" borderId="82" xfId="0" applyFont="1" applyBorder="1" applyAlignment="1" applyProtection="1">
      <alignment horizontal="center" vertical="center" wrapText="1"/>
      <protection locked="0"/>
    </xf>
    <xf numFmtId="0" fontId="34" fillId="0" borderId="67" xfId="0" applyFont="1" applyBorder="1" applyAlignment="1" applyProtection="1">
      <alignment horizontal="center" vertical="center" wrapText="1"/>
      <protection locked="0"/>
    </xf>
    <xf numFmtId="0" fontId="34" fillId="0" borderId="68" xfId="0" applyFont="1" applyBorder="1" applyAlignment="1" applyProtection="1">
      <alignment horizontal="center" vertical="center" wrapText="1"/>
      <protection locked="0"/>
    </xf>
    <xf numFmtId="0" fontId="34" fillId="0" borderId="83" xfId="0" applyFont="1" applyBorder="1" applyAlignment="1" applyProtection="1">
      <alignment horizontal="center" vertical="center" wrapText="1"/>
      <protection locked="0"/>
    </xf>
    <xf numFmtId="0" fontId="34" fillId="0" borderId="43" xfId="0" applyFont="1" applyBorder="1" applyAlignment="1" applyProtection="1">
      <alignment horizontal="center" vertical="center" wrapText="1"/>
      <protection locked="0"/>
    </xf>
    <xf numFmtId="0" fontId="34" fillId="0" borderId="44" xfId="0" applyFont="1" applyBorder="1" applyAlignment="1" applyProtection="1">
      <alignment horizontal="center" vertical="center" wrapText="1"/>
      <protection locked="0"/>
    </xf>
    <xf numFmtId="0" fontId="34" fillId="0" borderId="51" xfId="0" applyFont="1" applyBorder="1" applyAlignment="1" applyProtection="1">
      <alignment vertical="center" wrapText="1"/>
      <protection locked="0"/>
    </xf>
    <xf numFmtId="0" fontId="36" fillId="0" borderId="0" xfId="0" applyFont="1" applyBorder="1" applyAlignment="1" applyProtection="1">
      <alignment horizontal="center" vertical="center" wrapText="1"/>
    </xf>
    <xf numFmtId="0" fontId="26" fillId="0" borderId="1" xfId="0" applyFont="1" applyBorder="1" applyAlignment="1" applyProtection="1">
      <alignment horizontal="center" wrapText="1"/>
      <protection locked="0"/>
    </xf>
    <xf numFmtId="0" fontId="37" fillId="0" borderId="1" xfId="0" applyFont="1" applyBorder="1" applyAlignment="1" applyProtection="1">
      <alignment horizontal="left" wrapText="1"/>
      <protection locked="0"/>
    </xf>
    <xf numFmtId="0" fontId="23" fillId="0" borderId="8" xfId="0" applyFont="1" applyFill="1" applyBorder="1" applyAlignment="1" applyProtection="1">
      <alignment horizontal="center" vertical="center" wrapText="1"/>
      <protection locked="0"/>
    </xf>
    <xf numFmtId="0" fontId="23" fillId="0" borderId="6" xfId="0" applyFont="1" applyFill="1" applyBorder="1" applyAlignment="1" applyProtection="1">
      <alignment horizontal="center" vertical="center" wrapText="1"/>
      <protection locked="0"/>
    </xf>
    <xf numFmtId="0" fontId="23" fillId="0" borderId="9" xfId="0" applyFont="1" applyFill="1" applyBorder="1" applyAlignment="1" applyProtection="1">
      <alignment horizontal="center" vertical="center" wrapText="1"/>
      <protection locked="0"/>
    </xf>
    <xf numFmtId="0" fontId="23" fillId="0" borderId="15" xfId="0" applyFont="1" applyFill="1" applyBorder="1" applyAlignment="1" applyProtection="1">
      <alignment horizontal="center" vertical="center" wrapText="1" shrinkToFit="1"/>
      <protection locked="0"/>
    </xf>
    <xf numFmtId="0" fontId="23" fillId="0" borderId="15" xfId="0" applyFont="1" applyFill="1" applyBorder="1" applyAlignment="1" applyProtection="1">
      <alignment horizontal="center" vertical="center" shrinkToFit="1"/>
      <protection locked="0"/>
    </xf>
    <xf numFmtId="0" fontId="23" fillId="0" borderId="19" xfId="0" applyFont="1" applyFill="1" applyBorder="1" applyAlignment="1" applyProtection="1">
      <alignment horizontal="center" vertical="center" shrinkToFit="1"/>
      <protection locked="0"/>
    </xf>
    <xf numFmtId="0" fontId="23" fillId="0" borderId="15" xfId="4" applyFont="1" applyFill="1" applyBorder="1" applyAlignment="1" applyProtection="1">
      <alignment horizontal="center" vertical="center" shrinkToFit="1"/>
      <protection locked="0"/>
    </xf>
    <xf numFmtId="0" fontId="23" fillId="0" borderId="23" xfId="4" applyFont="1" applyFill="1" applyBorder="1" applyAlignment="1" applyProtection="1">
      <alignment horizontal="center" vertical="center" shrinkToFit="1"/>
      <protection locked="0"/>
    </xf>
    <xf numFmtId="177" fontId="23" fillId="0" borderId="39" xfId="0" applyNumberFormat="1" applyFont="1" applyFill="1" applyBorder="1" applyAlignment="1" applyProtection="1">
      <alignment horizontal="right" vertical="center" wrapText="1"/>
      <protection locked="0"/>
    </xf>
    <xf numFmtId="0" fontId="23" fillId="0" borderId="34" xfId="0" applyFont="1" applyBorder="1" applyAlignment="1" applyProtection="1">
      <alignment horizontal="center" vertical="center" wrapText="1"/>
      <protection locked="0"/>
    </xf>
    <xf numFmtId="0" fontId="23" fillId="0" borderId="52" xfId="0" applyFont="1" applyBorder="1" applyAlignment="1" applyProtection="1">
      <alignment horizontal="center" vertical="center" wrapText="1"/>
      <protection locked="0"/>
    </xf>
    <xf numFmtId="0" fontId="23" fillId="0" borderId="37" xfId="0" applyFont="1" applyFill="1" applyBorder="1" applyAlignment="1" applyProtection="1">
      <alignment horizontal="center" vertical="center" wrapText="1"/>
      <protection locked="0"/>
    </xf>
    <xf numFmtId="0" fontId="23" fillId="0" borderId="28" xfId="0" applyFont="1" applyFill="1" applyBorder="1" applyAlignment="1" applyProtection="1">
      <alignment horizontal="center" vertical="center" wrapText="1"/>
      <protection locked="0"/>
    </xf>
    <xf numFmtId="0" fontId="23" fillId="0" borderId="71" xfId="0" applyFont="1" applyFill="1" applyBorder="1" applyAlignment="1" applyProtection="1">
      <alignment horizontal="center" vertical="center" wrapText="1"/>
      <protection locked="0"/>
    </xf>
    <xf numFmtId="0" fontId="23" fillId="0" borderId="0" xfId="0" applyFont="1" applyFill="1" applyBorder="1" applyAlignment="1" applyProtection="1">
      <alignment horizontal="center" vertical="center" wrapText="1"/>
      <protection locked="0"/>
    </xf>
    <xf numFmtId="0" fontId="23" fillId="0" borderId="65" xfId="0" applyFont="1" applyFill="1" applyBorder="1" applyAlignment="1" applyProtection="1">
      <alignment horizontal="center" vertical="center" wrapText="1"/>
      <protection locked="0"/>
    </xf>
    <xf numFmtId="0" fontId="39" fillId="0" borderId="37" xfId="3" applyFont="1" applyFill="1" applyBorder="1" applyAlignment="1" applyProtection="1">
      <alignment horizontal="left" vertical="center" wrapText="1" shrinkToFit="1"/>
      <protection locked="0"/>
    </xf>
    <xf numFmtId="183" fontId="23" fillId="0" borderId="108" xfId="0" applyNumberFormat="1" applyFont="1" applyFill="1" applyBorder="1" applyAlignment="1" applyProtection="1">
      <alignment horizontal="right" vertical="center" shrinkToFit="1"/>
      <protection locked="0"/>
    </xf>
    <xf numFmtId="0" fontId="23" fillId="0" borderId="84" xfId="0" quotePrefix="1" applyFont="1" applyFill="1" applyBorder="1" applyAlignment="1" applyProtection="1">
      <alignment horizontal="center" vertical="center" wrapText="1"/>
      <protection locked="0"/>
    </xf>
    <xf numFmtId="0" fontId="23" fillId="0" borderId="82" xfId="0" quotePrefix="1" applyFont="1" applyFill="1" applyBorder="1" applyAlignment="1" applyProtection="1">
      <alignment horizontal="center" vertical="center" wrapText="1"/>
      <protection locked="0"/>
    </xf>
    <xf numFmtId="0" fontId="23" fillId="0" borderId="83" xfId="0" quotePrefix="1" applyFont="1" applyFill="1" applyBorder="1" applyAlignment="1" applyProtection="1">
      <alignment horizontal="center" vertical="center" wrapText="1"/>
      <protection locked="0"/>
    </xf>
    <xf numFmtId="0" fontId="23" fillId="0" borderId="92" xfId="0" quotePrefix="1" applyFont="1" applyFill="1" applyBorder="1" applyAlignment="1" applyProtection="1">
      <alignment horizontal="center" vertical="center" wrapText="1"/>
      <protection locked="0"/>
    </xf>
    <xf numFmtId="0" fontId="23" fillId="0" borderId="86" xfId="0" quotePrefix="1" applyFont="1" applyFill="1" applyBorder="1" applyAlignment="1" applyProtection="1">
      <alignment horizontal="center" vertical="center" wrapText="1"/>
      <protection locked="0"/>
    </xf>
    <xf numFmtId="0" fontId="22" fillId="3" borderId="95" xfId="0" applyFont="1" applyFill="1" applyBorder="1" applyAlignment="1" applyProtection="1">
      <alignment horizontal="left" vertical="center" wrapText="1"/>
      <protection locked="0"/>
    </xf>
    <xf numFmtId="0" fontId="34" fillId="0" borderId="8" xfId="0" applyFont="1" applyBorder="1" applyAlignment="1" applyProtection="1">
      <alignment horizontal="center" vertical="center" wrapText="1"/>
      <protection locked="0"/>
    </xf>
    <xf numFmtId="0" fontId="34" fillId="0" borderId="6" xfId="0" applyFont="1" applyBorder="1" applyAlignment="1" applyProtection="1">
      <alignment horizontal="center" vertical="center" wrapText="1"/>
      <protection locked="0"/>
    </xf>
    <xf numFmtId="0" fontId="34" fillId="0" borderId="9" xfId="0" applyFont="1" applyBorder="1" applyAlignment="1" applyProtection="1">
      <alignment horizontal="center" vertical="center" wrapText="1"/>
      <protection locked="0"/>
    </xf>
    <xf numFmtId="0" fontId="34" fillId="0" borderId="71" xfId="0" applyFont="1" applyBorder="1" applyAlignment="1" applyProtection="1">
      <alignment horizontal="center" vertical="center" wrapText="1"/>
      <protection locked="0"/>
    </xf>
    <xf numFmtId="0" fontId="34" fillId="0" borderId="0" xfId="0" applyFont="1" applyBorder="1" applyAlignment="1" applyProtection="1">
      <alignment horizontal="center" vertical="center" wrapText="1"/>
      <protection locked="0"/>
    </xf>
    <xf numFmtId="0" fontId="34" fillId="0" borderId="41" xfId="0" applyFont="1" applyBorder="1" applyAlignment="1" applyProtection="1">
      <alignment horizontal="center" vertical="center" wrapText="1"/>
      <protection locked="0"/>
    </xf>
    <xf numFmtId="0" fontId="23" fillId="0" borderId="18" xfId="4" applyFont="1" applyFill="1" applyBorder="1" applyAlignment="1" applyProtection="1">
      <alignment horizontal="left" vertical="center" wrapText="1" shrinkToFit="1"/>
      <protection locked="0"/>
    </xf>
    <xf numFmtId="0" fontId="23" fillId="0" borderId="15" xfId="4" applyFont="1" applyFill="1" applyBorder="1" applyAlignment="1" applyProtection="1">
      <alignment horizontal="left" vertical="center" wrapText="1" shrinkToFit="1"/>
      <protection locked="0"/>
    </xf>
    <xf numFmtId="0" fontId="23" fillId="0" borderId="23" xfId="4" applyFont="1" applyFill="1" applyBorder="1" applyAlignment="1" applyProtection="1">
      <alignment horizontal="left" vertical="center" wrapText="1" shrinkToFit="1"/>
      <protection locked="0"/>
    </xf>
    <xf numFmtId="0" fontId="23" fillId="0" borderId="15" xfId="0" applyFont="1" applyBorder="1" applyAlignment="1" applyProtection="1">
      <alignment horizontal="center" vertical="center"/>
      <protection locked="0"/>
    </xf>
    <xf numFmtId="0" fontId="23" fillId="0" borderId="19" xfId="0" applyFont="1" applyBorder="1" applyAlignment="1" applyProtection="1">
      <alignment horizontal="center" vertical="center"/>
      <protection locked="0"/>
    </xf>
    <xf numFmtId="189" fontId="23" fillId="0" borderId="121" xfId="0" applyNumberFormat="1" applyFont="1" applyFill="1" applyBorder="1" applyAlignment="1" applyProtection="1">
      <alignment horizontal="right" vertical="center" shrinkToFit="1"/>
      <protection locked="0"/>
    </xf>
    <xf numFmtId="188" fontId="34" fillId="0" borderId="38" xfId="0" applyNumberFormat="1" applyFont="1" applyFill="1" applyBorder="1" applyAlignment="1" applyProtection="1">
      <alignment horizontal="right" vertical="center" shrinkToFit="1"/>
      <protection locked="0"/>
    </xf>
    <xf numFmtId="9" fontId="23" fillId="0" borderId="51" xfId="0" applyNumberFormat="1" applyFont="1" applyFill="1" applyBorder="1" applyAlignment="1" applyProtection="1">
      <alignment horizontal="right" vertical="center" wrapText="1"/>
      <protection locked="0"/>
    </xf>
    <xf numFmtId="3" fontId="32" fillId="0" borderId="120" xfId="0" applyNumberFormat="1" applyFont="1" applyFill="1" applyBorder="1" applyAlignment="1" applyProtection="1">
      <alignment horizontal="center" vertical="center" wrapText="1"/>
      <protection locked="0"/>
    </xf>
    <xf numFmtId="3" fontId="32" fillId="0" borderId="87" xfId="0" applyNumberFormat="1" applyFont="1" applyFill="1" applyBorder="1" applyAlignment="1" applyProtection="1">
      <alignment horizontal="center" vertical="center" wrapText="1"/>
      <protection locked="0"/>
    </xf>
    <xf numFmtId="3" fontId="32" fillId="0" borderId="88" xfId="0" applyNumberFormat="1" applyFont="1" applyFill="1" applyBorder="1" applyAlignment="1" applyProtection="1">
      <alignment horizontal="center" vertical="center" wrapText="1"/>
      <protection locked="0"/>
    </xf>
    <xf numFmtId="3" fontId="32" fillId="0" borderId="37" xfId="0" applyNumberFormat="1" applyFont="1" applyFill="1" applyBorder="1" applyAlignment="1" applyProtection="1">
      <alignment horizontal="center" vertical="center" wrapText="1"/>
      <protection locked="0"/>
    </xf>
    <xf numFmtId="3" fontId="32" fillId="0" borderId="25" xfId="0" applyNumberFormat="1" applyFont="1" applyFill="1" applyBorder="1" applyAlignment="1" applyProtection="1">
      <alignment horizontal="center" vertical="center" wrapText="1"/>
      <protection locked="0"/>
    </xf>
    <xf numFmtId="3" fontId="32" fillId="0" borderId="27" xfId="0" applyNumberFormat="1" applyFont="1" applyFill="1" applyBorder="1" applyAlignment="1" applyProtection="1">
      <alignment horizontal="center" vertical="center" wrapText="1"/>
      <protection locked="0"/>
    </xf>
    <xf numFmtId="3" fontId="32" fillId="0" borderId="42" xfId="0" applyNumberFormat="1" applyFont="1" applyFill="1" applyBorder="1" applyAlignment="1" applyProtection="1">
      <alignment horizontal="center" vertical="center" wrapText="1"/>
      <protection locked="0"/>
    </xf>
    <xf numFmtId="3" fontId="32" fillId="0" borderId="43" xfId="0" applyNumberFormat="1" applyFont="1" applyFill="1" applyBorder="1" applyAlignment="1" applyProtection="1">
      <alignment horizontal="center" vertical="center" wrapText="1"/>
      <protection locked="0"/>
    </xf>
    <xf numFmtId="3" fontId="32" fillId="0" borderId="44" xfId="0" applyNumberFormat="1" applyFont="1" applyFill="1" applyBorder="1" applyAlignment="1" applyProtection="1">
      <alignment horizontal="center" vertical="center" wrapText="1"/>
      <protection locked="0"/>
    </xf>
    <xf numFmtId="0" fontId="23" fillId="0" borderId="28" xfId="0" applyFont="1" applyFill="1" applyBorder="1" applyAlignment="1" applyProtection="1">
      <alignment vertical="center" wrapText="1"/>
      <protection locked="0"/>
    </xf>
    <xf numFmtId="0" fontId="23" fillId="0" borderId="71" xfId="0" applyFont="1" applyFill="1" applyBorder="1" applyAlignment="1" applyProtection="1">
      <alignment vertical="center" wrapText="1"/>
      <protection locked="0"/>
    </xf>
    <xf numFmtId="0" fontId="23" fillId="0" borderId="0" xfId="0" applyFont="1" applyFill="1" applyBorder="1" applyAlignment="1" applyProtection="1">
      <alignment vertical="center" wrapText="1"/>
      <protection locked="0"/>
    </xf>
    <xf numFmtId="0" fontId="23" fillId="0" borderId="65" xfId="0" applyFont="1" applyFill="1" applyBorder="1" applyAlignment="1" applyProtection="1">
      <alignment vertical="center" wrapText="1"/>
      <protection locked="0"/>
    </xf>
    <xf numFmtId="0" fontId="23" fillId="0" borderId="20" xfId="0" applyFont="1" applyFill="1" applyBorder="1" applyAlignment="1" applyProtection="1">
      <alignment vertical="center" wrapText="1"/>
      <protection locked="0"/>
    </xf>
    <xf numFmtId="0" fontId="23" fillId="0" borderId="21" xfId="0" applyFont="1" applyFill="1" applyBorder="1" applyAlignment="1" applyProtection="1">
      <alignment vertical="center" wrapText="1"/>
      <protection locked="0"/>
    </xf>
    <xf numFmtId="0" fontId="23" fillId="0" borderId="31" xfId="0" applyFont="1" applyFill="1" applyBorder="1" applyAlignment="1" applyProtection="1">
      <alignment vertical="center" wrapText="1"/>
      <protection locked="0"/>
    </xf>
    <xf numFmtId="0" fontId="23" fillId="0" borderId="87" xfId="0" applyFont="1" applyFill="1" applyBorder="1" applyAlignment="1" applyProtection="1">
      <alignment horizontal="center" vertical="center" wrapText="1"/>
      <protection locked="0"/>
    </xf>
    <xf numFmtId="0" fontId="23" fillId="0" borderId="88"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94" xfId="0" applyFont="1" applyFill="1" applyBorder="1" applyAlignment="1" applyProtection="1">
      <alignment horizontal="center" vertical="center" wrapText="1"/>
      <protection locked="0"/>
    </xf>
    <xf numFmtId="177" fontId="23" fillId="0" borderId="38" xfId="0" applyNumberFormat="1" applyFont="1" applyFill="1" applyBorder="1" applyAlignment="1" applyProtection="1">
      <alignment horizontal="right" vertical="center" shrinkToFit="1"/>
      <protection locked="0"/>
    </xf>
    <xf numFmtId="181" fontId="23" fillId="0" borderId="121" xfId="0" applyNumberFormat="1" applyFont="1" applyFill="1" applyBorder="1" applyAlignment="1" applyProtection="1">
      <alignment horizontal="right" vertical="center" shrinkToFit="1"/>
      <protection locked="0"/>
    </xf>
    <xf numFmtId="3" fontId="34" fillId="0" borderId="45" xfId="0" applyNumberFormat="1" applyFont="1" applyFill="1" applyBorder="1" applyAlignment="1" applyProtection="1">
      <alignment horizontal="center" vertical="center" wrapText="1"/>
      <protection locked="0"/>
    </xf>
    <xf numFmtId="3" fontId="34" fillId="0" borderId="38" xfId="0" applyNumberFormat="1" applyFont="1" applyFill="1" applyBorder="1" applyAlignment="1" applyProtection="1">
      <alignment horizontal="center" vertical="center" wrapText="1"/>
      <protection locked="0"/>
    </xf>
    <xf numFmtId="0" fontId="23" fillId="0" borderId="37" xfId="3" applyFont="1" applyFill="1" applyBorder="1" applyAlignment="1" applyProtection="1">
      <alignment horizontal="center" vertical="center" wrapText="1" shrinkToFit="1"/>
      <protection locked="0"/>
    </xf>
    <xf numFmtId="0" fontId="23" fillId="0" borderId="28" xfId="0" applyFont="1" applyBorder="1" applyAlignment="1" applyProtection="1">
      <alignment horizontal="center" vertical="center" wrapText="1" shrinkToFit="1"/>
      <protection locked="0"/>
    </xf>
    <xf numFmtId="0" fontId="23" fillId="0" borderId="31" xfId="0" applyFont="1" applyBorder="1" applyAlignment="1" applyProtection="1">
      <alignment horizontal="center" vertical="center" wrapText="1" shrinkToFit="1"/>
      <protection locked="0"/>
    </xf>
    <xf numFmtId="49" fontId="31" fillId="0" borderId="1" xfId="0" applyNumberFormat="1" applyFont="1" applyBorder="1" applyAlignment="1">
      <alignment horizontal="center" vertical="center" wrapText="1"/>
    </xf>
    <xf numFmtId="49" fontId="31" fillId="0" borderId="1" xfId="0" applyNumberFormat="1" applyFont="1" applyBorder="1" applyAlignment="1">
      <alignment horizontal="center" vertical="center"/>
    </xf>
    <xf numFmtId="0" fontId="26" fillId="2" borderId="2" xfId="2" applyFont="1" applyFill="1" applyBorder="1" applyAlignment="1" applyProtection="1">
      <alignment vertical="center"/>
    </xf>
    <xf numFmtId="0" fontId="1" fillId="0" borderId="3" xfId="0" applyFont="1" applyBorder="1" applyAlignment="1">
      <alignment vertical="center"/>
    </xf>
    <xf numFmtId="0" fontId="1" fillId="0" borderId="4" xfId="0" applyFont="1" applyBorder="1" applyAlignment="1">
      <alignment vertical="center"/>
    </xf>
    <xf numFmtId="0" fontId="10" fillId="0" borderId="7" xfId="3" applyFont="1" applyFill="1" applyBorder="1" applyAlignment="1" applyProtection="1">
      <alignment horizontal="center" vertical="center" wrapText="1" shrinkToFi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21" xfId="0" applyFont="1" applyBorder="1" applyAlignment="1">
      <alignment horizontal="center" vertical="center" wrapText="1"/>
    </xf>
    <xf numFmtId="0" fontId="9" fillId="0" borderId="22" xfId="0" applyFont="1" applyBorder="1" applyAlignment="1">
      <alignment horizontal="center" vertical="center" wrapText="1"/>
    </xf>
    <xf numFmtId="0" fontId="5" fillId="0" borderId="25" xfId="0" applyFont="1" applyFill="1" applyBorder="1" applyAlignment="1">
      <alignment horizontal="left" vertical="center" wrapText="1"/>
    </xf>
    <xf numFmtId="0" fontId="5" fillId="0" borderId="27" xfId="0" applyFont="1" applyFill="1" applyBorder="1" applyAlignment="1">
      <alignment horizontal="left" vertical="center" wrapText="1"/>
    </xf>
    <xf numFmtId="0" fontId="5" fillId="0" borderId="21" xfId="0" applyFont="1" applyFill="1" applyBorder="1" applyAlignment="1">
      <alignment horizontal="left" vertical="center" wrapText="1"/>
    </xf>
    <xf numFmtId="0" fontId="5" fillId="0" borderId="22" xfId="0" applyFont="1" applyFill="1" applyBorder="1" applyAlignment="1">
      <alignment horizontal="left" vertical="center" wrapText="1"/>
    </xf>
    <xf numFmtId="0" fontId="4" fillId="0" borderId="25" xfId="3" applyFont="1" applyFill="1" applyBorder="1" applyAlignment="1">
      <alignment horizontal="center" vertical="center" shrinkToFit="1"/>
    </xf>
    <xf numFmtId="0" fontId="9" fillId="0" borderId="17" xfId="3" applyFont="1" applyFill="1" applyBorder="1" applyAlignment="1" applyProtection="1">
      <alignment vertical="top" wrapText="1"/>
    </xf>
    <xf numFmtId="0" fontId="9" fillId="0" borderId="15" xfId="3" applyFont="1" applyFill="1" applyBorder="1" applyAlignment="1" applyProtection="1">
      <alignment vertical="top" wrapText="1"/>
    </xf>
    <xf numFmtId="0" fontId="9" fillId="0" borderId="23" xfId="3" applyFont="1" applyFill="1" applyBorder="1" applyAlignment="1" applyProtection="1">
      <alignment vertical="top" wrapText="1"/>
    </xf>
    <xf numFmtId="0" fontId="11" fillId="0" borderId="18" xfId="4" applyFont="1" applyFill="1" applyBorder="1" applyAlignment="1" applyProtection="1">
      <alignment horizontal="center" vertical="center" wrapText="1" shrinkToFit="1"/>
    </xf>
    <xf numFmtId="0" fontId="11" fillId="0" borderId="15" xfId="4" applyFont="1" applyFill="1" applyBorder="1" applyAlignment="1" applyProtection="1">
      <alignment horizontal="center" vertical="center" shrinkToFit="1"/>
    </xf>
    <xf numFmtId="0" fontId="11" fillId="0" borderId="23" xfId="4" applyFont="1" applyFill="1" applyBorder="1" applyAlignment="1" applyProtection="1">
      <alignment horizontal="center" vertical="center" shrinkToFit="1"/>
    </xf>
    <xf numFmtId="0" fontId="11" fillId="0" borderId="18" xfId="4" applyFont="1" applyFill="1" applyBorder="1" applyAlignment="1" applyProtection="1">
      <alignment horizontal="center" vertical="center" wrapText="1"/>
    </xf>
    <xf numFmtId="0" fontId="5" fillId="0" borderId="17" xfId="3" applyFont="1" applyFill="1" applyBorder="1" applyAlignment="1" applyProtection="1">
      <alignment vertical="center" wrapText="1"/>
    </xf>
    <xf numFmtId="0" fontId="5" fillId="0" borderId="15" xfId="3" applyFont="1" applyFill="1" applyBorder="1" applyAlignment="1" applyProtection="1">
      <alignment vertical="center" wrapText="1"/>
    </xf>
    <xf numFmtId="0" fontId="5" fillId="0" borderId="23" xfId="3" applyFont="1" applyFill="1" applyBorder="1" applyAlignment="1" applyProtection="1">
      <alignment vertical="center" wrapText="1"/>
    </xf>
    <xf numFmtId="176" fontId="5" fillId="0" borderId="38" xfId="1" applyNumberFormat="1" applyFont="1" applyFill="1" applyBorder="1" applyAlignment="1">
      <alignment horizontal="center" vertical="center"/>
    </xf>
    <xf numFmtId="3" fontId="0" fillId="0" borderId="38" xfId="0" applyNumberFormat="1" applyFont="1" applyFill="1" applyBorder="1" applyAlignment="1">
      <alignment horizontal="center" vertical="center"/>
    </xf>
    <xf numFmtId="0" fontId="0" fillId="0" borderId="39" xfId="0" applyFont="1" applyFill="1" applyBorder="1" applyAlignment="1">
      <alignment horizontal="center" vertical="center"/>
    </xf>
    <xf numFmtId="176" fontId="5" fillId="0" borderId="48" xfId="1" applyNumberFormat="1" applyFont="1" applyFill="1" applyBorder="1" applyAlignment="1">
      <alignment horizontal="center" vertical="center"/>
    </xf>
    <xf numFmtId="3" fontId="5" fillId="3" borderId="48" xfId="0" applyNumberFormat="1" applyFont="1" applyFill="1" applyBorder="1" applyAlignment="1">
      <alignment horizontal="center" vertical="center"/>
    </xf>
    <xf numFmtId="0" fontId="5" fillId="3" borderId="48" xfId="0" applyFont="1" applyFill="1" applyBorder="1" applyAlignment="1">
      <alignment horizontal="center" vertical="center"/>
    </xf>
    <xf numFmtId="0" fontId="5" fillId="3" borderId="49" xfId="0" applyFont="1" applyFill="1" applyBorder="1" applyAlignment="1">
      <alignment horizontal="center" vertical="center"/>
    </xf>
    <xf numFmtId="178" fontId="5" fillId="0" borderId="51" xfId="5" applyNumberFormat="1" applyFont="1" applyFill="1" applyBorder="1" applyAlignment="1">
      <alignment horizontal="center" vertical="center"/>
    </xf>
    <xf numFmtId="0" fontId="5" fillId="0" borderId="31" xfId="0" applyFont="1" applyBorder="1" applyAlignment="1">
      <alignment horizontal="center" vertical="center"/>
    </xf>
    <xf numFmtId="0" fontId="5" fillId="0" borderId="26" xfId="0" applyFont="1" applyFill="1" applyBorder="1" applyAlignment="1">
      <alignment horizontal="left" vertical="center" wrapText="1"/>
    </xf>
    <xf numFmtId="0" fontId="5" fillId="0" borderId="30" xfId="0" applyFont="1" applyFill="1" applyBorder="1" applyAlignment="1">
      <alignment horizontal="left" vertical="center" wrapText="1"/>
    </xf>
    <xf numFmtId="0" fontId="5" fillId="0" borderId="23" xfId="0" applyFont="1" applyBorder="1" applyAlignment="1">
      <alignment vertical="center" wrapText="1"/>
    </xf>
    <xf numFmtId="0" fontId="5" fillId="0" borderId="26" xfId="0" applyFont="1" applyBorder="1" applyAlignment="1">
      <alignment horizontal="left" vertical="center"/>
    </xf>
    <xf numFmtId="0" fontId="5" fillId="0" borderId="25" xfId="0" applyFont="1" applyBorder="1" applyAlignment="1">
      <alignment horizontal="left" vertical="center"/>
    </xf>
    <xf numFmtId="0" fontId="5" fillId="0" borderId="27" xfId="0" applyFont="1" applyBorder="1" applyAlignment="1">
      <alignment horizontal="left" vertical="center"/>
    </xf>
    <xf numFmtId="0" fontId="5" fillId="0" borderId="30" xfId="0" applyFont="1" applyBorder="1" applyAlignment="1">
      <alignment horizontal="left" vertical="center"/>
    </xf>
    <xf numFmtId="0" fontId="5" fillId="0" borderId="21" xfId="0" applyFont="1" applyBorder="1" applyAlignment="1">
      <alignment horizontal="left" vertical="center"/>
    </xf>
    <xf numFmtId="0" fontId="5" fillId="0" borderId="22" xfId="0" applyFont="1" applyBorder="1" applyAlignment="1">
      <alignment horizontal="left" vertical="center"/>
    </xf>
    <xf numFmtId="0" fontId="5" fillId="0" borderId="66" xfId="0" applyFont="1" applyFill="1" applyBorder="1" applyAlignment="1">
      <alignment horizontal="center" vertical="center" wrapText="1"/>
    </xf>
    <xf numFmtId="3" fontId="0" fillId="0" borderId="69" xfId="0" applyNumberFormat="1" applyFont="1" applyFill="1" applyBorder="1" applyAlignment="1">
      <alignment horizontal="center" vertical="center"/>
    </xf>
    <xf numFmtId="38" fontId="5" fillId="0" borderId="18" xfId="1" applyFont="1" applyFill="1" applyBorder="1" applyAlignment="1">
      <alignment horizontal="center" vertical="center"/>
    </xf>
    <xf numFmtId="38" fontId="5" fillId="0" borderId="15" xfId="1" applyFont="1" applyFill="1" applyBorder="1" applyAlignment="1">
      <alignment horizontal="center" vertical="center"/>
    </xf>
    <xf numFmtId="38" fontId="5" fillId="0" borderId="19" xfId="1" applyFont="1" applyFill="1" applyBorder="1" applyAlignment="1">
      <alignment horizontal="center" vertical="center"/>
    </xf>
    <xf numFmtId="38" fontId="5" fillId="3" borderId="18" xfId="1" applyFont="1" applyFill="1" applyBorder="1" applyAlignment="1">
      <alignment horizontal="center" vertical="center"/>
    </xf>
    <xf numFmtId="38" fontId="5" fillId="3" borderId="15" xfId="1" applyFont="1" applyFill="1" applyBorder="1" applyAlignment="1">
      <alignment horizontal="center" vertical="center"/>
    </xf>
    <xf numFmtId="38" fontId="5" fillId="3" borderId="19" xfId="1" applyFont="1" applyFill="1" applyBorder="1" applyAlignment="1">
      <alignment horizontal="center" vertical="center"/>
    </xf>
    <xf numFmtId="0" fontId="0" fillId="0" borderId="73" xfId="0" applyFill="1" applyBorder="1" applyAlignment="1">
      <alignment vertical="center"/>
    </xf>
    <xf numFmtId="0" fontId="0" fillId="0" borderId="74" xfId="0" applyFill="1" applyBorder="1" applyAlignment="1">
      <alignment vertical="center"/>
    </xf>
    <xf numFmtId="0" fontId="35" fillId="0" borderId="25" xfId="0" applyFont="1" applyFill="1" applyBorder="1" applyAlignment="1">
      <alignment horizontal="left" vertical="top" wrapText="1"/>
    </xf>
    <xf numFmtId="0" fontId="35" fillId="0" borderId="28" xfId="0" applyFont="1" applyFill="1" applyBorder="1" applyAlignment="1">
      <alignment horizontal="left" vertical="top" wrapText="1"/>
    </xf>
    <xf numFmtId="0" fontId="35" fillId="0" borderId="71" xfId="0" applyFont="1" applyFill="1" applyBorder="1" applyAlignment="1">
      <alignment horizontal="left" vertical="top" wrapText="1"/>
    </xf>
    <xf numFmtId="0" fontId="35" fillId="0" borderId="0" xfId="0" applyFont="1" applyFill="1" applyBorder="1" applyAlignment="1">
      <alignment horizontal="left" vertical="top" wrapText="1"/>
    </xf>
    <xf numFmtId="0" fontId="35" fillId="0" borderId="65" xfId="0" applyFont="1" applyFill="1" applyBorder="1" applyAlignment="1">
      <alignment horizontal="left" vertical="top" wrapText="1"/>
    </xf>
    <xf numFmtId="0" fontId="35" fillId="0" borderId="20" xfId="0" applyFont="1" applyFill="1" applyBorder="1" applyAlignment="1">
      <alignment horizontal="left" vertical="top" wrapText="1"/>
    </xf>
    <xf numFmtId="0" fontId="35" fillId="0" borderId="21" xfId="0" applyFont="1" applyFill="1" applyBorder="1" applyAlignment="1">
      <alignment horizontal="left" vertical="top" wrapText="1"/>
    </xf>
    <xf numFmtId="0" fontId="35" fillId="0" borderId="31" xfId="0" applyFont="1" applyFill="1" applyBorder="1" applyAlignment="1">
      <alignment horizontal="left" vertical="top" wrapText="1"/>
    </xf>
    <xf numFmtId="0" fontId="0" fillId="0" borderId="43" xfId="0" applyFill="1" applyBorder="1" applyAlignment="1">
      <alignment vertical="center"/>
    </xf>
    <xf numFmtId="0" fontId="0" fillId="0" borderId="44" xfId="0" applyFill="1" applyBorder="1" applyAlignment="1">
      <alignment vertical="center"/>
    </xf>
    <xf numFmtId="0" fontId="0" fillId="0" borderId="71" xfId="0" applyFont="1" applyFill="1" applyBorder="1" applyAlignment="1">
      <alignment horizontal="left" vertical="center"/>
    </xf>
    <xf numFmtId="0" fontId="0" fillId="0" borderId="0" xfId="0" applyFont="1" applyFill="1" applyBorder="1" applyAlignment="1">
      <alignment horizontal="left" vertical="center"/>
    </xf>
    <xf numFmtId="0" fontId="0" fillId="0" borderId="65" xfId="0" applyFont="1" applyFill="1" applyBorder="1" applyAlignment="1">
      <alignment horizontal="left" vertical="center"/>
    </xf>
    <xf numFmtId="0" fontId="0" fillId="0" borderId="20" xfId="0" applyFont="1" applyFill="1" applyBorder="1" applyAlignment="1">
      <alignment horizontal="left" vertical="center"/>
    </xf>
    <xf numFmtId="0" fontId="0" fillId="0" borderId="31" xfId="0" applyFont="1" applyFill="1" applyBorder="1" applyAlignment="1">
      <alignment horizontal="left" vertical="center"/>
    </xf>
    <xf numFmtId="0" fontId="19" fillId="0" borderId="14" xfId="0" applyFont="1" applyFill="1" applyBorder="1" applyAlignment="1">
      <alignment vertical="center" textRotation="255"/>
    </xf>
    <xf numFmtId="0" fontId="0" fillId="0" borderId="100" xfId="0" applyFill="1" applyBorder="1" applyAlignment="1">
      <alignment vertical="center"/>
    </xf>
    <xf numFmtId="0" fontId="19" fillId="0" borderId="101" xfId="0" applyFont="1" applyFill="1" applyBorder="1" applyAlignment="1">
      <alignment vertical="center" wrapText="1"/>
    </xf>
    <xf numFmtId="0" fontId="19" fillId="0" borderId="95" xfId="0" applyFont="1" applyFill="1" applyBorder="1" applyAlignment="1">
      <alignment vertical="center" textRotation="255"/>
    </xf>
    <xf numFmtId="0" fontId="0" fillId="0" borderId="77" xfId="0" applyFill="1" applyBorder="1" applyAlignment="1">
      <alignment horizontal="left" vertical="center" wrapText="1"/>
    </xf>
    <xf numFmtId="0" fontId="0" fillId="0" borderId="78" xfId="0" applyFont="1" applyFill="1" applyBorder="1" applyAlignment="1">
      <alignment horizontal="left" vertical="center" wrapText="1"/>
    </xf>
    <xf numFmtId="0" fontId="0" fillId="0" borderId="79" xfId="0" applyFont="1" applyFill="1" applyBorder="1" applyAlignment="1">
      <alignment horizontal="left" vertical="center" wrapText="1"/>
    </xf>
    <xf numFmtId="0" fontId="0" fillId="0" borderId="25" xfId="0" applyFill="1" applyBorder="1" applyAlignment="1">
      <alignment horizontal="left" vertical="top" wrapText="1"/>
    </xf>
    <xf numFmtId="0" fontId="0" fillId="0" borderId="28" xfId="0" applyFill="1" applyBorder="1" applyAlignment="1">
      <alignment horizontal="left" vertical="top" wrapText="1"/>
    </xf>
    <xf numFmtId="0" fontId="0" fillId="0" borderId="71" xfId="0" applyFill="1" applyBorder="1" applyAlignment="1">
      <alignment horizontal="left" vertical="top" wrapText="1"/>
    </xf>
    <xf numFmtId="0" fontId="0" fillId="0" borderId="0" xfId="0" applyFill="1" applyBorder="1" applyAlignment="1">
      <alignment horizontal="left" vertical="top" wrapText="1"/>
    </xf>
    <xf numFmtId="0" fontId="0" fillId="0" borderId="65" xfId="0" applyFill="1" applyBorder="1" applyAlignment="1">
      <alignment horizontal="left" vertical="top" wrapText="1"/>
    </xf>
    <xf numFmtId="0" fontId="0" fillId="0" borderId="20" xfId="0" applyFill="1" applyBorder="1" applyAlignment="1">
      <alignment horizontal="left" vertical="top" wrapText="1"/>
    </xf>
    <xf numFmtId="0" fontId="0" fillId="0" borderId="21" xfId="0" applyFill="1" applyBorder="1" applyAlignment="1">
      <alignment horizontal="left" vertical="top" wrapText="1"/>
    </xf>
    <xf numFmtId="0" fontId="0" fillId="0" borderId="31" xfId="0" applyFill="1" applyBorder="1" applyAlignment="1">
      <alignment horizontal="left" vertical="top" wrapText="1"/>
    </xf>
    <xf numFmtId="0" fontId="29" fillId="0" borderId="90" xfId="0" applyFont="1" applyFill="1" applyBorder="1" applyAlignment="1">
      <alignment vertical="center" wrapText="1"/>
    </xf>
    <xf numFmtId="0" fontId="29" fillId="0" borderId="91" xfId="0" applyFont="1" applyFill="1" applyBorder="1" applyAlignment="1">
      <alignment vertical="center" wrapText="1"/>
    </xf>
    <xf numFmtId="0" fontId="29" fillId="0" borderId="95" xfId="0" applyFont="1" applyFill="1" applyBorder="1" applyAlignment="1">
      <alignment horizontal="left" vertical="center" wrapText="1"/>
    </xf>
    <xf numFmtId="0" fontId="29" fillId="0" borderId="78" xfId="0" applyFont="1" applyFill="1" applyBorder="1" applyAlignment="1">
      <alignment horizontal="left" vertical="center" wrapText="1"/>
    </xf>
    <xf numFmtId="0" fontId="29" fillId="0" borderId="79" xfId="0" applyFont="1" applyFill="1" applyBorder="1" applyAlignment="1">
      <alignment horizontal="left" vertical="center" wrapText="1"/>
    </xf>
    <xf numFmtId="0" fontId="0" fillId="0" borderId="105" xfId="0" applyBorder="1" applyAlignment="1">
      <alignment horizontal="center" vertical="center"/>
    </xf>
    <xf numFmtId="0" fontId="0" fillId="8" borderId="51" xfId="0" applyFill="1" applyBorder="1" applyAlignment="1">
      <alignment vertical="center"/>
    </xf>
    <xf numFmtId="0" fontId="0" fillId="8" borderId="51" xfId="0" applyFill="1" applyBorder="1" applyAlignment="1">
      <alignment vertical="center" wrapText="1"/>
    </xf>
    <xf numFmtId="0" fontId="31" fillId="0" borderId="1" xfId="0" applyFont="1" applyBorder="1" applyAlignment="1">
      <alignment horizontal="center" vertical="center" wrapText="1"/>
    </xf>
    <xf numFmtId="0" fontId="31" fillId="0" borderId="1" xfId="0" applyFont="1" applyBorder="1" applyAlignment="1">
      <alignment horizontal="center" vertical="center"/>
    </xf>
    <xf numFmtId="0" fontId="30" fillId="0" borderId="7" xfId="3" applyFont="1" applyFill="1" applyBorder="1" applyAlignment="1" applyProtection="1">
      <alignment horizontal="center" vertical="center" shrinkToFit="1"/>
    </xf>
    <xf numFmtId="0" fontId="0" fillId="0" borderId="6" xfId="0" applyFont="1" applyFill="1" applyBorder="1" applyAlignment="1">
      <alignment horizontal="center" vertical="center" shrinkToFit="1"/>
    </xf>
    <xf numFmtId="0" fontId="0" fillId="0" borderId="9" xfId="0" applyFont="1" applyFill="1" applyBorder="1" applyAlignment="1">
      <alignment horizontal="center" vertical="center" shrinkToFit="1"/>
    </xf>
    <xf numFmtId="0" fontId="0" fillId="0" borderId="25" xfId="3" applyFont="1" applyFill="1" applyBorder="1" applyAlignment="1" applyProtection="1">
      <alignment vertical="center" wrapText="1" shrinkToFit="1"/>
      <protection locked="0"/>
    </xf>
    <xf numFmtId="0" fontId="0" fillId="0" borderId="25" xfId="0" applyFont="1" applyBorder="1" applyAlignment="1" applyProtection="1">
      <alignment vertical="center" shrinkToFit="1"/>
      <protection locked="0"/>
    </xf>
    <xf numFmtId="0" fontId="0" fillId="0" borderId="28" xfId="0" applyFont="1" applyBorder="1" applyAlignment="1" applyProtection="1">
      <alignment vertical="center" shrinkToFit="1"/>
      <protection locked="0"/>
    </xf>
    <xf numFmtId="0" fontId="0" fillId="0" borderId="21" xfId="0" applyFont="1" applyBorder="1" applyAlignment="1" applyProtection="1">
      <alignment vertical="center" shrinkToFit="1"/>
      <protection locked="0"/>
    </xf>
    <xf numFmtId="0" fontId="0" fillId="0" borderId="31" xfId="0" applyFont="1" applyBorder="1" applyAlignment="1" applyProtection="1">
      <alignment vertical="center" shrinkToFit="1"/>
      <protection locked="0"/>
    </xf>
    <xf numFmtId="0" fontId="0" fillId="0" borderId="17" xfId="3" applyFont="1" applyFill="1" applyBorder="1" applyAlignment="1" applyProtection="1">
      <alignment vertical="top" wrapText="1"/>
      <protection locked="0"/>
    </xf>
    <xf numFmtId="0" fontId="0" fillId="0" borderId="15" xfId="3" applyFont="1" applyFill="1" applyBorder="1" applyAlignment="1" applyProtection="1">
      <alignment vertical="top" wrapText="1"/>
      <protection locked="0"/>
    </xf>
    <xf numFmtId="0" fontId="0" fillId="0" borderId="23" xfId="3" applyFont="1" applyFill="1" applyBorder="1" applyAlignment="1" applyProtection="1">
      <alignment vertical="top" wrapText="1"/>
      <protection locked="0"/>
    </xf>
    <xf numFmtId="0" fontId="34" fillId="0" borderId="18" xfId="4" applyFont="1" applyFill="1" applyBorder="1" applyAlignment="1" applyProtection="1">
      <alignment horizontal="center" vertical="center" wrapText="1" shrinkToFit="1"/>
    </xf>
    <xf numFmtId="0" fontId="34" fillId="0" borderId="15" xfId="4" applyFont="1" applyFill="1" applyBorder="1" applyAlignment="1" applyProtection="1">
      <alignment horizontal="center" vertical="center" shrinkToFit="1"/>
    </xf>
    <xf numFmtId="0" fontId="34" fillId="0" borderId="23" xfId="4" applyFont="1" applyFill="1" applyBorder="1" applyAlignment="1" applyProtection="1">
      <alignment horizontal="center" vertical="center" shrinkToFit="1"/>
    </xf>
    <xf numFmtId="38" fontId="1" fillId="0" borderId="38" xfId="8" applyFont="1" applyFill="1" applyBorder="1" applyAlignment="1">
      <alignment horizontal="center" vertical="center"/>
    </xf>
    <xf numFmtId="38" fontId="0" fillId="0" borderId="38" xfId="8" applyFont="1" applyFill="1" applyBorder="1" applyAlignment="1">
      <alignment horizontal="center" vertical="center"/>
    </xf>
    <xf numFmtId="38" fontId="1" fillId="0" borderId="39" xfId="8" applyFont="1" applyFill="1" applyBorder="1" applyAlignment="1">
      <alignment horizontal="center" vertical="center"/>
    </xf>
    <xf numFmtId="177" fontId="0" fillId="0" borderId="48" xfId="0" applyNumberFormat="1" applyFont="1" applyFill="1" applyBorder="1" applyAlignment="1">
      <alignment horizontal="center" vertical="center"/>
    </xf>
    <xf numFmtId="38" fontId="0" fillId="0" borderId="49" xfId="1" applyFont="1" applyFill="1" applyBorder="1" applyAlignment="1">
      <alignment horizontal="center" vertical="center"/>
    </xf>
    <xf numFmtId="0" fontId="0" fillId="0" borderId="34" xfId="0" applyFont="1" applyBorder="1" applyAlignment="1">
      <alignment horizontal="center" vertical="center"/>
    </xf>
    <xf numFmtId="49" fontId="0" fillId="0" borderId="20" xfId="0" applyNumberFormat="1" applyFont="1" applyFill="1" applyBorder="1" applyAlignment="1">
      <alignment horizontal="center" vertical="center"/>
    </xf>
    <xf numFmtId="0" fontId="0" fillId="0" borderId="26" xfId="0" applyFont="1" applyBorder="1" applyAlignment="1" applyProtection="1">
      <alignment horizontal="left" vertical="center" wrapText="1"/>
      <protection locked="0"/>
    </xf>
    <xf numFmtId="0" fontId="0" fillId="0" borderId="25" xfId="0" applyFont="1" applyBorder="1" applyAlignment="1" applyProtection="1">
      <alignment horizontal="left" vertical="center" wrapText="1"/>
      <protection locked="0"/>
    </xf>
    <xf numFmtId="0" fontId="0" fillId="0" borderId="27" xfId="0" applyFont="1" applyBorder="1" applyAlignment="1" applyProtection="1">
      <alignment horizontal="left" vertical="center" wrapText="1"/>
      <protection locked="0"/>
    </xf>
    <xf numFmtId="0" fontId="0" fillId="0" borderId="30" xfId="0" applyFont="1" applyBorder="1" applyAlignment="1" applyProtection="1">
      <alignment horizontal="left" vertical="center" wrapText="1"/>
      <protection locked="0"/>
    </xf>
    <xf numFmtId="0" fontId="0" fillId="0" borderId="21" xfId="0" applyFont="1" applyBorder="1" applyAlignment="1" applyProtection="1">
      <alignment horizontal="left" vertical="center" wrapText="1"/>
      <protection locked="0"/>
    </xf>
    <xf numFmtId="0" fontId="0" fillId="0" borderId="22" xfId="0" applyFont="1" applyBorder="1" applyAlignment="1" applyProtection="1">
      <alignment horizontal="left" vertical="center" wrapText="1"/>
      <protection locked="0"/>
    </xf>
    <xf numFmtId="0" fontId="0" fillId="0" borderId="52" xfId="0" applyFont="1" applyBorder="1" applyAlignment="1">
      <alignment horizontal="center" vertical="center"/>
    </xf>
    <xf numFmtId="0" fontId="0" fillId="0" borderId="26" xfId="0" applyFont="1" applyBorder="1" applyAlignment="1">
      <alignment horizontal="center" vertical="center" wrapText="1"/>
    </xf>
    <xf numFmtId="0" fontId="0" fillId="0" borderId="30" xfId="0" applyFont="1" applyBorder="1" applyAlignment="1">
      <alignment horizontal="center" vertical="center"/>
    </xf>
    <xf numFmtId="0" fontId="0" fillId="0" borderId="24" xfId="0" applyFont="1" applyFill="1" applyBorder="1" applyAlignment="1">
      <alignment vertical="top" wrapText="1"/>
    </xf>
    <xf numFmtId="0" fontId="0" fillId="0" borderId="27" xfId="0" applyFont="1" applyFill="1" applyBorder="1" applyAlignment="1">
      <alignment vertical="top" wrapText="1"/>
    </xf>
    <xf numFmtId="0" fontId="0" fillId="0" borderId="35" xfId="0" applyFont="1" applyFill="1" applyBorder="1" applyAlignment="1">
      <alignment vertical="top" wrapText="1"/>
    </xf>
    <xf numFmtId="0" fontId="0" fillId="0" borderId="41" xfId="0" applyFont="1" applyFill="1" applyBorder="1" applyAlignment="1">
      <alignment vertical="top" wrapText="1"/>
    </xf>
    <xf numFmtId="0" fontId="0" fillId="0" borderId="122" xfId="0" applyFont="1" applyFill="1" applyBorder="1" applyAlignment="1">
      <alignment vertical="top" wrapText="1"/>
    </xf>
    <xf numFmtId="0" fontId="0" fillId="0" borderId="93" xfId="0" applyFont="1" applyFill="1" applyBorder="1" applyAlignment="1">
      <alignment vertical="top" wrapText="1"/>
    </xf>
    <xf numFmtId="0" fontId="0" fillId="0" borderId="94" xfId="0" applyFont="1" applyFill="1" applyBorder="1" applyAlignment="1">
      <alignment vertical="top" wrapText="1"/>
    </xf>
    <xf numFmtId="38" fontId="0" fillId="0" borderId="71" xfId="1" applyFont="1" applyFill="1" applyBorder="1" applyAlignment="1">
      <alignment horizontal="right" vertical="center"/>
    </xf>
    <xf numFmtId="38" fontId="0" fillId="0" borderId="0" xfId="1" applyFont="1" applyFill="1" applyBorder="1" applyAlignment="1">
      <alignment horizontal="right" vertical="center"/>
    </xf>
    <xf numFmtId="38" fontId="0" fillId="0" borderId="41" xfId="1" applyFont="1" applyFill="1" applyBorder="1" applyAlignment="1">
      <alignment horizontal="right" vertical="center"/>
    </xf>
    <xf numFmtId="38" fontId="0" fillId="0" borderId="119" xfId="1" applyFont="1" applyFill="1" applyBorder="1" applyAlignment="1">
      <alignment horizontal="right" vertical="center"/>
    </xf>
    <xf numFmtId="38" fontId="0" fillId="0" borderId="93" xfId="1" applyFont="1" applyFill="1" applyBorder="1" applyAlignment="1">
      <alignment horizontal="right" vertical="center"/>
    </xf>
    <xf numFmtId="38" fontId="0" fillId="0" borderId="94" xfId="1" applyFont="1" applyFill="1" applyBorder="1" applyAlignment="1">
      <alignment horizontal="right" vertical="center"/>
    </xf>
    <xf numFmtId="0" fontId="29" fillId="0" borderId="72" xfId="0" applyFont="1" applyFill="1" applyBorder="1" applyAlignment="1">
      <alignment horizontal="left" vertical="top" wrapText="1"/>
    </xf>
    <xf numFmtId="0" fontId="29" fillId="0" borderId="73" xfId="0" applyFont="1" applyFill="1" applyBorder="1" applyAlignment="1">
      <alignment horizontal="left" vertical="top" wrapText="1"/>
    </xf>
    <xf numFmtId="0" fontId="29" fillId="0" borderId="74" xfId="0" applyFont="1" applyFill="1" applyBorder="1" applyAlignment="1">
      <alignment horizontal="left" vertical="top" wrapText="1"/>
    </xf>
    <xf numFmtId="38" fontId="0" fillId="0" borderId="48" xfId="1" applyFont="1" applyFill="1" applyBorder="1" applyAlignment="1">
      <alignment horizontal="right" vertical="top"/>
    </xf>
    <xf numFmtId="38" fontId="0" fillId="0" borderId="18" xfId="1" applyFont="1" applyFill="1" applyBorder="1" applyAlignment="1">
      <alignment horizontal="right" vertical="top"/>
    </xf>
    <xf numFmtId="38" fontId="0" fillId="0" borderId="15" xfId="1" applyFont="1" applyFill="1" applyBorder="1" applyAlignment="1">
      <alignment horizontal="right" vertical="top"/>
    </xf>
    <xf numFmtId="38" fontId="0" fillId="0" borderId="19" xfId="1" applyFont="1" applyFill="1" applyBorder="1" applyAlignment="1">
      <alignment horizontal="right" vertical="top"/>
    </xf>
    <xf numFmtId="38" fontId="0" fillId="0" borderId="51" xfId="1" applyFont="1" applyFill="1" applyBorder="1" applyAlignment="1">
      <alignment horizontal="right" vertical="top"/>
    </xf>
    <xf numFmtId="0" fontId="0" fillId="7" borderId="24" xfId="0" applyFont="1" applyFill="1" applyBorder="1" applyAlignment="1">
      <alignment horizontal="center" vertical="center"/>
    </xf>
    <xf numFmtId="0" fontId="0" fillId="7" borderId="25" xfId="0" applyFont="1" applyFill="1" applyBorder="1" applyAlignment="1">
      <alignment horizontal="center" vertical="center"/>
    </xf>
    <xf numFmtId="0" fontId="0" fillId="7" borderId="27" xfId="0" applyFont="1" applyFill="1" applyBorder="1" applyAlignment="1">
      <alignment horizontal="center" vertical="center"/>
    </xf>
    <xf numFmtId="0" fontId="21" fillId="7" borderId="51" xfId="0" applyFont="1" applyFill="1" applyBorder="1" applyAlignment="1">
      <alignment horizontal="center" vertical="center"/>
    </xf>
    <xf numFmtId="0" fontId="0" fillId="7" borderId="51" xfId="0" applyFont="1" applyFill="1" applyBorder="1" applyAlignment="1">
      <alignment horizontal="center" vertical="center"/>
    </xf>
    <xf numFmtId="0" fontId="0" fillId="7" borderId="37" xfId="0" applyFont="1" applyFill="1" applyBorder="1" applyAlignment="1">
      <alignment horizontal="center" vertical="center"/>
    </xf>
    <xf numFmtId="0" fontId="0" fillId="7" borderId="28" xfId="0" applyFont="1" applyFill="1" applyBorder="1" applyAlignment="1">
      <alignment horizontal="center" vertical="center"/>
    </xf>
    <xf numFmtId="0" fontId="19" fillId="7" borderId="29" xfId="0" applyFont="1" applyFill="1" applyBorder="1" applyAlignment="1">
      <alignment horizontal="center" vertical="center" wrapText="1"/>
    </xf>
    <xf numFmtId="0" fontId="19" fillId="7" borderId="21" xfId="0" applyFont="1" applyFill="1" applyBorder="1" applyAlignment="1">
      <alignment horizontal="center" vertical="center" wrapText="1"/>
    </xf>
    <xf numFmtId="0" fontId="19" fillId="7" borderId="31" xfId="0" applyFont="1" applyFill="1" applyBorder="1" applyAlignment="1">
      <alignment horizontal="center" vertical="center" wrapText="1"/>
    </xf>
    <xf numFmtId="0" fontId="0" fillId="6" borderId="89" xfId="0" applyFont="1" applyFill="1" applyBorder="1" applyAlignment="1">
      <alignment vertical="center" shrinkToFit="1"/>
    </xf>
    <xf numFmtId="0" fontId="0" fillId="6" borderId="90" xfId="0" applyFont="1" applyFill="1" applyBorder="1" applyAlignment="1">
      <alignment vertical="center" shrinkToFit="1"/>
    </xf>
    <xf numFmtId="0" fontId="0" fillId="0" borderId="90" xfId="0" applyFont="1" applyBorder="1" applyAlignment="1">
      <alignment vertical="center" wrapText="1"/>
    </xf>
    <xf numFmtId="0" fontId="0" fillId="0" borderId="91" xfId="0" applyFont="1" applyBorder="1" applyAlignment="1">
      <alignment vertical="center" wrapText="1"/>
    </xf>
    <xf numFmtId="0" fontId="0" fillId="0" borderId="78" xfId="0" applyFont="1" applyBorder="1" applyAlignment="1">
      <alignment vertical="center" textRotation="255"/>
    </xf>
    <xf numFmtId="0" fontId="0" fillId="0" borderId="102" xfId="0" applyFont="1" applyBorder="1" applyAlignment="1">
      <alignment vertical="center" textRotation="255"/>
    </xf>
    <xf numFmtId="0" fontId="0" fillId="0" borderId="103" xfId="0" applyBorder="1" applyAlignment="1">
      <alignment vertical="center"/>
    </xf>
    <xf numFmtId="0" fontId="19" fillId="7" borderId="5" xfId="0" applyFont="1" applyFill="1" applyBorder="1" applyAlignment="1">
      <alignment horizontal="center" vertical="center"/>
    </xf>
    <xf numFmtId="0" fontId="19" fillId="7" borderId="6" xfId="0" applyFont="1" applyFill="1" applyBorder="1" applyAlignment="1">
      <alignment horizontal="center" vertical="center"/>
    </xf>
    <xf numFmtId="0" fontId="19" fillId="7" borderId="13" xfId="0" applyFont="1" applyFill="1" applyBorder="1" applyAlignment="1">
      <alignment horizontal="center" vertical="center"/>
    </xf>
    <xf numFmtId="0" fontId="0" fillId="0" borderId="79" xfId="0" applyFont="1" applyBorder="1" applyAlignment="1">
      <alignment vertical="center" textRotation="255"/>
    </xf>
    <xf numFmtId="0" fontId="0" fillId="7" borderId="6" xfId="0" applyFont="1" applyFill="1" applyBorder="1" applyAlignment="1">
      <alignment horizontal="center" vertical="center"/>
    </xf>
    <xf numFmtId="0" fontId="0" fillId="7" borderId="13" xfId="0" applyFont="1" applyFill="1" applyBorder="1" applyAlignment="1">
      <alignment horizontal="center" vertical="center"/>
    </xf>
    <xf numFmtId="0" fontId="42" fillId="0" borderId="14" xfId="0" applyFont="1" applyFill="1" applyBorder="1" applyAlignment="1">
      <alignment vertical="center" textRotation="255"/>
    </xf>
    <xf numFmtId="0" fontId="42" fillId="0" borderId="15" xfId="0" applyFont="1" applyBorder="1" applyAlignment="1">
      <alignment vertical="center"/>
    </xf>
    <xf numFmtId="0" fontId="42" fillId="0" borderId="100" xfId="0" applyFont="1" applyBorder="1" applyAlignment="1">
      <alignment vertical="center"/>
    </xf>
    <xf numFmtId="0" fontId="42" fillId="0" borderId="101" xfId="0" applyFont="1" applyFill="1" applyBorder="1" applyAlignment="1">
      <alignment vertical="center" wrapText="1"/>
    </xf>
    <xf numFmtId="0" fontId="42" fillId="0" borderId="15" xfId="0" applyFont="1" applyBorder="1" applyAlignment="1">
      <alignment vertical="center" wrapText="1"/>
    </xf>
    <xf numFmtId="0" fontId="42" fillId="0" borderId="23" xfId="0" applyFont="1" applyBorder="1" applyAlignment="1">
      <alignment vertical="center" wrapText="1"/>
    </xf>
    <xf numFmtId="0" fontId="0" fillId="0" borderId="105" xfId="0" applyFont="1" applyBorder="1" applyAlignment="1">
      <alignment horizontal="left" vertical="center"/>
    </xf>
    <xf numFmtId="0" fontId="0" fillId="0" borderId="15" xfId="0" applyFont="1" applyBorder="1">
      <alignment vertical="center"/>
    </xf>
    <xf numFmtId="0" fontId="0" fillId="0" borderId="19" xfId="0" applyFont="1" applyBorder="1">
      <alignment vertical="center"/>
    </xf>
    <xf numFmtId="0" fontId="0" fillId="0" borderId="23" xfId="0" applyFont="1" applyBorder="1">
      <alignment vertical="center"/>
    </xf>
    <xf numFmtId="0" fontId="21" fillId="0" borderId="69" xfId="0" applyFont="1" applyBorder="1" applyAlignment="1">
      <alignment horizontal="left" vertical="center" shrinkToFit="1"/>
    </xf>
    <xf numFmtId="0" fontId="0" fillId="0" borderId="67" xfId="0" applyFont="1" applyBorder="1" applyAlignment="1">
      <alignment horizontal="left" vertical="center" shrinkToFit="1"/>
    </xf>
    <xf numFmtId="0" fontId="0" fillId="0" borderId="68" xfId="0" applyFont="1" applyBorder="1" applyAlignment="1">
      <alignment horizontal="left" vertical="center" shrinkToFit="1"/>
    </xf>
    <xf numFmtId="0" fontId="0" fillId="2" borderId="37" xfId="0" applyFont="1" applyFill="1" applyBorder="1" applyAlignment="1">
      <alignment horizontal="center" vertical="center" wrapText="1"/>
    </xf>
    <xf numFmtId="0" fontId="0" fillId="2" borderId="25" xfId="0" applyFont="1" applyFill="1" applyBorder="1" applyAlignment="1">
      <alignment horizontal="center" vertical="center"/>
    </xf>
    <xf numFmtId="0" fontId="0" fillId="2" borderId="27" xfId="0" applyFont="1" applyFill="1" applyBorder="1" applyAlignment="1">
      <alignment horizontal="center" vertical="center"/>
    </xf>
    <xf numFmtId="0" fontId="0" fillId="0" borderId="37" xfId="0" applyFont="1" applyBorder="1" applyAlignment="1">
      <alignment vertical="center"/>
    </xf>
    <xf numFmtId="0" fontId="0" fillId="2" borderId="37" xfId="0" applyFont="1" applyFill="1" applyBorder="1" applyAlignment="1">
      <alignment horizontal="center" vertical="center"/>
    </xf>
    <xf numFmtId="0" fontId="0" fillId="0" borderId="0" xfId="0" applyFont="1" applyFill="1" applyBorder="1" applyAlignment="1">
      <alignment vertical="center" shrinkToFit="1"/>
    </xf>
    <xf numFmtId="179" fontId="0" fillId="0" borderId="0" xfId="0" applyNumberFormat="1" applyFont="1" applyFill="1" applyBorder="1" applyAlignment="1">
      <alignment vertical="center"/>
    </xf>
  </cellXfs>
  <cellStyles count="10">
    <cellStyle name="パーセント" xfId="9" builtinId="5"/>
    <cellStyle name="パーセント 2" xfId="5"/>
    <cellStyle name="桁区切り" xfId="1" builtinId="6"/>
    <cellStyle name="桁区切り 2" xfId="8"/>
    <cellStyle name="標準" xfId="0" builtinId="0"/>
    <cellStyle name="標準 2" xfId="6"/>
    <cellStyle name="標準 2 2" xfId="7"/>
    <cellStyle name="標準_01【みんまち】（地区まちづくり推進事業）" xfId="3"/>
    <cellStyle name="標準_01【みんまち】（地区まちづくり推進事業） 2" xfId="4"/>
    <cellStyle name="標準_Sheet1" xfId="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19</xdr:col>
      <xdr:colOff>88900</xdr:colOff>
      <xdr:row>74</xdr:row>
      <xdr:rowOff>457200</xdr:rowOff>
    </xdr:from>
    <xdr:to>
      <xdr:col>37</xdr:col>
      <xdr:colOff>57150</xdr:colOff>
      <xdr:row>74</xdr:row>
      <xdr:rowOff>1280806</xdr:rowOff>
    </xdr:to>
    <xdr:sp macro="" textlink="">
      <xdr:nvSpPr>
        <xdr:cNvPr id="2" name="正方形/長方形 1"/>
        <xdr:cNvSpPr/>
      </xdr:nvSpPr>
      <xdr:spPr>
        <a:xfrm>
          <a:off x="3314238" y="29460305"/>
          <a:ext cx="3243465" cy="823606"/>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農林水産省</a:t>
          </a:r>
          <a:endParaRPr kumimoji="1" lang="en-US" altLang="ja-JP" sz="1600">
            <a:solidFill>
              <a:sysClr val="windowText" lastClr="000000"/>
            </a:solidFill>
          </a:endParaRPr>
        </a:p>
        <a:p>
          <a:pPr algn="ctr"/>
          <a:r>
            <a:rPr kumimoji="1" lang="en-US" altLang="ja-JP" sz="1600">
              <a:solidFill>
                <a:sysClr val="windowText" lastClr="000000"/>
              </a:solidFill>
            </a:rPr>
            <a:t>2,452</a:t>
          </a:r>
          <a:r>
            <a:rPr kumimoji="1" lang="ja-JP" altLang="en-US" sz="1600">
              <a:solidFill>
                <a:sysClr val="windowText" lastClr="000000"/>
              </a:solidFill>
            </a:rPr>
            <a:t>百万円</a:t>
          </a:r>
        </a:p>
      </xdr:txBody>
    </xdr:sp>
    <xdr:clientData/>
  </xdr:twoCellAnchor>
  <xdr:twoCellAnchor>
    <xdr:from>
      <xdr:col>19</xdr:col>
      <xdr:colOff>76200</xdr:colOff>
      <xdr:row>74</xdr:row>
      <xdr:rowOff>2279650</xdr:rowOff>
    </xdr:from>
    <xdr:to>
      <xdr:col>37</xdr:col>
      <xdr:colOff>44450</xdr:colOff>
      <xdr:row>74</xdr:row>
      <xdr:rowOff>3073548</xdr:rowOff>
    </xdr:to>
    <xdr:sp macro="" textlink="">
      <xdr:nvSpPr>
        <xdr:cNvPr id="3" name="正方形/長方形 2"/>
        <xdr:cNvSpPr/>
      </xdr:nvSpPr>
      <xdr:spPr>
        <a:xfrm>
          <a:off x="3301538" y="31282755"/>
          <a:ext cx="3243465" cy="793898"/>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Ａ　：　道　　　県</a:t>
          </a:r>
          <a:endParaRPr kumimoji="1" lang="en-US" altLang="ja-JP" sz="1600">
            <a:solidFill>
              <a:sysClr val="windowText" lastClr="000000"/>
            </a:solidFill>
          </a:endParaRPr>
        </a:p>
        <a:p>
          <a:pPr algn="ctr"/>
          <a:r>
            <a:rPr kumimoji="1" lang="en-US" altLang="ja-JP" sz="1600">
              <a:solidFill>
                <a:sysClr val="windowText" lastClr="000000"/>
              </a:solidFill>
            </a:rPr>
            <a:t>2,452</a:t>
          </a:r>
          <a:r>
            <a:rPr kumimoji="1" lang="ja-JP" altLang="en-US" sz="1600">
              <a:solidFill>
                <a:sysClr val="windowText" lastClr="000000"/>
              </a:solidFill>
            </a:rPr>
            <a:t>百万円</a:t>
          </a:r>
        </a:p>
      </xdr:txBody>
    </xdr:sp>
    <xdr:clientData/>
  </xdr:twoCellAnchor>
  <xdr:twoCellAnchor>
    <xdr:from>
      <xdr:col>19</xdr:col>
      <xdr:colOff>88900</xdr:colOff>
      <xdr:row>75</xdr:row>
      <xdr:rowOff>609600</xdr:rowOff>
    </xdr:from>
    <xdr:to>
      <xdr:col>37</xdr:col>
      <xdr:colOff>57150</xdr:colOff>
      <xdr:row>75</xdr:row>
      <xdr:rowOff>1389380</xdr:rowOff>
    </xdr:to>
    <xdr:sp macro="" textlink="">
      <xdr:nvSpPr>
        <xdr:cNvPr id="4" name="正方形/長方形 3"/>
        <xdr:cNvSpPr/>
      </xdr:nvSpPr>
      <xdr:spPr>
        <a:xfrm>
          <a:off x="3314238" y="34508902"/>
          <a:ext cx="3243465" cy="77978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Ｃ　：　漁業協同組合等</a:t>
          </a:r>
          <a:endParaRPr kumimoji="1" lang="en-US" altLang="ja-JP" sz="1600">
            <a:solidFill>
              <a:sysClr val="windowText" lastClr="000000"/>
            </a:solidFill>
          </a:endParaRPr>
        </a:p>
        <a:p>
          <a:pPr algn="ctr"/>
          <a:r>
            <a:rPr kumimoji="1" lang="en-US" altLang="ja-JP" sz="1600">
              <a:solidFill>
                <a:sysClr val="windowText" lastClr="000000"/>
              </a:solidFill>
            </a:rPr>
            <a:t>2,452</a:t>
          </a:r>
          <a:r>
            <a:rPr kumimoji="1" lang="ja-JP" altLang="en-US" sz="1600">
              <a:solidFill>
                <a:sysClr val="windowText" lastClr="000000"/>
              </a:solidFill>
            </a:rPr>
            <a:t>百万円</a:t>
          </a:r>
        </a:p>
      </xdr:txBody>
    </xdr:sp>
    <xdr:clientData/>
  </xdr:twoCellAnchor>
  <xdr:twoCellAnchor>
    <xdr:from>
      <xdr:col>26</xdr:col>
      <xdr:colOff>6350</xdr:colOff>
      <xdr:row>74</xdr:row>
      <xdr:rowOff>1441450</xdr:rowOff>
    </xdr:from>
    <xdr:to>
      <xdr:col>31</xdr:col>
      <xdr:colOff>15875</xdr:colOff>
      <xdr:row>74</xdr:row>
      <xdr:rowOff>2143167</xdr:rowOff>
    </xdr:to>
    <xdr:sp macro="" textlink="">
      <xdr:nvSpPr>
        <xdr:cNvPr id="5" name="下矢印 4"/>
        <xdr:cNvSpPr/>
      </xdr:nvSpPr>
      <xdr:spPr>
        <a:xfrm>
          <a:off x="4437034" y="30444555"/>
          <a:ext cx="923925" cy="701717"/>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27</xdr:col>
      <xdr:colOff>95250</xdr:colOff>
      <xdr:row>74</xdr:row>
      <xdr:rowOff>3939117</xdr:rowOff>
    </xdr:from>
    <xdr:to>
      <xdr:col>35</xdr:col>
      <xdr:colOff>224540</xdr:colOff>
      <xdr:row>75</xdr:row>
      <xdr:rowOff>537464</xdr:rowOff>
    </xdr:to>
    <xdr:sp macro="" textlink="">
      <xdr:nvSpPr>
        <xdr:cNvPr id="6" name="下矢印 5"/>
        <xdr:cNvSpPr/>
      </xdr:nvSpPr>
      <xdr:spPr>
        <a:xfrm>
          <a:off x="4733752" y="32942222"/>
          <a:ext cx="1534141" cy="1494544"/>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34</xdr:col>
      <xdr:colOff>12700</xdr:colOff>
      <xdr:row>74</xdr:row>
      <xdr:rowOff>1871287</xdr:rowOff>
    </xdr:from>
    <xdr:to>
      <xdr:col>37</xdr:col>
      <xdr:colOff>25400</xdr:colOff>
      <xdr:row>74</xdr:row>
      <xdr:rowOff>2181186</xdr:rowOff>
    </xdr:to>
    <xdr:sp macro="" textlink="">
      <xdr:nvSpPr>
        <xdr:cNvPr id="7" name="大かっこ 6"/>
        <xdr:cNvSpPr/>
      </xdr:nvSpPr>
      <xdr:spPr>
        <a:xfrm>
          <a:off x="5856547" y="30874392"/>
          <a:ext cx="669406" cy="309899"/>
        </a:xfrm>
        <a:prstGeom prst="bracketPair">
          <a:avLst/>
        </a:prstGeom>
        <a:ln w="2540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200"/>
            <a:t>特　定</a:t>
          </a:r>
        </a:p>
      </xdr:txBody>
    </xdr:sp>
    <xdr:clientData/>
  </xdr:twoCellAnchor>
  <xdr:twoCellAnchor>
    <xdr:from>
      <xdr:col>19</xdr:col>
      <xdr:colOff>50800</xdr:colOff>
      <xdr:row>74</xdr:row>
      <xdr:rowOff>3190875</xdr:rowOff>
    </xdr:from>
    <xdr:to>
      <xdr:col>37</xdr:col>
      <xdr:colOff>76200</xdr:colOff>
      <xdr:row>74</xdr:row>
      <xdr:rowOff>3836552</xdr:rowOff>
    </xdr:to>
    <xdr:sp macro="" textlink="">
      <xdr:nvSpPr>
        <xdr:cNvPr id="8" name="大かっこ 7"/>
        <xdr:cNvSpPr/>
      </xdr:nvSpPr>
      <xdr:spPr>
        <a:xfrm>
          <a:off x="3276138" y="32193980"/>
          <a:ext cx="3300615" cy="645677"/>
        </a:xfrm>
        <a:prstGeom prst="bracketPair">
          <a:avLst/>
        </a:prstGeom>
        <a:ln w="25400"/>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400"/>
            </a:lnSpc>
          </a:pPr>
          <a:r>
            <a:rPr kumimoji="1" lang="ja-JP" altLang="en-US" sz="1200"/>
            <a:t>漁業者の共同利用に供する漁船・定置網等漁具の導入を行う漁協等に対して経費の一部を助成</a:t>
          </a:r>
        </a:p>
      </xdr:txBody>
    </xdr:sp>
    <xdr:clientData/>
  </xdr:twoCellAnchor>
  <xdr:twoCellAnchor>
    <xdr:from>
      <xdr:col>20</xdr:col>
      <xdr:colOff>118687</xdr:colOff>
      <xdr:row>74</xdr:row>
      <xdr:rowOff>4327524</xdr:rowOff>
    </xdr:from>
    <xdr:to>
      <xdr:col>27</xdr:col>
      <xdr:colOff>52862</xdr:colOff>
      <xdr:row>75</xdr:row>
      <xdr:rowOff>126999</xdr:rowOff>
    </xdr:to>
    <xdr:sp macro="" textlink="">
      <xdr:nvSpPr>
        <xdr:cNvPr id="9" name="正方形/長方形 8"/>
        <xdr:cNvSpPr/>
      </xdr:nvSpPr>
      <xdr:spPr>
        <a:xfrm>
          <a:off x="3510280" y="33330629"/>
          <a:ext cx="1181084" cy="69567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Ｂ：市町村</a:t>
          </a:r>
          <a:endParaRPr kumimoji="1" lang="en-US" altLang="ja-JP" sz="1600">
            <a:solidFill>
              <a:sysClr val="windowText" lastClr="000000"/>
            </a:solidFill>
          </a:endParaRPr>
        </a:p>
        <a:p>
          <a:pPr algn="ctr"/>
          <a:r>
            <a:rPr kumimoji="1" lang="en-US" altLang="ja-JP" sz="1600">
              <a:solidFill>
                <a:sysClr val="windowText" lastClr="000000"/>
              </a:solidFill>
            </a:rPr>
            <a:t>527</a:t>
          </a:r>
          <a:r>
            <a:rPr kumimoji="1" lang="ja-JP" altLang="en-US" sz="1600">
              <a:solidFill>
                <a:sysClr val="windowText" lastClr="000000"/>
              </a:solidFill>
            </a:rPr>
            <a:t>百万円</a:t>
          </a:r>
        </a:p>
      </xdr:txBody>
    </xdr:sp>
    <xdr:clientData/>
  </xdr:twoCellAnchor>
  <xdr:twoCellAnchor>
    <xdr:from>
      <xdr:col>21</xdr:col>
      <xdr:colOff>63500</xdr:colOff>
      <xdr:row>74</xdr:row>
      <xdr:rowOff>3924300</xdr:rowOff>
    </xdr:from>
    <xdr:to>
      <xdr:col>26</xdr:col>
      <xdr:colOff>115359</xdr:colOff>
      <xdr:row>74</xdr:row>
      <xdr:rowOff>4263934</xdr:rowOff>
    </xdr:to>
    <xdr:sp macro="" textlink="">
      <xdr:nvSpPr>
        <xdr:cNvPr id="10" name="下矢印 9"/>
        <xdr:cNvSpPr/>
      </xdr:nvSpPr>
      <xdr:spPr>
        <a:xfrm>
          <a:off x="3621347" y="32927405"/>
          <a:ext cx="924696" cy="339634"/>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21</xdr:col>
      <xdr:colOff>99637</xdr:colOff>
      <xdr:row>75</xdr:row>
      <xdr:rowOff>190500</xdr:rowOff>
    </xdr:from>
    <xdr:to>
      <xdr:col>26</xdr:col>
      <xdr:colOff>159827</xdr:colOff>
      <xdr:row>75</xdr:row>
      <xdr:rowOff>512445</xdr:rowOff>
    </xdr:to>
    <xdr:sp macro="" textlink="">
      <xdr:nvSpPr>
        <xdr:cNvPr id="11" name="下矢印 10"/>
        <xdr:cNvSpPr/>
      </xdr:nvSpPr>
      <xdr:spPr>
        <a:xfrm>
          <a:off x="3657484" y="34089802"/>
          <a:ext cx="933027" cy="321945"/>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34</xdr:col>
      <xdr:colOff>50800</xdr:colOff>
      <xdr:row>75</xdr:row>
      <xdr:rowOff>254000</xdr:rowOff>
    </xdr:from>
    <xdr:to>
      <xdr:col>37</xdr:col>
      <xdr:colOff>63500</xdr:colOff>
      <xdr:row>75</xdr:row>
      <xdr:rowOff>544919</xdr:rowOff>
    </xdr:to>
    <xdr:sp macro="" textlink="">
      <xdr:nvSpPr>
        <xdr:cNvPr id="12" name="大かっこ 11"/>
        <xdr:cNvSpPr/>
      </xdr:nvSpPr>
      <xdr:spPr>
        <a:xfrm>
          <a:off x="5894647" y="34153302"/>
          <a:ext cx="669406" cy="290919"/>
        </a:xfrm>
        <a:prstGeom prst="bracketPair">
          <a:avLst/>
        </a:prstGeom>
        <a:ln w="25400"/>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200"/>
            <a:t>交　付</a:t>
          </a:r>
        </a:p>
      </xdr:txBody>
    </xdr:sp>
    <xdr:clientData/>
  </xdr:twoCellAnchor>
  <xdr:twoCellAnchor>
    <xdr:from>
      <xdr:col>19</xdr:col>
      <xdr:colOff>63500</xdr:colOff>
      <xdr:row>75</xdr:row>
      <xdr:rowOff>1485900</xdr:rowOff>
    </xdr:from>
    <xdr:to>
      <xdr:col>37</xdr:col>
      <xdr:colOff>88900</xdr:colOff>
      <xdr:row>75</xdr:row>
      <xdr:rowOff>2139855</xdr:rowOff>
    </xdr:to>
    <xdr:sp macro="" textlink="">
      <xdr:nvSpPr>
        <xdr:cNvPr id="13" name="大かっこ 12"/>
        <xdr:cNvSpPr/>
      </xdr:nvSpPr>
      <xdr:spPr>
        <a:xfrm>
          <a:off x="3288838" y="35385202"/>
          <a:ext cx="3300615" cy="653955"/>
        </a:xfrm>
        <a:prstGeom prst="bracketPair">
          <a:avLst/>
        </a:prstGeom>
        <a:ln w="25400"/>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lnSpc>
              <a:spcPts val="1400"/>
            </a:lnSpc>
          </a:pPr>
          <a:r>
            <a:rPr kumimoji="1" lang="ja-JP" altLang="en-US" sz="1200"/>
            <a:t>漁業者の共同利用に供する漁船・定置網等漁具の導入</a:t>
          </a:r>
        </a:p>
      </xdr:txBody>
    </xdr:sp>
    <xdr:clientData/>
  </xdr:twoCellAnchor>
  <xdr:twoCellAnchor>
    <xdr:from>
      <xdr:col>28</xdr:col>
      <xdr:colOff>108104</xdr:colOff>
      <xdr:row>74</xdr:row>
      <xdr:rowOff>4646084</xdr:rowOff>
    </xdr:from>
    <xdr:to>
      <xdr:col>34</xdr:col>
      <xdr:colOff>160890</xdr:colOff>
      <xdr:row>75</xdr:row>
      <xdr:rowOff>124884</xdr:rowOff>
    </xdr:to>
    <xdr:sp macro="" textlink="">
      <xdr:nvSpPr>
        <xdr:cNvPr id="14" name="正方形/長方形 13"/>
        <xdr:cNvSpPr/>
      </xdr:nvSpPr>
      <xdr:spPr>
        <a:xfrm>
          <a:off x="4954424" y="33649189"/>
          <a:ext cx="1050313" cy="37499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600">
              <a:solidFill>
                <a:sysClr val="windowText" lastClr="000000"/>
              </a:solidFill>
            </a:rPr>
            <a:t>1,925</a:t>
          </a:r>
          <a:r>
            <a:rPr kumimoji="1" lang="ja-JP" altLang="en-US" sz="1200">
              <a:solidFill>
                <a:sysClr val="windowText" lastClr="000000"/>
              </a:solidFill>
            </a:rPr>
            <a:t>百万円</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27</xdr:col>
      <xdr:colOff>69963</xdr:colOff>
      <xdr:row>74</xdr:row>
      <xdr:rowOff>3481721</xdr:rowOff>
    </xdr:from>
    <xdr:to>
      <xdr:col>27</xdr:col>
      <xdr:colOff>69963</xdr:colOff>
      <xdr:row>74</xdr:row>
      <xdr:rowOff>4727570</xdr:rowOff>
    </xdr:to>
    <xdr:cxnSp macro="">
      <xdr:nvCxnSpPr>
        <xdr:cNvPr id="2" name="直線矢印コネクタ 1"/>
        <xdr:cNvCxnSpPr/>
      </xdr:nvCxnSpPr>
      <xdr:spPr>
        <a:xfrm rot="5400000">
          <a:off x="4085540" y="35061242"/>
          <a:ext cx="1245849" cy="0"/>
        </a:xfrm>
        <a:prstGeom prst="straightConnector1">
          <a:avLst/>
        </a:prstGeom>
        <a:noFill/>
        <a:ln w="9525" cap="flat" cmpd="sng" algn="ctr">
          <a:solidFill>
            <a:sysClr val="windowText" lastClr="000000">
              <a:shade val="95000"/>
              <a:satMod val="105000"/>
            </a:sysClr>
          </a:solidFill>
          <a:prstDash val="solid"/>
          <a:tailEnd type="arrow"/>
        </a:ln>
        <a:effectLst/>
      </xdr:spPr>
    </xdr:cxnSp>
    <xdr:clientData/>
  </xdr:twoCellAnchor>
  <xdr:oneCellAnchor>
    <xdr:from>
      <xdr:col>21</xdr:col>
      <xdr:colOff>76353</xdr:colOff>
      <xdr:row>74</xdr:row>
      <xdr:rowOff>4693444</xdr:rowOff>
    </xdr:from>
    <xdr:ext cx="994153" cy="323505"/>
    <xdr:sp macro="" textlink="">
      <xdr:nvSpPr>
        <xdr:cNvPr id="3" name="テキスト ボックス 2"/>
        <xdr:cNvSpPr txBox="1"/>
      </xdr:nvSpPr>
      <xdr:spPr>
        <a:xfrm>
          <a:off x="3634200" y="35650040"/>
          <a:ext cx="994153" cy="323505"/>
        </a:xfrm>
        <a:prstGeom prst="rect">
          <a:avLst/>
        </a:prstGeom>
        <a:noFill/>
        <a:ln w="9525" cmpd="sng">
          <a:noFill/>
        </a:ln>
        <a:effectLst/>
      </xdr:spPr>
      <xdr:txBody>
        <a:bodyPr wrap="square" lIns="122191" tIns="61096" rIns="122191" bIns="61096" rtlCol="0" anchor="t">
          <a:spAutoFit/>
        </a:bodyPr>
        <a:lstStyle>
          <a:defPPr>
            <a:defRPr lang="ja-JP"/>
          </a:defPPr>
          <a:lvl1pPr marL="0" algn="l" defTabSz="1221913" rtl="0" eaLnBrk="1" latinLnBrk="0" hangingPunct="1">
            <a:defRPr kumimoji="1" sz="2400" kern="1200">
              <a:solidFill>
                <a:schemeClr val="dk1"/>
              </a:solidFill>
              <a:latin typeface="+mn-lt"/>
              <a:ea typeface="+mn-ea"/>
              <a:cs typeface="+mn-cs"/>
            </a:defRPr>
          </a:lvl1pPr>
          <a:lvl2pPr marL="610956" algn="l" defTabSz="1221913" rtl="0" eaLnBrk="1" latinLnBrk="0" hangingPunct="1">
            <a:defRPr kumimoji="1" sz="2400" kern="1200">
              <a:solidFill>
                <a:schemeClr val="dk1"/>
              </a:solidFill>
              <a:latin typeface="+mn-lt"/>
              <a:ea typeface="+mn-ea"/>
              <a:cs typeface="+mn-cs"/>
            </a:defRPr>
          </a:lvl2pPr>
          <a:lvl3pPr marL="1221913" algn="l" defTabSz="1221913" rtl="0" eaLnBrk="1" latinLnBrk="0" hangingPunct="1">
            <a:defRPr kumimoji="1" sz="2400" kern="1200">
              <a:solidFill>
                <a:schemeClr val="dk1"/>
              </a:solidFill>
              <a:latin typeface="+mn-lt"/>
              <a:ea typeface="+mn-ea"/>
              <a:cs typeface="+mn-cs"/>
            </a:defRPr>
          </a:lvl3pPr>
          <a:lvl4pPr marL="1832869" algn="l" defTabSz="1221913" rtl="0" eaLnBrk="1" latinLnBrk="0" hangingPunct="1">
            <a:defRPr kumimoji="1" sz="2400" kern="1200">
              <a:solidFill>
                <a:schemeClr val="dk1"/>
              </a:solidFill>
              <a:latin typeface="+mn-lt"/>
              <a:ea typeface="+mn-ea"/>
              <a:cs typeface="+mn-cs"/>
            </a:defRPr>
          </a:lvl4pPr>
          <a:lvl5pPr marL="2443825" algn="l" defTabSz="1221913" rtl="0" eaLnBrk="1" latinLnBrk="0" hangingPunct="1">
            <a:defRPr kumimoji="1" sz="2400" kern="1200">
              <a:solidFill>
                <a:schemeClr val="dk1"/>
              </a:solidFill>
              <a:latin typeface="+mn-lt"/>
              <a:ea typeface="+mn-ea"/>
              <a:cs typeface="+mn-cs"/>
            </a:defRPr>
          </a:lvl5pPr>
          <a:lvl6pPr marL="3054782" algn="l" defTabSz="1221913" rtl="0" eaLnBrk="1" latinLnBrk="0" hangingPunct="1">
            <a:defRPr kumimoji="1" sz="2400" kern="1200">
              <a:solidFill>
                <a:schemeClr val="dk1"/>
              </a:solidFill>
              <a:latin typeface="+mn-lt"/>
              <a:ea typeface="+mn-ea"/>
              <a:cs typeface="+mn-cs"/>
            </a:defRPr>
          </a:lvl6pPr>
          <a:lvl7pPr marL="3665738" algn="l" defTabSz="1221913" rtl="0" eaLnBrk="1" latinLnBrk="0" hangingPunct="1">
            <a:defRPr kumimoji="1" sz="2400" kern="1200">
              <a:solidFill>
                <a:schemeClr val="dk1"/>
              </a:solidFill>
              <a:latin typeface="+mn-lt"/>
              <a:ea typeface="+mn-ea"/>
              <a:cs typeface="+mn-cs"/>
            </a:defRPr>
          </a:lvl7pPr>
          <a:lvl8pPr marL="4276695" algn="l" defTabSz="1221913" rtl="0" eaLnBrk="1" latinLnBrk="0" hangingPunct="1">
            <a:defRPr kumimoji="1" sz="2400" kern="1200">
              <a:solidFill>
                <a:schemeClr val="dk1"/>
              </a:solidFill>
              <a:latin typeface="+mn-lt"/>
              <a:ea typeface="+mn-ea"/>
              <a:cs typeface="+mn-cs"/>
            </a:defRPr>
          </a:lvl8pPr>
          <a:lvl9pPr marL="4887651" algn="l" defTabSz="1221913" rtl="0" eaLnBrk="1" latinLnBrk="0" hangingPunct="1">
            <a:defRPr kumimoji="1" sz="2400" kern="1200">
              <a:solidFill>
                <a:schemeClr val="dk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補助</a:t>
          </a: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endPar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xdr:txBody>
    </xdr:sp>
    <xdr:clientData/>
  </xdr:oneCellAnchor>
  <xdr:twoCellAnchor>
    <xdr:from>
      <xdr:col>41</xdr:col>
      <xdr:colOff>7633</xdr:colOff>
      <xdr:row>74</xdr:row>
      <xdr:rowOff>4135325</xdr:rowOff>
    </xdr:from>
    <xdr:to>
      <xdr:col>41</xdr:col>
      <xdr:colOff>7633</xdr:colOff>
      <xdr:row>74</xdr:row>
      <xdr:rowOff>4727569</xdr:rowOff>
    </xdr:to>
    <xdr:cxnSp macro="">
      <xdr:nvCxnSpPr>
        <xdr:cNvPr id="4" name="直線矢印コネクタ 3"/>
        <xdr:cNvCxnSpPr/>
      </xdr:nvCxnSpPr>
      <xdr:spPr>
        <a:xfrm rot="16200000" flipH="1">
          <a:off x="7010086" y="35388043"/>
          <a:ext cx="592244" cy="0"/>
        </a:xfrm>
        <a:prstGeom prst="straightConnector1">
          <a:avLst/>
        </a:prstGeom>
        <a:noFill/>
        <a:ln w="9525" cap="flat" cmpd="sng" algn="ctr">
          <a:solidFill>
            <a:sysClr val="windowText" lastClr="000000">
              <a:shade val="95000"/>
              <a:satMod val="105000"/>
            </a:sysClr>
          </a:solidFill>
          <a:prstDash val="solid"/>
          <a:tailEnd type="arrow"/>
        </a:ln>
        <a:effectLst/>
      </xdr:spPr>
    </xdr:cxnSp>
    <xdr:clientData/>
  </xdr:twoCellAnchor>
  <xdr:twoCellAnchor>
    <xdr:from>
      <xdr:col>27</xdr:col>
      <xdr:colOff>71322</xdr:colOff>
      <xdr:row>74</xdr:row>
      <xdr:rowOff>4135325</xdr:rowOff>
    </xdr:from>
    <xdr:to>
      <xdr:col>41</xdr:col>
      <xdr:colOff>7633</xdr:colOff>
      <xdr:row>74</xdr:row>
      <xdr:rowOff>4135325</xdr:rowOff>
    </xdr:to>
    <xdr:cxnSp macro="">
      <xdr:nvCxnSpPr>
        <xdr:cNvPr id="5" name="直線コネクタ 4"/>
        <xdr:cNvCxnSpPr/>
      </xdr:nvCxnSpPr>
      <xdr:spPr>
        <a:xfrm>
          <a:off x="4709824" y="35091921"/>
          <a:ext cx="2596384" cy="0"/>
        </a:xfrm>
        <a:prstGeom prst="line">
          <a:avLst/>
        </a:prstGeom>
        <a:noFill/>
        <a:ln w="9525" cap="flat" cmpd="sng" algn="ctr">
          <a:solidFill>
            <a:sysClr val="windowText" lastClr="000000">
              <a:shade val="95000"/>
              <a:satMod val="105000"/>
            </a:sysClr>
          </a:solidFill>
          <a:prstDash val="solid"/>
          <a:miter lim="800000"/>
        </a:ln>
        <a:effectLst/>
      </xdr:spPr>
    </xdr:cxnSp>
    <xdr:clientData/>
  </xdr:twoCellAnchor>
  <xdr:oneCellAnchor>
    <xdr:from>
      <xdr:col>35</xdr:col>
      <xdr:colOff>96031</xdr:colOff>
      <xdr:row>74</xdr:row>
      <xdr:rowOff>4693444</xdr:rowOff>
    </xdr:from>
    <xdr:ext cx="944577" cy="323505"/>
    <xdr:sp macro="" textlink="">
      <xdr:nvSpPr>
        <xdr:cNvPr id="6" name="テキスト ボックス 8"/>
        <xdr:cNvSpPr txBox="1"/>
      </xdr:nvSpPr>
      <xdr:spPr>
        <a:xfrm>
          <a:off x="6139384" y="35650040"/>
          <a:ext cx="944577" cy="323505"/>
        </a:xfrm>
        <a:prstGeom prst="rect">
          <a:avLst/>
        </a:prstGeom>
        <a:noFill/>
        <a:ln w="9525" cmpd="sng">
          <a:noFill/>
        </a:ln>
        <a:effectLst/>
      </xdr:spPr>
      <xdr:txBody>
        <a:bodyPr wrap="square" lIns="122191" tIns="61096" rIns="122191" bIns="61096" rtlCol="0" anchor="t">
          <a:spAutoFit/>
        </a:bodyPr>
        <a:lstStyle>
          <a:defPPr>
            <a:defRPr lang="ja-JP"/>
          </a:defPPr>
          <a:lvl1pPr marL="0" algn="l" defTabSz="1221913" rtl="0" eaLnBrk="1" latinLnBrk="0" hangingPunct="1">
            <a:defRPr kumimoji="1" sz="2400" kern="1200">
              <a:solidFill>
                <a:schemeClr val="dk1"/>
              </a:solidFill>
              <a:latin typeface="+mn-lt"/>
              <a:ea typeface="+mn-ea"/>
              <a:cs typeface="+mn-cs"/>
            </a:defRPr>
          </a:lvl1pPr>
          <a:lvl2pPr marL="610956" algn="l" defTabSz="1221913" rtl="0" eaLnBrk="1" latinLnBrk="0" hangingPunct="1">
            <a:defRPr kumimoji="1" sz="2400" kern="1200">
              <a:solidFill>
                <a:schemeClr val="dk1"/>
              </a:solidFill>
              <a:latin typeface="+mn-lt"/>
              <a:ea typeface="+mn-ea"/>
              <a:cs typeface="+mn-cs"/>
            </a:defRPr>
          </a:lvl2pPr>
          <a:lvl3pPr marL="1221913" algn="l" defTabSz="1221913" rtl="0" eaLnBrk="1" latinLnBrk="0" hangingPunct="1">
            <a:defRPr kumimoji="1" sz="2400" kern="1200">
              <a:solidFill>
                <a:schemeClr val="dk1"/>
              </a:solidFill>
              <a:latin typeface="+mn-lt"/>
              <a:ea typeface="+mn-ea"/>
              <a:cs typeface="+mn-cs"/>
            </a:defRPr>
          </a:lvl3pPr>
          <a:lvl4pPr marL="1832869" algn="l" defTabSz="1221913" rtl="0" eaLnBrk="1" latinLnBrk="0" hangingPunct="1">
            <a:defRPr kumimoji="1" sz="2400" kern="1200">
              <a:solidFill>
                <a:schemeClr val="dk1"/>
              </a:solidFill>
              <a:latin typeface="+mn-lt"/>
              <a:ea typeface="+mn-ea"/>
              <a:cs typeface="+mn-cs"/>
            </a:defRPr>
          </a:lvl4pPr>
          <a:lvl5pPr marL="2443825" algn="l" defTabSz="1221913" rtl="0" eaLnBrk="1" latinLnBrk="0" hangingPunct="1">
            <a:defRPr kumimoji="1" sz="2400" kern="1200">
              <a:solidFill>
                <a:schemeClr val="dk1"/>
              </a:solidFill>
              <a:latin typeface="+mn-lt"/>
              <a:ea typeface="+mn-ea"/>
              <a:cs typeface="+mn-cs"/>
            </a:defRPr>
          </a:lvl5pPr>
          <a:lvl6pPr marL="3054782" algn="l" defTabSz="1221913" rtl="0" eaLnBrk="1" latinLnBrk="0" hangingPunct="1">
            <a:defRPr kumimoji="1" sz="2400" kern="1200">
              <a:solidFill>
                <a:schemeClr val="dk1"/>
              </a:solidFill>
              <a:latin typeface="+mn-lt"/>
              <a:ea typeface="+mn-ea"/>
              <a:cs typeface="+mn-cs"/>
            </a:defRPr>
          </a:lvl6pPr>
          <a:lvl7pPr marL="3665738" algn="l" defTabSz="1221913" rtl="0" eaLnBrk="1" latinLnBrk="0" hangingPunct="1">
            <a:defRPr kumimoji="1" sz="2400" kern="1200">
              <a:solidFill>
                <a:schemeClr val="dk1"/>
              </a:solidFill>
              <a:latin typeface="+mn-lt"/>
              <a:ea typeface="+mn-ea"/>
              <a:cs typeface="+mn-cs"/>
            </a:defRPr>
          </a:lvl7pPr>
          <a:lvl8pPr marL="4276695" algn="l" defTabSz="1221913" rtl="0" eaLnBrk="1" latinLnBrk="0" hangingPunct="1">
            <a:defRPr kumimoji="1" sz="2400" kern="1200">
              <a:solidFill>
                <a:schemeClr val="dk1"/>
              </a:solidFill>
              <a:latin typeface="+mn-lt"/>
              <a:ea typeface="+mn-ea"/>
              <a:cs typeface="+mn-cs"/>
            </a:defRPr>
          </a:lvl8pPr>
          <a:lvl9pPr marL="4887651" algn="l" defTabSz="1221913" rtl="0" eaLnBrk="1" latinLnBrk="0" hangingPunct="1">
            <a:defRPr kumimoji="1" sz="2400" kern="1200">
              <a:solidFill>
                <a:schemeClr val="dk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補助</a:t>
          </a: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a:t>
          </a:r>
          <a:endPar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xdr:txBody>
    </xdr:sp>
    <xdr:clientData/>
  </xdr:oneCellAnchor>
  <xdr:twoCellAnchor>
    <xdr:from>
      <xdr:col>20</xdr:col>
      <xdr:colOff>133350</xdr:colOff>
      <xdr:row>74</xdr:row>
      <xdr:rowOff>2800350</xdr:rowOff>
    </xdr:from>
    <xdr:to>
      <xdr:col>34</xdr:col>
      <xdr:colOff>46490</xdr:colOff>
      <xdr:row>74</xdr:row>
      <xdr:rowOff>3481791</xdr:rowOff>
    </xdr:to>
    <xdr:sp macro="" textlink="">
      <xdr:nvSpPr>
        <xdr:cNvPr id="7" name="正方形/長方形 6"/>
        <xdr:cNvSpPr/>
      </xdr:nvSpPr>
      <xdr:spPr>
        <a:xfrm>
          <a:off x="3524943" y="33756946"/>
          <a:ext cx="2365394" cy="681441"/>
        </a:xfrm>
        <a:prstGeom prst="rect">
          <a:avLst/>
        </a:prstGeom>
        <a:noFill/>
        <a:ln w="12700" cap="flat" cmpd="sng" algn="ctr">
          <a:solidFill>
            <a:sysClr val="windowText" lastClr="000000"/>
          </a:solidFill>
          <a:prstDash val="solid"/>
        </a:ln>
        <a:effectLst/>
      </xdr:spPr>
      <xdr:txBody>
        <a:bodyPr wrap="square" lIns="122191" tIns="61096" rIns="122191" bIns="61096" rtlCol="0" anchor="ctr"/>
        <a:lstStyle>
          <a:defPPr>
            <a:defRPr lang="ja-JP"/>
          </a:defPPr>
          <a:lvl1pPr marL="0" algn="l" defTabSz="1221913" rtl="0" eaLnBrk="1" latinLnBrk="0" hangingPunct="1">
            <a:defRPr kumimoji="1" sz="2400" kern="1200">
              <a:solidFill>
                <a:schemeClr val="lt1"/>
              </a:solidFill>
              <a:latin typeface="+mn-lt"/>
              <a:ea typeface="+mn-ea"/>
              <a:cs typeface="+mn-cs"/>
            </a:defRPr>
          </a:lvl1pPr>
          <a:lvl2pPr marL="610956" algn="l" defTabSz="1221913" rtl="0" eaLnBrk="1" latinLnBrk="0" hangingPunct="1">
            <a:defRPr kumimoji="1" sz="2400" kern="1200">
              <a:solidFill>
                <a:schemeClr val="lt1"/>
              </a:solidFill>
              <a:latin typeface="+mn-lt"/>
              <a:ea typeface="+mn-ea"/>
              <a:cs typeface="+mn-cs"/>
            </a:defRPr>
          </a:lvl2pPr>
          <a:lvl3pPr marL="1221913" algn="l" defTabSz="1221913" rtl="0" eaLnBrk="1" latinLnBrk="0" hangingPunct="1">
            <a:defRPr kumimoji="1" sz="2400" kern="1200">
              <a:solidFill>
                <a:schemeClr val="lt1"/>
              </a:solidFill>
              <a:latin typeface="+mn-lt"/>
              <a:ea typeface="+mn-ea"/>
              <a:cs typeface="+mn-cs"/>
            </a:defRPr>
          </a:lvl3pPr>
          <a:lvl4pPr marL="1832869" algn="l" defTabSz="1221913" rtl="0" eaLnBrk="1" latinLnBrk="0" hangingPunct="1">
            <a:defRPr kumimoji="1" sz="2400" kern="1200">
              <a:solidFill>
                <a:schemeClr val="lt1"/>
              </a:solidFill>
              <a:latin typeface="+mn-lt"/>
              <a:ea typeface="+mn-ea"/>
              <a:cs typeface="+mn-cs"/>
            </a:defRPr>
          </a:lvl4pPr>
          <a:lvl5pPr marL="2443825" algn="l" defTabSz="1221913" rtl="0" eaLnBrk="1" latinLnBrk="0" hangingPunct="1">
            <a:defRPr kumimoji="1" sz="2400" kern="1200">
              <a:solidFill>
                <a:schemeClr val="lt1"/>
              </a:solidFill>
              <a:latin typeface="+mn-lt"/>
              <a:ea typeface="+mn-ea"/>
              <a:cs typeface="+mn-cs"/>
            </a:defRPr>
          </a:lvl5pPr>
          <a:lvl6pPr marL="3054782" algn="l" defTabSz="1221913" rtl="0" eaLnBrk="1" latinLnBrk="0" hangingPunct="1">
            <a:defRPr kumimoji="1" sz="2400" kern="1200">
              <a:solidFill>
                <a:schemeClr val="lt1"/>
              </a:solidFill>
              <a:latin typeface="+mn-lt"/>
              <a:ea typeface="+mn-ea"/>
              <a:cs typeface="+mn-cs"/>
            </a:defRPr>
          </a:lvl6pPr>
          <a:lvl7pPr marL="3665738" algn="l" defTabSz="1221913" rtl="0" eaLnBrk="1" latinLnBrk="0" hangingPunct="1">
            <a:defRPr kumimoji="1" sz="2400" kern="1200">
              <a:solidFill>
                <a:schemeClr val="lt1"/>
              </a:solidFill>
              <a:latin typeface="+mn-lt"/>
              <a:ea typeface="+mn-ea"/>
              <a:cs typeface="+mn-cs"/>
            </a:defRPr>
          </a:lvl7pPr>
          <a:lvl8pPr marL="4276695" algn="l" defTabSz="1221913" rtl="0" eaLnBrk="1" latinLnBrk="0" hangingPunct="1">
            <a:defRPr kumimoji="1" sz="2400" kern="1200">
              <a:solidFill>
                <a:schemeClr val="lt1"/>
              </a:solidFill>
              <a:latin typeface="+mn-lt"/>
              <a:ea typeface="+mn-ea"/>
              <a:cs typeface="+mn-cs"/>
            </a:defRPr>
          </a:lvl8pPr>
          <a:lvl9pPr marL="4887651" algn="l" defTabSz="1221913" rtl="0" eaLnBrk="1" latinLnBrk="0" hangingPunct="1">
            <a:defRPr kumimoji="1" sz="2400" kern="1200">
              <a:solidFill>
                <a:schemeClr val="lt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農林水産省</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182</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百万円</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xdr:txBody>
    </xdr:sp>
    <xdr:clientData/>
  </xdr:twoCellAnchor>
  <xdr:twoCellAnchor>
    <xdr:from>
      <xdr:col>23</xdr:col>
      <xdr:colOff>46074</xdr:colOff>
      <xdr:row>75</xdr:row>
      <xdr:rowOff>571531</xdr:rowOff>
    </xdr:from>
    <xdr:to>
      <xdr:col>32</xdr:col>
      <xdr:colOff>101374</xdr:colOff>
      <xdr:row>75</xdr:row>
      <xdr:rowOff>1299002</xdr:rowOff>
    </xdr:to>
    <xdr:sp macro="" textlink="">
      <xdr:nvSpPr>
        <xdr:cNvPr id="8" name="大かっこ 7"/>
        <xdr:cNvSpPr/>
      </xdr:nvSpPr>
      <xdr:spPr>
        <a:xfrm>
          <a:off x="3936430" y="36424324"/>
          <a:ext cx="1676282" cy="727471"/>
        </a:xfrm>
        <a:prstGeom prst="bracketPair">
          <a:avLst/>
        </a:prstGeom>
        <a:noFill/>
        <a:ln w="9525" cap="flat" cmpd="sng" algn="ctr">
          <a:solidFill>
            <a:sysClr val="windowText" lastClr="000000">
              <a:shade val="95000"/>
              <a:satMod val="105000"/>
            </a:sysClr>
          </a:solidFill>
          <a:prstDash val="solid"/>
        </a:ln>
        <a:effectLst/>
      </xdr:spPr>
      <xdr:txBody>
        <a:bodyPr wrap="square" lIns="122191" tIns="61096" rIns="122191" bIns="61096" rtlCol="0" anchor="ctr"/>
        <a:lstStyle>
          <a:defPPr>
            <a:defRPr lang="ja-JP"/>
          </a:defPPr>
          <a:lvl1pPr marL="0" algn="l" defTabSz="1221913" rtl="0" eaLnBrk="1" latinLnBrk="0" hangingPunct="1">
            <a:defRPr kumimoji="1" sz="2400" kern="1200">
              <a:solidFill>
                <a:schemeClr val="tx1"/>
              </a:solidFill>
              <a:latin typeface="+mn-lt"/>
              <a:ea typeface="+mn-ea"/>
              <a:cs typeface="+mn-cs"/>
            </a:defRPr>
          </a:lvl1pPr>
          <a:lvl2pPr marL="610956" algn="l" defTabSz="1221913" rtl="0" eaLnBrk="1" latinLnBrk="0" hangingPunct="1">
            <a:defRPr kumimoji="1" sz="2400" kern="1200">
              <a:solidFill>
                <a:schemeClr val="tx1"/>
              </a:solidFill>
              <a:latin typeface="+mn-lt"/>
              <a:ea typeface="+mn-ea"/>
              <a:cs typeface="+mn-cs"/>
            </a:defRPr>
          </a:lvl2pPr>
          <a:lvl3pPr marL="1221913" algn="l" defTabSz="1221913" rtl="0" eaLnBrk="1" latinLnBrk="0" hangingPunct="1">
            <a:defRPr kumimoji="1" sz="2400" kern="1200">
              <a:solidFill>
                <a:schemeClr val="tx1"/>
              </a:solidFill>
              <a:latin typeface="+mn-lt"/>
              <a:ea typeface="+mn-ea"/>
              <a:cs typeface="+mn-cs"/>
            </a:defRPr>
          </a:lvl3pPr>
          <a:lvl4pPr marL="1832869" algn="l" defTabSz="1221913" rtl="0" eaLnBrk="1" latinLnBrk="0" hangingPunct="1">
            <a:defRPr kumimoji="1" sz="2400" kern="1200">
              <a:solidFill>
                <a:schemeClr val="tx1"/>
              </a:solidFill>
              <a:latin typeface="+mn-lt"/>
              <a:ea typeface="+mn-ea"/>
              <a:cs typeface="+mn-cs"/>
            </a:defRPr>
          </a:lvl4pPr>
          <a:lvl5pPr marL="2443825" algn="l" defTabSz="1221913" rtl="0" eaLnBrk="1" latinLnBrk="0" hangingPunct="1">
            <a:defRPr kumimoji="1" sz="2400" kern="1200">
              <a:solidFill>
                <a:schemeClr val="tx1"/>
              </a:solidFill>
              <a:latin typeface="+mn-lt"/>
              <a:ea typeface="+mn-ea"/>
              <a:cs typeface="+mn-cs"/>
            </a:defRPr>
          </a:lvl5pPr>
          <a:lvl6pPr marL="3054782" algn="l" defTabSz="1221913" rtl="0" eaLnBrk="1" latinLnBrk="0" hangingPunct="1">
            <a:defRPr kumimoji="1" sz="2400" kern="1200">
              <a:solidFill>
                <a:schemeClr val="tx1"/>
              </a:solidFill>
              <a:latin typeface="+mn-lt"/>
              <a:ea typeface="+mn-ea"/>
              <a:cs typeface="+mn-cs"/>
            </a:defRPr>
          </a:lvl6pPr>
          <a:lvl7pPr marL="3665738" algn="l" defTabSz="1221913" rtl="0" eaLnBrk="1" latinLnBrk="0" hangingPunct="1">
            <a:defRPr kumimoji="1" sz="2400" kern="1200">
              <a:solidFill>
                <a:schemeClr val="tx1"/>
              </a:solidFill>
              <a:latin typeface="+mn-lt"/>
              <a:ea typeface="+mn-ea"/>
              <a:cs typeface="+mn-cs"/>
            </a:defRPr>
          </a:lvl7pPr>
          <a:lvl8pPr marL="4276695" algn="l" defTabSz="1221913" rtl="0" eaLnBrk="1" latinLnBrk="0" hangingPunct="1">
            <a:defRPr kumimoji="1" sz="2400" kern="1200">
              <a:solidFill>
                <a:schemeClr val="tx1"/>
              </a:solidFill>
              <a:latin typeface="+mn-lt"/>
              <a:ea typeface="+mn-ea"/>
              <a:cs typeface="+mn-cs"/>
            </a:defRPr>
          </a:lvl8pPr>
          <a:lvl9pPr marL="4887651" algn="l" defTabSz="1221913" rtl="0" eaLnBrk="1" latinLnBrk="0" hangingPunct="1">
            <a:defRPr kumimoji="1" sz="2400" kern="1200">
              <a:solidFill>
                <a:schemeClr val="tx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愛知県</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65</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百万円</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他</a:t>
          </a: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13</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県</a:t>
          </a:r>
        </a:p>
      </xdr:txBody>
    </xdr:sp>
    <xdr:clientData/>
  </xdr:twoCellAnchor>
  <xdr:twoCellAnchor>
    <xdr:from>
      <xdr:col>36</xdr:col>
      <xdr:colOff>7402</xdr:colOff>
      <xdr:row>75</xdr:row>
      <xdr:rowOff>105859</xdr:rowOff>
    </xdr:from>
    <xdr:to>
      <xdr:col>45</xdr:col>
      <xdr:colOff>122193</xdr:colOff>
      <xdr:row>75</xdr:row>
      <xdr:rowOff>1383976</xdr:rowOff>
    </xdr:to>
    <xdr:sp macro="" textlink="">
      <xdr:nvSpPr>
        <xdr:cNvPr id="9" name="正方形/長方形 8"/>
        <xdr:cNvSpPr/>
      </xdr:nvSpPr>
      <xdr:spPr>
        <a:xfrm>
          <a:off x="6308449" y="35958652"/>
          <a:ext cx="1910340" cy="1278117"/>
        </a:xfrm>
        <a:prstGeom prst="rect">
          <a:avLst/>
        </a:prstGeom>
        <a:noFill/>
        <a:ln w="12700" cap="flat" cmpd="sng" algn="ctr">
          <a:solidFill>
            <a:sysClr val="windowText" lastClr="000000"/>
          </a:solidFill>
          <a:prstDash val="solid"/>
        </a:ln>
        <a:effectLst/>
      </xdr:spPr>
      <xdr:txBody>
        <a:bodyPr wrap="square" lIns="122191" tIns="61096" rIns="122191" bIns="61096" rtlCol="0" anchor="t"/>
        <a:lstStyle>
          <a:defPPr>
            <a:defRPr lang="ja-JP"/>
          </a:defPPr>
          <a:lvl1pPr marL="0" algn="l" defTabSz="1221913" rtl="0" eaLnBrk="1" latinLnBrk="0" hangingPunct="1">
            <a:defRPr kumimoji="1" sz="2400" kern="1200">
              <a:solidFill>
                <a:schemeClr val="lt1"/>
              </a:solidFill>
              <a:latin typeface="+mn-lt"/>
              <a:ea typeface="+mn-ea"/>
              <a:cs typeface="+mn-cs"/>
            </a:defRPr>
          </a:lvl1pPr>
          <a:lvl2pPr marL="610956" algn="l" defTabSz="1221913" rtl="0" eaLnBrk="1" latinLnBrk="0" hangingPunct="1">
            <a:defRPr kumimoji="1" sz="2400" kern="1200">
              <a:solidFill>
                <a:schemeClr val="lt1"/>
              </a:solidFill>
              <a:latin typeface="+mn-lt"/>
              <a:ea typeface="+mn-ea"/>
              <a:cs typeface="+mn-cs"/>
            </a:defRPr>
          </a:lvl2pPr>
          <a:lvl3pPr marL="1221913" algn="l" defTabSz="1221913" rtl="0" eaLnBrk="1" latinLnBrk="0" hangingPunct="1">
            <a:defRPr kumimoji="1" sz="2400" kern="1200">
              <a:solidFill>
                <a:schemeClr val="lt1"/>
              </a:solidFill>
              <a:latin typeface="+mn-lt"/>
              <a:ea typeface="+mn-ea"/>
              <a:cs typeface="+mn-cs"/>
            </a:defRPr>
          </a:lvl3pPr>
          <a:lvl4pPr marL="1832869" algn="l" defTabSz="1221913" rtl="0" eaLnBrk="1" latinLnBrk="0" hangingPunct="1">
            <a:defRPr kumimoji="1" sz="2400" kern="1200">
              <a:solidFill>
                <a:schemeClr val="lt1"/>
              </a:solidFill>
              <a:latin typeface="+mn-lt"/>
              <a:ea typeface="+mn-ea"/>
              <a:cs typeface="+mn-cs"/>
            </a:defRPr>
          </a:lvl4pPr>
          <a:lvl5pPr marL="2443825" algn="l" defTabSz="1221913" rtl="0" eaLnBrk="1" latinLnBrk="0" hangingPunct="1">
            <a:defRPr kumimoji="1" sz="2400" kern="1200">
              <a:solidFill>
                <a:schemeClr val="lt1"/>
              </a:solidFill>
              <a:latin typeface="+mn-lt"/>
              <a:ea typeface="+mn-ea"/>
              <a:cs typeface="+mn-cs"/>
            </a:defRPr>
          </a:lvl5pPr>
          <a:lvl6pPr marL="3054782" algn="l" defTabSz="1221913" rtl="0" eaLnBrk="1" latinLnBrk="0" hangingPunct="1">
            <a:defRPr kumimoji="1" sz="2400" kern="1200">
              <a:solidFill>
                <a:schemeClr val="lt1"/>
              </a:solidFill>
              <a:latin typeface="+mn-lt"/>
              <a:ea typeface="+mn-ea"/>
              <a:cs typeface="+mn-cs"/>
            </a:defRPr>
          </a:lvl6pPr>
          <a:lvl7pPr marL="3665738" algn="l" defTabSz="1221913" rtl="0" eaLnBrk="1" latinLnBrk="0" hangingPunct="1">
            <a:defRPr kumimoji="1" sz="2400" kern="1200">
              <a:solidFill>
                <a:schemeClr val="lt1"/>
              </a:solidFill>
              <a:latin typeface="+mn-lt"/>
              <a:ea typeface="+mn-ea"/>
              <a:cs typeface="+mn-cs"/>
            </a:defRPr>
          </a:lvl7pPr>
          <a:lvl8pPr marL="4276695" algn="l" defTabSz="1221913" rtl="0" eaLnBrk="1" latinLnBrk="0" hangingPunct="1">
            <a:defRPr kumimoji="1" sz="2400" kern="1200">
              <a:solidFill>
                <a:schemeClr val="lt1"/>
              </a:solidFill>
              <a:latin typeface="+mn-lt"/>
              <a:ea typeface="+mn-ea"/>
              <a:cs typeface="+mn-cs"/>
            </a:defRPr>
          </a:lvl8pPr>
          <a:lvl9pPr marL="4887651" algn="l" defTabSz="1221913" rtl="0" eaLnBrk="1" latinLnBrk="0" hangingPunct="1">
            <a:defRPr kumimoji="1" sz="2400" kern="1200">
              <a:solidFill>
                <a:schemeClr val="lt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Ｂ　市営事業</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8</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百万円</a:t>
          </a:r>
        </a:p>
      </xdr:txBody>
    </xdr:sp>
    <xdr:clientData/>
  </xdr:twoCellAnchor>
  <xdr:twoCellAnchor>
    <xdr:from>
      <xdr:col>36</xdr:col>
      <xdr:colOff>90244</xdr:colOff>
      <xdr:row>75</xdr:row>
      <xdr:rowOff>556386</xdr:rowOff>
    </xdr:from>
    <xdr:to>
      <xdr:col>45</xdr:col>
      <xdr:colOff>68707</xdr:colOff>
      <xdr:row>75</xdr:row>
      <xdr:rowOff>1293331</xdr:rowOff>
    </xdr:to>
    <xdr:sp macro="" textlink="">
      <xdr:nvSpPr>
        <xdr:cNvPr id="10" name="大かっこ 9"/>
        <xdr:cNvSpPr/>
      </xdr:nvSpPr>
      <xdr:spPr>
        <a:xfrm>
          <a:off x="6391291" y="36409179"/>
          <a:ext cx="1774012" cy="736945"/>
        </a:xfrm>
        <a:prstGeom prst="bracketPair">
          <a:avLst/>
        </a:prstGeom>
        <a:noFill/>
        <a:ln w="9525" cap="flat" cmpd="sng" algn="ctr">
          <a:solidFill>
            <a:sysClr val="windowText" lastClr="000000">
              <a:shade val="95000"/>
              <a:satMod val="105000"/>
            </a:sysClr>
          </a:solidFill>
          <a:prstDash val="solid"/>
        </a:ln>
        <a:effectLst/>
      </xdr:spPr>
      <xdr:txBody>
        <a:bodyPr wrap="square" lIns="122191" tIns="61096" rIns="122191" bIns="61096" rtlCol="0" anchor="ctr"/>
        <a:lstStyle>
          <a:defPPr>
            <a:defRPr lang="ja-JP"/>
          </a:defPPr>
          <a:lvl1pPr marL="0" algn="l" defTabSz="1221913" rtl="0" eaLnBrk="1" latinLnBrk="0" hangingPunct="1">
            <a:defRPr kumimoji="1" sz="2400" kern="1200">
              <a:solidFill>
                <a:schemeClr val="tx1"/>
              </a:solidFill>
              <a:latin typeface="+mn-lt"/>
              <a:ea typeface="+mn-ea"/>
              <a:cs typeface="+mn-cs"/>
            </a:defRPr>
          </a:lvl1pPr>
          <a:lvl2pPr marL="610956" algn="l" defTabSz="1221913" rtl="0" eaLnBrk="1" latinLnBrk="0" hangingPunct="1">
            <a:defRPr kumimoji="1" sz="2400" kern="1200">
              <a:solidFill>
                <a:schemeClr val="tx1"/>
              </a:solidFill>
              <a:latin typeface="+mn-lt"/>
              <a:ea typeface="+mn-ea"/>
              <a:cs typeface="+mn-cs"/>
            </a:defRPr>
          </a:lvl2pPr>
          <a:lvl3pPr marL="1221913" algn="l" defTabSz="1221913" rtl="0" eaLnBrk="1" latinLnBrk="0" hangingPunct="1">
            <a:defRPr kumimoji="1" sz="2400" kern="1200">
              <a:solidFill>
                <a:schemeClr val="tx1"/>
              </a:solidFill>
              <a:latin typeface="+mn-lt"/>
              <a:ea typeface="+mn-ea"/>
              <a:cs typeface="+mn-cs"/>
            </a:defRPr>
          </a:lvl3pPr>
          <a:lvl4pPr marL="1832869" algn="l" defTabSz="1221913" rtl="0" eaLnBrk="1" latinLnBrk="0" hangingPunct="1">
            <a:defRPr kumimoji="1" sz="2400" kern="1200">
              <a:solidFill>
                <a:schemeClr val="tx1"/>
              </a:solidFill>
              <a:latin typeface="+mn-lt"/>
              <a:ea typeface="+mn-ea"/>
              <a:cs typeface="+mn-cs"/>
            </a:defRPr>
          </a:lvl4pPr>
          <a:lvl5pPr marL="2443825" algn="l" defTabSz="1221913" rtl="0" eaLnBrk="1" latinLnBrk="0" hangingPunct="1">
            <a:defRPr kumimoji="1" sz="2400" kern="1200">
              <a:solidFill>
                <a:schemeClr val="tx1"/>
              </a:solidFill>
              <a:latin typeface="+mn-lt"/>
              <a:ea typeface="+mn-ea"/>
              <a:cs typeface="+mn-cs"/>
            </a:defRPr>
          </a:lvl5pPr>
          <a:lvl6pPr marL="3054782" algn="l" defTabSz="1221913" rtl="0" eaLnBrk="1" latinLnBrk="0" hangingPunct="1">
            <a:defRPr kumimoji="1" sz="2400" kern="1200">
              <a:solidFill>
                <a:schemeClr val="tx1"/>
              </a:solidFill>
              <a:latin typeface="+mn-lt"/>
              <a:ea typeface="+mn-ea"/>
              <a:cs typeface="+mn-cs"/>
            </a:defRPr>
          </a:lvl6pPr>
          <a:lvl7pPr marL="3665738" algn="l" defTabSz="1221913" rtl="0" eaLnBrk="1" latinLnBrk="0" hangingPunct="1">
            <a:defRPr kumimoji="1" sz="2400" kern="1200">
              <a:solidFill>
                <a:schemeClr val="tx1"/>
              </a:solidFill>
              <a:latin typeface="+mn-lt"/>
              <a:ea typeface="+mn-ea"/>
              <a:cs typeface="+mn-cs"/>
            </a:defRPr>
          </a:lvl7pPr>
          <a:lvl8pPr marL="4276695" algn="l" defTabSz="1221913" rtl="0" eaLnBrk="1" latinLnBrk="0" hangingPunct="1">
            <a:defRPr kumimoji="1" sz="2400" kern="1200">
              <a:solidFill>
                <a:schemeClr val="tx1"/>
              </a:solidFill>
              <a:latin typeface="+mn-lt"/>
              <a:ea typeface="+mn-ea"/>
              <a:cs typeface="+mn-cs"/>
            </a:defRPr>
          </a:lvl8pPr>
          <a:lvl9pPr marL="4887651" algn="l" defTabSz="1221913" rtl="0" eaLnBrk="1" latinLnBrk="0" hangingPunct="1">
            <a:defRPr kumimoji="1" sz="2400" kern="1200">
              <a:solidFill>
                <a:schemeClr val="tx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尾鷲市</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4</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百万円</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他</a:t>
          </a: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3</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市</a:t>
          </a:r>
        </a:p>
      </xdr:txBody>
    </xdr:sp>
    <xdr:clientData/>
  </xdr:twoCellAnchor>
  <xdr:twoCellAnchor>
    <xdr:from>
      <xdr:col>35</xdr:col>
      <xdr:colOff>208486</xdr:colOff>
      <xdr:row>75</xdr:row>
      <xdr:rowOff>1447548</xdr:rowOff>
    </xdr:from>
    <xdr:to>
      <xdr:col>46</xdr:col>
      <xdr:colOff>21070</xdr:colOff>
      <xdr:row>75</xdr:row>
      <xdr:rowOff>3103548</xdr:rowOff>
    </xdr:to>
    <xdr:sp macro="" textlink="">
      <xdr:nvSpPr>
        <xdr:cNvPr id="11" name="大かっこ 10"/>
        <xdr:cNvSpPr/>
      </xdr:nvSpPr>
      <xdr:spPr>
        <a:xfrm>
          <a:off x="6251839" y="37300341"/>
          <a:ext cx="2065333" cy="1656000"/>
        </a:xfrm>
        <a:prstGeom prst="bracketPair">
          <a:avLst/>
        </a:prstGeom>
        <a:noFill/>
        <a:ln w="9525" cap="flat" cmpd="sng" algn="ctr">
          <a:solidFill>
            <a:sysClr val="windowText" lastClr="000000">
              <a:shade val="95000"/>
              <a:satMod val="105000"/>
            </a:sysClr>
          </a:solidFill>
          <a:prstDash val="solid"/>
        </a:ln>
        <a:effectLst/>
      </xdr:spPr>
      <xdr:txBody>
        <a:bodyPr wrap="square" lIns="122191" tIns="61096" rIns="122191" bIns="61096" rtlCol="0" anchor="ctr"/>
        <a:lstStyle>
          <a:defPPr>
            <a:defRPr lang="ja-JP"/>
          </a:defPPr>
          <a:lvl1pPr marL="0" algn="l" defTabSz="1221913" rtl="0" eaLnBrk="1" latinLnBrk="0" hangingPunct="1">
            <a:defRPr kumimoji="1" sz="2400" kern="1200">
              <a:solidFill>
                <a:schemeClr val="tx1"/>
              </a:solidFill>
              <a:latin typeface="+mn-lt"/>
              <a:ea typeface="+mn-ea"/>
              <a:cs typeface="+mn-cs"/>
            </a:defRPr>
          </a:lvl1pPr>
          <a:lvl2pPr marL="610956" algn="l" defTabSz="1221913" rtl="0" eaLnBrk="1" latinLnBrk="0" hangingPunct="1">
            <a:defRPr kumimoji="1" sz="2400" kern="1200">
              <a:solidFill>
                <a:schemeClr val="tx1"/>
              </a:solidFill>
              <a:latin typeface="+mn-lt"/>
              <a:ea typeface="+mn-ea"/>
              <a:cs typeface="+mn-cs"/>
            </a:defRPr>
          </a:lvl2pPr>
          <a:lvl3pPr marL="1221913" algn="l" defTabSz="1221913" rtl="0" eaLnBrk="1" latinLnBrk="0" hangingPunct="1">
            <a:defRPr kumimoji="1" sz="2400" kern="1200">
              <a:solidFill>
                <a:schemeClr val="tx1"/>
              </a:solidFill>
              <a:latin typeface="+mn-lt"/>
              <a:ea typeface="+mn-ea"/>
              <a:cs typeface="+mn-cs"/>
            </a:defRPr>
          </a:lvl3pPr>
          <a:lvl4pPr marL="1832869" algn="l" defTabSz="1221913" rtl="0" eaLnBrk="1" latinLnBrk="0" hangingPunct="1">
            <a:defRPr kumimoji="1" sz="2400" kern="1200">
              <a:solidFill>
                <a:schemeClr val="tx1"/>
              </a:solidFill>
              <a:latin typeface="+mn-lt"/>
              <a:ea typeface="+mn-ea"/>
              <a:cs typeface="+mn-cs"/>
            </a:defRPr>
          </a:lvl4pPr>
          <a:lvl5pPr marL="2443825" algn="l" defTabSz="1221913" rtl="0" eaLnBrk="1" latinLnBrk="0" hangingPunct="1">
            <a:defRPr kumimoji="1" sz="2400" kern="1200">
              <a:solidFill>
                <a:schemeClr val="tx1"/>
              </a:solidFill>
              <a:latin typeface="+mn-lt"/>
              <a:ea typeface="+mn-ea"/>
              <a:cs typeface="+mn-cs"/>
            </a:defRPr>
          </a:lvl5pPr>
          <a:lvl6pPr marL="3054782" algn="l" defTabSz="1221913" rtl="0" eaLnBrk="1" latinLnBrk="0" hangingPunct="1">
            <a:defRPr kumimoji="1" sz="2400" kern="1200">
              <a:solidFill>
                <a:schemeClr val="tx1"/>
              </a:solidFill>
              <a:latin typeface="+mn-lt"/>
              <a:ea typeface="+mn-ea"/>
              <a:cs typeface="+mn-cs"/>
            </a:defRPr>
          </a:lvl6pPr>
          <a:lvl7pPr marL="3665738" algn="l" defTabSz="1221913" rtl="0" eaLnBrk="1" latinLnBrk="0" hangingPunct="1">
            <a:defRPr kumimoji="1" sz="2400" kern="1200">
              <a:solidFill>
                <a:schemeClr val="tx1"/>
              </a:solidFill>
              <a:latin typeface="+mn-lt"/>
              <a:ea typeface="+mn-ea"/>
              <a:cs typeface="+mn-cs"/>
            </a:defRPr>
          </a:lvl7pPr>
          <a:lvl8pPr marL="4276695" algn="l" defTabSz="1221913" rtl="0" eaLnBrk="1" latinLnBrk="0" hangingPunct="1">
            <a:defRPr kumimoji="1" sz="2400" kern="1200">
              <a:solidFill>
                <a:schemeClr val="tx1"/>
              </a:solidFill>
              <a:latin typeface="+mn-lt"/>
              <a:ea typeface="+mn-ea"/>
              <a:cs typeface="+mn-cs"/>
            </a:defRPr>
          </a:lvl8pPr>
          <a:lvl9pPr marL="4887651" algn="l" defTabSz="1221913" rtl="0" eaLnBrk="1" latinLnBrk="0" hangingPunct="1">
            <a:defRPr kumimoji="1" sz="2400" kern="1200">
              <a:solidFill>
                <a:schemeClr val="tx1"/>
              </a:solidFill>
              <a:latin typeface="+mn-lt"/>
              <a:ea typeface="+mn-ea"/>
              <a:cs typeface="+mn-cs"/>
            </a:defRPr>
          </a:lvl9pPr>
        </a:lstStyle>
        <a:p>
          <a:pPr marL="0" marR="0" lvl="0" indent="0" algn="l"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津波が想定される地域における早急な海岸保全施設の整備等</a:t>
          </a:r>
        </a:p>
      </xdr:txBody>
    </xdr:sp>
    <xdr:clientData/>
  </xdr:twoCellAnchor>
  <xdr:twoCellAnchor>
    <xdr:from>
      <xdr:col>22</xdr:col>
      <xdr:colOff>143245</xdr:colOff>
      <xdr:row>75</xdr:row>
      <xdr:rowOff>105859</xdr:rowOff>
    </xdr:from>
    <xdr:to>
      <xdr:col>33</xdr:col>
      <xdr:colOff>7771</xdr:colOff>
      <xdr:row>75</xdr:row>
      <xdr:rowOff>1383976</xdr:rowOff>
    </xdr:to>
    <xdr:sp macro="" textlink="">
      <xdr:nvSpPr>
        <xdr:cNvPr id="12" name="正方形/長方形 11"/>
        <xdr:cNvSpPr/>
      </xdr:nvSpPr>
      <xdr:spPr>
        <a:xfrm>
          <a:off x="3867347" y="35958652"/>
          <a:ext cx="1818017" cy="1278117"/>
        </a:xfrm>
        <a:prstGeom prst="rect">
          <a:avLst/>
        </a:prstGeom>
        <a:noFill/>
        <a:ln w="12700" cap="flat" cmpd="sng" algn="ctr">
          <a:solidFill>
            <a:sysClr val="windowText" lastClr="000000"/>
          </a:solidFill>
          <a:prstDash val="solid"/>
        </a:ln>
        <a:effectLst/>
      </xdr:spPr>
      <xdr:txBody>
        <a:bodyPr wrap="square" lIns="122191" tIns="61096" rIns="122191" bIns="61096" rtlCol="0" anchor="t"/>
        <a:lstStyle>
          <a:defPPr>
            <a:defRPr lang="ja-JP"/>
          </a:defPPr>
          <a:lvl1pPr marL="0" algn="l" defTabSz="1221913" rtl="0" eaLnBrk="1" latinLnBrk="0" hangingPunct="1">
            <a:defRPr kumimoji="1" sz="2400" kern="1200">
              <a:solidFill>
                <a:schemeClr val="lt1"/>
              </a:solidFill>
              <a:latin typeface="+mn-lt"/>
              <a:ea typeface="+mn-ea"/>
              <a:cs typeface="+mn-cs"/>
            </a:defRPr>
          </a:lvl1pPr>
          <a:lvl2pPr marL="610956" algn="l" defTabSz="1221913" rtl="0" eaLnBrk="1" latinLnBrk="0" hangingPunct="1">
            <a:defRPr kumimoji="1" sz="2400" kern="1200">
              <a:solidFill>
                <a:schemeClr val="lt1"/>
              </a:solidFill>
              <a:latin typeface="+mn-lt"/>
              <a:ea typeface="+mn-ea"/>
              <a:cs typeface="+mn-cs"/>
            </a:defRPr>
          </a:lvl2pPr>
          <a:lvl3pPr marL="1221913" algn="l" defTabSz="1221913" rtl="0" eaLnBrk="1" latinLnBrk="0" hangingPunct="1">
            <a:defRPr kumimoji="1" sz="2400" kern="1200">
              <a:solidFill>
                <a:schemeClr val="lt1"/>
              </a:solidFill>
              <a:latin typeface="+mn-lt"/>
              <a:ea typeface="+mn-ea"/>
              <a:cs typeface="+mn-cs"/>
            </a:defRPr>
          </a:lvl3pPr>
          <a:lvl4pPr marL="1832869" algn="l" defTabSz="1221913" rtl="0" eaLnBrk="1" latinLnBrk="0" hangingPunct="1">
            <a:defRPr kumimoji="1" sz="2400" kern="1200">
              <a:solidFill>
                <a:schemeClr val="lt1"/>
              </a:solidFill>
              <a:latin typeface="+mn-lt"/>
              <a:ea typeface="+mn-ea"/>
              <a:cs typeface="+mn-cs"/>
            </a:defRPr>
          </a:lvl4pPr>
          <a:lvl5pPr marL="2443825" algn="l" defTabSz="1221913" rtl="0" eaLnBrk="1" latinLnBrk="0" hangingPunct="1">
            <a:defRPr kumimoji="1" sz="2400" kern="1200">
              <a:solidFill>
                <a:schemeClr val="lt1"/>
              </a:solidFill>
              <a:latin typeface="+mn-lt"/>
              <a:ea typeface="+mn-ea"/>
              <a:cs typeface="+mn-cs"/>
            </a:defRPr>
          </a:lvl5pPr>
          <a:lvl6pPr marL="3054782" algn="l" defTabSz="1221913" rtl="0" eaLnBrk="1" latinLnBrk="0" hangingPunct="1">
            <a:defRPr kumimoji="1" sz="2400" kern="1200">
              <a:solidFill>
                <a:schemeClr val="lt1"/>
              </a:solidFill>
              <a:latin typeface="+mn-lt"/>
              <a:ea typeface="+mn-ea"/>
              <a:cs typeface="+mn-cs"/>
            </a:defRPr>
          </a:lvl6pPr>
          <a:lvl7pPr marL="3665738" algn="l" defTabSz="1221913" rtl="0" eaLnBrk="1" latinLnBrk="0" hangingPunct="1">
            <a:defRPr kumimoji="1" sz="2400" kern="1200">
              <a:solidFill>
                <a:schemeClr val="lt1"/>
              </a:solidFill>
              <a:latin typeface="+mn-lt"/>
              <a:ea typeface="+mn-ea"/>
              <a:cs typeface="+mn-cs"/>
            </a:defRPr>
          </a:lvl7pPr>
          <a:lvl8pPr marL="4276695" algn="l" defTabSz="1221913" rtl="0" eaLnBrk="1" latinLnBrk="0" hangingPunct="1">
            <a:defRPr kumimoji="1" sz="2400" kern="1200">
              <a:solidFill>
                <a:schemeClr val="lt1"/>
              </a:solidFill>
              <a:latin typeface="+mn-lt"/>
              <a:ea typeface="+mn-ea"/>
              <a:cs typeface="+mn-cs"/>
            </a:defRPr>
          </a:lvl8pPr>
          <a:lvl9pPr marL="4887651" algn="l" defTabSz="1221913" rtl="0" eaLnBrk="1" latinLnBrk="0" hangingPunct="1">
            <a:defRPr kumimoji="1" sz="2400" kern="1200">
              <a:solidFill>
                <a:schemeClr val="lt1"/>
              </a:solidFill>
              <a:latin typeface="+mn-lt"/>
              <a:ea typeface="+mn-ea"/>
              <a:cs typeface="+mn-cs"/>
            </a:defRPr>
          </a:lvl9pPr>
        </a:lstStyle>
        <a:p>
          <a:pPr marL="0" marR="0" lvl="0" indent="0" algn="ctr"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Ａ　県営事業</a:t>
          </a:r>
          <a:endPar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endParaRPr>
        </a:p>
        <a:p>
          <a:pPr marL="0" marR="0" lvl="0" indent="0" algn="ctr" defTabSz="1221913" rtl="0" eaLnBrk="1" fontAlgn="auto" latinLnBrk="0" hangingPunct="1">
            <a:lnSpc>
              <a:spcPct val="100000"/>
            </a:lnSpc>
            <a:spcBef>
              <a:spcPts val="0"/>
            </a:spcBef>
            <a:spcAft>
              <a:spcPts val="0"/>
            </a:spcAft>
            <a:buClrTx/>
            <a:buSzTx/>
            <a:buFontTx/>
            <a:buNone/>
            <a:tabLst/>
            <a:defRPr/>
          </a:pPr>
          <a:r>
            <a:rPr kumimoji="1" lang="en-US" altLang="ja-JP"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174</a:t>
          </a: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百万円</a:t>
          </a:r>
        </a:p>
      </xdr:txBody>
    </xdr:sp>
    <xdr:clientData/>
  </xdr:twoCellAnchor>
  <xdr:twoCellAnchor>
    <xdr:from>
      <xdr:col>22</xdr:col>
      <xdr:colOff>25658</xdr:colOff>
      <xdr:row>75</xdr:row>
      <xdr:rowOff>1447548</xdr:rowOff>
    </xdr:from>
    <xdr:to>
      <xdr:col>33</xdr:col>
      <xdr:colOff>123991</xdr:colOff>
      <xdr:row>75</xdr:row>
      <xdr:rowOff>3103548</xdr:rowOff>
    </xdr:to>
    <xdr:sp macro="" textlink="">
      <xdr:nvSpPr>
        <xdr:cNvPr id="13" name="大かっこ 12"/>
        <xdr:cNvSpPr/>
      </xdr:nvSpPr>
      <xdr:spPr>
        <a:xfrm>
          <a:off x="3749760" y="37300341"/>
          <a:ext cx="2051824" cy="1656000"/>
        </a:xfrm>
        <a:prstGeom prst="bracketPair">
          <a:avLst/>
        </a:prstGeom>
        <a:noFill/>
        <a:ln w="9525" cap="flat" cmpd="sng" algn="ctr">
          <a:solidFill>
            <a:sysClr val="windowText" lastClr="000000">
              <a:shade val="95000"/>
              <a:satMod val="105000"/>
            </a:sysClr>
          </a:solidFill>
          <a:prstDash val="solid"/>
        </a:ln>
        <a:effectLst/>
      </xdr:spPr>
      <xdr:txBody>
        <a:bodyPr wrap="square" lIns="122191" tIns="61096" rIns="122191" bIns="61096" rtlCol="0" anchor="ctr"/>
        <a:lstStyle>
          <a:defPPr>
            <a:defRPr lang="ja-JP"/>
          </a:defPPr>
          <a:lvl1pPr marL="0" algn="l" defTabSz="1221913" rtl="0" eaLnBrk="1" latinLnBrk="0" hangingPunct="1">
            <a:defRPr kumimoji="1" sz="2400" kern="1200">
              <a:solidFill>
                <a:schemeClr val="tx1"/>
              </a:solidFill>
              <a:latin typeface="+mn-lt"/>
              <a:ea typeface="+mn-ea"/>
              <a:cs typeface="+mn-cs"/>
            </a:defRPr>
          </a:lvl1pPr>
          <a:lvl2pPr marL="610956" algn="l" defTabSz="1221913" rtl="0" eaLnBrk="1" latinLnBrk="0" hangingPunct="1">
            <a:defRPr kumimoji="1" sz="2400" kern="1200">
              <a:solidFill>
                <a:schemeClr val="tx1"/>
              </a:solidFill>
              <a:latin typeface="+mn-lt"/>
              <a:ea typeface="+mn-ea"/>
              <a:cs typeface="+mn-cs"/>
            </a:defRPr>
          </a:lvl2pPr>
          <a:lvl3pPr marL="1221913" algn="l" defTabSz="1221913" rtl="0" eaLnBrk="1" latinLnBrk="0" hangingPunct="1">
            <a:defRPr kumimoji="1" sz="2400" kern="1200">
              <a:solidFill>
                <a:schemeClr val="tx1"/>
              </a:solidFill>
              <a:latin typeface="+mn-lt"/>
              <a:ea typeface="+mn-ea"/>
              <a:cs typeface="+mn-cs"/>
            </a:defRPr>
          </a:lvl3pPr>
          <a:lvl4pPr marL="1832869" algn="l" defTabSz="1221913" rtl="0" eaLnBrk="1" latinLnBrk="0" hangingPunct="1">
            <a:defRPr kumimoji="1" sz="2400" kern="1200">
              <a:solidFill>
                <a:schemeClr val="tx1"/>
              </a:solidFill>
              <a:latin typeface="+mn-lt"/>
              <a:ea typeface="+mn-ea"/>
              <a:cs typeface="+mn-cs"/>
            </a:defRPr>
          </a:lvl4pPr>
          <a:lvl5pPr marL="2443825" algn="l" defTabSz="1221913" rtl="0" eaLnBrk="1" latinLnBrk="0" hangingPunct="1">
            <a:defRPr kumimoji="1" sz="2400" kern="1200">
              <a:solidFill>
                <a:schemeClr val="tx1"/>
              </a:solidFill>
              <a:latin typeface="+mn-lt"/>
              <a:ea typeface="+mn-ea"/>
              <a:cs typeface="+mn-cs"/>
            </a:defRPr>
          </a:lvl5pPr>
          <a:lvl6pPr marL="3054782" algn="l" defTabSz="1221913" rtl="0" eaLnBrk="1" latinLnBrk="0" hangingPunct="1">
            <a:defRPr kumimoji="1" sz="2400" kern="1200">
              <a:solidFill>
                <a:schemeClr val="tx1"/>
              </a:solidFill>
              <a:latin typeface="+mn-lt"/>
              <a:ea typeface="+mn-ea"/>
              <a:cs typeface="+mn-cs"/>
            </a:defRPr>
          </a:lvl6pPr>
          <a:lvl7pPr marL="3665738" algn="l" defTabSz="1221913" rtl="0" eaLnBrk="1" latinLnBrk="0" hangingPunct="1">
            <a:defRPr kumimoji="1" sz="2400" kern="1200">
              <a:solidFill>
                <a:schemeClr val="tx1"/>
              </a:solidFill>
              <a:latin typeface="+mn-lt"/>
              <a:ea typeface="+mn-ea"/>
              <a:cs typeface="+mn-cs"/>
            </a:defRPr>
          </a:lvl7pPr>
          <a:lvl8pPr marL="4276695" algn="l" defTabSz="1221913" rtl="0" eaLnBrk="1" latinLnBrk="0" hangingPunct="1">
            <a:defRPr kumimoji="1" sz="2400" kern="1200">
              <a:solidFill>
                <a:schemeClr val="tx1"/>
              </a:solidFill>
              <a:latin typeface="+mn-lt"/>
              <a:ea typeface="+mn-ea"/>
              <a:cs typeface="+mn-cs"/>
            </a:defRPr>
          </a:lvl8pPr>
          <a:lvl9pPr marL="4887651" algn="l" defTabSz="1221913" rtl="0" eaLnBrk="1" latinLnBrk="0" hangingPunct="1">
            <a:defRPr kumimoji="1" sz="2400" kern="1200">
              <a:solidFill>
                <a:schemeClr val="tx1"/>
              </a:solidFill>
              <a:latin typeface="+mn-lt"/>
              <a:ea typeface="+mn-ea"/>
              <a:cs typeface="+mn-cs"/>
            </a:defRPr>
          </a:lvl9pPr>
        </a:lstStyle>
        <a:p>
          <a:pPr marL="0" marR="0" lvl="0" indent="0" algn="l" defTabSz="1221913" rtl="0" eaLnBrk="1" fontAlgn="auto" latinLnBrk="0" hangingPunct="1">
            <a:lnSpc>
              <a:spcPct val="100000"/>
            </a:lnSpc>
            <a:spcBef>
              <a:spcPts val="0"/>
            </a:spcBef>
            <a:spcAft>
              <a:spcPts val="0"/>
            </a:spcAft>
            <a:buClrTx/>
            <a:buSzTx/>
            <a:buFontTx/>
            <a:buNone/>
            <a:tabLst/>
            <a:defRPr/>
          </a:pPr>
          <a:r>
            <a:rPr kumimoji="1" lang="ja-JP" altLang="en-US" sz="1200" b="0" i="0" u="none" strike="noStrike" kern="1200" cap="none" spc="0" normalizeH="0" baseline="0" noProof="0">
              <a:ln>
                <a:noFill/>
              </a:ln>
              <a:solidFill>
                <a:sysClr val="windowText" lastClr="000000"/>
              </a:solidFill>
              <a:effectLst/>
              <a:uLnTx/>
              <a:uFillTx/>
              <a:latin typeface="ＭＳ ゴシック" pitchFamily="49" charset="-128"/>
              <a:ea typeface="ＭＳ ゴシック" pitchFamily="49" charset="-128"/>
              <a:cs typeface="+mn-cs"/>
            </a:rPr>
            <a:t>農業水利施設の耐震性強化、荒廃危険山地の崩壊等の予防対策及び津波が想定される地域における早急な海岸保全施設の整備等</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18</xdr:col>
      <xdr:colOff>0</xdr:colOff>
      <xdr:row>92</xdr:row>
      <xdr:rowOff>0</xdr:rowOff>
    </xdr:from>
    <xdr:to>
      <xdr:col>18</xdr:col>
      <xdr:colOff>0</xdr:colOff>
      <xdr:row>95</xdr:row>
      <xdr:rowOff>76200</xdr:rowOff>
    </xdr:to>
    <xdr:cxnSp macro="">
      <xdr:nvCxnSpPr>
        <xdr:cNvPr id="2" name="直線矢印コネクタ 1"/>
        <xdr:cNvCxnSpPr/>
      </xdr:nvCxnSpPr>
      <xdr:spPr>
        <a:xfrm>
          <a:off x="3059084" y="32228444"/>
          <a:ext cx="0" cy="69965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0</xdr:colOff>
      <xdr:row>92</xdr:row>
      <xdr:rowOff>0</xdr:rowOff>
    </xdr:from>
    <xdr:to>
      <xdr:col>30</xdr:col>
      <xdr:colOff>0</xdr:colOff>
      <xdr:row>95</xdr:row>
      <xdr:rowOff>85725</xdr:rowOff>
    </xdr:to>
    <xdr:cxnSp macro="">
      <xdr:nvCxnSpPr>
        <xdr:cNvPr id="3" name="直線矢印コネクタ 2"/>
        <xdr:cNvCxnSpPr/>
      </xdr:nvCxnSpPr>
      <xdr:spPr>
        <a:xfrm>
          <a:off x="5178829" y="32228444"/>
          <a:ext cx="0" cy="709179"/>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91</xdr:row>
      <xdr:rowOff>200025</xdr:rowOff>
    </xdr:from>
    <xdr:to>
      <xdr:col>43</xdr:col>
      <xdr:colOff>0</xdr:colOff>
      <xdr:row>92</xdr:row>
      <xdr:rowOff>0</xdr:rowOff>
    </xdr:to>
    <xdr:cxnSp macro="">
      <xdr:nvCxnSpPr>
        <xdr:cNvPr id="4" name="直線コネクタ 3"/>
        <xdr:cNvCxnSpPr/>
      </xdr:nvCxnSpPr>
      <xdr:spPr>
        <a:xfrm>
          <a:off x="3059084" y="32220650"/>
          <a:ext cx="4638501" cy="7794"/>
        </a:xfrm>
        <a:prstGeom prst="line">
          <a:avLst/>
        </a:prstGeom>
        <a:ln>
          <a:tailEnd type="none"/>
        </a:ln>
      </xdr:spPr>
      <xdr:style>
        <a:lnRef idx="1">
          <a:schemeClr val="dk1"/>
        </a:lnRef>
        <a:fillRef idx="0">
          <a:schemeClr val="dk1"/>
        </a:fillRef>
        <a:effectRef idx="0">
          <a:schemeClr val="dk1"/>
        </a:effectRef>
        <a:fontRef idx="minor">
          <a:schemeClr val="tx1"/>
        </a:fontRef>
      </xdr:style>
    </xdr:cxnSp>
    <xdr:clientData/>
  </xdr:twoCellAnchor>
  <xdr:twoCellAnchor>
    <xdr:from>
      <xdr:col>23</xdr:col>
      <xdr:colOff>152400</xdr:colOff>
      <xdr:row>98</xdr:row>
      <xdr:rowOff>28572</xdr:rowOff>
    </xdr:from>
    <xdr:to>
      <xdr:col>36</xdr:col>
      <xdr:colOff>123825</xdr:colOff>
      <xdr:row>107</xdr:row>
      <xdr:rowOff>151099</xdr:rowOff>
    </xdr:to>
    <xdr:grpSp>
      <xdr:nvGrpSpPr>
        <xdr:cNvPr id="5" name="グループ化 94"/>
        <xdr:cNvGrpSpPr/>
      </xdr:nvGrpSpPr>
      <xdr:grpSpPr>
        <a:xfrm>
          <a:off x="4044712" y="33484854"/>
          <a:ext cx="2367447" cy="1970886"/>
          <a:chOff x="13845185" y="19405953"/>
          <a:chExt cx="2279259" cy="1995144"/>
        </a:xfrm>
      </xdr:grpSpPr>
      <xdr:sp macro="" textlink="">
        <xdr:nvSpPr>
          <xdr:cNvPr id="6" name="テキスト ボックス 5"/>
          <xdr:cNvSpPr txBox="1"/>
        </xdr:nvSpPr>
        <xdr:spPr>
          <a:xfrm>
            <a:off x="13845185" y="19405953"/>
            <a:ext cx="2279259" cy="1230033"/>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endParaRPr kumimoji="1" lang="en-US" altLang="ja-JP" sz="1200">
              <a:solidFill>
                <a:schemeClr val="tx1"/>
              </a:solidFill>
              <a:latin typeface="+mn-ea"/>
              <a:ea typeface="+mn-ea"/>
            </a:endParaRPr>
          </a:p>
          <a:p>
            <a:pPr algn="ctr"/>
            <a:r>
              <a:rPr kumimoji="1" lang="en-US" altLang="ja-JP" sz="1200">
                <a:solidFill>
                  <a:schemeClr val="tx1"/>
                </a:solidFill>
                <a:latin typeface="+mn-ea"/>
                <a:ea typeface="+mn-ea"/>
              </a:rPr>
              <a:t>B</a:t>
            </a:r>
            <a:r>
              <a:rPr kumimoji="1" lang="ja-JP" altLang="en-US" sz="1200" baseline="0">
                <a:solidFill>
                  <a:schemeClr val="tx1"/>
                </a:solidFill>
                <a:latin typeface="+mn-ea"/>
                <a:ea typeface="+mn-ea"/>
              </a:rPr>
              <a:t> 　</a:t>
            </a:r>
            <a:r>
              <a:rPr kumimoji="1" lang="ja-JP" altLang="en-US" sz="1200">
                <a:solidFill>
                  <a:schemeClr val="tx1"/>
                </a:solidFill>
                <a:latin typeface="+mn-ea"/>
                <a:ea typeface="+mn-ea"/>
              </a:rPr>
              <a:t>民間調査会社等</a:t>
            </a:r>
            <a:r>
              <a:rPr kumimoji="1" lang="ja-JP" altLang="en-US" sz="1200" baseline="0">
                <a:solidFill>
                  <a:schemeClr val="tx1"/>
                </a:solidFill>
                <a:latin typeface="+mn-ea"/>
                <a:ea typeface="+mn-ea"/>
              </a:rPr>
              <a:t>　</a:t>
            </a:r>
            <a:r>
              <a:rPr kumimoji="1" lang="en-US" altLang="ja-JP" sz="1200" baseline="0">
                <a:solidFill>
                  <a:schemeClr val="tx1"/>
                </a:solidFill>
                <a:latin typeface="+mn-ea"/>
                <a:ea typeface="+mn-ea"/>
              </a:rPr>
              <a:t>63</a:t>
            </a:r>
            <a:r>
              <a:rPr kumimoji="1" lang="ja-JP" altLang="en-US" sz="1200">
                <a:solidFill>
                  <a:schemeClr val="tx1"/>
                </a:solidFill>
                <a:latin typeface="+mn-ea"/>
                <a:ea typeface="+mn-ea"/>
              </a:rPr>
              <a:t>百万円</a:t>
            </a:r>
            <a:endParaRPr kumimoji="1" lang="en-US" altLang="ja-JP" sz="1200">
              <a:solidFill>
                <a:schemeClr val="tx1"/>
              </a:solidFill>
              <a:latin typeface="+mn-ea"/>
              <a:ea typeface="+mn-ea"/>
            </a:endParaRPr>
          </a:p>
          <a:p>
            <a:pPr algn="ctr"/>
            <a:endParaRPr kumimoji="1" lang="en-US" altLang="ja-JP" sz="1200">
              <a:solidFill>
                <a:schemeClr val="tx1"/>
              </a:solidFill>
              <a:latin typeface="+mn-ea"/>
              <a:ea typeface="+mn-ea"/>
            </a:endParaRPr>
          </a:p>
          <a:p>
            <a:pPr algn="ctr"/>
            <a:r>
              <a:rPr kumimoji="1" lang="ja-JP" altLang="en-US" sz="1200">
                <a:solidFill>
                  <a:sysClr val="windowText" lastClr="000000"/>
                </a:solidFill>
                <a:latin typeface="+mn-ea"/>
                <a:ea typeface="+mn-ea"/>
              </a:rPr>
              <a:t>（国土防災技術</a:t>
            </a:r>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株</a:t>
            </a:r>
            <a:r>
              <a:rPr kumimoji="1" lang="en-US" altLang="ja-JP" sz="1200">
                <a:solidFill>
                  <a:sysClr val="windowText" lastClr="000000"/>
                </a:solidFill>
                <a:latin typeface="+mn-ea"/>
                <a:ea typeface="+mn-ea"/>
              </a:rPr>
              <a:t>)</a:t>
            </a:r>
            <a:r>
              <a:rPr kumimoji="1" lang="ja-JP" altLang="en-US" sz="1200">
                <a:solidFill>
                  <a:sysClr val="windowText" lastClr="000000"/>
                </a:solidFill>
                <a:latin typeface="+mn-ea"/>
                <a:ea typeface="+mn-ea"/>
              </a:rPr>
              <a:t>　</a:t>
            </a:r>
            <a:r>
              <a:rPr kumimoji="1" lang="en-US" altLang="ja-JP" sz="1200">
                <a:solidFill>
                  <a:sysClr val="windowText" lastClr="000000"/>
                </a:solidFill>
                <a:latin typeface="+mn-ea"/>
                <a:ea typeface="+mn-ea"/>
              </a:rPr>
              <a:t>26</a:t>
            </a:r>
            <a:r>
              <a:rPr kumimoji="1" lang="ja-JP" altLang="en-US" sz="1200">
                <a:solidFill>
                  <a:sysClr val="windowText" lastClr="000000"/>
                </a:solidFill>
                <a:latin typeface="+mn-ea"/>
                <a:ea typeface="+mn-ea"/>
              </a:rPr>
              <a:t>百万円</a:t>
            </a:r>
            <a:endParaRPr kumimoji="1" lang="en-US" altLang="ja-JP" sz="1200">
              <a:solidFill>
                <a:sysClr val="windowText" lastClr="000000"/>
              </a:solidFill>
              <a:latin typeface="+mn-ea"/>
              <a:ea typeface="+mn-ea"/>
            </a:endParaRPr>
          </a:p>
          <a:p>
            <a:pPr algn="ctr"/>
            <a:r>
              <a:rPr kumimoji="1" lang="ja-JP" altLang="en-US" sz="1200">
                <a:solidFill>
                  <a:sysClr val="windowText" lastClr="000000"/>
                </a:solidFill>
                <a:latin typeface="+mn-ea"/>
                <a:ea typeface="+mn-ea"/>
              </a:rPr>
              <a:t> 外</a:t>
            </a:r>
            <a:r>
              <a:rPr kumimoji="1" lang="en-US" altLang="ja-JP" sz="1200">
                <a:solidFill>
                  <a:sysClr val="windowText" lastClr="000000"/>
                </a:solidFill>
                <a:latin typeface="+mn-ea"/>
                <a:ea typeface="+mn-ea"/>
              </a:rPr>
              <a:t>2</a:t>
            </a:r>
            <a:r>
              <a:rPr kumimoji="1" lang="ja-JP" altLang="en-US" sz="1200">
                <a:solidFill>
                  <a:sysClr val="windowText" lastClr="000000"/>
                </a:solidFill>
                <a:latin typeface="+mn-ea"/>
                <a:ea typeface="+mn-ea"/>
              </a:rPr>
              <a:t>者）</a:t>
            </a:r>
            <a:endParaRPr kumimoji="1" lang="en-US" altLang="ja-JP" sz="1200">
              <a:solidFill>
                <a:sysClr val="windowText" lastClr="000000"/>
              </a:solidFill>
              <a:latin typeface="+mn-ea"/>
              <a:ea typeface="+mn-ea"/>
            </a:endParaRPr>
          </a:p>
        </xdr:txBody>
      </xdr:sp>
      <xdr:sp macro="" textlink="">
        <xdr:nvSpPr>
          <xdr:cNvPr id="7" name="大かっこ 6"/>
          <xdr:cNvSpPr/>
        </xdr:nvSpPr>
        <xdr:spPr>
          <a:xfrm>
            <a:off x="14100125" y="20722457"/>
            <a:ext cx="1745174" cy="67864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900">
                <a:solidFill>
                  <a:schemeClr val="tx1"/>
                </a:solidFill>
              </a:rPr>
              <a:t>治山事業調査業務を受託</a:t>
            </a:r>
            <a:endParaRPr kumimoji="1" lang="en-US" altLang="ja-JP" sz="900">
              <a:solidFill>
                <a:schemeClr val="tx1"/>
              </a:solidFill>
            </a:endParaRPr>
          </a:p>
        </xdr:txBody>
      </xdr:sp>
    </xdr:grpSp>
    <xdr:clientData/>
  </xdr:twoCellAnchor>
  <xdr:twoCellAnchor>
    <xdr:from>
      <xdr:col>25</xdr:col>
      <xdr:colOff>199736</xdr:colOff>
      <xdr:row>95</xdr:row>
      <xdr:rowOff>149222</xdr:rowOff>
    </xdr:from>
    <xdr:to>
      <xdr:col>34</xdr:col>
      <xdr:colOff>142875</xdr:colOff>
      <xdr:row>96</xdr:row>
      <xdr:rowOff>190500</xdr:rowOff>
    </xdr:to>
    <xdr:sp macro="" textlink="">
      <xdr:nvSpPr>
        <xdr:cNvPr id="8" name="テキスト ボックス 7"/>
        <xdr:cNvSpPr txBox="1"/>
      </xdr:nvSpPr>
      <xdr:spPr>
        <a:xfrm>
          <a:off x="4422601" y="33001120"/>
          <a:ext cx="1564121" cy="2490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solidFill>
                <a:schemeClr val="tx1"/>
              </a:solidFill>
            </a:rPr>
            <a:t>【</a:t>
          </a:r>
          <a:r>
            <a:rPr kumimoji="1" lang="ja-JP" altLang="en-US" sz="1100">
              <a:solidFill>
                <a:schemeClr val="tx1"/>
              </a:solidFill>
            </a:rPr>
            <a:t>委託</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9</xdr:col>
      <xdr:colOff>127001</xdr:colOff>
      <xdr:row>95</xdr:row>
      <xdr:rowOff>152389</xdr:rowOff>
    </xdr:from>
    <xdr:to>
      <xdr:col>23</xdr:col>
      <xdr:colOff>47625</xdr:colOff>
      <xdr:row>107</xdr:row>
      <xdr:rowOff>161920</xdr:rowOff>
    </xdr:to>
    <xdr:grpSp>
      <xdr:nvGrpSpPr>
        <xdr:cNvPr id="9" name="グループ化 8"/>
        <xdr:cNvGrpSpPr/>
      </xdr:nvGrpSpPr>
      <xdr:grpSpPr>
        <a:xfrm>
          <a:off x="1691749" y="32992551"/>
          <a:ext cx="2248188" cy="2474010"/>
          <a:chOff x="1838325" y="19116472"/>
          <a:chExt cx="3889744" cy="2732399"/>
        </a:xfrm>
      </xdr:grpSpPr>
      <xdr:grpSp>
        <xdr:nvGrpSpPr>
          <xdr:cNvPr id="10" name="グループ化 33"/>
          <xdr:cNvGrpSpPr/>
        </xdr:nvGrpSpPr>
        <xdr:grpSpPr>
          <a:xfrm>
            <a:off x="1856927" y="19116472"/>
            <a:ext cx="3690938" cy="2732399"/>
            <a:chOff x="8705402" y="17125747"/>
            <a:chExt cx="3690938" cy="2732399"/>
          </a:xfrm>
        </xdr:grpSpPr>
        <xdr:sp macro="" textlink="">
          <xdr:nvSpPr>
            <xdr:cNvPr id="12" name="テキスト ボックス 11"/>
            <xdr:cNvSpPr txBox="1"/>
          </xdr:nvSpPr>
          <xdr:spPr>
            <a:xfrm>
              <a:off x="9095184" y="17125747"/>
              <a:ext cx="2979016" cy="2571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補助</a:t>
              </a:r>
              <a:r>
                <a:rPr kumimoji="1" lang="en-US" altLang="ja-JP" sz="1100"/>
                <a:t>】</a:t>
              </a:r>
              <a:endParaRPr kumimoji="1" lang="ja-JP" altLang="en-US" sz="1100"/>
            </a:p>
          </xdr:txBody>
        </xdr:sp>
        <xdr:sp macro="" textlink="">
          <xdr:nvSpPr>
            <xdr:cNvPr id="13" name="大かっこ 12"/>
            <xdr:cNvSpPr/>
          </xdr:nvSpPr>
          <xdr:spPr>
            <a:xfrm>
              <a:off x="8705402" y="19135689"/>
              <a:ext cx="3690938" cy="722457"/>
            </a:xfrm>
            <a:prstGeom prst="bracketPair">
              <a:avLst>
                <a:gd name="adj" fmla="val 15256"/>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900"/>
                <a:t>山腹斜面や渓流を安定させる施設の整備や海岸防災林等の森林を造成するための植栽等を実施</a:t>
              </a:r>
            </a:p>
          </xdr:txBody>
        </xdr:sp>
      </xdr:grpSp>
      <xdr:sp macro="" textlink="">
        <xdr:nvSpPr>
          <xdr:cNvPr id="11" name="テキスト ボックス 10"/>
          <xdr:cNvSpPr txBox="1"/>
        </xdr:nvSpPr>
        <xdr:spPr>
          <a:xfrm>
            <a:off x="1838325" y="19662956"/>
            <a:ext cx="3889744" cy="1340418"/>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endParaRPr kumimoji="1" lang="en-US" altLang="ja-JP" sz="1600">
              <a:latin typeface="+mn-ea"/>
              <a:ea typeface="+mn-ea"/>
            </a:endParaRPr>
          </a:p>
          <a:p>
            <a:pPr algn="ctr"/>
            <a:r>
              <a:rPr kumimoji="1" lang="en-US" altLang="ja-JP" sz="1200">
                <a:latin typeface="+mn-ea"/>
                <a:ea typeface="+mn-ea"/>
              </a:rPr>
              <a:t>A</a:t>
            </a:r>
            <a:r>
              <a:rPr kumimoji="1" lang="ja-JP" altLang="en-US" sz="1200">
                <a:latin typeface="+mn-ea"/>
                <a:ea typeface="+mn-ea"/>
              </a:rPr>
              <a:t>　都府県　</a:t>
            </a:r>
            <a:r>
              <a:rPr kumimoji="1" lang="en-US" altLang="ja-JP" sz="1200">
                <a:latin typeface="+mn-ea"/>
                <a:ea typeface="+mn-ea"/>
              </a:rPr>
              <a:t>714</a:t>
            </a:r>
            <a:r>
              <a:rPr kumimoji="1" lang="ja-JP" altLang="en-US" sz="1200">
                <a:latin typeface="+mn-ea"/>
                <a:ea typeface="+mn-ea"/>
              </a:rPr>
              <a:t>百万円</a:t>
            </a:r>
            <a:endParaRPr kumimoji="1" lang="en-US" altLang="ja-JP" sz="1200">
              <a:latin typeface="+mn-ea"/>
              <a:ea typeface="+mn-ea"/>
            </a:endParaRPr>
          </a:p>
          <a:p>
            <a:pPr algn="ctr"/>
            <a:endParaRPr kumimoji="1" lang="en-US" altLang="ja-JP" sz="1200">
              <a:latin typeface="+mn-ea"/>
              <a:ea typeface="+mn-ea"/>
            </a:endParaRPr>
          </a:p>
          <a:p>
            <a:pPr algn="ctr"/>
            <a:r>
              <a:rPr kumimoji="1" lang="en-US" altLang="ja-JP" sz="1200">
                <a:latin typeface="+mn-ea"/>
                <a:ea typeface="+mn-ea"/>
              </a:rPr>
              <a:t>(</a:t>
            </a:r>
            <a:r>
              <a:rPr kumimoji="1" lang="ja-JP" altLang="en-US" sz="1200">
                <a:latin typeface="+mn-ea"/>
                <a:ea typeface="+mn-ea"/>
              </a:rPr>
              <a:t>栃木</a:t>
            </a:r>
            <a:r>
              <a:rPr kumimoji="1" lang="ja-JP" altLang="en-US" sz="1200">
                <a:solidFill>
                  <a:sysClr val="windowText" lastClr="000000"/>
                </a:solidFill>
                <a:latin typeface="+mn-ea"/>
                <a:ea typeface="+mn-ea"/>
              </a:rPr>
              <a:t>県　</a:t>
            </a:r>
            <a:r>
              <a:rPr kumimoji="1" lang="en-US" altLang="ja-JP" sz="1200">
                <a:solidFill>
                  <a:sysClr val="windowText" lastClr="000000"/>
                </a:solidFill>
                <a:latin typeface="+mn-ea"/>
                <a:ea typeface="+mn-ea"/>
              </a:rPr>
              <a:t>164</a:t>
            </a:r>
            <a:r>
              <a:rPr kumimoji="1" lang="ja-JP" altLang="en-US" sz="1200">
                <a:solidFill>
                  <a:sysClr val="windowText" lastClr="000000"/>
                </a:solidFill>
                <a:latin typeface="+mn-ea"/>
                <a:ea typeface="+mn-ea"/>
              </a:rPr>
              <a:t>百万円　外</a:t>
            </a:r>
            <a:r>
              <a:rPr kumimoji="1" lang="en-US" altLang="ja-JP" sz="1200">
                <a:solidFill>
                  <a:sysClr val="windowText" lastClr="000000"/>
                </a:solidFill>
                <a:latin typeface="+mn-ea"/>
                <a:ea typeface="+mn-ea"/>
              </a:rPr>
              <a:t>23</a:t>
            </a:r>
            <a:r>
              <a:rPr kumimoji="1" lang="ja-JP" altLang="en-US" sz="1200">
                <a:solidFill>
                  <a:sysClr val="windowText" lastClr="000000"/>
                </a:solidFill>
                <a:latin typeface="+mn-ea"/>
                <a:ea typeface="+mn-ea"/>
              </a:rPr>
              <a:t>県）</a:t>
            </a:r>
            <a:endParaRPr kumimoji="1" lang="en-US" altLang="ja-JP" sz="1200">
              <a:solidFill>
                <a:sysClr val="windowText" lastClr="000000"/>
              </a:solidFill>
              <a:latin typeface="+mn-ea"/>
              <a:ea typeface="+mn-ea"/>
            </a:endParaRPr>
          </a:p>
        </xdr:txBody>
      </xdr:sp>
    </xdr:grpSp>
    <xdr:clientData/>
  </xdr:twoCellAnchor>
  <xdr:twoCellAnchor>
    <xdr:from>
      <xdr:col>30</xdr:col>
      <xdr:colOff>0</xdr:colOff>
      <xdr:row>87</xdr:row>
      <xdr:rowOff>1</xdr:rowOff>
    </xdr:from>
    <xdr:to>
      <xdr:col>30</xdr:col>
      <xdr:colOff>3</xdr:colOff>
      <xdr:row>92</xdr:row>
      <xdr:rowOff>3</xdr:rowOff>
    </xdr:to>
    <xdr:cxnSp macro="">
      <xdr:nvCxnSpPr>
        <xdr:cNvPr id="14" name="直線コネクタ 13"/>
        <xdr:cNvCxnSpPr/>
      </xdr:nvCxnSpPr>
      <xdr:spPr>
        <a:xfrm>
          <a:off x="5178829" y="31604990"/>
          <a:ext cx="3" cy="623457"/>
        </a:xfrm>
        <a:prstGeom prst="line">
          <a:avLst/>
        </a:prstGeom>
        <a:ln w="12700">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109</xdr:row>
      <xdr:rowOff>142875</xdr:rowOff>
    </xdr:from>
    <xdr:to>
      <xdr:col>25</xdr:col>
      <xdr:colOff>171739</xdr:colOff>
      <xdr:row>110</xdr:row>
      <xdr:rowOff>190500</xdr:rowOff>
    </xdr:to>
    <xdr:sp macro="" textlink="">
      <xdr:nvSpPr>
        <xdr:cNvPr id="15" name="テキスト ボックス 14"/>
        <xdr:cNvSpPr txBox="1"/>
      </xdr:nvSpPr>
      <xdr:spPr>
        <a:xfrm>
          <a:off x="1572318" y="35904228"/>
          <a:ext cx="2822286" cy="25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solidFill>
                <a:sysClr val="windowText" lastClr="000000"/>
              </a:solidFill>
              <a:latin typeface="+mj-ea"/>
              <a:ea typeface="+mj-ea"/>
            </a:rPr>
            <a:t>【</a:t>
          </a:r>
          <a:r>
            <a:rPr kumimoji="1" lang="ja-JP" altLang="en-US" sz="1100">
              <a:solidFill>
                <a:sysClr val="windowText" lastClr="000000"/>
              </a:solidFill>
              <a:latin typeface="+mj-ea"/>
              <a:ea typeface="+mj-ea"/>
            </a:rPr>
            <a:t>栃木県の執行状況　</a:t>
          </a:r>
          <a:r>
            <a:rPr kumimoji="1" lang="en-US" altLang="ja-JP" sz="1100">
              <a:solidFill>
                <a:sysClr val="windowText" lastClr="000000"/>
              </a:solidFill>
              <a:latin typeface="+mj-ea"/>
              <a:ea typeface="+mj-ea"/>
            </a:rPr>
            <a:t>164</a:t>
          </a:r>
          <a:r>
            <a:rPr kumimoji="1" lang="ja-JP" altLang="en-US" sz="1100">
              <a:solidFill>
                <a:sysClr val="windowText" lastClr="000000"/>
              </a:solidFill>
              <a:latin typeface="+mj-ea"/>
              <a:ea typeface="+mj-ea"/>
            </a:rPr>
            <a:t>百万円</a:t>
          </a:r>
          <a:r>
            <a:rPr kumimoji="1" lang="en-US" altLang="ja-JP" sz="1100">
              <a:solidFill>
                <a:sysClr val="windowText" lastClr="000000"/>
              </a:solidFill>
              <a:latin typeface="+mj-ea"/>
              <a:ea typeface="+mj-ea"/>
            </a:rPr>
            <a:t>】</a:t>
          </a:r>
          <a:endParaRPr kumimoji="1" lang="ja-JP" altLang="en-US" sz="1100">
            <a:solidFill>
              <a:sysClr val="windowText" lastClr="000000"/>
            </a:solidFill>
            <a:latin typeface="+mj-ea"/>
            <a:ea typeface="+mj-ea"/>
          </a:endParaRPr>
        </a:p>
      </xdr:txBody>
    </xdr:sp>
    <xdr:clientData/>
  </xdr:twoCellAnchor>
  <xdr:twoCellAnchor>
    <xdr:from>
      <xdr:col>9</xdr:col>
      <xdr:colOff>127288</xdr:colOff>
      <xdr:row>111</xdr:row>
      <xdr:rowOff>47625</xdr:rowOff>
    </xdr:from>
    <xdr:to>
      <xdr:col>23</xdr:col>
      <xdr:colOff>105063</xdr:colOff>
      <xdr:row>112</xdr:row>
      <xdr:rowOff>95250</xdr:rowOff>
    </xdr:to>
    <xdr:sp macro="" textlink="">
      <xdr:nvSpPr>
        <xdr:cNvPr id="16" name="テキスト ボックス 15"/>
        <xdr:cNvSpPr txBox="1"/>
      </xdr:nvSpPr>
      <xdr:spPr>
        <a:xfrm>
          <a:off x="1690081" y="36224614"/>
          <a:ext cx="2305338" cy="2554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l"/>
          <a:r>
            <a:rPr kumimoji="1" lang="ja-JP" altLang="en-US" sz="1100">
              <a:solidFill>
                <a:sysClr val="windowText" lastClr="000000"/>
              </a:solidFill>
              <a:latin typeface="+mj-ea"/>
              <a:ea typeface="+mj-ea"/>
            </a:rPr>
            <a:t>第</a:t>
          </a:r>
          <a:r>
            <a:rPr kumimoji="1" lang="en-US" altLang="ja-JP" sz="1100">
              <a:solidFill>
                <a:sysClr val="windowText" lastClr="000000"/>
              </a:solidFill>
              <a:latin typeface="+mj-ea"/>
              <a:ea typeface="+mj-ea"/>
            </a:rPr>
            <a:t>3</a:t>
          </a:r>
          <a:r>
            <a:rPr kumimoji="1" lang="ja-JP" altLang="en-US" sz="1100">
              <a:solidFill>
                <a:sysClr val="windowText" lastClr="000000"/>
              </a:solidFill>
              <a:latin typeface="+mj-ea"/>
              <a:ea typeface="+mj-ea"/>
            </a:rPr>
            <a:t>者に請負等を行ったもの</a:t>
          </a:r>
        </a:p>
      </xdr:txBody>
    </xdr:sp>
    <xdr:clientData/>
  </xdr:twoCellAnchor>
  <xdr:twoCellAnchor>
    <xdr:from>
      <xdr:col>9</xdr:col>
      <xdr:colOff>146338</xdr:colOff>
      <xdr:row>112</xdr:row>
      <xdr:rowOff>142875</xdr:rowOff>
    </xdr:from>
    <xdr:to>
      <xdr:col>27</xdr:col>
      <xdr:colOff>57150</xdr:colOff>
      <xdr:row>119</xdr:row>
      <xdr:rowOff>104775</xdr:rowOff>
    </xdr:to>
    <xdr:sp macro="" textlink="">
      <xdr:nvSpPr>
        <xdr:cNvPr id="17" name="テキスト ボックス 16"/>
        <xdr:cNvSpPr txBox="1"/>
      </xdr:nvSpPr>
      <xdr:spPr>
        <a:xfrm>
          <a:off x="1709131" y="36527682"/>
          <a:ext cx="2986521" cy="1416628"/>
        </a:xfrm>
        <a:prstGeom prst="rect">
          <a:avLst/>
        </a:prstGeom>
        <a:noFill/>
        <a:ln w="1270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endParaRPr kumimoji="1" lang="en-US" altLang="ja-JP" sz="900" baseline="0">
            <a:solidFill>
              <a:sysClr val="windowText" lastClr="000000"/>
            </a:solidFill>
            <a:latin typeface="+mj-ea"/>
            <a:ea typeface="+mj-ea"/>
          </a:endParaRPr>
        </a:p>
        <a:p>
          <a:pPr algn="l"/>
          <a:r>
            <a:rPr kumimoji="1" lang="ja-JP" altLang="en-US" sz="900" baseline="0">
              <a:solidFill>
                <a:sysClr val="windowText" lastClr="000000"/>
              </a:solidFill>
              <a:latin typeface="+mj-ea"/>
              <a:ea typeface="+mj-ea"/>
            </a:rPr>
            <a:t>①建設費</a:t>
          </a:r>
          <a:r>
            <a:rPr kumimoji="1" lang="ja-JP" altLang="en-US" sz="900">
              <a:solidFill>
                <a:sysClr val="windowText" lastClr="000000"/>
              </a:solidFill>
              <a:latin typeface="+mj-ea"/>
              <a:ea typeface="+mj-ea"/>
            </a:rPr>
            <a:t>　　　</a:t>
          </a:r>
          <a:r>
            <a:rPr kumimoji="1" lang="en-US" altLang="ja-JP" sz="900" baseline="0">
              <a:solidFill>
                <a:sysClr val="windowText" lastClr="000000"/>
              </a:solidFill>
              <a:latin typeface="+mj-ea"/>
              <a:ea typeface="+mj-ea"/>
            </a:rPr>
            <a:t>128</a:t>
          </a:r>
          <a:r>
            <a:rPr kumimoji="1" lang="ja-JP" altLang="en-US" sz="900">
              <a:solidFill>
                <a:sysClr val="windowText" lastClr="000000"/>
              </a:solidFill>
              <a:latin typeface="+mj-ea"/>
              <a:ea typeface="+mj-ea"/>
            </a:rPr>
            <a:t>百万円</a:t>
          </a:r>
          <a:endParaRPr kumimoji="1" lang="en-US" altLang="ja-JP" sz="900">
            <a:solidFill>
              <a:sysClr val="windowText" lastClr="000000"/>
            </a:solidFill>
            <a:latin typeface="+mj-ea"/>
            <a:ea typeface="+mj-ea"/>
          </a:endParaRPr>
        </a:p>
        <a:p>
          <a:pPr algn="l"/>
          <a:r>
            <a:rPr kumimoji="1" lang="ja-JP" altLang="en-US" sz="900">
              <a:solidFill>
                <a:sysClr val="windowText" lastClr="000000"/>
              </a:solidFill>
              <a:latin typeface="+mj-ea"/>
              <a:ea typeface="+mj-ea"/>
            </a:rPr>
            <a:t>　　</a:t>
          </a:r>
          <a:r>
            <a:rPr kumimoji="1" lang="ja-JP" altLang="ja-JP" sz="900">
              <a:solidFill>
                <a:sysClr val="windowText" lastClr="000000"/>
              </a:solidFill>
              <a:latin typeface="+mj-ea"/>
              <a:ea typeface="+mj-ea"/>
              <a:cs typeface="+mn-cs"/>
            </a:rPr>
            <a:t>・</a:t>
          </a:r>
          <a:r>
            <a:rPr kumimoji="1" lang="ja-JP" altLang="en-US" sz="900">
              <a:solidFill>
                <a:sysClr val="windowText" lastClr="000000"/>
              </a:solidFill>
              <a:latin typeface="+mj-ea"/>
              <a:ea typeface="+mj-ea"/>
              <a:cs typeface="+mn-cs"/>
            </a:rPr>
            <a:t>指名競争　　　　　　　　　　　　　　　　　</a:t>
          </a:r>
          <a:r>
            <a:rPr kumimoji="1" lang="en-US" altLang="ja-JP" sz="900">
              <a:solidFill>
                <a:sysClr val="windowText" lastClr="000000"/>
              </a:solidFill>
              <a:latin typeface="+mj-ea"/>
              <a:ea typeface="+mj-ea"/>
              <a:cs typeface="+mn-cs"/>
            </a:rPr>
            <a:t>128</a:t>
          </a:r>
          <a:r>
            <a:rPr kumimoji="1" lang="ja-JP" altLang="ja-JP" sz="900">
              <a:solidFill>
                <a:sysClr val="windowText" lastClr="000000"/>
              </a:solidFill>
              <a:latin typeface="+mj-ea"/>
              <a:ea typeface="+mj-ea"/>
              <a:cs typeface="+mn-cs"/>
            </a:rPr>
            <a:t>百万円　</a:t>
          </a:r>
          <a:endParaRPr kumimoji="1" lang="en-US" altLang="ja-JP" sz="900">
            <a:solidFill>
              <a:sysClr val="windowText" lastClr="000000"/>
            </a:solidFill>
            <a:latin typeface="+mj-ea"/>
            <a:ea typeface="+mj-ea"/>
            <a:cs typeface="+mn-cs"/>
          </a:endParaRPr>
        </a:p>
        <a:p>
          <a:pPr algn="l"/>
          <a:r>
            <a:rPr kumimoji="1" lang="ja-JP" altLang="ja-JP" sz="900">
              <a:solidFill>
                <a:sysClr val="windowText" lastClr="000000"/>
              </a:solidFill>
              <a:latin typeface="+mj-ea"/>
              <a:ea typeface="+mj-ea"/>
              <a:cs typeface="+mn-cs"/>
            </a:rPr>
            <a:t>　　</a:t>
          </a:r>
          <a:r>
            <a:rPr kumimoji="1" lang="en-US" altLang="ja-JP" sz="900" baseline="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那須土木（株）</a:t>
          </a:r>
          <a:r>
            <a:rPr kumimoji="1" lang="ja-JP"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　　　　　　 　</a:t>
          </a:r>
          <a:r>
            <a:rPr kumimoji="1" lang="en-US" altLang="ja-JP" sz="900" baseline="0">
              <a:solidFill>
                <a:sysClr val="windowText" lastClr="000000"/>
              </a:solidFill>
              <a:latin typeface="+mj-ea"/>
              <a:ea typeface="+mj-ea"/>
              <a:cs typeface="+mn-cs"/>
            </a:rPr>
            <a:t>21</a:t>
          </a:r>
          <a:r>
            <a:rPr kumimoji="1" lang="ja-JP" altLang="ja-JP" sz="900" baseline="0">
              <a:solidFill>
                <a:sysClr val="windowText" lastClr="000000"/>
              </a:solidFill>
              <a:latin typeface="+mj-ea"/>
              <a:ea typeface="+mj-ea"/>
              <a:cs typeface="+mn-cs"/>
            </a:rPr>
            <a:t>百万円</a:t>
          </a:r>
          <a:r>
            <a:rPr kumimoji="1" lang="ja-JP" altLang="en-US" sz="900" baseline="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外</a:t>
          </a:r>
          <a:r>
            <a:rPr kumimoji="1" lang="en-US" altLang="ja-JP" sz="900" baseline="0">
              <a:solidFill>
                <a:sysClr val="windowText" lastClr="000000"/>
              </a:solidFill>
              <a:latin typeface="+mj-ea"/>
              <a:ea typeface="+mj-ea"/>
              <a:cs typeface="+mn-cs"/>
            </a:rPr>
            <a:t>103</a:t>
          </a:r>
          <a:r>
            <a:rPr kumimoji="1" lang="ja-JP" altLang="en-US" sz="900" baseline="0">
              <a:solidFill>
                <a:sysClr val="windowText" lastClr="000000"/>
              </a:solidFill>
              <a:latin typeface="+mj-ea"/>
              <a:ea typeface="+mj-ea"/>
              <a:cs typeface="+mn-cs"/>
            </a:rPr>
            <a:t>社</a:t>
          </a:r>
          <a:endParaRPr kumimoji="1" lang="en-US" altLang="ja-JP" sz="900" baseline="0">
            <a:solidFill>
              <a:sysClr val="windowText" lastClr="000000"/>
            </a:solidFill>
            <a:latin typeface="+mj-ea"/>
            <a:ea typeface="+mj-ea"/>
            <a:cs typeface="+mn-cs"/>
          </a:endParaRPr>
        </a:p>
        <a:p>
          <a:pPr algn="l"/>
          <a:r>
            <a:rPr kumimoji="1" lang="ja-JP" altLang="en-US" sz="900" baseline="0">
              <a:solidFill>
                <a:sysClr val="windowText" lastClr="000000"/>
              </a:solidFill>
              <a:latin typeface="+mj-ea"/>
              <a:ea typeface="+mj-ea"/>
              <a:cs typeface="+mn-cs"/>
            </a:rPr>
            <a:t>　　　　　</a:t>
          </a:r>
          <a:endParaRPr kumimoji="1" lang="en-US" altLang="ja-JP" sz="900" baseline="0">
            <a:solidFill>
              <a:sysClr val="windowText" lastClr="000000"/>
            </a:solidFill>
            <a:latin typeface="+mj-ea"/>
            <a:ea typeface="+mj-ea"/>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900" baseline="0">
              <a:solidFill>
                <a:sysClr val="windowText" lastClr="000000"/>
              </a:solidFill>
              <a:latin typeface="+mj-ea"/>
              <a:ea typeface="+mj-ea"/>
              <a:cs typeface="+mn-cs"/>
            </a:rPr>
            <a:t>②設計費</a:t>
          </a:r>
          <a:r>
            <a:rPr kumimoji="1" lang="ja-JP" altLang="en-US" sz="90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 </a:t>
          </a:r>
          <a:r>
            <a:rPr kumimoji="1" lang="en-US" altLang="ja-JP" sz="900">
              <a:solidFill>
                <a:sysClr val="windowText" lastClr="000000"/>
              </a:solidFill>
              <a:latin typeface="+mj-ea"/>
              <a:ea typeface="+mj-ea"/>
              <a:cs typeface="+mn-cs"/>
            </a:rPr>
            <a:t>36</a:t>
          </a:r>
          <a:r>
            <a:rPr kumimoji="1" lang="ja-JP" altLang="ja-JP" sz="900">
              <a:solidFill>
                <a:sysClr val="windowText" lastClr="000000"/>
              </a:solidFill>
              <a:latin typeface="+mj-ea"/>
              <a:ea typeface="+mj-ea"/>
              <a:cs typeface="+mn-cs"/>
            </a:rPr>
            <a:t>百万円</a:t>
          </a:r>
          <a:endParaRPr kumimoji="1" lang="en-US" altLang="ja-JP" sz="900">
            <a:solidFill>
              <a:sysClr val="windowText" lastClr="000000"/>
            </a:solidFill>
            <a:latin typeface="+mj-ea"/>
            <a:ea typeface="+mj-ea"/>
            <a:cs typeface="+mn-cs"/>
          </a:endParaRPr>
        </a:p>
        <a:p>
          <a:pPr algn="l"/>
          <a:r>
            <a:rPr kumimoji="1" lang="ja-JP" altLang="ja-JP" sz="900">
              <a:solidFill>
                <a:sysClr val="windowText" lastClr="000000"/>
              </a:solidFill>
              <a:latin typeface="+mj-ea"/>
              <a:ea typeface="+mj-ea"/>
              <a:cs typeface="+mn-cs"/>
            </a:rPr>
            <a:t>　　・指名競争</a:t>
          </a:r>
          <a:r>
            <a:rPr kumimoji="1" lang="ja-JP" altLang="en-US" sz="90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　　　　　　　　　　　</a:t>
          </a:r>
          <a:r>
            <a:rPr kumimoji="1" lang="en-US" altLang="ja-JP" sz="900" baseline="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　</a:t>
          </a:r>
          <a:r>
            <a:rPr kumimoji="1" lang="en-US"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　</a:t>
          </a:r>
          <a:r>
            <a:rPr kumimoji="1" lang="en-US" altLang="ja-JP" sz="900" baseline="0">
              <a:solidFill>
                <a:sysClr val="windowText" lastClr="000000"/>
              </a:solidFill>
              <a:latin typeface="+mj-ea"/>
              <a:ea typeface="+mj-ea"/>
              <a:cs typeface="+mn-cs"/>
            </a:rPr>
            <a:t>36</a:t>
          </a:r>
          <a:r>
            <a:rPr kumimoji="1" lang="ja-JP" altLang="ja-JP" sz="900">
              <a:solidFill>
                <a:sysClr val="windowText" lastClr="000000"/>
              </a:solidFill>
              <a:latin typeface="+mj-ea"/>
              <a:ea typeface="+mj-ea"/>
              <a:cs typeface="+mn-cs"/>
            </a:rPr>
            <a:t>百万円　</a:t>
          </a:r>
          <a:endParaRPr kumimoji="1" lang="en-US" altLang="ja-JP" sz="900">
            <a:solidFill>
              <a:sysClr val="windowText" lastClr="000000"/>
            </a:solidFill>
            <a:latin typeface="+mj-ea"/>
            <a:ea typeface="+mj-ea"/>
            <a:cs typeface="+mn-cs"/>
          </a:endParaRPr>
        </a:p>
        <a:p>
          <a:pPr algn="l" fontAlgn="base"/>
          <a:r>
            <a:rPr kumimoji="1" lang="ja-JP" altLang="ja-JP" sz="90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国土防災技術（株）</a:t>
          </a:r>
          <a:r>
            <a:rPr kumimoji="1" lang="ja-JP"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　　　　</a:t>
          </a:r>
          <a:r>
            <a:rPr kumimoji="1" lang="en-US" altLang="ja-JP" sz="900" baseline="0">
              <a:solidFill>
                <a:sysClr val="windowText" lastClr="000000"/>
              </a:solidFill>
              <a:latin typeface="+mj-ea"/>
              <a:ea typeface="+mj-ea"/>
              <a:cs typeface="+mn-cs"/>
            </a:rPr>
            <a:t>9</a:t>
          </a:r>
          <a:r>
            <a:rPr kumimoji="1" lang="ja-JP" altLang="ja-JP" sz="900" baseline="0">
              <a:solidFill>
                <a:sysClr val="windowText" lastClr="000000"/>
              </a:solidFill>
              <a:latin typeface="+mj-ea"/>
              <a:ea typeface="+mj-ea"/>
              <a:cs typeface="+mn-cs"/>
            </a:rPr>
            <a:t>百万円</a:t>
          </a:r>
          <a:r>
            <a:rPr kumimoji="1" lang="en-US" altLang="ja-JP" sz="900" baseline="0">
              <a:solidFill>
                <a:sysClr val="windowText" lastClr="000000"/>
              </a:solidFill>
              <a:latin typeface="+mj-ea"/>
              <a:ea typeface="+mj-ea"/>
              <a:cs typeface="+mn-cs"/>
            </a:rPr>
            <a:t> </a:t>
          </a:r>
          <a:r>
            <a:rPr kumimoji="1" lang="ja-JP" altLang="en-US" sz="900" baseline="0">
              <a:solidFill>
                <a:sysClr val="windowText" lastClr="000000"/>
              </a:solidFill>
              <a:latin typeface="+mj-ea"/>
              <a:ea typeface="+mj-ea"/>
              <a:cs typeface="+mn-cs"/>
            </a:rPr>
            <a:t>　</a:t>
          </a:r>
          <a:r>
            <a:rPr kumimoji="1" lang="ja-JP" altLang="ja-JP" sz="900" baseline="0">
              <a:solidFill>
                <a:sysClr val="windowText" lastClr="000000"/>
              </a:solidFill>
              <a:latin typeface="+mj-ea"/>
              <a:ea typeface="+mj-ea"/>
              <a:cs typeface="+mn-cs"/>
            </a:rPr>
            <a:t>外</a:t>
          </a:r>
          <a:r>
            <a:rPr kumimoji="1" lang="en-US" altLang="ja-JP" sz="900" baseline="0">
              <a:solidFill>
                <a:sysClr val="windowText" lastClr="000000"/>
              </a:solidFill>
              <a:latin typeface="+mj-ea"/>
              <a:ea typeface="+mj-ea"/>
              <a:cs typeface="+mn-cs"/>
            </a:rPr>
            <a:t>66</a:t>
          </a:r>
          <a:r>
            <a:rPr kumimoji="1" lang="ja-JP" altLang="ja-JP" sz="900" baseline="0">
              <a:solidFill>
                <a:sysClr val="windowText" lastClr="000000"/>
              </a:solidFill>
              <a:latin typeface="+mj-ea"/>
              <a:ea typeface="+mj-ea"/>
              <a:cs typeface="+mn-cs"/>
            </a:rPr>
            <a:t>社</a:t>
          </a:r>
          <a:endParaRPr kumimoji="1" lang="en-US" altLang="ja-JP" sz="900" baseline="0">
            <a:solidFill>
              <a:sysClr val="windowText" lastClr="000000"/>
            </a:solidFill>
            <a:latin typeface="+mj-ea"/>
            <a:ea typeface="+mj-ea"/>
            <a:cs typeface="+mn-cs"/>
          </a:endParaRPr>
        </a:p>
        <a:p>
          <a:pPr algn="l" fontAlgn="base"/>
          <a:r>
            <a:rPr kumimoji="1" lang="ja-JP" altLang="en-US" sz="900" baseline="0">
              <a:solidFill>
                <a:sysClr val="windowText" lastClr="000000"/>
              </a:solidFill>
              <a:latin typeface="+mj-ea"/>
              <a:ea typeface="+mj-ea"/>
              <a:cs typeface="+mn-cs"/>
            </a:rPr>
            <a:t>　　</a:t>
          </a:r>
          <a:endParaRPr kumimoji="1" lang="en-US" altLang="ja-JP" sz="900" baseline="0">
            <a:solidFill>
              <a:sysClr val="windowText" lastClr="000000"/>
            </a:solidFill>
            <a:latin typeface="+mj-ea"/>
            <a:ea typeface="+mj-ea"/>
            <a:cs typeface="+mn-cs"/>
          </a:endParaRPr>
        </a:p>
        <a:p>
          <a:pPr algn="l" fontAlgn="base"/>
          <a:endParaRPr kumimoji="1" lang="en-US" altLang="ja-JP" sz="900" baseline="0">
            <a:solidFill>
              <a:sysClr val="windowText" lastClr="000000"/>
            </a:solidFill>
            <a:latin typeface="+mj-ea"/>
            <a:ea typeface="+mj-ea"/>
            <a:cs typeface="+mn-cs"/>
          </a:endParaRPr>
        </a:p>
        <a:p>
          <a:endParaRPr kumimoji="1" lang="en-US" altLang="ja-JP" sz="800">
            <a:solidFill>
              <a:sysClr val="windowText" lastClr="000000"/>
            </a:solidFill>
            <a:latin typeface="+mj-ea"/>
            <a:ea typeface="+mj-ea"/>
            <a:cs typeface="+mn-cs"/>
          </a:endParaRPr>
        </a:p>
      </xdr:txBody>
    </xdr:sp>
    <xdr:clientData/>
  </xdr:twoCellAnchor>
  <xdr:twoCellAnchor>
    <xdr:from>
      <xdr:col>17</xdr:col>
      <xdr:colOff>95250</xdr:colOff>
      <xdr:row>83</xdr:row>
      <xdr:rowOff>0</xdr:rowOff>
    </xdr:from>
    <xdr:to>
      <xdr:col>42</xdr:col>
      <xdr:colOff>190500</xdr:colOff>
      <xdr:row>86</xdr:row>
      <xdr:rowOff>185882</xdr:rowOff>
    </xdr:to>
    <xdr:sp macro="" textlink="">
      <xdr:nvSpPr>
        <xdr:cNvPr id="18" name="大かっこ 17"/>
        <xdr:cNvSpPr/>
      </xdr:nvSpPr>
      <xdr:spPr>
        <a:xfrm>
          <a:off x="2988079" y="30441207"/>
          <a:ext cx="4700501" cy="1058719"/>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43</xdr:col>
      <xdr:colOff>0</xdr:colOff>
      <xdr:row>92</xdr:row>
      <xdr:rowOff>0</xdr:rowOff>
    </xdr:from>
    <xdr:to>
      <xdr:col>43</xdr:col>
      <xdr:colOff>0</xdr:colOff>
      <xdr:row>95</xdr:row>
      <xdr:rowOff>95250</xdr:rowOff>
    </xdr:to>
    <xdr:cxnSp macro="">
      <xdr:nvCxnSpPr>
        <xdr:cNvPr id="19" name="直線矢印コネクタ 18"/>
        <xdr:cNvCxnSpPr/>
      </xdr:nvCxnSpPr>
      <xdr:spPr>
        <a:xfrm>
          <a:off x="7697585" y="32228444"/>
          <a:ext cx="0" cy="71870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76200</xdr:colOff>
      <xdr:row>98</xdr:row>
      <xdr:rowOff>28577</xdr:rowOff>
    </xdr:from>
    <xdr:to>
      <xdr:col>49</xdr:col>
      <xdr:colOff>104775</xdr:colOff>
      <xdr:row>107</xdr:row>
      <xdr:rowOff>180977</xdr:rowOff>
    </xdr:to>
    <xdr:grpSp>
      <xdr:nvGrpSpPr>
        <xdr:cNvPr id="20" name="グループ化 94"/>
        <xdr:cNvGrpSpPr/>
      </xdr:nvGrpSpPr>
      <xdr:grpSpPr>
        <a:xfrm>
          <a:off x="6560127" y="33484859"/>
          <a:ext cx="2375699" cy="2000759"/>
          <a:chOff x="13854088" y="19415411"/>
          <a:chExt cx="2279259" cy="2024818"/>
        </a:xfrm>
      </xdr:grpSpPr>
      <xdr:sp macro="" textlink="">
        <xdr:nvSpPr>
          <xdr:cNvPr id="21" name="テキスト ボックス 20"/>
          <xdr:cNvSpPr txBox="1"/>
        </xdr:nvSpPr>
        <xdr:spPr>
          <a:xfrm>
            <a:off x="13854088" y="19415411"/>
            <a:ext cx="2279259" cy="123948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aseline="0">
                <a:solidFill>
                  <a:schemeClr val="tx1"/>
                </a:solidFill>
                <a:latin typeface="+mn-ea"/>
                <a:ea typeface="+mn-ea"/>
              </a:rPr>
              <a:t>Ｃ 　森林管理局　</a:t>
            </a:r>
            <a:r>
              <a:rPr kumimoji="1" lang="en-US" altLang="ja-JP" sz="1200" baseline="0">
                <a:solidFill>
                  <a:schemeClr val="tx1"/>
                </a:solidFill>
                <a:latin typeface="+mn-ea"/>
                <a:ea typeface="+mn-ea"/>
              </a:rPr>
              <a:t>25</a:t>
            </a:r>
            <a:r>
              <a:rPr kumimoji="1" lang="ja-JP" altLang="en-US" sz="1200">
                <a:solidFill>
                  <a:schemeClr val="tx1"/>
                </a:solidFill>
                <a:latin typeface="+mn-ea"/>
                <a:ea typeface="+mn-ea"/>
              </a:rPr>
              <a:t>百万円</a:t>
            </a:r>
            <a:endParaRPr kumimoji="1" lang="en-US" altLang="ja-JP" sz="1200">
              <a:solidFill>
                <a:schemeClr val="tx1"/>
              </a:solidFill>
              <a:latin typeface="+mn-ea"/>
              <a:ea typeface="+mn-ea"/>
            </a:endParaRPr>
          </a:p>
          <a:p>
            <a:pPr algn="ctr"/>
            <a:endParaRPr kumimoji="1" lang="en-US" altLang="ja-JP" sz="1200">
              <a:solidFill>
                <a:schemeClr val="tx1"/>
              </a:solidFill>
              <a:latin typeface="+mn-ea"/>
              <a:ea typeface="+mn-ea"/>
            </a:endParaRPr>
          </a:p>
          <a:p>
            <a:pPr algn="ctr"/>
            <a:r>
              <a:rPr kumimoji="1" lang="ja-JP" altLang="en-US" sz="1200">
                <a:solidFill>
                  <a:schemeClr val="tx1"/>
                </a:solidFill>
                <a:latin typeface="+mn-ea"/>
                <a:ea typeface="+mn-ea"/>
              </a:rPr>
              <a:t>（東北森林管理局）</a:t>
            </a:r>
            <a:endParaRPr kumimoji="1" lang="en-US" altLang="ja-JP" sz="1200">
              <a:solidFill>
                <a:schemeClr val="tx1"/>
              </a:solidFill>
              <a:latin typeface="+mn-ea"/>
              <a:ea typeface="+mn-ea"/>
            </a:endParaRPr>
          </a:p>
        </xdr:txBody>
      </xdr:sp>
      <xdr:sp macro="" textlink="">
        <xdr:nvSpPr>
          <xdr:cNvPr id="22" name="大かっこ 21"/>
          <xdr:cNvSpPr/>
        </xdr:nvSpPr>
        <xdr:spPr>
          <a:xfrm>
            <a:off x="13871895" y="20722453"/>
            <a:ext cx="2234743" cy="717776"/>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tx1"/>
                </a:solidFill>
                <a:latin typeface="+mn-lt"/>
                <a:ea typeface="+mn-ea"/>
                <a:cs typeface="+mn-cs"/>
              </a:rPr>
              <a:t>東日本大震災により被災した海岸防災林の復旧計画検討業務</a:t>
            </a:r>
            <a:r>
              <a:rPr kumimoji="1" lang="ja-JP" altLang="en-US" sz="900">
                <a:solidFill>
                  <a:schemeClr val="tx1"/>
                </a:solidFill>
                <a:latin typeface="+mn-lt"/>
                <a:ea typeface="+mn-ea"/>
                <a:cs typeface="+mn-cs"/>
              </a:rPr>
              <a:t>について、</a:t>
            </a:r>
            <a:r>
              <a:rPr kumimoji="1" lang="ja-JP" altLang="ja-JP" sz="900">
                <a:solidFill>
                  <a:schemeClr val="tx1"/>
                </a:solidFill>
                <a:latin typeface="+mn-lt"/>
                <a:ea typeface="+mn-ea"/>
                <a:cs typeface="+mn-cs"/>
              </a:rPr>
              <a:t>民有林直轄治山事業の実施主体である森林管理局に割当</a:t>
            </a:r>
            <a:endParaRPr kumimoji="1" lang="en-US" altLang="ja-JP" sz="900">
              <a:solidFill>
                <a:schemeClr val="tx1"/>
              </a:solidFill>
              <a:latin typeface="+mn-lt"/>
              <a:ea typeface="+mn-ea"/>
              <a:cs typeface="+mn-cs"/>
            </a:endParaRPr>
          </a:p>
          <a:p>
            <a:pPr algn="l"/>
            <a:endParaRPr kumimoji="1" lang="en-US" altLang="ja-JP" sz="900">
              <a:solidFill>
                <a:schemeClr val="tx1"/>
              </a:solidFill>
            </a:endParaRPr>
          </a:p>
        </xdr:txBody>
      </xdr:sp>
    </xdr:grpSp>
    <xdr:clientData/>
  </xdr:twoCellAnchor>
  <xdr:twoCellAnchor>
    <xdr:from>
      <xdr:col>43</xdr:col>
      <xdr:colOff>9525</xdr:colOff>
      <xdr:row>107</xdr:row>
      <xdr:rowOff>190500</xdr:rowOff>
    </xdr:from>
    <xdr:to>
      <xdr:col>43</xdr:col>
      <xdr:colOff>9526</xdr:colOff>
      <xdr:row>109</xdr:row>
      <xdr:rowOff>200025</xdr:rowOff>
    </xdr:to>
    <xdr:cxnSp macro="">
      <xdr:nvCxnSpPr>
        <xdr:cNvPr id="23" name="直線矢印コネクタ 22"/>
        <xdr:cNvCxnSpPr/>
      </xdr:nvCxnSpPr>
      <xdr:spPr>
        <a:xfrm flipH="1">
          <a:off x="7707110" y="35536216"/>
          <a:ext cx="1" cy="425162"/>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57150</xdr:colOff>
      <xdr:row>112</xdr:row>
      <xdr:rowOff>142878</xdr:rowOff>
    </xdr:from>
    <xdr:to>
      <xdr:col>49</xdr:col>
      <xdr:colOff>85725</xdr:colOff>
      <xdr:row>117</xdr:row>
      <xdr:rowOff>47625</xdr:rowOff>
    </xdr:to>
    <xdr:sp macro="" textlink="">
      <xdr:nvSpPr>
        <xdr:cNvPr id="24" name="テキスト ボックス 23"/>
        <xdr:cNvSpPr txBox="1"/>
      </xdr:nvSpPr>
      <xdr:spPr>
        <a:xfrm>
          <a:off x="6557703" y="36527685"/>
          <a:ext cx="2414327" cy="943838"/>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200" baseline="0">
              <a:solidFill>
                <a:schemeClr val="tx1"/>
              </a:solidFill>
              <a:latin typeface="+mj-ea"/>
              <a:ea typeface="+mj-ea"/>
            </a:rPr>
            <a:t>Ｄ 　</a:t>
          </a:r>
          <a:r>
            <a:rPr kumimoji="1" lang="ja-JP" altLang="ja-JP" sz="1200">
              <a:solidFill>
                <a:schemeClr val="dk1"/>
              </a:solidFill>
              <a:latin typeface="+mj-ea"/>
              <a:ea typeface="+mj-ea"/>
              <a:cs typeface="+mn-cs"/>
            </a:rPr>
            <a:t>民間調査会社等</a:t>
          </a:r>
          <a:r>
            <a:rPr kumimoji="1" lang="ja-JP" altLang="en-US" sz="1200">
              <a:solidFill>
                <a:schemeClr val="dk1"/>
              </a:solidFill>
              <a:latin typeface="+mj-ea"/>
              <a:ea typeface="+mj-ea"/>
              <a:cs typeface="+mn-cs"/>
            </a:rPr>
            <a:t>　</a:t>
          </a:r>
          <a:r>
            <a:rPr kumimoji="1" lang="en-US" altLang="ja-JP" sz="1200" baseline="0">
              <a:solidFill>
                <a:schemeClr val="dk1"/>
              </a:solidFill>
              <a:latin typeface="+mj-ea"/>
              <a:ea typeface="+mj-ea"/>
              <a:cs typeface="+mn-cs"/>
            </a:rPr>
            <a:t>25</a:t>
          </a:r>
          <a:r>
            <a:rPr kumimoji="1" lang="ja-JP" altLang="ja-JP" sz="1200">
              <a:solidFill>
                <a:schemeClr val="dk1"/>
              </a:solidFill>
              <a:latin typeface="+mj-ea"/>
              <a:ea typeface="+mj-ea"/>
              <a:cs typeface="+mn-cs"/>
            </a:rPr>
            <a:t>百万円</a:t>
          </a:r>
          <a:endParaRPr kumimoji="1" lang="en-US" altLang="ja-JP" sz="1200">
            <a:solidFill>
              <a:schemeClr val="dk1"/>
            </a:solidFill>
            <a:latin typeface="+mj-ea"/>
            <a:ea typeface="+mj-ea"/>
            <a:cs typeface="+mn-cs"/>
          </a:endParaRPr>
        </a:p>
        <a:p>
          <a:pPr algn="ctr"/>
          <a:endParaRPr kumimoji="1" lang="en-US" altLang="ja-JP" sz="1200">
            <a:solidFill>
              <a:schemeClr val="dk1"/>
            </a:solidFill>
            <a:latin typeface="+mj-ea"/>
            <a:ea typeface="+mj-ea"/>
            <a:cs typeface="+mn-cs"/>
          </a:endParaRPr>
        </a:p>
        <a:p>
          <a:pPr algn="ctr"/>
          <a:r>
            <a:rPr kumimoji="1" lang="ja-JP" altLang="en-US" sz="1200" baseline="0">
              <a:solidFill>
                <a:schemeClr val="tx1"/>
              </a:solidFill>
              <a:latin typeface="+mj-ea"/>
              <a:ea typeface="+mj-ea"/>
            </a:rPr>
            <a:t>（国土防災技術（株）　</a:t>
          </a:r>
          <a:r>
            <a:rPr kumimoji="1" lang="en-US" altLang="ja-JP" sz="1200" baseline="0">
              <a:solidFill>
                <a:schemeClr val="tx1"/>
              </a:solidFill>
              <a:latin typeface="+mj-ea"/>
              <a:ea typeface="+mj-ea"/>
            </a:rPr>
            <a:t>25</a:t>
          </a:r>
          <a:r>
            <a:rPr kumimoji="1" lang="ja-JP" altLang="en-US" sz="1200">
              <a:solidFill>
                <a:schemeClr val="tx1"/>
              </a:solidFill>
              <a:latin typeface="+mj-ea"/>
              <a:ea typeface="+mj-ea"/>
            </a:rPr>
            <a:t>百万円）</a:t>
          </a:r>
          <a:endParaRPr kumimoji="1" lang="en-US" altLang="ja-JP" sz="1200">
            <a:solidFill>
              <a:schemeClr val="tx1"/>
            </a:solidFill>
            <a:latin typeface="+mj-ea"/>
            <a:ea typeface="+mj-ea"/>
          </a:endParaRPr>
        </a:p>
      </xdr:txBody>
    </xdr:sp>
    <xdr:clientData/>
  </xdr:twoCellAnchor>
  <xdr:twoCellAnchor>
    <xdr:from>
      <xdr:col>39</xdr:col>
      <xdr:colOff>9525</xdr:colOff>
      <xdr:row>110</xdr:row>
      <xdr:rowOff>0</xdr:rowOff>
    </xdr:from>
    <xdr:to>
      <xdr:col>46</xdr:col>
      <xdr:colOff>209839</xdr:colOff>
      <xdr:row>111</xdr:row>
      <xdr:rowOff>41278</xdr:rowOff>
    </xdr:to>
    <xdr:sp macro="" textlink="">
      <xdr:nvSpPr>
        <xdr:cNvPr id="25" name="テキスト ボックス 24"/>
        <xdr:cNvSpPr txBox="1"/>
      </xdr:nvSpPr>
      <xdr:spPr>
        <a:xfrm>
          <a:off x="6909089" y="35969171"/>
          <a:ext cx="1596852" cy="24909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en-US" altLang="ja-JP" sz="1100">
              <a:solidFill>
                <a:schemeClr val="tx1"/>
              </a:solidFill>
            </a:rPr>
            <a:t>【</a:t>
          </a:r>
          <a:r>
            <a:rPr kumimoji="1" lang="ja-JP" altLang="en-US" sz="1100">
              <a:solidFill>
                <a:schemeClr val="tx1"/>
              </a:solidFill>
            </a:rPr>
            <a:t>委託</a:t>
          </a:r>
          <a:r>
            <a:rPr kumimoji="1" lang="en-US" altLang="ja-JP" sz="1100">
              <a:solidFill>
                <a:schemeClr val="tx1"/>
              </a:solidFill>
            </a:rPr>
            <a:t>】</a:t>
          </a:r>
          <a:endParaRPr kumimoji="1" lang="ja-JP" altLang="en-US" sz="1100">
            <a:solidFill>
              <a:schemeClr val="tx1"/>
            </a:solidFill>
          </a:endParaRPr>
        </a:p>
      </xdr:txBody>
    </xdr:sp>
    <xdr:clientData/>
  </xdr:twoCellAnchor>
  <xdr:twoCellAnchor>
    <xdr:from>
      <xdr:col>38</xdr:col>
      <xdr:colOff>142875</xdr:colOff>
      <xdr:row>117</xdr:row>
      <xdr:rowOff>133350</xdr:rowOff>
    </xdr:from>
    <xdr:to>
      <xdr:col>47</xdr:col>
      <xdr:colOff>142999</xdr:colOff>
      <xdr:row>120</xdr:row>
      <xdr:rowOff>187875</xdr:rowOff>
    </xdr:to>
    <xdr:sp macro="" textlink="">
      <xdr:nvSpPr>
        <xdr:cNvPr id="26" name="大かっこ 25"/>
        <xdr:cNvSpPr/>
      </xdr:nvSpPr>
      <xdr:spPr>
        <a:xfrm>
          <a:off x="6842933" y="37557248"/>
          <a:ext cx="1853862" cy="677980"/>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900">
              <a:solidFill>
                <a:schemeClr val="tx1"/>
              </a:solidFill>
            </a:rPr>
            <a:t>治山事業調査業務を受託</a:t>
          </a:r>
          <a:endParaRPr kumimoji="1" lang="en-US" altLang="ja-JP" sz="900">
            <a:solidFill>
              <a:schemeClr val="tx1"/>
            </a:solidFill>
          </a:endParaRPr>
        </a:p>
      </xdr:txBody>
    </xdr:sp>
    <xdr:clientData/>
  </xdr:twoCellAnchor>
  <xdr:twoCellAnchor>
    <xdr:from>
      <xdr:col>24</xdr:col>
      <xdr:colOff>101609</xdr:colOff>
      <xdr:row>96</xdr:row>
      <xdr:rowOff>171450</xdr:rowOff>
    </xdr:from>
    <xdr:to>
      <xdr:col>35</xdr:col>
      <xdr:colOff>9</xdr:colOff>
      <xdr:row>98</xdr:row>
      <xdr:rowOff>0</xdr:rowOff>
    </xdr:to>
    <xdr:sp macro="" textlink="">
      <xdr:nvSpPr>
        <xdr:cNvPr id="27" name="テキスト ボックス 26"/>
        <xdr:cNvSpPr txBox="1"/>
      </xdr:nvSpPr>
      <xdr:spPr>
        <a:xfrm>
          <a:off x="4158220" y="33231166"/>
          <a:ext cx="1885142" cy="2441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solidFill>
                <a:schemeClr val="tx1"/>
              </a:solidFill>
            </a:rPr>
            <a:t>一般競争入札等 　</a:t>
          </a:r>
          <a:r>
            <a:rPr kumimoji="1" lang="en-US" altLang="ja-JP" sz="1100">
              <a:solidFill>
                <a:schemeClr val="tx1"/>
              </a:solidFill>
            </a:rPr>
            <a:t>3</a:t>
          </a:r>
          <a:r>
            <a:rPr kumimoji="1" lang="ja-JP" altLang="en-US" sz="1100">
              <a:solidFill>
                <a:schemeClr val="tx1"/>
              </a:solidFill>
            </a:rPr>
            <a:t>件　</a:t>
          </a:r>
        </a:p>
      </xdr:txBody>
    </xdr:sp>
    <xdr:clientData/>
  </xdr:twoCellAnchor>
  <xdr:twoCellAnchor>
    <xdr:from>
      <xdr:col>39</xdr:col>
      <xdr:colOff>66675</xdr:colOff>
      <xdr:row>111</xdr:row>
      <xdr:rowOff>38100</xdr:rowOff>
    </xdr:from>
    <xdr:to>
      <xdr:col>47</xdr:col>
      <xdr:colOff>289</xdr:colOff>
      <xdr:row>112</xdr:row>
      <xdr:rowOff>79378</xdr:rowOff>
    </xdr:to>
    <xdr:sp macro="" textlink="">
      <xdr:nvSpPr>
        <xdr:cNvPr id="28" name="テキスト ボックス 27"/>
        <xdr:cNvSpPr txBox="1"/>
      </xdr:nvSpPr>
      <xdr:spPr>
        <a:xfrm>
          <a:off x="6966239" y="36215089"/>
          <a:ext cx="1587846" cy="2490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kumimoji="1" lang="ja-JP" altLang="en-US" sz="1100">
              <a:solidFill>
                <a:schemeClr val="tx1"/>
              </a:solidFill>
            </a:rPr>
            <a:t>一般競争入札等　</a:t>
          </a:r>
          <a:r>
            <a:rPr kumimoji="1" lang="en-US" altLang="ja-JP" sz="1100">
              <a:solidFill>
                <a:schemeClr val="tx1"/>
              </a:solidFill>
            </a:rPr>
            <a:t>2</a:t>
          </a:r>
          <a:r>
            <a:rPr kumimoji="1" lang="ja-JP" altLang="en-US" sz="1100">
              <a:solidFill>
                <a:schemeClr val="tx1"/>
              </a:solidFill>
            </a:rPr>
            <a:t>件　</a:t>
          </a:r>
        </a:p>
      </xdr:txBody>
    </xdr:sp>
    <xdr:clientData/>
  </xdr:twoCellAnchor>
  <xdr:twoCellAnchor>
    <xdr:from>
      <xdr:col>9</xdr:col>
      <xdr:colOff>123826</xdr:colOff>
      <xdr:row>96</xdr:row>
      <xdr:rowOff>200025</xdr:rowOff>
    </xdr:from>
    <xdr:to>
      <xdr:col>23</xdr:col>
      <xdr:colOff>38100</xdr:colOff>
      <xdr:row>97</xdr:row>
      <xdr:rowOff>200025</xdr:rowOff>
    </xdr:to>
    <xdr:sp macro="" textlink="">
      <xdr:nvSpPr>
        <xdr:cNvPr id="29" name="テキスト ボックス 28"/>
        <xdr:cNvSpPr txBox="1"/>
      </xdr:nvSpPr>
      <xdr:spPr>
        <a:xfrm>
          <a:off x="1686619" y="33259741"/>
          <a:ext cx="2241837" cy="2078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競争入札等</a:t>
          </a:r>
          <a:endParaRPr lang="ja-JP" altLang="ja-JP" sz="1100">
            <a:solidFill>
              <a:sysClr val="windowText" lastClr="000000"/>
            </a:solidFill>
          </a:endParaRPr>
        </a:p>
        <a:p>
          <a:pPr algn="ctr"/>
          <a:endParaRPr kumimoji="1" lang="ja-JP" altLang="en-US" sz="9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20</xdr:col>
      <xdr:colOff>139860</xdr:colOff>
      <xdr:row>76</xdr:row>
      <xdr:rowOff>38099</xdr:rowOff>
    </xdr:from>
    <xdr:to>
      <xdr:col>38</xdr:col>
      <xdr:colOff>25186</xdr:colOff>
      <xdr:row>76</xdr:row>
      <xdr:rowOff>1143000</xdr:rowOff>
    </xdr:to>
    <xdr:sp macro="" textlink="">
      <xdr:nvSpPr>
        <xdr:cNvPr id="2" name="テキスト ボックス 3"/>
        <xdr:cNvSpPr txBox="1"/>
      </xdr:nvSpPr>
      <xdr:spPr>
        <a:xfrm>
          <a:off x="3531453" y="28276434"/>
          <a:ext cx="3193791" cy="1104901"/>
        </a:xfrm>
        <a:prstGeom prst="rect">
          <a:avLst/>
        </a:prstGeom>
        <a:solidFill>
          <a:schemeClr val="lt1"/>
        </a:solidFill>
        <a:ln w="222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rtl="0">
            <a:defRPr sz="1000"/>
          </a:pPr>
          <a:r>
            <a:rPr lang="ja-JP" altLang="en-US" sz="1800" b="0" i="0" u="none" strike="noStrike" baseline="0">
              <a:solidFill>
                <a:srgbClr val="000000"/>
              </a:solidFill>
              <a:latin typeface="ＭＳ Ｐゴシック"/>
              <a:ea typeface="ＭＳ Ｐゴシック"/>
            </a:rPr>
            <a:t>農林水産省（林野庁）</a:t>
          </a:r>
        </a:p>
        <a:p>
          <a:pPr algn="ctr" rtl="0">
            <a:defRPr sz="1000"/>
          </a:pPr>
          <a:r>
            <a:rPr lang="ja-JP" altLang="en-US" sz="1800" b="0" i="0" u="none" strike="noStrike" baseline="0">
              <a:solidFill>
                <a:srgbClr val="000000"/>
              </a:solidFill>
              <a:latin typeface="ＭＳ Ｐゴシック"/>
              <a:ea typeface="ＭＳ Ｐゴシック"/>
            </a:rPr>
            <a:t> 　</a:t>
          </a:r>
          <a:r>
            <a:rPr lang="en-US" altLang="ja-JP" sz="1800" b="0" i="0" u="none" strike="noStrike" baseline="0">
              <a:solidFill>
                <a:srgbClr val="000000"/>
              </a:solidFill>
              <a:latin typeface="ＭＳ Ｐゴシック"/>
              <a:ea typeface="ＭＳ Ｐゴシック"/>
            </a:rPr>
            <a:t>65</a:t>
          </a:r>
          <a:r>
            <a:rPr lang="ja-JP" altLang="en-US" sz="1800" b="0" i="0" u="none" strike="noStrike" baseline="0">
              <a:solidFill>
                <a:srgbClr val="000000"/>
              </a:solidFill>
              <a:latin typeface="ＭＳ Ｐゴシック"/>
              <a:ea typeface="ＭＳ Ｐゴシック"/>
            </a:rPr>
            <a:t>百万円</a:t>
          </a:r>
        </a:p>
      </xdr:txBody>
    </xdr:sp>
    <xdr:clientData/>
  </xdr:twoCellAnchor>
  <xdr:twoCellAnchor>
    <xdr:from>
      <xdr:col>16</xdr:col>
      <xdr:colOff>60326</xdr:colOff>
      <xdr:row>76</xdr:row>
      <xdr:rowOff>1619250</xdr:rowOff>
    </xdr:from>
    <xdr:to>
      <xdr:col>41</xdr:col>
      <xdr:colOff>180976</xdr:colOff>
      <xdr:row>76</xdr:row>
      <xdr:rowOff>2990849</xdr:rowOff>
    </xdr:to>
    <xdr:sp macro="" textlink="">
      <xdr:nvSpPr>
        <xdr:cNvPr id="3" name="テキスト ボックス 4"/>
        <xdr:cNvSpPr txBox="1"/>
      </xdr:nvSpPr>
      <xdr:spPr>
        <a:xfrm>
          <a:off x="2786901" y="29857585"/>
          <a:ext cx="4692650" cy="137159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rtl="0">
            <a:defRPr sz="1000"/>
          </a:pPr>
          <a:r>
            <a:rPr lang="en-US" altLang="ja-JP" sz="1600" b="0" i="0" u="none" strike="noStrike" baseline="0">
              <a:solidFill>
                <a:srgbClr val="000000"/>
              </a:solidFill>
              <a:latin typeface="ＭＳ Ｐゴシック"/>
              <a:ea typeface="ＭＳ Ｐゴシック"/>
            </a:rPr>
            <a:t>A</a:t>
          </a:r>
        </a:p>
        <a:p>
          <a:pPr algn="ctr" rtl="0">
            <a:defRPr sz="1000"/>
          </a:pPr>
          <a:r>
            <a:rPr lang="ja-JP" altLang="en-US" sz="1600" b="0" i="0" u="none" strike="noStrike" baseline="0">
              <a:solidFill>
                <a:srgbClr val="000000"/>
              </a:solidFill>
              <a:latin typeface="ＭＳ Ｐゴシック"/>
              <a:ea typeface="ＭＳ Ｐゴシック"/>
            </a:rPr>
            <a:t>（独）森林総合研究所</a:t>
          </a:r>
        </a:p>
        <a:p>
          <a:pPr algn="ctr" rtl="0">
            <a:defRPr sz="1000"/>
          </a:pPr>
          <a:r>
            <a:rPr lang="ja-JP" altLang="en-US" sz="1600" b="0" i="0" u="none" strike="noStrike" baseline="0">
              <a:solidFill>
                <a:srgbClr val="000000"/>
              </a:solidFill>
              <a:latin typeface="ＭＳ Ｐゴシック"/>
              <a:ea typeface="ＭＳ Ｐゴシック"/>
            </a:rPr>
            <a:t>森林農地整備センター</a:t>
          </a:r>
          <a:endParaRPr lang="ja-JP" altLang="en-US" sz="1200" b="0" i="0" u="none" strike="noStrike" baseline="0">
            <a:solidFill>
              <a:srgbClr val="000000"/>
            </a:solidFill>
            <a:latin typeface="Calibri"/>
          </a:endParaRPr>
        </a:p>
        <a:p>
          <a:pPr algn="ctr" rtl="0">
            <a:defRPr sz="1000"/>
          </a:pPr>
          <a:r>
            <a:rPr lang="en-US" altLang="ja-JP" sz="1800" b="0" i="0" u="none" strike="noStrike" baseline="0">
              <a:solidFill>
                <a:srgbClr val="000000"/>
              </a:solidFill>
              <a:latin typeface="ＭＳ Ｐゴシック"/>
              <a:ea typeface="ＭＳ Ｐゴシック"/>
            </a:rPr>
            <a:t>65</a:t>
          </a:r>
          <a:r>
            <a:rPr lang="ja-JP" altLang="en-US" sz="1600" b="0" i="0" u="none" strike="noStrike" baseline="0">
              <a:solidFill>
                <a:srgbClr val="000000"/>
              </a:solidFill>
              <a:latin typeface="ＭＳ Ｐゴシック"/>
              <a:ea typeface="ＭＳ Ｐゴシック"/>
            </a:rPr>
            <a:t>百万円</a:t>
          </a:r>
        </a:p>
      </xdr:txBody>
    </xdr:sp>
    <xdr:clientData/>
  </xdr:twoCellAnchor>
  <xdr:twoCellAnchor>
    <xdr:from>
      <xdr:col>24</xdr:col>
      <xdr:colOff>66675</xdr:colOff>
      <xdr:row>77</xdr:row>
      <xdr:rowOff>885825</xdr:rowOff>
    </xdr:from>
    <xdr:to>
      <xdr:col>34</xdr:col>
      <xdr:colOff>57150</xdr:colOff>
      <xdr:row>78</xdr:row>
      <xdr:rowOff>0</xdr:rowOff>
    </xdr:to>
    <xdr:sp macro="" textlink="">
      <xdr:nvSpPr>
        <xdr:cNvPr id="4" name="テキスト ボックス 4"/>
        <xdr:cNvSpPr txBox="1">
          <a:spLocks noChangeArrowheads="1"/>
        </xdr:cNvSpPr>
      </xdr:nvSpPr>
      <xdr:spPr bwMode="auto">
        <a:xfrm>
          <a:off x="4123286" y="33305461"/>
          <a:ext cx="1777711" cy="2979594"/>
        </a:xfrm>
        <a:prstGeom prst="rect">
          <a:avLst/>
        </a:prstGeom>
        <a:noFill/>
        <a:ln w="15875">
          <a:solidFill>
            <a:srgbClr val="000000"/>
          </a:solidFill>
          <a:miter lim="800000"/>
          <a:headEnd/>
          <a:tailEnd/>
        </a:ln>
      </xdr:spPr>
      <xdr:txBody>
        <a:bodyPr vertOverflow="clip" wrap="square" lIns="36576" tIns="22860" rIns="36576" bIns="22860" anchor="ctr" upright="1"/>
        <a:lstStyle/>
        <a:p>
          <a:pPr algn="ctr" rtl="0">
            <a:defRPr sz="1000"/>
          </a:pPr>
          <a:r>
            <a:rPr lang="ja-JP" altLang="en-US" sz="1400" b="0" i="0" u="none" strike="noStrike" baseline="0">
              <a:solidFill>
                <a:srgbClr val="000000"/>
              </a:solidFill>
              <a:latin typeface="ＭＳ Ｐゴシック"/>
              <a:ea typeface="ＭＳ Ｐゴシック"/>
            </a:rPr>
            <a:t>水源林造成事業</a:t>
          </a:r>
        </a:p>
        <a:p>
          <a:pPr algn="ctr" rtl="0">
            <a:defRPr sz="1000"/>
          </a:pPr>
          <a:r>
            <a:rPr lang="en-US" altLang="ja-JP" sz="1600" b="0" i="0" u="none" strike="noStrike" baseline="0">
              <a:solidFill>
                <a:srgbClr val="000000"/>
              </a:solidFill>
              <a:latin typeface="ＭＳ Ｐゴシック"/>
              <a:ea typeface="ＭＳ Ｐゴシック"/>
            </a:rPr>
            <a:t>B</a:t>
          </a:r>
          <a:endParaRPr lang="en-US" altLang="ja-JP" sz="1200" b="0" i="0" u="none" strike="noStrike" baseline="0">
            <a:solidFill>
              <a:srgbClr val="000000"/>
            </a:solidFill>
            <a:latin typeface="ＭＳ Ｐゴシック"/>
            <a:ea typeface="ＭＳ Ｐゴシック"/>
          </a:endParaRPr>
        </a:p>
        <a:p>
          <a:pPr algn="ctr" rtl="0">
            <a:defRPr sz="1000"/>
          </a:pPr>
          <a:r>
            <a:rPr lang="ja-JP" altLang="en-US" sz="1400" b="0" i="0" u="none" strike="noStrike" baseline="0">
              <a:solidFill>
                <a:srgbClr val="000000"/>
              </a:solidFill>
              <a:latin typeface="ＭＳ Ｐゴシック"/>
              <a:ea typeface="ＭＳ Ｐゴシック"/>
            </a:rPr>
            <a:t>造林者</a:t>
          </a:r>
        </a:p>
        <a:p>
          <a:pPr algn="ctr" rtl="0">
            <a:defRPr sz="1000"/>
          </a:pPr>
          <a:r>
            <a:rPr lang="ja-JP" altLang="en-US" sz="1400" b="0" i="0" u="none" strike="noStrike" baseline="0">
              <a:solidFill>
                <a:srgbClr val="000000"/>
              </a:solidFill>
              <a:latin typeface="ＭＳ Ｐゴシック"/>
              <a:ea typeface="ＭＳ Ｐゴシック"/>
            </a:rPr>
            <a:t>　</a:t>
          </a:r>
          <a:r>
            <a:rPr lang="en-US" altLang="ja-JP" sz="1400" b="0" i="0" u="none" strike="noStrike" baseline="0">
              <a:solidFill>
                <a:srgbClr val="000000"/>
              </a:solidFill>
              <a:latin typeface="ＭＳ Ｐゴシック"/>
              <a:ea typeface="ＭＳ Ｐゴシック"/>
            </a:rPr>
            <a:t>65</a:t>
          </a:r>
          <a:r>
            <a:rPr lang="ja-JP" altLang="en-US" sz="1400" b="0" i="0" u="none" strike="noStrike" baseline="0">
              <a:solidFill>
                <a:srgbClr val="000000"/>
              </a:solidFill>
              <a:latin typeface="ＭＳ Ｐゴシック"/>
              <a:ea typeface="ＭＳ Ｐゴシック"/>
            </a:rPr>
            <a:t>百万円</a:t>
          </a:r>
        </a:p>
        <a:p>
          <a:pPr marL="0" marR="0" indent="0" algn="ctr" defTabSz="914400" rtl="0" eaLnBrk="1" fontAlgn="auto" latinLnBrk="0" hangingPunct="1">
            <a:lnSpc>
              <a:spcPct val="100000"/>
            </a:lnSpc>
            <a:spcBef>
              <a:spcPts val="0"/>
            </a:spcBef>
            <a:spcAft>
              <a:spcPts val="0"/>
            </a:spcAft>
            <a:buClrTx/>
            <a:buSzTx/>
            <a:buFontTx/>
            <a:buNone/>
            <a:tabLst/>
            <a:defRPr sz="1000"/>
          </a:pPr>
          <a:r>
            <a:rPr lang="ja-JP" altLang="en-US" sz="1200" b="0" i="0" baseline="0">
              <a:latin typeface="+mn-lt"/>
              <a:ea typeface="+mn-ea"/>
              <a:cs typeface="+mn-cs"/>
            </a:rPr>
            <a:t>藤仲林材（株） </a:t>
          </a:r>
          <a:r>
            <a:rPr lang="ja-JP" altLang="en-US" sz="1200" b="0" i="0" u="none" strike="noStrike" baseline="0">
              <a:solidFill>
                <a:srgbClr val="000000"/>
              </a:solidFill>
              <a:latin typeface="ＭＳ Ｐゴシック"/>
              <a:ea typeface="ＭＳ Ｐゴシック"/>
            </a:rPr>
            <a:t>　</a:t>
          </a:r>
          <a:endParaRPr lang="en-US" altLang="ja-JP" sz="1200" b="0" i="0" u="none" strike="noStrike" baseline="0">
            <a:solidFill>
              <a:srgbClr val="000000"/>
            </a:solidFill>
            <a:latin typeface="ＭＳ Ｐゴシック"/>
            <a:ea typeface="ＭＳ Ｐゴシック"/>
          </a:endParaRPr>
        </a:p>
        <a:p>
          <a:pPr marL="0" marR="0" indent="0" algn="ctr" defTabSz="914400" rtl="0" eaLnBrk="1" fontAlgn="auto" latinLnBrk="0" hangingPunct="1">
            <a:lnSpc>
              <a:spcPct val="100000"/>
            </a:lnSpc>
            <a:spcBef>
              <a:spcPts val="0"/>
            </a:spcBef>
            <a:spcAft>
              <a:spcPts val="0"/>
            </a:spcAft>
            <a:buClrTx/>
            <a:buSzTx/>
            <a:buFontTx/>
            <a:buNone/>
            <a:tabLst/>
            <a:defRPr sz="1000"/>
          </a:pPr>
          <a:r>
            <a:rPr lang="en-US" altLang="ja-JP" sz="1200" b="0" i="0" u="none" strike="noStrike" baseline="0">
              <a:solidFill>
                <a:srgbClr val="000000"/>
              </a:solidFill>
              <a:latin typeface="ＭＳ Ｐゴシック"/>
              <a:ea typeface="ＭＳ Ｐゴシック"/>
            </a:rPr>
            <a:t>3</a:t>
          </a:r>
          <a:r>
            <a:rPr lang="ja-JP" altLang="en-US" sz="1200" b="0" i="0" u="none" strike="noStrike" baseline="0">
              <a:solidFill>
                <a:srgbClr val="000000"/>
              </a:solidFill>
              <a:latin typeface="ＭＳ Ｐゴシック"/>
              <a:ea typeface="ＭＳ Ｐゴシック"/>
            </a:rPr>
            <a:t>百万円　　外</a:t>
          </a:r>
          <a:r>
            <a:rPr lang="en-US" altLang="ja-JP" sz="1200" b="0" i="0" u="none" strike="noStrike" baseline="0">
              <a:solidFill>
                <a:srgbClr val="000000"/>
              </a:solidFill>
              <a:latin typeface="ＭＳ Ｐゴシック"/>
              <a:ea typeface="ＭＳ Ｐゴシック"/>
            </a:rPr>
            <a:t>56</a:t>
          </a:r>
          <a:r>
            <a:rPr lang="ja-JP" altLang="en-US" sz="1200" b="0" i="0" u="none" strike="noStrike" baseline="0">
              <a:solidFill>
                <a:srgbClr val="000000"/>
              </a:solidFill>
              <a:latin typeface="ＭＳ Ｐゴシック"/>
              <a:ea typeface="ＭＳ Ｐゴシック"/>
            </a:rPr>
            <a:t>者</a:t>
          </a:r>
        </a:p>
      </xdr:txBody>
    </xdr:sp>
    <xdr:clientData/>
  </xdr:twoCellAnchor>
  <xdr:twoCellAnchor>
    <xdr:from>
      <xdr:col>24</xdr:col>
      <xdr:colOff>47625</xdr:colOff>
      <xdr:row>78</xdr:row>
      <xdr:rowOff>150583</xdr:rowOff>
    </xdr:from>
    <xdr:to>
      <xdr:col>34</xdr:col>
      <xdr:colOff>47624</xdr:colOff>
      <xdr:row>78</xdr:row>
      <xdr:rowOff>1638300</xdr:rowOff>
    </xdr:to>
    <xdr:sp macro="" textlink="">
      <xdr:nvSpPr>
        <xdr:cNvPr id="5" name="大かっこ 4"/>
        <xdr:cNvSpPr/>
      </xdr:nvSpPr>
      <xdr:spPr>
        <a:xfrm>
          <a:off x="4104236" y="36435638"/>
          <a:ext cx="1787235" cy="1487717"/>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050">
              <a:solidFill>
                <a:schemeClr val="tx1"/>
              </a:solidFill>
            </a:rPr>
            <a:t>造林・間伐等の</a:t>
          </a:r>
          <a:r>
            <a:rPr kumimoji="1" lang="ja-JP" altLang="en-US" sz="1050"/>
            <a:t>森林整備の実施</a:t>
          </a:r>
          <a:endParaRPr kumimoji="1" lang="en-US" altLang="ja-JP" sz="1050"/>
        </a:p>
        <a:p>
          <a:pPr algn="l"/>
          <a:endParaRPr kumimoji="1" lang="en-US" altLang="ja-JP" sz="1050"/>
        </a:p>
        <a:p>
          <a:pPr algn="l"/>
          <a:r>
            <a:rPr kumimoji="1" lang="ja-JP" altLang="en-US" sz="1050"/>
            <a:t>造林地の管理</a:t>
          </a:r>
          <a:r>
            <a:rPr kumimoji="1" lang="en-US" altLang="ja-JP" sz="1050"/>
            <a:t>(</a:t>
          </a:r>
          <a:r>
            <a:rPr kumimoji="1" lang="ja-JP" altLang="en-US" sz="1050"/>
            <a:t>火災、有害動物等による被害の予防、境界の保全等</a:t>
          </a:r>
          <a:r>
            <a:rPr kumimoji="1" lang="en-US" altLang="ja-JP" sz="1050"/>
            <a:t>)</a:t>
          </a:r>
          <a:endParaRPr kumimoji="1" lang="ja-JP" altLang="en-US" sz="1050"/>
        </a:p>
      </xdr:txBody>
    </xdr:sp>
    <xdr:clientData/>
  </xdr:twoCellAnchor>
  <xdr:twoCellAnchor>
    <xdr:from>
      <xdr:col>29</xdr:col>
      <xdr:colOff>114301</xdr:colOff>
      <xdr:row>76</xdr:row>
      <xdr:rowOff>1143000</xdr:rowOff>
    </xdr:from>
    <xdr:to>
      <xdr:col>29</xdr:col>
      <xdr:colOff>115861</xdr:colOff>
      <xdr:row>76</xdr:row>
      <xdr:rowOff>1657354</xdr:rowOff>
    </xdr:to>
    <xdr:cxnSp macro="">
      <xdr:nvCxnSpPr>
        <xdr:cNvPr id="6" name="直線矢印コネクタ 5"/>
        <xdr:cNvCxnSpPr>
          <a:stCxn id="2" idx="2"/>
        </xdr:cNvCxnSpPr>
      </xdr:nvCxnSpPr>
      <xdr:spPr>
        <a:xfrm rot="5400000">
          <a:off x="4870479" y="29637732"/>
          <a:ext cx="514354" cy="1560"/>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146050</xdr:colOff>
      <xdr:row>76</xdr:row>
      <xdr:rowOff>3038475</xdr:rowOff>
    </xdr:from>
    <xdr:to>
      <xdr:col>42</xdr:col>
      <xdr:colOff>142875</xdr:colOff>
      <xdr:row>76</xdr:row>
      <xdr:rowOff>4086225</xdr:rowOff>
    </xdr:to>
    <xdr:sp macro="" textlink="">
      <xdr:nvSpPr>
        <xdr:cNvPr id="7" name="大かっこ 6"/>
        <xdr:cNvSpPr/>
      </xdr:nvSpPr>
      <xdr:spPr>
        <a:xfrm>
          <a:off x="2540115" y="31276810"/>
          <a:ext cx="5100840" cy="104775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rtl="0"/>
          <a:r>
            <a:rPr lang="ja-JP" altLang="en-US" sz="1100" b="0" i="0">
              <a:solidFill>
                <a:schemeClr val="tx1"/>
              </a:solidFill>
              <a:latin typeface="+mn-lt"/>
              <a:ea typeface="+mn-ea"/>
              <a:cs typeface="+mn-cs"/>
            </a:rPr>
            <a:t>水源林造成事業の実施箇所決定、技術指導、水源林造成に要する費用負担</a:t>
          </a:r>
          <a:endParaRPr lang="en-US" sz="1100" b="0" i="0">
            <a:solidFill>
              <a:schemeClr val="tx1"/>
            </a:solidFill>
            <a:latin typeface="+mn-lt"/>
            <a:ea typeface="+mn-ea"/>
            <a:cs typeface="+mn-cs"/>
          </a:endParaRPr>
        </a:p>
        <a:p>
          <a:pPr algn="l"/>
          <a:endParaRPr kumimoji="1" lang="ja-JP" altLang="en-US" sz="1100"/>
        </a:p>
      </xdr:txBody>
    </xdr:sp>
    <xdr:clientData/>
  </xdr:twoCellAnchor>
  <xdr:twoCellAnchor>
    <xdr:from>
      <xdr:col>22</xdr:col>
      <xdr:colOff>120650</xdr:colOff>
      <xdr:row>77</xdr:row>
      <xdr:rowOff>569685</xdr:rowOff>
    </xdr:from>
    <xdr:to>
      <xdr:col>35</xdr:col>
      <xdr:colOff>104775</xdr:colOff>
      <xdr:row>77</xdr:row>
      <xdr:rowOff>929685</xdr:rowOff>
    </xdr:to>
    <xdr:sp macro="" textlink="">
      <xdr:nvSpPr>
        <xdr:cNvPr id="8" name="テキスト ボックス 4"/>
        <xdr:cNvSpPr txBox="1"/>
      </xdr:nvSpPr>
      <xdr:spPr>
        <a:xfrm>
          <a:off x="3844752" y="32989321"/>
          <a:ext cx="2303376" cy="360000"/>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rtl="0">
            <a:defRPr sz="1000"/>
          </a:pPr>
          <a:r>
            <a:rPr lang="en-US" altLang="ja-JP" sz="1100" b="0" i="0" strike="noStrike">
              <a:solidFill>
                <a:srgbClr val="000000"/>
              </a:solidFill>
              <a:latin typeface="ＭＳ Ｐゴシック"/>
              <a:ea typeface="ＭＳ Ｐゴシック"/>
            </a:rPr>
            <a:t>【</a:t>
          </a:r>
          <a:r>
            <a:rPr lang="ja-JP" altLang="en-US" sz="1100" b="0" i="0" strike="noStrike">
              <a:solidFill>
                <a:srgbClr val="000000"/>
              </a:solidFill>
              <a:latin typeface="ＭＳ Ｐゴシック"/>
              <a:ea typeface="ＭＳ Ｐゴシック"/>
            </a:rPr>
            <a:t>水源林造成に係る費用負担</a:t>
          </a:r>
          <a:r>
            <a:rPr lang="en-US" altLang="ja-JP" sz="1100" b="0" i="0" strike="noStrike">
              <a:solidFill>
                <a:srgbClr val="000000"/>
              </a:solidFill>
              <a:latin typeface="ＭＳ Ｐゴシック"/>
              <a:ea typeface="ＭＳ Ｐゴシック"/>
            </a:rPr>
            <a:t>】</a:t>
          </a:r>
        </a:p>
      </xdr:txBody>
    </xdr:sp>
    <xdr:clientData/>
  </xdr:twoCellAnchor>
  <xdr:twoCellAnchor>
    <xdr:from>
      <xdr:col>29</xdr:col>
      <xdr:colOff>106364</xdr:colOff>
      <xdr:row>76</xdr:row>
      <xdr:rowOff>4182835</xdr:rowOff>
    </xdr:from>
    <xdr:to>
      <xdr:col>29</xdr:col>
      <xdr:colOff>123826</xdr:colOff>
      <xdr:row>77</xdr:row>
      <xdr:rowOff>190499</xdr:rowOff>
    </xdr:to>
    <xdr:cxnSp macro="">
      <xdr:nvCxnSpPr>
        <xdr:cNvPr id="9" name="直線矢印コネクタ 8"/>
        <xdr:cNvCxnSpPr/>
      </xdr:nvCxnSpPr>
      <xdr:spPr>
        <a:xfrm rot="16200000" flipH="1">
          <a:off x="5033187" y="32506922"/>
          <a:ext cx="188965" cy="17462"/>
        </a:xfrm>
        <a:prstGeom prst="straightConnector1">
          <a:avLst/>
        </a:prstGeom>
        <a:ln w="22225">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63500</xdr:colOff>
      <xdr:row>77</xdr:row>
      <xdr:rowOff>588735</xdr:rowOff>
    </xdr:from>
    <xdr:to>
      <xdr:col>41</xdr:col>
      <xdr:colOff>101600</xdr:colOff>
      <xdr:row>77</xdr:row>
      <xdr:rowOff>948735</xdr:rowOff>
    </xdr:to>
    <xdr:sp macro="" textlink="">
      <xdr:nvSpPr>
        <xdr:cNvPr id="10" name="テキスト ボックス 4"/>
        <xdr:cNvSpPr txBox="1"/>
      </xdr:nvSpPr>
      <xdr:spPr>
        <a:xfrm>
          <a:off x="5076075" y="33008371"/>
          <a:ext cx="2324100" cy="360000"/>
        </a:xfrm>
        <a:prstGeom prst="rect">
          <a:avLst/>
        </a:prstGeom>
        <a:noFill/>
        <a:ln w="1587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24</xdr:col>
      <xdr:colOff>63500</xdr:colOff>
      <xdr:row>79</xdr:row>
      <xdr:rowOff>0</xdr:rowOff>
    </xdr:from>
    <xdr:to>
      <xdr:col>28</xdr:col>
      <xdr:colOff>88900</xdr:colOff>
      <xdr:row>83</xdr:row>
      <xdr:rowOff>0</xdr:rowOff>
    </xdr:to>
    <xdr:cxnSp macro="">
      <xdr:nvCxnSpPr>
        <xdr:cNvPr id="2" name="カギ線コネクタ 1"/>
        <xdr:cNvCxnSpPr/>
      </xdr:nvCxnSpPr>
      <xdr:spPr>
        <a:xfrm rot="5400000">
          <a:off x="4095404" y="30740234"/>
          <a:ext cx="864524" cy="815109"/>
        </a:xfrm>
        <a:prstGeom prst="bentConnector3">
          <a:avLst>
            <a:gd name="adj1" fmla="val 5000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190500</xdr:colOff>
      <xdr:row>81</xdr:row>
      <xdr:rowOff>0</xdr:rowOff>
    </xdr:from>
    <xdr:to>
      <xdr:col>28</xdr:col>
      <xdr:colOff>88900</xdr:colOff>
      <xdr:row>99</xdr:row>
      <xdr:rowOff>203200</xdr:rowOff>
    </xdr:to>
    <xdr:cxnSp macro="">
      <xdr:nvCxnSpPr>
        <xdr:cNvPr id="3" name="カギ線コネクタ 2"/>
        <xdr:cNvCxnSpPr/>
      </xdr:nvCxnSpPr>
      <xdr:spPr>
        <a:xfrm rot="5400000">
          <a:off x="2627515" y="32933639"/>
          <a:ext cx="4093556" cy="521855"/>
        </a:xfrm>
        <a:prstGeom prst="bent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25400</xdr:colOff>
      <xdr:row>89</xdr:row>
      <xdr:rowOff>0</xdr:rowOff>
    </xdr:from>
    <xdr:to>
      <xdr:col>25</xdr:col>
      <xdr:colOff>38100</xdr:colOff>
      <xdr:row>99</xdr:row>
      <xdr:rowOff>203200</xdr:rowOff>
    </xdr:to>
    <xdr:cxnSp macro="">
      <xdr:nvCxnSpPr>
        <xdr:cNvPr id="4" name="直線矢印コネクタ 3"/>
        <xdr:cNvCxnSpPr/>
      </xdr:nvCxnSpPr>
      <xdr:spPr>
        <a:xfrm rot="16200000" flipH="1">
          <a:off x="3072360" y="34052741"/>
          <a:ext cx="2364509"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86</xdr:row>
      <xdr:rowOff>0</xdr:rowOff>
    </xdr:from>
    <xdr:to>
      <xdr:col>31</xdr:col>
      <xdr:colOff>0</xdr:colOff>
      <xdr:row>86</xdr:row>
      <xdr:rowOff>1588</xdr:rowOff>
    </xdr:to>
    <xdr:cxnSp macro="">
      <xdr:nvCxnSpPr>
        <xdr:cNvPr id="5" name="直線矢印コネクタ 4"/>
        <xdr:cNvCxnSpPr/>
      </xdr:nvCxnSpPr>
      <xdr:spPr>
        <a:xfrm>
          <a:off x="4430684" y="32228444"/>
          <a:ext cx="947651" cy="1588"/>
        </a:xfrm>
        <a:prstGeom prst="straightConnector1">
          <a:avLst/>
        </a:prstGeom>
        <a:ln>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63500</xdr:colOff>
      <xdr:row>79</xdr:row>
      <xdr:rowOff>0</xdr:rowOff>
    </xdr:from>
    <xdr:to>
      <xdr:col>28</xdr:col>
      <xdr:colOff>88900</xdr:colOff>
      <xdr:row>83</xdr:row>
      <xdr:rowOff>0</xdr:rowOff>
    </xdr:to>
    <xdr:cxnSp macro="">
      <xdr:nvCxnSpPr>
        <xdr:cNvPr id="6" name="カギ線コネクタ 5"/>
        <xdr:cNvCxnSpPr/>
      </xdr:nvCxnSpPr>
      <xdr:spPr>
        <a:xfrm rot="5400000">
          <a:off x="4095404" y="30740234"/>
          <a:ext cx="864524" cy="815109"/>
        </a:xfrm>
        <a:prstGeom prst="bentConnector3">
          <a:avLst>
            <a:gd name="adj1" fmla="val 50000"/>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190500</xdr:colOff>
      <xdr:row>81</xdr:row>
      <xdr:rowOff>0</xdr:rowOff>
    </xdr:from>
    <xdr:to>
      <xdr:col>28</xdr:col>
      <xdr:colOff>88900</xdr:colOff>
      <xdr:row>99</xdr:row>
      <xdr:rowOff>203200</xdr:rowOff>
    </xdr:to>
    <xdr:cxnSp macro="">
      <xdr:nvCxnSpPr>
        <xdr:cNvPr id="7" name="カギ線コネクタ 6"/>
        <xdr:cNvCxnSpPr/>
      </xdr:nvCxnSpPr>
      <xdr:spPr>
        <a:xfrm rot="5400000">
          <a:off x="2627515" y="32933639"/>
          <a:ext cx="4093556" cy="521855"/>
        </a:xfrm>
        <a:prstGeom prst="bent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25400</xdr:colOff>
      <xdr:row>89</xdr:row>
      <xdr:rowOff>0</xdr:rowOff>
    </xdr:from>
    <xdr:to>
      <xdr:col>25</xdr:col>
      <xdr:colOff>38100</xdr:colOff>
      <xdr:row>99</xdr:row>
      <xdr:rowOff>203200</xdr:rowOff>
    </xdr:to>
    <xdr:cxnSp macro="">
      <xdr:nvCxnSpPr>
        <xdr:cNvPr id="8" name="直線矢印コネクタ 7"/>
        <xdr:cNvCxnSpPr/>
      </xdr:nvCxnSpPr>
      <xdr:spPr>
        <a:xfrm rot="16200000" flipH="1">
          <a:off x="3072360" y="34052741"/>
          <a:ext cx="2364509"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26</xdr:col>
      <xdr:colOff>0</xdr:colOff>
      <xdr:row>86</xdr:row>
      <xdr:rowOff>0</xdr:rowOff>
    </xdr:from>
    <xdr:to>
      <xdr:col>31</xdr:col>
      <xdr:colOff>0</xdr:colOff>
      <xdr:row>86</xdr:row>
      <xdr:rowOff>1588</xdr:rowOff>
    </xdr:to>
    <xdr:cxnSp macro="">
      <xdr:nvCxnSpPr>
        <xdr:cNvPr id="9" name="直線矢印コネクタ 8"/>
        <xdr:cNvCxnSpPr/>
      </xdr:nvCxnSpPr>
      <xdr:spPr>
        <a:xfrm>
          <a:off x="4430684" y="32228444"/>
          <a:ext cx="947651" cy="1588"/>
        </a:xfrm>
        <a:prstGeom prst="straightConnector1">
          <a:avLst/>
        </a:prstGeom>
        <a:ln>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4.xml><?xml version="1.0" encoding="utf-8"?>
<xdr:wsDr xmlns:xdr="http://schemas.openxmlformats.org/drawingml/2006/spreadsheetDrawing" xmlns:a="http://schemas.openxmlformats.org/drawingml/2006/main">
  <xdr:twoCellAnchor>
    <xdr:from>
      <xdr:col>21</xdr:col>
      <xdr:colOff>95250</xdr:colOff>
      <xdr:row>82</xdr:row>
      <xdr:rowOff>794</xdr:rowOff>
    </xdr:from>
    <xdr:to>
      <xdr:col>21</xdr:col>
      <xdr:colOff>102394</xdr:colOff>
      <xdr:row>85</xdr:row>
      <xdr:rowOff>204107</xdr:rowOff>
    </xdr:to>
    <xdr:cxnSp macro="">
      <xdr:nvCxnSpPr>
        <xdr:cNvPr id="2" name="直線コネクタ 1"/>
        <xdr:cNvCxnSpPr/>
      </xdr:nvCxnSpPr>
      <xdr:spPr>
        <a:xfrm flipH="1">
          <a:off x="3653097" y="31090394"/>
          <a:ext cx="7144" cy="851706"/>
        </a:xfrm>
        <a:prstGeom prst="line">
          <a:avLst/>
        </a:prstGeom>
        <a:ln>
          <a:headEnd type="non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15</xdr:col>
      <xdr:colOff>100853</xdr:colOff>
      <xdr:row>99</xdr:row>
      <xdr:rowOff>60831</xdr:rowOff>
    </xdr:from>
    <xdr:to>
      <xdr:col>28</xdr:col>
      <xdr:colOff>89647</xdr:colOff>
      <xdr:row>101</xdr:row>
      <xdr:rowOff>195304</xdr:rowOff>
    </xdr:to>
    <xdr:sp macro="" textlink="">
      <xdr:nvSpPr>
        <xdr:cNvPr id="3" name="大かっこ 2"/>
        <xdr:cNvSpPr/>
      </xdr:nvSpPr>
      <xdr:spPr>
        <a:xfrm>
          <a:off x="2661173" y="34824656"/>
          <a:ext cx="2324670" cy="566735"/>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182335</xdr:colOff>
      <xdr:row>97</xdr:row>
      <xdr:rowOff>8165</xdr:rowOff>
    </xdr:from>
    <xdr:to>
      <xdr:col>21</xdr:col>
      <xdr:colOff>188760</xdr:colOff>
      <xdr:row>98</xdr:row>
      <xdr:rowOff>187327</xdr:rowOff>
    </xdr:to>
    <xdr:cxnSp macro="">
      <xdr:nvCxnSpPr>
        <xdr:cNvPr id="4" name="直線矢印コネクタ 3"/>
        <xdr:cNvCxnSpPr/>
      </xdr:nvCxnSpPr>
      <xdr:spPr>
        <a:xfrm rot="5400000">
          <a:off x="3524966" y="34538320"/>
          <a:ext cx="395293"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0</xdr:colOff>
      <xdr:row>102</xdr:row>
      <xdr:rowOff>0</xdr:rowOff>
    </xdr:from>
    <xdr:to>
      <xdr:col>22</xdr:col>
      <xdr:colOff>6425</xdr:colOff>
      <xdr:row>103</xdr:row>
      <xdr:rowOff>177801</xdr:rowOff>
    </xdr:to>
    <xdr:cxnSp macro="">
      <xdr:nvCxnSpPr>
        <xdr:cNvPr id="5" name="直線矢印コネクタ 4"/>
        <xdr:cNvCxnSpPr/>
      </xdr:nvCxnSpPr>
      <xdr:spPr>
        <a:xfrm rot="5400000">
          <a:off x="3530349" y="35605971"/>
          <a:ext cx="393932" cy="6425"/>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100853</xdr:colOff>
      <xdr:row>111</xdr:row>
      <xdr:rowOff>33617</xdr:rowOff>
    </xdr:from>
    <xdr:to>
      <xdr:col>28</xdr:col>
      <xdr:colOff>89647</xdr:colOff>
      <xdr:row>114</xdr:row>
      <xdr:rowOff>23813</xdr:rowOff>
    </xdr:to>
    <xdr:sp macro="" textlink="">
      <xdr:nvSpPr>
        <xdr:cNvPr id="6" name="大かっこ 5"/>
        <xdr:cNvSpPr/>
      </xdr:nvSpPr>
      <xdr:spPr>
        <a:xfrm>
          <a:off x="2661173" y="37391013"/>
          <a:ext cx="2324670" cy="638589"/>
        </a:xfrm>
        <a:prstGeom prst="bracketPair">
          <a:avLst/>
        </a:prstGeom>
        <a:ln w="952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39</xdr:col>
      <xdr:colOff>177800</xdr:colOff>
      <xdr:row>82</xdr:row>
      <xdr:rowOff>12700</xdr:rowOff>
    </xdr:from>
    <xdr:to>
      <xdr:col>39</xdr:col>
      <xdr:colOff>184944</xdr:colOff>
      <xdr:row>86</xdr:row>
      <xdr:rowOff>113</xdr:rowOff>
    </xdr:to>
    <xdr:cxnSp macro="">
      <xdr:nvCxnSpPr>
        <xdr:cNvPr id="7" name="直線コネクタ 6"/>
        <xdr:cNvCxnSpPr/>
      </xdr:nvCxnSpPr>
      <xdr:spPr>
        <a:xfrm flipH="1">
          <a:off x="7127240" y="31102300"/>
          <a:ext cx="7144" cy="851937"/>
        </a:xfrm>
        <a:prstGeom prst="line">
          <a:avLst/>
        </a:prstGeom>
        <a:ln>
          <a:headEnd type="none"/>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139700</xdr:colOff>
      <xdr:row>95</xdr:row>
      <xdr:rowOff>0</xdr:rowOff>
    </xdr:from>
    <xdr:to>
      <xdr:col>39</xdr:col>
      <xdr:colOff>139700</xdr:colOff>
      <xdr:row>96</xdr:row>
      <xdr:rowOff>179162</xdr:rowOff>
    </xdr:to>
    <xdr:cxnSp macro="">
      <xdr:nvCxnSpPr>
        <xdr:cNvPr id="8" name="直線矢印コネクタ 7"/>
        <xdr:cNvCxnSpPr/>
      </xdr:nvCxnSpPr>
      <xdr:spPr>
        <a:xfrm rot="5400000">
          <a:off x="6891493" y="34096949"/>
          <a:ext cx="395293" cy="0"/>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82550</xdr:colOff>
      <xdr:row>74</xdr:row>
      <xdr:rowOff>822325</xdr:rowOff>
    </xdr:from>
    <xdr:to>
      <xdr:col>17</xdr:col>
      <xdr:colOff>108700</xdr:colOff>
      <xdr:row>75</xdr:row>
      <xdr:rowOff>631825</xdr:rowOff>
    </xdr:to>
    <xdr:sp macro="" textlink="">
      <xdr:nvSpPr>
        <xdr:cNvPr id="2" name="テキスト ボックス 1"/>
        <xdr:cNvSpPr txBox="1"/>
      </xdr:nvSpPr>
      <xdr:spPr>
        <a:xfrm>
          <a:off x="1479088" y="31596041"/>
          <a:ext cx="1522441" cy="1073035"/>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defRPr sz="1000"/>
          </a:pPr>
          <a:r>
            <a:rPr lang="en-US" altLang="ja-JP" sz="1000" b="1" i="0" strike="noStrike">
              <a:solidFill>
                <a:srgbClr val="000000"/>
              </a:solidFill>
              <a:latin typeface="ＭＳ ゴシック"/>
              <a:ea typeface="ＭＳ ゴシック"/>
            </a:rPr>
            <a:t>A</a:t>
          </a:r>
          <a:r>
            <a:rPr lang="ja-JP" altLang="en-US" sz="1000" b="1" i="0" strike="noStrike">
              <a:solidFill>
                <a:srgbClr val="000000"/>
              </a:solidFill>
              <a:latin typeface="ＭＳ ゴシック"/>
              <a:ea typeface="ＭＳ ゴシック"/>
            </a:rPr>
            <a:t>　森林管理局</a:t>
          </a:r>
        </a:p>
        <a:p>
          <a:pPr algn="ctr" rtl="0">
            <a:defRPr sz="1000"/>
          </a:pPr>
          <a:r>
            <a:rPr lang="ja-JP" altLang="en-US" sz="1000" b="1"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598</a:t>
          </a:r>
          <a:r>
            <a:rPr lang="ja-JP" altLang="en-US" sz="800" b="0" i="0" strike="noStrike">
              <a:solidFill>
                <a:sysClr val="windowText" lastClr="000000"/>
              </a:solidFill>
              <a:latin typeface="ＭＳ ゴシック"/>
              <a:ea typeface="ＭＳ ゴシック"/>
            </a:rPr>
            <a:t>百万円</a:t>
          </a:r>
        </a:p>
        <a:p>
          <a:pPr algn="ctr" rtl="0">
            <a:defRPr sz="1000"/>
          </a:pPr>
          <a:endParaRPr lang="ja-JP" altLang="en-US" sz="800" b="0" i="0" strike="noStrike">
            <a:solidFill>
              <a:sysClr val="windowText" lastClr="000000"/>
            </a:solidFill>
            <a:latin typeface="ＭＳ ゴシック"/>
            <a:ea typeface="ＭＳ ゴシック"/>
          </a:endParaRPr>
        </a:p>
        <a:p>
          <a:pPr algn="ctr" rtl="0">
            <a:defRPr sz="1000"/>
          </a:pPr>
          <a:r>
            <a:rPr lang="ja-JP" altLang="en-US" sz="800" b="0" i="0" strike="noStrike">
              <a:solidFill>
                <a:sysClr val="windowText" lastClr="000000"/>
              </a:solidFill>
              <a:latin typeface="ＭＳ ゴシック"/>
              <a:ea typeface="ＭＳ ゴシック"/>
            </a:rPr>
            <a:t>　関東森林管理局</a:t>
          </a:r>
        </a:p>
        <a:p>
          <a:pPr algn="ctr"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332</a:t>
          </a:r>
          <a:r>
            <a:rPr lang="ja-JP" altLang="en-US" sz="800" b="0" i="0" strike="noStrike">
              <a:solidFill>
                <a:sysClr val="windowText" lastClr="000000"/>
              </a:solidFill>
              <a:latin typeface="ＭＳ ゴシック"/>
              <a:ea typeface="ＭＳ ゴシック"/>
            </a:rPr>
            <a:t>百万円</a:t>
          </a:r>
        </a:p>
        <a:p>
          <a:pPr algn="ctr" rtl="0">
            <a:defRPr sz="1000"/>
          </a:pPr>
          <a:r>
            <a:rPr lang="ja-JP" altLang="en-US" sz="800" b="0" i="0" strike="noStrike">
              <a:solidFill>
                <a:sysClr val="windowText" lastClr="000000"/>
              </a:solidFill>
              <a:latin typeface="ＭＳ ゴシック"/>
              <a:ea typeface="ＭＳ ゴシック"/>
            </a:rPr>
            <a:t>　外</a:t>
          </a:r>
          <a:r>
            <a:rPr lang="en-US" altLang="ja-JP" sz="800" b="0" i="0" strike="noStrike">
              <a:solidFill>
                <a:sysClr val="windowText" lastClr="000000"/>
              </a:solidFill>
              <a:latin typeface="ＭＳ ゴシック"/>
              <a:ea typeface="ＭＳ ゴシック"/>
            </a:rPr>
            <a:t>1</a:t>
          </a:r>
          <a:r>
            <a:rPr lang="ja-JP" altLang="en-US" sz="800" b="0" i="0" strike="noStrike">
              <a:solidFill>
                <a:sysClr val="windowText" lastClr="000000"/>
              </a:solidFill>
              <a:latin typeface="ＭＳ ゴシック"/>
              <a:ea typeface="ＭＳ ゴシック"/>
            </a:rPr>
            <a:t>森林管</a:t>
          </a:r>
          <a:r>
            <a:rPr lang="ja-JP" altLang="en-US" sz="800" b="0" i="0" strike="noStrike">
              <a:solidFill>
                <a:srgbClr val="000000"/>
              </a:solidFill>
              <a:latin typeface="ＭＳ ゴシック"/>
              <a:ea typeface="ＭＳ ゴシック"/>
            </a:rPr>
            <a:t>理局</a:t>
          </a:r>
        </a:p>
        <a:p>
          <a:pPr algn="ctr" rtl="0">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35</xdr:col>
      <xdr:colOff>31750</xdr:colOff>
      <xdr:row>74</xdr:row>
      <xdr:rowOff>847726</xdr:rowOff>
    </xdr:from>
    <xdr:to>
      <xdr:col>43</xdr:col>
      <xdr:colOff>102350</xdr:colOff>
      <xdr:row>75</xdr:row>
      <xdr:rowOff>641350</xdr:rowOff>
    </xdr:to>
    <xdr:sp macro="" textlink="">
      <xdr:nvSpPr>
        <xdr:cNvPr id="3" name="テキスト ボックス 2"/>
        <xdr:cNvSpPr txBox="1"/>
      </xdr:nvSpPr>
      <xdr:spPr>
        <a:xfrm>
          <a:off x="6075103" y="31621442"/>
          <a:ext cx="1724832" cy="105715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b="1">
              <a:solidFill>
                <a:sysClr val="windowText" lastClr="000000"/>
              </a:solidFill>
              <a:latin typeface="ＭＳ ゴシック" pitchFamily="49" charset="-128"/>
              <a:ea typeface="ＭＳ ゴシック" pitchFamily="49" charset="-128"/>
            </a:rPr>
            <a:t>B</a:t>
          </a:r>
          <a:r>
            <a:rPr kumimoji="1" lang="ja-JP" altLang="en-US" sz="1000" b="1">
              <a:solidFill>
                <a:sysClr val="windowText" lastClr="000000"/>
              </a:solidFill>
              <a:latin typeface="ＭＳ ゴシック" pitchFamily="49" charset="-128"/>
              <a:ea typeface="ＭＳ ゴシック" pitchFamily="49" charset="-128"/>
            </a:rPr>
            <a:t>　都道府県</a:t>
          </a:r>
          <a:endParaRPr kumimoji="1" lang="en-US" altLang="ja-JP" sz="1000" b="1">
            <a:solidFill>
              <a:sysClr val="windowText" lastClr="000000"/>
            </a:solidFill>
            <a:latin typeface="ＭＳ ゴシック" pitchFamily="49" charset="-128"/>
            <a:ea typeface="ＭＳ ゴシック" pitchFamily="49" charset="-128"/>
          </a:endParaRPr>
        </a:p>
        <a:p>
          <a:pPr algn="ctr"/>
          <a:r>
            <a:rPr kumimoji="1" lang="en-US" altLang="ja-JP" sz="800">
              <a:solidFill>
                <a:sysClr val="windowText" lastClr="000000"/>
              </a:solidFill>
              <a:latin typeface="ＭＳ ゴシック" pitchFamily="49" charset="-128"/>
              <a:ea typeface="ＭＳ ゴシック" pitchFamily="49" charset="-128"/>
            </a:rPr>
            <a:t>3,720</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pPr algn="ctr"/>
          <a:endParaRPr kumimoji="1" lang="en-US" altLang="ja-JP" sz="800">
            <a:solidFill>
              <a:sysClr val="windowText" lastClr="000000"/>
            </a:solidFill>
            <a:latin typeface="ＭＳ ゴシック" pitchFamily="49" charset="-128"/>
            <a:ea typeface="ＭＳ ゴシック" pitchFamily="49" charset="-128"/>
          </a:endParaRPr>
        </a:p>
        <a:p>
          <a:pPr algn="ctr"/>
          <a:r>
            <a:rPr kumimoji="1" lang="ja-JP" altLang="en-US" sz="800">
              <a:solidFill>
                <a:sysClr val="windowText" lastClr="000000"/>
              </a:solidFill>
              <a:latin typeface="ＭＳ ゴシック" pitchFamily="49" charset="-128"/>
              <a:ea typeface="ＭＳ ゴシック" pitchFamily="49" charset="-128"/>
            </a:rPr>
            <a:t>茨城県</a:t>
          </a:r>
          <a:endParaRPr kumimoji="1" lang="en-US" altLang="ja-JP" sz="800">
            <a:solidFill>
              <a:sysClr val="windowText" lastClr="000000"/>
            </a:solidFill>
            <a:latin typeface="ＭＳ ゴシック" pitchFamily="49" charset="-128"/>
            <a:ea typeface="ＭＳ ゴシック" pitchFamily="49" charset="-128"/>
          </a:endParaRPr>
        </a:p>
        <a:p>
          <a:pPr algn="ctr"/>
          <a:r>
            <a:rPr kumimoji="1" lang="en-US" altLang="ja-JP" sz="800">
              <a:solidFill>
                <a:sysClr val="windowText" lastClr="000000"/>
              </a:solidFill>
              <a:latin typeface="ＭＳ ゴシック" pitchFamily="49" charset="-128"/>
              <a:ea typeface="ＭＳ ゴシック" pitchFamily="49" charset="-128"/>
            </a:rPr>
            <a:t>1,132</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pPr algn="ctr"/>
          <a:r>
            <a:rPr kumimoji="1" lang="ja-JP" altLang="en-US" sz="800">
              <a:solidFill>
                <a:sysClr val="windowText" lastClr="000000"/>
              </a:solidFill>
              <a:latin typeface="ＭＳ ゴシック" pitchFamily="49" charset="-128"/>
              <a:ea typeface="ＭＳ ゴシック" pitchFamily="49" charset="-128"/>
            </a:rPr>
            <a:t>外</a:t>
          </a:r>
          <a:r>
            <a:rPr kumimoji="1" lang="en-US" altLang="ja-JP" sz="800">
              <a:solidFill>
                <a:sysClr val="windowText" lastClr="000000"/>
              </a:solidFill>
              <a:latin typeface="ＭＳ ゴシック" pitchFamily="49" charset="-128"/>
              <a:ea typeface="ＭＳ ゴシック" pitchFamily="49" charset="-128"/>
            </a:rPr>
            <a:t>9</a:t>
          </a:r>
          <a:r>
            <a:rPr kumimoji="1" lang="ja-JP" altLang="en-US" sz="800">
              <a:solidFill>
                <a:sysClr val="windowText" lastClr="000000"/>
              </a:solidFill>
              <a:latin typeface="ＭＳ ゴシック" pitchFamily="49" charset="-128"/>
              <a:ea typeface="ＭＳ ゴシック" pitchFamily="49" charset="-128"/>
            </a:rPr>
            <a:t>県</a:t>
          </a:r>
        </a:p>
      </xdr:txBody>
    </xdr:sp>
    <xdr:clientData/>
  </xdr:twoCellAnchor>
  <xdr:twoCellAnchor>
    <xdr:from>
      <xdr:col>34</xdr:col>
      <xdr:colOff>60326</xdr:colOff>
      <xdr:row>75</xdr:row>
      <xdr:rowOff>638175</xdr:rowOff>
    </xdr:from>
    <xdr:to>
      <xdr:col>45</xdr:col>
      <xdr:colOff>9525</xdr:colOff>
      <xdr:row>76</xdr:row>
      <xdr:rowOff>47625</xdr:rowOff>
    </xdr:to>
    <xdr:sp macro="" textlink="">
      <xdr:nvSpPr>
        <xdr:cNvPr id="4" name="大かっこ 3"/>
        <xdr:cNvSpPr/>
      </xdr:nvSpPr>
      <xdr:spPr>
        <a:xfrm>
          <a:off x="5904173" y="32675426"/>
          <a:ext cx="2201948" cy="672984"/>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t"/>
        <a:lstStyle/>
        <a:p>
          <a:pPr algn="l"/>
          <a:r>
            <a:rPr kumimoji="1" lang="ja-JP" altLang="en-US" sz="800"/>
            <a:t>　都道府県下の市町村等に対する補助金の交付事務、事業の推進に必要な事務、指導監督等業務</a:t>
          </a:r>
        </a:p>
      </xdr:txBody>
    </xdr:sp>
    <xdr:clientData/>
  </xdr:twoCellAnchor>
  <xdr:twoCellAnchor>
    <xdr:from>
      <xdr:col>20</xdr:col>
      <xdr:colOff>22225</xdr:colOff>
      <xdr:row>76</xdr:row>
      <xdr:rowOff>749299</xdr:rowOff>
    </xdr:from>
    <xdr:to>
      <xdr:col>28</xdr:col>
      <xdr:colOff>130925</xdr:colOff>
      <xdr:row>77</xdr:row>
      <xdr:rowOff>587374</xdr:rowOff>
    </xdr:to>
    <xdr:sp macro="" textlink="">
      <xdr:nvSpPr>
        <xdr:cNvPr id="5" name="テキスト ボックス 4"/>
        <xdr:cNvSpPr txBox="1"/>
      </xdr:nvSpPr>
      <xdr:spPr>
        <a:xfrm>
          <a:off x="3413818" y="34050084"/>
          <a:ext cx="1563427" cy="1101610"/>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b="1">
              <a:solidFill>
                <a:schemeClr val="tx1"/>
              </a:solidFill>
              <a:latin typeface="ＭＳ ゴシック" pitchFamily="49" charset="-128"/>
              <a:ea typeface="ＭＳ ゴシック" pitchFamily="49" charset="-128"/>
            </a:rPr>
            <a:t>C</a:t>
          </a:r>
          <a:r>
            <a:rPr kumimoji="1" lang="ja-JP" altLang="en-US" sz="1000" b="1">
              <a:solidFill>
                <a:schemeClr val="tx1"/>
              </a:solidFill>
              <a:latin typeface="ＭＳ ゴシック" pitchFamily="49" charset="-128"/>
              <a:ea typeface="ＭＳ ゴシック" pitchFamily="49" charset="-128"/>
            </a:rPr>
            <a:t>　都道府県</a:t>
          </a:r>
          <a:endParaRPr kumimoji="1" lang="en-US" altLang="ja-JP" sz="1000" b="1">
            <a:solidFill>
              <a:schemeClr val="tx1"/>
            </a:solidFill>
            <a:latin typeface="ＭＳ ゴシック" pitchFamily="49" charset="-128"/>
            <a:ea typeface="ＭＳ ゴシック" pitchFamily="49" charset="-128"/>
          </a:endParaRPr>
        </a:p>
        <a:p>
          <a:pPr algn="ctr"/>
          <a:r>
            <a:rPr kumimoji="1" lang="en-US" altLang="ja-JP" sz="800">
              <a:solidFill>
                <a:sysClr val="windowText" lastClr="000000"/>
              </a:solidFill>
              <a:latin typeface="ＭＳ ゴシック" pitchFamily="49" charset="-128"/>
              <a:ea typeface="ＭＳ ゴシック" pitchFamily="49" charset="-128"/>
            </a:rPr>
            <a:t>3,002</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pPr algn="ctr"/>
          <a:endParaRPr kumimoji="1" lang="en-US" altLang="ja-JP" sz="800">
            <a:solidFill>
              <a:sysClr val="windowText" lastClr="000000"/>
            </a:solidFill>
            <a:latin typeface="ＭＳ ゴシック" pitchFamily="49" charset="-128"/>
            <a:ea typeface="ＭＳ ゴシック" pitchFamily="49" charset="-128"/>
          </a:endParaRPr>
        </a:p>
        <a:p>
          <a:pPr algn="ctr"/>
          <a:r>
            <a:rPr kumimoji="1" lang="ja-JP" altLang="en-US" sz="800">
              <a:solidFill>
                <a:sysClr val="windowText" lastClr="000000"/>
              </a:solidFill>
              <a:latin typeface="ＭＳ ゴシック" pitchFamily="49" charset="-128"/>
              <a:ea typeface="ＭＳ ゴシック" pitchFamily="49" charset="-128"/>
            </a:rPr>
            <a:t>茨城県</a:t>
          </a:r>
          <a:endParaRPr kumimoji="1" lang="en-US" altLang="ja-JP" sz="800">
            <a:solidFill>
              <a:sysClr val="windowText" lastClr="000000"/>
            </a:solidFill>
            <a:latin typeface="ＭＳ ゴシック" pitchFamily="49" charset="-128"/>
            <a:ea typeface="ＭＳ ゴシック" pitchFamily="49" charset="-128"/>
          </a:endParaRPr>
        </a:p>
        <a:p>
          <a:pPr algn="ctr"/>
          <a:r>
            <a:rPr kumimoji="1" lang="en-US" altLang="ja-JP" sz="800">
              <a:solidFill>
                <a:sysClr val="windowText" lastClr="000000"/>
              </a:solidFill>
              <a:latin typeface="ＭＳ ゴシック" pitchFamily="49" charset="-128"/>
              <a:ea typeface="ＭＳ ゴシック" pitchFamily="49" charset="-128"/>
            </a:rPr>
            <a:t>1,035</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pPr algn="ctr"/>
          <a:r>
            <a:rPr kumimoji="1" lang="ja-JP" altLang="en-US" sz="800">
              <a:solidFill>
                <a:sysClr val="windowText" lastClr="000000"/>
              </a:solidFill>
              <a:latin typeface="ＭＳ ゴシック" pitchFamily="49" charset="-128"/>
              <a:ea typeface="ＭＳ ゴシック" pitchFamily="49" charset="-128"/>
            </a:rPr>
            <a:t>外</a:t>
          </a:r>
          <a:r>
            <a:rPr kumimoji="1" lang="en-US" altLang="ja-JP" sz="800">
              <a:solidFill>
                <a:sysClr val="windowText" lastClr="000000"/>
              </a:solidFill>
              <a:latin typeface="ＭＳ ゴシック" pitchFamily="49" charset="-128"/>
              <a:ea typeface="ＭＳ ゴシック" pitchFamily="49" charset="-128"/>
            </a:rPr>
            <a:t>7</a:t>
          </a:r>
          <a:r>
            <a:rPr kumimoji="1" lang="ja-JP" altLang="en-US" sz="800">
              <a:solidFill>
                <a:sysClr val="windowText" lastClr="000000"/>
              </a:solidFill>
              <a:latin typeface="ＭＳ ゴシック" pitchFamily="49" charset="-128"/>
              <a:ea typeface="ＭＳ ゴシック" pitchFamily="49" charset="-128"/>
            </a:rPr>
            <a:t>県</a:t>
          </a:r>
        </a:p>
      </xdr:txBody>
    </xdr:sp>
    <xdr:clientData/>
  </xdr:twoCellAnchor>
  <xdr:twoCellAnchor>
    <xdr:from>
      <xdr:col>30</xdr:col>
      <xdr:colOff>155575</xdr:colOff>
      <xdr:row>76</xdr:row>
      <xdr:rowOff>755650</xdr:rowOff>
    </xdr:from>
    <xdr:to>
      <xdr:col>39</xdr:col>
      <xdr:colOff>111875</xdr:colOff>
      <xdr:row>77</xdr:row>
      <xdr:rowOff>577849</xdr:rowOff>
    </xdr:to>
    <xdr:sp macro="" textlink="">
      <xdr:nvSpPr>
        <xdr:cNvPr id="6" name="テキスト ボックス 5"/>
        <xdr:cNvSpPr txBox="1"/>
      </xdr:nvSpPr>
      <xdr:spPr>
        <a:xfrm>
          <a:off x="5334404" y="34056435"/>
          <a:ext cx="1677035" cy="1085734"/>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000" b="1">
              <a:solidFill>
                <a:schemeClr val="tx1"/>
              </a:solidFill>
              <a:latin typeface="ＭＳ ゴシック" pitchFamily="49" charset="-128"/>
              <a:ea typeface="ＭＳ ゴシック" pitchFamily="49" charset="-128"/>
            </a:rPr>
            <a:t>D</a:t>
          </a:r>
          <a:r>
            <a:rPr kumimoji="1" lang="ja-JP" altLang="en-US" sz="1000" b="1">
              <a:solidFill>
                <a:schemeClr val="tx1"/>
              </a:solidFill>
              <a:latin typeface="ＭＳ ゴシック" pitchFamily="49" charset="-128"/>
              <a:ea typeface="ＭＳ ゴシック" pitchFamily="49" charset="-128"/>
            </a:rPr>
            <a:t>　市町村</a:t>
          </a:r>
          <a:endParaRPr kumimoji="1" lang="en-US" altLang="ja-JP" sz="1000" b="1">
            <a:solidFill>
              <a:schemeClr val="tx1"/>
            </a:solidFill>
            <a:latin typeface="ＭＳ ゴシック" pitchFamily="49" charset="-128"/>
            <a:ea typeface="ＭＳ ゴシック" pitchFamily="49" charset="-128"/>
          </a:endParaRPr>
        </a:p>
        <a:p>
          <a:pPr algn="ctr"/>
          <a:r>
            <a:rPr kumimoji="1" lang="en-US" altLang="ja-JP" sz="800">
              <a:solidFill>
                <a:sysClr val="windowText" lastClr="000000"/>
              </a:solidFill>
              <a:latin typeface="ＭＳ ゴシック" pitchFamily="49" charset="-128"/>
              <a:ea typeface="ＭＳ ゴシック" pitchFamily="49" charset="-128"/>
            </a:rPr>
            <a:t>700</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pPr algn="ctr"/>
          <a:endParaRPr kumimoji="1" lang="en-US" altLang="ja-JP" sz="800">
            <a:solidFill>
              <a:sysClr val="windowText" lastClr="000000"/>
            </a:solidFill>
            <a:latin typeface="ＭＳ ゴシック" pitchFamily="49" charset="-128"/>
            <a:ea typeface="ＭＳ ゴシック" pitchFamily="49" charset="-128"/>
          </a:endParaRPr>
        </a:p>
        <a:p>
          <a:pPr algn="ctr"/>
          <a:r>
            <a:rPr kumimoji="1" lang="ja-JP" altLang="en-US" sz="800">
              <a:solidFill>
                <a:sysClr val="windowText" lastClr="000000"/>
              </a:solidFill>
              <a:latin typeface="ＭＳ ゴシック" pitchFamily="49" charset="-128"/>
              <a:ea typeface="ＭＳ ゴシック" pitchFamily="49" charset="-128"/>
            </a:rPr>
            <a:t>川俣町（福島県）</a:t>
          </a:r>
          <a:endParaRPr kumimoji="1" lang="en-US" altLang="ja-JP" sz="800">
            <a:solidFill>
              <a:sysClr val="windowText" lastClr="000000"/>
            </a:solidFill>
            <a:latin typeface="ＭＳ ゴシック" pitchFamily="49" charset="-128"/>
            <a:ea typeface="ＭＳ ゴシック" pitchFamily="49" charset="-128"/>
          </a:endParaRPr>
        </a:p>
        <a:p>
          <a:pPr algn="ctr"/>
          <a:r>
            <a:rPr kumimoji="1" lang="en-US" altLang="ja-JP" sz="800">
              <a:solidFill>
                <a:sysClr val="windowText" lastClr="000000"/>
              </a:solidFill>
              <a:latin typeface="ＭＳ ゴシック" pitchFamily="49" charset="-128"/>
              <a:ea typeface="ＭＳ ゴシック" pitchFamily="49" charset="-128"/>
            </a:rPr>
            <a:t>80</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pPr algn="ctr"/>
          <a:r>
            <a:rPr kumimoji="1" lang="ja-JP" altLang="en-US" sz="800">
              <a:solidFill>
                <a:sysClr val="windowText" lastClr="000000"/>
              </a:solidFill>
              <a:latin typeface="ＭＳ ゴシック" pitchFamily="49" charset="-128"/>
              <a:ea typeface="ＭＳ ゴシック" pitchFamily="49" charset="-128"/>
            </a:rPr>
            <a:t>外</a:t>
          </a:r>
          <a:r>
            <a:rPr kumimoji="1" lang="en-US" altLang="ja-JP" sz="800">
              <a:solidFill>
                <a:sysClr val="windowText" lastClr="000000"/>
              </a:solidFill>
              <a:latin typeface="ＭＳ ゴシック" pitchFamily="49" charset="-128"/>
              <a:ea typeface="ＭＳ ゴシック" pitchFamily="49" charset="-128"/>
            </a:rPr>
            <a:t>49</a:t>
          </a:r>
          <a:r>
            <a:rPr kumimoji="1" lang="ja-JP" altLang="en-US" sz="800">
              <a:solidFill>
                <a:sysClr val="windowText" lastClr="000000"/>
              </a:solidFill>
              <a:latin typeface="ＭＳ ゴシック" pitchFamily="49" charset="-128"/>
              <a:ea typeface="ＭＳ ゴシック" pitchFamily="49" charset="-128"/>
            </a:rPr>
            <a:t>市</a:t>
          </a:r>
          <a:r>
            <a:rPr kumimoji="1" lang="ja-JP" altLang="en-US" sz="800">
              <a:solidFill>
                <a:schemeClr val="tx1"/>
              </a:solidFill>
              <a:latin typeface="ＭＳ ゴシック" pitchFamily="49" charset="-128"/>
              <a:ea typeface="ＭＳ ゴシック" pitchFamily="49" charset="-128"/>
            </a:rPr>
            <a:t>町村</a:t>
          </a:r>
        </a:p>
      </xdr:txBody>
    </xdr:sp>
    <xdr:clientData/>
  </xdr:twoCellAnchor>
  <xdr:twoCellAnchor>
    <xdr:from>
      <xdr:col>20</xdr:col>
      <xdr:colOff>15875</xdr:colOff>
      <xdr:row>77</xdr:row>
      <xdr:rowOff>631826</xdr:rowOff>
    </xdr:from>
    <xdr:to>
      <xdr:col>28</xdr:col>
      <xdr:colOff>92075</xdr:colOff>
      <xdr:row>77</xdr:row>
      <xdr:rowOff>866776</xdr:rowOff>
    </xdr:to>
    <xdr:sp macro="" textlink="">
      <xdr:nvSpPr>
        <xdr:cNvPr id="7" name="大かっこ 6"/>
        <xdr:cNvSpPr/>
      </xdr:nvSpPr>
      <xdr:spPr>
        <a:xfrm>
          <a:off x="3407468" y="35196146"/>
          <a:ext cx="1530927" cy="2349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800"/>
            <a:t>山林施設の復旧等</a:t>
          </a:r>
        </a:p>
      </xdr:txBody>
    </xdr:sp>
    <xdr:clientData/>
  </xdr:twoCellAnchor>
  <xdr:twoCellAnchor>
    <xdr:from>
      <xdr:col>8</xdr:col>
      <xdr:colOff>85725</xdr:colOff>
      <xdr:row>75</xdr:row>
      <xdr:rowOff>685800</xdr:rowOff>
    </xdr:from>
    <xdr:to>
      <xdr:col>17</xdr:col>
      <xdr:colOff>104775</xdr:colOff>
      <xdr:row>75</xdr:row>
      <xdr:rowOff>990600</xdr:rowOff>
    </xdr:to>
    <xdr:sp macro="" textlink="">
      <xdr:nvSpPr>
        <xdr:cNvPr id="8" name="大かっこ 9"/>
        <xdr:cNvSpPr>
          <a:spLocks noChangeArrowheads="1"/>
        </xdr:cNvSpPr>
      </xdr:nvSpPr>
      <xdr:spPr bwMode="auto">
        <a:xfrm>
          <a:off x="1482263" y="32723051"/>
          <a:ext cx="1515341" cy="304800"/>
        </a:xfrm>
        <a:prstGeom prst="bracketPair">
          <a:avLst>
            <a:gd name="adj" fmla="val 16667"/>
          </a:avLst>
        </a:prstGeom>
        <a:noFill/>
        <a:ln w="12700" algn="ctr">
          <a:solidFill>
            <a:srgbClr val="000000"/>
          </a:solidFill>
          <a:round/>
          <a:headEnd/>
          <a:tailEnd/>
        </a:ln>
      </xdr:spPr>
      <xdr:txBody>
        <a:bodyPr vertOverflow="clip" wrap="square" lIns="91440" tIns="45720" rIns="91440" bIns="45720" anchor="ctr" upright="1"/>
        <a:lstStyle/>
        <a:p>
          <a:pPr algn="ctr" rtl="0">
            <a:defRPr sz="1000"/>
          </a:pPr>
          <a:r>
            <a:rPr lang="ja-JP" altLang="en-US" sz="800" b="0" i="0" strike="noStrike">
              <a:solidFill>
                <a:srgbClr val="000000"/>
              </a:solidFill>
              <a:latin typeface="ＭＳ Ｐゴシック"/>
              <a:ea typeface="ＭＳ Ｐゴシック"/>
            </a:rPr>
            <a:t>山林施設の復旧等</a:t>
          </a:r>
        </a:p>
      </xdr:txBody>
    </xdr:sp>
    <xdr:clientData/>
  </xdr:twoCellAnchor>
  <xdr:twoCellAnchor>
    <xdr:from>
      <xdr:col>30</xdr:col>
      <xdr:colOff>161925</xdr:colOff>
      <xdr:row>77</xdr:row>
      <xdr:rowOff>635001</xdr:rowOff>
    </xdr:from>
    <xdr:to>
      <xdr:col>39</xdr:col>
      <xdr:colOff>82550</xdr:colOff>
      <xdr:row>77</xdr:row>
      <xdr:rowOff>895351</xdr:rowOff>
    </xdr:to>
    <xdr:sp macro="" textlink="">
      <xdr:nvSpPr>
        <xdr:cNvPr id="9" name="大かっこ 8"/>
        <xdr:cNvSpPr/>
      </xdr:nvSpPr>
      <xdr:spPr>
        <a:xfrm>
          <a:off x="5340754" y="35199321"/>
          <a:ext cx="1641360" cy="26035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800"/>
            <a:t>山林施設の復旧等</a:t>
          </a:r>
        </a:p>
      </xdr:txBody>
    </xdr:sp>
    <xdr:clientData/>
  </xdr:twoCellAnchor>
  <xdr:twoCellAnchor>
    <xdr:from>
      <xdr:col>19</xdr:col>
      <xdr:colOff>152400</xdr:colOff>
      <xdr:row>77</xdr:row>
      <xdr:rowOff>1235076</xdr:rowOff>
    </xdr:from>
    <xdr:to>
      <xdr:col>29</xdr:col>
      <xdr:colOff>92075</xdr:colOff>
      <xdr:row>78</xdr:row>
      <xdr:rowOff>488950</xdr:rowOff>
    </xdr:to>
    <xdr:sp macro="" textlink="">
      <xdr:nvSpPr>
        <xdr:cNvPr id="10" name="テキスト ボックス 9"/>
        <xdr:cNvSpPr txBox="1"/>
      </xdr:nvSpPr>
      <xdr:spPr>
        <a:xfrm>
          <a:off x="3377738" y="35799396"/>
          <a:ext cx="1726912" cy="517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latin typeface="ＭＳ ゴシック" pitchFamily="49" charset="-128"/>
              <a:ea typeface="ＭＳ ゴシック" pitchFamily="49" charset="-128"/>
            </a:rPr>
            <a:t>茨城県の　執行状況</a:t>
          </a:r>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0</a:t>
          </a:r>
          <a:r>
            <a:rPr kumimoji="1" lang="ja-JP" altLang="en-US" sz="800">
              <a:solidFill>
                <a:sysClr val="windowText" lastClr="000000"/>
              </a:solidFill>
              <a:latin typeface="ＭＳ ゴシック" pitchFamily="49" charset="-128"/>
              <a:ea typeface="ＭＳ ゴシック" pitchFamily="49" charset="-128"/>
            </a:rPr>
            <a:t>百万円</a:t>
          </a:r>
        </a:p>
      </xdr:txBody>
    </xdr:sp>
    <xdr:clientData/>
  </xdr:twoCellAnchor>
  <xdr:twoCellAnchor>
    <xdr:from>
      <xdr:col>30</xdr:col>
      <xdr:colOff>107950</xdr:colOff>
      <xdr:row>77</xdr:row>
      <xdr:rowOff>1235075</xdr:rowOff>
    </xdr:from>
    <xdr:to>
      <xdr:col>39</xdr:col>
      <xdr:colOff>168274</xdr:colOff>
      <xdr:row>78</xdr:row>
      <xdr:rowOff>498475</xdr:rowOff>
    </xdr:to>
    <xdr:sp macro="" textlink="">
      <xdr:nvSpPr>
        <xdr:cNvPr id="11" name="テキスト ボックス 10"/>
        <xdr:cNvSpPr txBox="1"/>
      </xdr:nvSpPr>
      <xdr:spPr>
        <a:xfrm>
          <a:off x="5286779" y="35799395"/>
          <a:ext cx="1781059" cy="5269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en-US" sz="800">
              <a:solidFill>
                <a:sysClr val="windowText" lastClr="000000"/>
              </a:solidFill>
              <a:latin typeface="ＭＳ ゴシック" pitchFamily="49" charset="-128"/>
              <a:ea typeface="ＭＳ ゴシック" pitchFamily="49" charset="-128"/>
              <a:cs typeface="+mn-cs"/>
            </a:rPr>
            <a:t>川俣町</a:t>
          </a:r>
          <a:r>
            <a:rPr kumimoji="1" lang="ja-JP" altLang="en-US" sz="800">
              <a:solidFill>
                <a:sysClr val="windowText" lastClr="000000"/>
              </a:solidFill>
              <a:latin typeface="ＭＳ ゴシック" pitchFamily="49" charset="-128"/>
              <a:ea typeface="ＭＳ ゴシック" pitchFamily="49" charset="-128"/>
            </a:rPr>
            <a:t>の　執行状況</a:t>
          </a:r>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a:solidFill>
                <a:sysClr val="windowText" lastClr="000000"/>
              </a:solidFill>
              <a:latin typeface="ＭＳ ゴシック" pitchFamily="49" charset="-128"/>
              <a:ea typeface="ＭＳ ゴシック" pitchFamily="49" charset="-128"/>
            </a:rPr>
            <a:t>0</a:t>
          </a:r>
          <a:r>
            <a:rPr kumimoji="1" lang="ja-JP" altLang="en-US" sz="800">
              <a:solidFill>
                <a:sysClr val="windowText" lastClr="000000"/>
              </a:solidFill>
              <a:latin typeface="ＭＳ ゴシック" pitchFamily="49" charset="-128"/>
              <a:ea typeface="ＭＳ ゴシック" pitchFamily="49" charset="-128"/>
            </a:rPr>
            <a:t>百万円</a:t>
          </a:r>
        </a:p>
      </xdr:txBody>
    </xdr:sp>
    <xdr:clientData/>
  </xdr:twoCellAnchor>
  <xdr:twoCellAnchor>
    <xdr:from>
      <xdr:col>19</xdr:col>
      <xdr:colOff>95250</xdr:colOff>
      <xdr:row>79</xdr:row>
      <xdr:rowOff>317501</xdr:rowOff>
    </xdr:from>
    <xdr:to>
      <xdr:col>30</xdr:col>
      <xdr:colOff>22225</xdr:colOff>
      <xdr:row>79</xdr:row>
      <xdr:rowOff>790575</xdr:rowOff>
    </xdr:to>
    <xdr:sp macro="" textlink="">
      <xdr:nvSpPr>
        <xdr:cNvPr id="12" name="テキスト ボックス 11"/>
        <xdr:cNvSpPr txBox="1"/>
      </xdr:nvSpPr>
      <xdr:spPr>
        <a:xfrm>
          <a:off x="3320588" y="37408890"/>
          <a:ext cx="1880466" cy="4730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kumimoji="1" lang="ja-JP" altLang="en-US" sz="800">
              <a:solidFill>
                <a:sysClr val="windowText" lastClr="000000"/>
              </a:solidFill>
              <a:latin typeface="ＭＳ ゴシック" pitchFamily="49" charset="-128"/>
              <a:ea typeface="ＭＳ ゴシック" pitchFamily="49" charset="-128"/>
            </a:rPr>
            <a:t>第三者に請負契約を行ったもの</a:t>
          </a:r>
          <a:endParaRPr kumimoji="1" lang="en-US" altLang="ja-JP" sz="800">
            <a:solidFill>
              <a:sysClr val="windowText" lastClr="000000"/>
            </a:solidFill>
            <a:latin typeface="ＭＳ ゴシック" pitchFamily="49" charset="-128"/>
            <a:ea typeface="ＭＳ ゴシック" pitchFamily="49" charset="-128"/>
          </a:endParaRPr>
        </a:p>
        <a:p>
          <a:pPr algn="l"/>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1,035</a:t>
          </a:r>
          <a:r>
            <a:rPr kumimoji="1" lang="ja-JP" altLang="en-US" sz="800">
              <a:solidFill>
                <a:sysClr val="windowText" lastClr="000000"/>
              </a:solidFill>
              <a:latin typeface="ＭＳ ゴシック" pitchFamily="49" charset="-128"/>
              <a:ea typeface="ＭＳ ゴシック" pitchFamily="49" charset="-128"/>
            </a:rPr>
            <a:t>百万円</a:t>
          </a:r>
        </a:p>
      </xdr:txBody>
    </xdr:sp>
    <xdr:clientData/>
  </xdr:twoCellAnchor>
  <xdr:twoCellAnchor>
    <xdr:from>
      <xdr:col>30</xdr:col>
      <xdr:colOff>98425</xdr:colOff>
      <xdr:row>79</xdr:row>
      <xdr:rowOff>317500</xdr:rowOff>
    </xdr:from>
    <xdr:to>
      <xdr:col>40</xdr:col>
      <xdr:colOff>47625</xdr:colOff>
      <xdr:row>79</xdr:row>
      <xdr:rowOff>800100</xdr:rowOff>
    </xdr:to>
    <xdr:sp macro="" textlink="">
      <xdr:nvSpPr>
        <xdr:cNvPr id="13" name="テキスト ボックス 12"/>
        <xdr:cNvSpPr txBox="1"/>
      </xdr:nvSpPr>
      <xdr:spPr>
        <a:xfrm>
          <a:off x="5277254" y="37408889"/>
          <a:ext cx="1869440" cy="482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latin typeface="ＭＳ ゴシック" pitchFamily="49" charset="-128"/>
              <a:ea typeface="ＭＳ ゴシック" pitchFamily="49" charset="-128"/>
              <a:cs typeface="+mn-cs"/>
            </a:rPr>
            <a:t>第三者に請負契約を行ったもの</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rPr>
            <a:t>　　　　　　</a:t>
          </a:r>
          <a:r>
            <a:rPr kumimoji="1" lang="ja-JP" altLang="en-US" sz="800" baseline="0">
              <a:solidFill>
                <a:sysClr val="windowText" lastClr="000000"/>
              </a:solidFill>
              <a:latin typeface="ＭＳ ゴシック" pitchFamily="49" charset="-128"/>
              <a:ea typeface="ＭＳ ゴシック" pitchFamily="49" charset="-128"/>
            </a:rPr>
            <a:t>　</a:t>
          </a:r>
          <a:r>
            <a:rPr kumimoji="1" lang="ja-JP" altLang="en-US" sz="800" baseline="0">
              <a:solidFill>
                <a:srgbClr val="FF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80</a:t>
          </a:r>
          <a:r>
            <a:rPr kumimoji="1" lang="ja-JP" altLang="en-US" sz="800">
              <a:solidFill>
                <a:sysClr val="windowText" lastClr="000000"/>
              </a:solidFill>
              <a:latin typeface="ＭＳ ゴシック" pitchFamily="49" charset="-128"/>
              <a:ea typeface="ＭＳ ゴシック" pitchFamily="49" charset="-128"/>
            </a:rPr>
            <a:t>百万円</a:t>
          </a:r>
        </a:p>
      </xdr:txBody>
    </xdr:sp>
    <xdr:clientData/>
  </xdr:twoCellAnchor>
  <xdr:twoCellAnchor>
    <xdr:from>
      <xdr:col>20</xdr:col>
      <xdr:colOff>34924</xdr:colOff>
      <xdr:row>79</xdr:row>
      <xdr:rowOff>800100</xdr:rowOff>
    </xdr:from>
    <xdr:to>
      <xdr:col>29</xdr:col>
      <xdr:colOff>92074</xdr:colOff>
      <xdr:row>82</xdr:row>
      <xdr:rowOff>1066800</xdr:rowOff>
    </xdr:to>
    <xdr:sp macro="" textlink="">
      <xdr:nvSpPr>
        <xdr:cNvPr id="14" name="テキスト ボックス 13"/>
        <xdr:cNvSpPr txBox="1"/>
      </xdr:nvSpPr>
      <xdr:spPr>
        <a:xfrm>
          <a:off x="3426517" y="37891489"/>
          <a:ext cx="1678132" cy="405730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latin typeface="ＭＳ ゴシック" pitchFamily="49" charset="-128"/>
              <a:ea typeface="ＭＳ ゴシック" pitchFamily="49" charset="-128"/>
            </a:rPr>
            <a:t>①建設費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986</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・一般競争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967</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　鈴縫工業</a:t>
          </a:r>
          <a:r>
            <a:rPr kumimoji="1" lang="en-US" altLang="ja-JP" sz="800">
              <a:solidFill>
                <a:sysClr val="windowText" lastClr="000000"/>
              </a:solidFill>
              <a:latin typeface="ＭＳ ゴシック" pitchFamily="49" charset="-128"/>
              <a:ea typeface="ＭＳ ゴシック" pitchFamily="49" charset="-128"/>
            </a:rPr>
            <a:t>(</a:t>
          </a:r>
          <a:r>
            <a:rPr kumimoji="1" lang="ja-JP" altLang="en-US" sz="800">
              <a:solidFill>
                <a:sysClr val="windowText" lastClr="000000"/>
              </a:solidFill>
              <a:latin typeface="ＭＳ ゴシック" pitchFamily="49" charset="-128"/>
              <a:ea typeface="ＭＳ ゴシック" pitchFamily="49" charset="-128"/>
            </a:rPr>
            <a:t>株</a:t>
          </a:r>
          <a:r>
            <a:rPr kumimoji="1" lang="en-US" altLang="ja-JP" sz="800">
              <a:solidFill>
                <a:sysClr val="windowText" lastClr="000000"/>
              </a:solidFill>
              <a:latin typeface="ＭＳ ゴシック" pitchFamily="49" charset="-128"/>
              <a:ea typeface="ＭＳ ゴシック" pitchFamily="49" charset="-128"/>
            </a:rPr>
            <a:t>)</a:t>
          </a:r>
        </a:p>
        <a:p>
          <a:r>
            <a:rPr kumimoji="1" lang="ja-JP" altLang="en-US" sz="800">
              <a:solidFill>
                <a:sysClr val="windowText" lastClr="000000"/>
              </a:solidFill>
              <a:latin typeface="ＭＳ ゴシック" pitchFamily="49" charset="-128"/>
              <a:ea typeface="ＭＳ ゴシック" pitchFamily="49" charset="-128"/>
            </a:rPr>
            <a:t>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323</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altLang="ja-JP"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外</a:t>
          </a:r>
          <a:r>
            <a:rPr kumimoji="1" lang="en-US" altLang="ja-JP" sz="800">
              <a:solidFill>
                <a:sysClr val="windowText" lastClr="000000"/>
              </a:solidFill>
              <a:latin typeface="ＭＳ ゴシック" pitchFamily="49" charset="-128"/>
              <a:ea typeface="ＭＳ ゴシック" pitchFamily="49" charset="-128"/>
              <a:cs typeface="+mn-cs"/>
            </a:rPr>
            <a:t>20</a:t>
          </a:r>
          <a:r>
            <a:rPr kumimoji="1" lang="ja-JP" altLang="en-US" sz="800">
              <a:solidFill>
                <a:sysClr val="windowText" lastClr="000000"/>
              </a:solidFill>
              <a:latin typeface="ＭＳ ゴシック" pitchFamily="49" charset="-128"/>
              <a:ea typeface="ＭＳ ゴシック" pitchFamily="49" charset="-128"/>
              <a:cs typeface="+mn-cs"/>
            </a:rPr>
            <a:t>者</a:t>
          </a:r>
          <a:endParaRPr kumimoji="1" lang="en-US" altLang="ja-JP"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・指名競争　</a:t>
          </a:r>
          <a:r>
            <a:rPr kumimoji="1" lang="ja-JP" altLang="en-US" sz="800" baseline="0">
              <a:solidFill>
                <a:sysClr val="windowText" lastClr="000000"/>
              </a:solidFill>
              <a:latin typeface="ＭＳ ゴシック" pitchFamily="49" charset="-128"/>
              <a:ea typeface="ＭＳ ゴシック" pitchFamily="49" charset="-128"/>
              <a:cs typeface="+mn-cs"/>
            </a:rPr>
            <a:t>　　</a:t>
          </a:r>
          <a:r>
            <a:rPr kumimoji="1" lang="en-US" altLang="ja-JP" sz="800" baseline="0">
              <a:solidFill>
                <a:sysClr val="windowText" lastClr="000000"/>
              </a:solidFill>
              <a:latin typeface="ＭＳ ゴシック" pitchFamily="49" charset="-128"/>
              <a:ea typeface="ＭＳ ゴシック" pitchFamily="49" charset="-128"/>
              <a:cs typeface="+mn-cs"/>
            </a:rPr>
            <a:t>19</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a:t>
          </a:r>
          <a:r>
            <a:rPr kumimoji="1" lang="en-US" sz="800">
              <a:solidFill>
                <a:sysClr val="windowText" lastClr="000000"/>
              </a:solidFill>
              <a:latin typeface="ＭＳ ゴシック" pitchFamily="49" charset="-128"/>
              <a:ea typeface="ＭＳ ゴシック" pitchFamily="49" charset="-128"/>
              <a:cs typeface="+mn-cs"/>
            </a:rPr>
            <a:t>(</a:t>
          </a:r>
          <a:r>
            <a:rPr kumimoji="1" lang="ja-JP" altLang="en-US" sz="800">
              <a:solidFill>
                <a:sysClr val="windowText" lastClr="000000"/>
              </a:solidFill>
              <a:latin typeface="ＭＳ ゴシック" pitchFamily="49" charset="-128"/>
              <a:ea typeface="ＭＳ ゴシック" pitchFamily="49" charset="-128"/>
              <a:cs typeface="+mn-cs"/>
            </a:rPr>
            <a:t>株</a:t>
          </a:r>
          <a:r>
            <a:rPr kumimoji="1" lang="en-US" sz="800">
              <a:solidFill>
                <a:sysClr val="windowText" lastClr="000000"/>
              </a:solidFill>
              <a:latin typeface="ＭＳ ゴシック" pitchFamily="49" charset="-128"/>
              <a:ea typeface="ＭＳ ゴシック" pitchFamily="49" charset="-128"/>
              <a:cs typeface="+mn-cs"/>
            </a:rPr>
            <a:t>)</a:t>
          </a:r>
          <a:r>
            <a:rPr kumimoji="1" lang="ja-JP" altLang="en-US" sz="800">
              <a:solidFill>
                <a:sysClr val="windowText" lastClr="000000"/>
              </a:solidFill>
              <a:latin typeface="ＭＳ ゴシック" pitchFamily="49" charset="-128"/>
              <a:ea typeface="ＭＳ ゴシック" pitchFamily="49" charset="-128"/>
              <a:cs typeface="+mn-cs"/>
            </a:rPr>
            <a:t>冨士工務店</a:t>
          </a:r>
          <a:endParaRPr 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cs typeface="+mn-cs"/>
            </a:rPr>
            <a:t>　　　　　　</a:t>
          </a:r>
          <a:r>
            <a:rPr kumimoji="1" lang="ja-JP" altLang="en-US" sz="800" baseline="0">
              <a:solidFill>
                <a:sysClr val="windowText" lastClr="000000"/>
              </a:solidFill>
              <a:latin typeface="ＭＳ ゴシック" pitchFamily="49" charset="-128"/>
              <a:ea typeface="ＭＳ ゴシック" pitchFamily="49" charset="-128"/>
              <a:cs typeface="+mn-cs"/>
            </a:rPr>
            <a:t>　　</a:t>
          </a:r>
          <a:r>
            <a:rPr kumimoji="1" lang="en-US" altLang="ja-JP" sz="800" baseline="0">
              <a:solidFill>
                <a:sysClr val="windowText" lastClr="000000"/>
              </a:solidFill>
              <a:latin typeface="ＭＳ ゴシック" pitchFamily="49" charset="-128"/>
              <a:ea typeface="ＭＳ ゴシック" pitchFamily="49" charset="-128"/>
              <a:cs typeface="+mn-cs"/>
            </a:rPr>
            <a:t>19</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外</a:t>
          </a:r>
          <a:r>
            <a:rPr kumimoji="1" lang="en-US" sz="800">
              <a:solidFill>
                <a:sysClr val="windowText" lastClr="000000"/>
              </a:solidFill>
              <a:latin typeface="ＭＳ ゴシック" pitchFamily="49" charset="-128"/>
              <a:ea typeface="ＭＳ ゴシック" pitchFamily="49" charset="-128"/>
              <a:cs typeface="+mn-cs"/>
            </a:rPr>
            <a:t>0</a:t>
          </a:r>
          <a:r>
            <a:rPr kumimoji="1" lang="ja-JP" altLang="en-US" sz="800">
              <a:solidFill>
                <a:sysClr val="windowText" lastClr="000000"/>
              </a:solidFill>
              <a:latin typeface="ＭＳ ゴシック" pitchFamily="49" charset="-128"/>
              <a:ea typeface="ＭＳ ゴシック" pitchFamily="49" charset="-128"/>
              <a:cs typeface="+mn-cs"/>
            </a:rPr>
            <a:t>者</a:t>
          </a:r>
          <a:endParaRPr kumimoji="1" lang="en-US" sz="800">
            <a:solidFill>
              <a:sysClr val="windowText" lastClr="000000"/>
            </a:solidFill>
            <a:latin typeface="ＭＳ ゴシック" pitchFamily="49" charset="-128"/>
            <a:ea typeface="ＭＳ ゴシック" pitchFamily="49" charset="-128"/>
            <a:cs typeface="+mn-cs"/>
          </a:endParaRPr>
        </a:p>
        <a:p>
          <a:endParaRPr kumimoji="1" lang="en-US" altLang="ja-JP" sz="800">
            <a:solidFill>
              <a:sysClr val="windowText" lastClr="000000"/>
            </a:solidFill>
            <a:latin typeface="ＭＳ ゴシック" pitchFamily="49" charset="-128"/>
            <a:ea typeface="ＭＳ ゴシック" pitchFamily="49" charset="-128"/>
          </a:endParaRPr>
        </a:p>
        <a:p>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②設計費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48</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endParaRPr kumimoji="1" lang="en-US" altLang="ja-JP"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・指名競争　</a:t>
          </a:r>
          <a:r>
            <a:rPr kumimoji="1" lang="ja-JP" altLang="en-US" sz="800" baseline="0">
              <a:solidFill>
                <a:sysClr val="windowText" lastClr="000000"/>
              </a:solidFill>
              <a:latin typeface="ＭＳ ゴシック" pitchFamily="49" charset="-128"/>
              <a:ea typeface="ＭＳ ゴシック" pitchFamily="49" charset="-128"/>
              <a:cs typeface="+mn-cs"/>
            </a:rPr>
            <a:t>　　</a:t>
          </a:r>
          <a:r>
            <a:rPr kumimoji="1" lang="en-US" altLang="ja-JP" sz="800" baseline="0">
              <a:solidFill>
                <a:sysClr val="windowText" lastClr="000000"/>
              </a:solidFill>
              <a:latin typeface="ＭＳ ゴシック" pitchFamily="49" charset="-128"/>
              <a:ea typeface="ＭＳ ゴシック" pitchFamily="49" charset="-128"/>
              <a:cs typeface="+mn-cs"/>
            </a:rPr>
            <a:t>28</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国土防災技術</a:t>
          </a:r>
          <a:r>
            <a:rPr kumimoji="1" lang="en-US" altLang="ja-JP" sz="800">
              <a:solidFill>
                <a:sysClr val="windowText" lastClr="000000"/>
              </a:solidFill>
              <a:latin typeface="ＭＳ ゴシック" pitchFamily="49" charset="-128"/>
              <a:ea typeface="ＭＳ ゴシック" pitchFamily="49" charset="-128"/>
              <a:cs typeface="+mn-cs"/>
            </a:rPr>
            <a:t>(</a:t>
          </a:r>
          <a:r>
            <a:rPr kumimoji="1" lang="ja-JP" altLang="en-US" sz="800">
              <a:solidFill>
                <a:sysClr val="windowText" lastClr="000000"/>
              </a:solidFill>
              <a:latin typeface="ＭＳ ゴシック" pitchFamily="49" charset="-128"/>
              <a:ea typeface="ＭＳ ゴシック" pitchFamily="49" charset="-128"/>
              <a:cs typeface="+mn-cs"/>
            </a:rPr>
            <a:t>株</a:t>
          </a:r>
          <a:r>
            <a:rPr kumimoji="1" lang="en-US" altLang="ja-JP" sz="800">
              <a:solidFill>
                <a:sysClr val="windowText" lastClr="000000"/>
              </a:solidFill>
              <a:latin typeface="ＭＳ ゴシック" pitchFamily="49" charset="-128"/>
              <a:ea typeface="ＭＳ ゴシック" pitchFamily="49" charset="-128"/>
              <a:cs typeface="+mn-cs"/>
            </a:rPr>
            <a:t>)</a:t>
          </a:r>
        </a:p>
        <a:p>
          <a:r>
            <a:rPr kumimoji="1" lang="ja-JP" altLang="en-US" sz="800">
              <a:solidFill>
                <a:sysClr val="windowText" lastClr="000000"/>
              </a:solidFill>
              <a:latin typeface="ＭＳ ゴシック" pitchFamily="49" charset="-128"/>
              <a:ea typeface="ＭＳ ゴシック" pitchFamily="49" charset="-128"/>
              <a:cs typeface="+mn-cs"/>
            </a:rPr>
            <a:t>　　　　　　　　</a:t>
          </a:r>
          <a:r>
            <a:rPr kumimoji="1" lang="en-US" altLang="ja-JP" sz="800">
              <a:solidFill>
                <a:sysClr val="windowText" lastClr="000000"/>
              </a:solidFill>
              <a:latin typeface="ＭＳ ゴシック" pitchFamily="49" charset="-128"/>
              <a:ea typeface="ＭＳ ゴシック" pitchFamily="49" charset="-128"/>
              <a:cs typeface="+mn-cs"/>
            </a:rPr>
            <a:t>27</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altLang="ja-JP"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外</a:t>
          </a:r>
          <a:r>
            <a:rPr kumimoji="1" lang="en-US" altLang="ja-JP" sz="800">
              <a:solidFill>
                <a:sysClr val="windowText" lastClr="000000"/>
              </a:solidFill>
              <a:latin typeface="ＭＳ ゴシック" pitchFamily="49" charset="-128"/>
              <a:ea typeface="ＭＳ ゴシック" pitchFamily="49" charset="-128"/>
              <a:cs typeface="+mn-cs"/>
            </a:rPr>
            <a:t>3</a:t>
          </a:r>
          <a:r>
            <a:rPr kumimoji="1" lang="ja-JP" altLang="en-US" sz="800">
              <a:solidFill>
                <a:sysClr val="windowText" lastClr="000000"/>
              </a:solidFill>
              <a:latin typeface="ＭＳ ゴシック" pitchFamily="49" charset="-128"/>
              <a:ea typeface="ＭＳ ゴシック" pitchFamily="49" charset="-128"/>
              <a:cs typeface="+mn-cs"/>
            </a:rPr>
            <a:t>者</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・随意契約　</a:t>
          </a:r>
          <a:r>
            <a:rPr kumimoji="1" lang="ja-JP" altLang="en-US" sz="800" baseline="0">
              <a:solidFill>
                <a:sysClr val="windowText" lastClr="000000"/>
              </a:solidFill>
              <a:latin typeface="ＭＳ ゴシック" pitchFamily="49" charset="-128"/>
              <a:ea typeface="ＭＳ ゴシック" pitchFamily="49" charset="-128"/>
              <a:cs typeface="+mn-cs"/>
            </a:rPr>
            <a:t>　　</a:t>
          </a:r>
          <a:r>
            <a:rPr kumimoji="1" lang="en-US" altLang="ja-JP" sz="800" baseline="0">
              <a:solidFill>
                <a:sysClr val="windowText" lastClr="000000"/>
              </a:solidFill>
              <a:latin typeface="ＭＳ ゴシック" pitchFamily="49" charset="-128"/>
              <a:ea typeface="ＭＳ ゴシック" pitchFamily="49" charset="-128"/>
              <a:cs typeface="+mn-cs"/>
            </a:rPr>
            <a:t>20</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国土防災技術</a:t>
          </a:r>
          <a:r>
            <a:rPr kumimoji="1" lang="en-US" sz="800">
              <a:solidFill>
                <a:sysClr val="windowText" lastClr="000000"/>
              </a:solidFill>
              <a:latin typeface="ＭＳ ゴシック" pitchFamily="49" charset="-128"/>
              <a:ea typeface="ＭＳ ゴシック" pitchFamily="49" charset="-128"/>
              <a:cs typeface="+mn-cs"/>
            </a:rPr>
            <a:t>(</a:t>
          </a:r>
          <a:r>
            <a:rPr kumimoji="1" lang="ja-JP" altLang="en-US" sz="800">
              <a:solidFill>
                <a:sysClr val="windowText" lastClr="000000"/>
              </a:solidFill>
              <a:latin typeface="ＭＳ ゴシック" pitchFamily="49" charset="-128"/>
              <a:ea typeface="ＭＳ ゴシック" pitchFamily="49" charset="-128"/>
              <a:cs typeface="+mn-cs"/>
            </a:rPr>
            <a:t>株</a:t>
          </a:r>
          <a:r>
            <a:rPr kumimoji="1" lang="en-US" sz="800">
              <a:solidFill>
                <a:sysClr val="windowText" lastClr="000000"/>
              </a:solidFill>
              <a:latin typeface="ＭＳ ゴシック" pitchFamily="49" charset="-128"/>
              <a:ea typeface="ＭＳ ゴシック" pitchFamily="49" charset="-128"/>
              <a:cs typeface="+mn-cs"/>
            </a:rPr>
            <a:t>)</a:t>
          </a:r>
        </a:p>
        <a:p>
          <a:r>
            <a:rPr kumimoji="1" lang="ja-JP" altLang="en-US" sz="800">
              <a:solidFill>
                <a:sysClr val="windowText" lastClr="000000"/>
              </a:solidFill>
              <a:latin typeface="ＭＳ ゴシック" pitchFamily="49" charset="-128"/>
              <a:ea typeface="ＭＳ ゴシック" pitchFamily="49" charset="-128"/>
              <a:cs typeface="+mn-cs"/>
            </a:rPr>
            <a:t>　　　　　　　　</a:t>
          </a:r>
          <a:r>
            <a:rPr kumimoji="1" lang="en-US" altLang="ja-JP" sz="800">
              <a:solidFill>
                <a:sysClr val="windowText" lastClr="000000"/>
              </a:solidFill>
              <a:latin typeface="ＭＳ ゴシック" pitchFamily="49" charset="-128"/>
              <a:ea typeface="ＭＳ ゴシック" pitchFamily="49" charset="-128"/>
              <a:cs typeface="+mn-cs"/>
            </a:rPr>
            <a:t>13</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外</a:t>
          </a:r>
          <a:r>
            <a:rPr kumimoji="1" lang="en-US" altLang="ja-JP" sz="800">
              <a:solidFill>
                <a:sysClr val="windowText" lastClr="000000"/>
              </a:solidFill>
              <a:latin typeface="ＭＳ ゴシック" pitchFamily="49" charset="-128"/>
              <a:ea typeface="ＭＳ ゴシック" pitchFamily="49" charset="-128"/>
              <a:cs typeface="+mn-cs"/>
            </a:rPr>
            <a:t>5</a:t>
          </a:r>
          <a:r>
            <a:rPr kumimoji="1" lang="ja-JP" altLang="en-US" sz="800">
              <a:solidFill>
                <a:sysClr val="windowText" lastClr="000000"/>
              </a:solidFill>
              <a:latin typeface="ＭＳ ゴシック" pitchFamily="49" charset="-128"/>
              <a:ea typeface="ＭＳ ゴシック" pitchFamily="49" charset="-128"/>
              <a:cs typeface="+mn-cs"/>
            </a:rPr>
            <a:t>者</a:t>
          </a:r>
          <a:endParaRPr kumimoji="1" lang="en-US" sz="800">
            <a:solidFill>
              <a:sysClr val="windowText" lastClr="000000"/>
            </a:solidFill>
            <a:latin typeface="ＭＳ ゴシック" pitchFamily="49" charset="-128"/>
            <a:ea typeface="ＭＳ ゴシック" pitchFamily="49" charset="-128"/>
            <a:cs typeface="+mn-cs"/>
          </a:endParaRPr>
        </a:p>
        <a:p>
          <a:endParaRPr kumimoji="1" lang="en-US" sz="800">
            <a:solidFill>
              <a:sysClr val="windowText" lastClr="000000"/>
            </a:solidFill>
            <a:latin typeface="ＭＳ ゴシック" pitchFamily="49" charset="-128"/>
            <a:ea typeface="ＭＳ ゴシック" pitchFamily="49" charset="-128"/>
            <a:cs typeface="+mn-cs"/>
          </a:endParaRPr>
        </a:p>
      </xdr:txBody>
    </xdr:sp>
    <xdr:clientData/>
  </xdr:twoCellAnchor>
  <xdr:twoCellAnchor>
    <xdr:from>
      <xdr:col>8</xdr:col>
      <xdr:colOff>25401</xdr:colOff>
      <xdr:row>75</xdr:row>
      <xdr:rowOff>1225550</xdr:rowOff>
    </xdr:from>
    <xdr:to>
      <xdr:col>18</xdr:col>
      <xdr:colOff>117475</xdr:colOff>
      <xdr:row>76</xdr:row>
      <xdr:rowOff>657225</xdr:rowOff>
    </xdr:to>
    <xdr:sp macro="" textlink="">
      <xdr:nvSpPr>
        <xdr:cNvPr id="15" name="テキスト ボックス 14"/>
        <xdr:cNvSpPr txBox="1"/>
      </xdr:nvSpPr>
      <xdr:spPr>
        <a:xfrm>
          <a:off x="1421939" y="33262801"/>
          <a:ext cx="1754620" cy="6952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ja-JP" altLang="en-US" sz="800" b="0" i="0" strike="noStrike">
              <a:solidFill>
                <a:sysClr val="windowText" lastClr="000000"/>
              </a:solidFill>
              <a:latin typeface="ＭＳ ゴシック"/>
              <a:ea typeface="ＭＳ ゴシック"/>
            </a:rPr>
            <a:t>関東森林管理局 の執行状況</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第三者に請負契約を行ったもの</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332</a:t>
          </a:r>
          <a:r>
            <a:rPr lang="ja-JP" altLang="en-US" sz="800" b="0" i="0" strike="noStrike">
              <a:solidFill>
                <a:sysClr val="windowText" lastClr="000000"/>
              </a:solidFill>
              <a:latin typeface="ＭＳ ゴシック"/>
              <a:ea typeface="ＭＳ ゴシック"/>
            </a:rPr>
            <a:t>百万円</a:t>
          </a:r>
        </a:p>
      </xdr:txBody>
    </xdr:sp>
    <xdr:clientData/>
  </xdr:twoCellAnchor>
  <xdr:twoCellAnchor>
    <xdr:from>
      <xdr:col>8</xdr:col>
      <xdr:colOff>88900</xdr:colOff>
      <xdr:row>76</xdr:row>
      <xdr:rowOff>654052</xdr:rowOff>
    </xdr:from>
    <xdr:to>
      <xdr:col>17</xdr:col>
      <xdr:colOff>115050</xdr:colOff>
      <xdr:row>78</xdr:row>
      <xdr:rowOff>1184276</xdr:rowOff>
    </xdr:to>
    <xdr:sp macro="" textlink="">
      <xdr:nvSpPr>
        <xdr:cNvPr id="16" name="テキスト ボックス 15"/>
        <xdr:cNvSpPr txBox="1"/>
      </xdr:nvSpPr>
      <xdr:spPr>
        <a:xfrm>
          <a:off x="1485438" y="33954837"/>
          <a:ext cx="1522441" cy="3057294"/>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ja-JP" altLang="en-US" sz="800" b="0" i="0" strike="noStrike">
              <a:solidFill>
                <a:srgbClr val="000000"/>
              </a:solidFill>
              <a:latin typeface="ＭＳ ゴシック"/>
              <a:ea typeface="ＭＳ ゴシック"/>
            </a:rPr>
            <a:t>①</a:t>
          </a:r>
          <a:r>
            <a:rPr lang="ja-JP" altLang="en-US" sz="800" b="0" i="0" strike="noStrike">
              <a:solidFill>
                <a:sysClr val="windowText" lastClr="000000"/>
              </a:solidFill>
              <a:latin typeface="ＭＳ ゴシック"/>
              <a:ea typeface="ＭＳ ゴシック"/>
            </a:rPr>
            <a:t>建設費　　   </a:t>
          </a:r>
          <a:r>
            <a:rPr lang="en-US" altLang="ja-JP" sz="800" b="0" i="0" strike="noStrike">
              <a:solidFill>
                <a:sysClr val="windowText" lastClr="000000"/>
              </a:solidFill>
              <a:latin typeface="ＭＳ ゴシック"/>
              <a:ea typeface="ＭＳ ゴシック"/>
            </a:rPr>
            <a:t>325</a:t>
          </a:r>
          <a:r>
            <a:rPr lang="ja-JP" altLang="en-US" sz="800" b="0" i="0" strike="noStrike">
              <a:solidFill>
                <a:sysClr val="windowText" lastClr="000000"/>
              </a:solidFill>
              <a:latin typeface="ＭＳ ゴシック"/>
              <a:ea typeface="ＭＳ ゴシック"/>
            </a:rPr>
            <a:t>百万円</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・一般競争　   </a:t>
          </a:r>
          <a:r>
            <a:rPr lang="en-US" altLang="ja-JP" sz="800" b="0" i="0" strike="noStrike">
              <a:solidFill>
                <a:sysClr val="windowText" lastClr="000000"/>
              </a:solidFill>
              <a:latin typeface="ＭＳ ゴシック"/>
              <a:ea typeface="ＭＳ ゴシック"/>
            </a:rPr>
            <a:t>325</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那須建設</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株</a:t>
          </a:r>
          <a:r>
            <a:rPr lang="en-US" altLang="ja-JP" sz="800" b="0" i="0" strike="noStrike">
              <a:solidFill>
                <a:sysClr val="windowText" lastClr="000000"/>
              </a:solidFill>
              <a:latin typeface="ＭＳ ゴシック"/>
              <a:ea typeface="ＭＳ ゴシック"/>
            </a:rPr>
            <a:t>)</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111</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外</a:t>
          </a:r>
          <a:r>
            <a:rPr lang="en-US" altLang="ja-JP" sz="800" b="0" i="0" strike="noStrike">
              <a:solidFill>
                <a:sysClr val="windowText" lastClr="000000"/>
              </a:solidFill>
              <a:latin typeface="ＭＳ ゴシック"/>
              <a:ea typeface="ＭＳ ゴシック"/>
            </a:rPr>
            <a:t>5</a:t>
          </a:r>
          <a:r>
            <a:rPr lang="ja-JP" altLang="en-US" sz="800" b="0" i="0" strike="noStrike">
              <a:solidFill>
                <a:sysClr val="windowText" lastClr="000000"/>
              </a:solidFill>
              <a:latin typeface="ＭＳ ゴシック"/>
              <a:ea typeface="ＭＳ ゴシック"/>
            </a:rPr>
            <a:t>者</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　</a:t>
          </a:r>
        </a:p>
        <a:p>
          <a:pPr algn="l" rtl="0">
            <a:defRPr sz="1000"/>
          </a:pPr>
          <a:r>
            <a:rPr lang="ja-JP" altLang="en-US" sz="800" b="0" i="0" strike="noStrike">
              <a:solidFill>
                <a:sysClr val="windowText" lastClr="000000"/>
              </a:solidFill>
              <a:latin typeface="ＭＳ ゴシック"/>
              <a:ea typeface="ＭＳ ゴシック"/>
            </a:rPr>
            <a:t>②設計費　　     </a:t>
          </a:r>
          <a:r>
            <a:rPr lang="en-US" altLang="ja-JP" sz="800" b="0" i="0" strike="noStrike">
              <a:solidFill>
                <a:sysClr val="windowText" lastClr="000000"/>
              </a:solidFill>
              <a:latin typeface="ＭＳ ゴシック"/>
              <a:ea typeface="ＭＳ ゴシック"/>
            </a:rPr>
            <a:t>7</a:t>
          </a:r>
          <a:r>
            <a:rPr lang="ja-JP" altLang="en-US" sz="800" b="0" i="0" strike="noStrike">
              <a:solidFill>
                <a:sysClr val="windowText" lastClr="000000"/>
              </a:solidFill>
              <a:latin typeface="ＭＳ ゴシック"/>
              <a:ea typeface="ＭＳ ゴシック"/>
            </a:rPr>
            <a:t>百万円</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・一般競争　     </a:t>
          </a:r>
          <a:r>
            <a:rPr lang="en-US" altLang="ja-JP" sz="800" b="0" i="0" strike="noStrike">
              <a:solidFill>
                <a:sysClr val="windowText" lastClr="000000"/>
              </a:solidFill>
              <a:latin typeface="ＭＳ ゴシック"/>
              <a:ea typeface="ＭＳ ゴシック"/>
            </a:rPr>
            <a:t>7</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株</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興林</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4</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外</a:t>
          </a:r>
          <a:r>
            <a:rPr lang="en-US" altLang="ja-JP" sz="800" b="0" i="0" strike="noStrike">
              <a:solidFill>
                <a:sysClr val="windowText" lastClr="000000"/>
              </a:solidFill>
              <a:latin typeface="ＭＳ ゴシック"/>
              <a:ea typeface="ＭＳ ゴシック"/>
            </a:rPr>
            <a:t>1</a:t>
          </a:r>
          <a:r>
            <a:rPr lang="ja-JP" altLang="en-US" sz="800" b="0" i="0" strike="noStrike">
              <a:solidFill>
                <a:sysClr val="windowText" lastClr="000000"/>
              </a:solidFill>
              <a:latin typeface="ＭＳ ゴシック"/>
              <a:ea typeface="ＭＳ ゴシック"/>
            </a:rPr>
            <a:t>者</a:t>
          </a:r>
        </a:p>
        <a:p>
          <a:pPr algn="l" rtl="0">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7</xdr:col>
      <xdr:colOff>152400</xdr:colOff>
      <xdr:row>79</xdr:row>
      <xdr:rowOff>285751</xdr:rowOff>
    </xdr:from>
    <xdr:to>
      <xdr:col>18</xdr:col>
      <xdr:colOff>146050</xdr:colOff>
      <xdr:row>79</xdr:row>
      <xdr:rowOff>990600</xdr:rowOff>
    </xdr:to>
    <xdr:sp macro="" textlink="">
      <xdr:nvSpPr>
        <xdr:cNvPr id="17" name="テキスト ボックス 16"/>
        <xdr:cNvSpPr txBox="1"/>
      </xdr:nvSpPr>
      <xdr:spPr>
        <a:xfrm>
          <a:off x="1382684" y="37377140"/>
          <a:ext cx="1822450" cy="7048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ja-JP" altLang="en-US" sz="800" b="0" i="0" strike="noStrike">
              <a:solidFill>
                <a:srgbClr val="000000"/>
              </a:solidFill>
              <a:latin typeface="ＭＳ ゴシック"/>
              <a:ea typeface="ＭＳ ゴシック"/>
            </a:rPr>
            <a:t>外</a:t>
          </a:r>
          <a:r>
            <a:rPr lang="en-US" altLang="ja-JP" sz="800" b="0" i="0" strike="noStrike">
              <a:solidFill>
                <a:sysClr val="windowText" lastClr="000000"/>
              </a:solidFill>
              <a:latin typeface="ＭＳ ゴシック"/>
              <a:ea typeface="ＭＳ ゴシック"/>
            </a:rPr>
            <a:t>1</a:t>
          </a:r>
          <a:r>
            <a:rPr lang="ja-JP" altLang="en-US" sz="800" b="0" i="0" strike="noStrike">
              <a:solidFill>
                <a:sysClr val="windowText" lastClr="000000"/>
              </a:solidFill>
              <a:latin typeface="ＭＳ ゴシック"/>
              <a:ea typeface="ＭＳ ゴシック"/>
            </a:rPr>
            <a:t>森林管理局の　執行状況</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第三者に請負契約を行ったもの</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266</a:t>
          </a:r>
          <a:r>
            <a:rPr lang="ja-JP" altLang="en-US" sz="800" b="0" i="0" strike="noStrike">
              <a:solidFill>
                <a:sysClr val="windowText" lastClr="000000"/>
              </a:solidFill>
              <a:latin typeface="ＭＳ ゴシック"/>
              <a:ea typeface="ＭＳ ゴシック"/>
            </a:rPr>
            <a:t>百万円</a:t>
          </a:r>
        </a:p>
        <a:p>
          <a:pPr algn="l" rtl="0">
            <a:defRPr sz="1000"/>
          </a:pPr>
          <a:endParaRPr lang="ja-JP" altLang="en-US" sz="1100" b="0" i="0" strike="noStrike">
            <a:solidFill>
              <a:srgbClr val="000000"/>
            </a:solidFill>
            <a:latin typeface="Calibri"/>
          </a:endParaRPr>
        </a:p>
        <a:p>
          <a:pPr algn="l" rtl="0">
            <a:defRPr sz="1000"/>
          </a:pPr>
          <a:r>
            <a:rPr lang="ja-JP" altLang="en-US" sz="1100" b="0" i="0" strike="noStrike">
              <a:solidFill>
                <a:srgbClr val="000000"/>
              </a:solidFill>
              <a:latin typeface="ＭＳ Ｐゴシック"/>
              <a:ea typeface="ＭＳ Ｐゴシック"/>
            </a:rPr>
            <a:t>　　　　　　　</a:t>
          </a:r>
        </a:p>
      </xdr:txBody>
    </xdr:sp>
    <xdr:clientData/>
  </xdr:twoCellAnchor>
  <xdr:twoCellAnchor>
    <xdr:from>
      <xdr:col>8</xdr:col>
      <xdr:colOff>85725</xdr:colOff>
      <xdr:row>79</xdr:row>
      <xdr:rowOff>962024</xdr:rowOff>
    </xdr:from>
    <xdr:to>
      <xdr:col>17</xdr:col>
      <xdr:colOff>105525</xdr:colOff>
      <xdr:row>82</xdr:row>
      <xdr:rowOff>1066799</xdr:rowOff>
    </xdr:to>
    <xdr:sp macro="" textlink="">
      <xdr:nvSpPr>
        <xdr:cNvPr id="18" name="テキスト ボックス 17"/>
        <xdr:cNvSpPr txBox="1"/>
      </xdr:nvSpPr>
      <xdr:spPr>
        <a:xfrm>
          <a:off x="1482263" y="38053413"/>
          <a:ext cx="1516091" cy="389537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ja-JP" altLang="en-US" sz="800" b="0" i="0" strike="noStrike">
              <a:solidFill>
                <a:srgbClr val="000000"/>
              </a:solidFill>
              <a:latin typeface="ＭＳ ゴシック"/>
              <a:ea typeface="ＭＳ ゴシック"/>
            </a:rPr>
            <a:t>①建設費　</a:t>
          </a: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192</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a:t>
          </a:r>
        </a:p>
        <a:p>
          <a:pPr algn="l" rtl="0">
            <a:defRPr sz="1000"/>
          </a:pPr>
          <a:r>
            <a:rPr lang="ja-JP" altLang="en-US" sz="800" b="0" i="0" strike="noStrike">
              <a:solidFill>
                <a:sysClr val="windowText" lastClr="000000"/>
              </a:solidFill>
              <a:latin typeface="ＭＳ ゴシック"/>
              <a:ea typeface="ＭＳ ゴシック"/>
            </a:rPr>
            <a:t>・一般競争     </a:t>
          </a:r>
          <a:r>
            <a:rPr lang="en-US" altLang="ja-JP" sz="800" b="0" i="0" strike="noStrike">
              <a:solidFill>
                <a:sysClr val="windowText" lastClr="000000"/>
              </a:solidFill>
              <a:latin typeface="ＭＳ ゴシック"/>
              <a:ea typeface="ＭＳ ゴシック"/>
            </a:rPr>
            <a:t>34</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田中建設工業</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株</a:t>
          </a:r>
          <a:r>
            <a:rPr lang="en-US" altLang="ja-JP" sz="800" b="0" i="0" strike="noStrike">
              <a:solidFill>
                <a:sysClr val="windowText" lastClr="000000"/>
              </a:solidFill>
              <a:latin typeface="ＭＳ ゴシック"/>
              <a:ea typeface="ＭＳ ゴシック"/>
            </a:rPr>
            <a:t>)</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34</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外</a:t>
          </a:r>
          <a:r>
            <a:rPr lang="en-US" altLang="ja-JP" sz="800" b="0" i="0" strike="noStrike">
              <a:solidFill>
                <a:sysClr val="windowText" lastClr="000000"/>
              </a:solidFill>
              <a:latin typeface="ＭＳ ゴシック"/>
              <a:ea typeface="ＭＳ ゴシック"/>
            </a:rPr>
            <a:t>0</a:t>
          </a:r>
          <a:r>
            <a:rPr lang="ja-JP" altLang="en-US" sz="800" b="0" i="0" strike="noStrike">
              <a:solidFill>
                <a:sysClr val="windowText" lastClr="000000"/>
              </a:solidFill>
              <a:latin typeface="ＭＳ ゴシック"/>
              <a:ea typeface="ＭＳ ゴシック"/>
            </a:rPr>
            <a:t>者</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・随意契約（緊急）　　 　　　　　　　　　　　　</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158</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株</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笹原組</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158</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外</a:t>
          </a:r>
          <a:r>
            <a:rPr lang="en-US" altLang="ja-JP" sz="800" b="0" i="0" strike="noStrike">
              <a:solidFill>
                <a:sysClr val="windowText" lastClr="000000"/>
              </a:solidFill>
              <a:latin typeface="ＭＳ ゴシック"/>
              <a:ea typeface="ＭＳ ゴシック"/>
            </a:rPr>
            <a:t>0</a:t>
          </a:r>
          <a:r>
            <a:rPr lang="ja-JP" altLang="en-US" sz="800" b="0" i="0" strike="noStrike">
              <a:solidFill>
                <a:sysClr val="windowText" lastClr="000000"/>
              </a:solidFill>
              <a:latin typeface="ＭＳ ゴシック"/>
              <a:ea typeface="ＭＳ ゴシック"/>
            </a:rPr>
            <a:t>者</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②設計費　     </a:t>
          </a:r>
          <a:r>
            <a:rPr lang="en-US" altLang="ja-JP" sz="800" b="0" i="0" strike="noStrike">
              <a:solidFill>
                <a:sysClr val="windowText" lastClr="000000"/>
              </a:solidFill>
              <a:latin typeface="ＭＳ ゴシック"/>
              <a:ea typeface="ＭＳ ゴシック"/>
            </a:rPr>
            <a:t>74</a:t>
          </a:r>
          <a:r>
            <a:rPr lang="ja-JP" altLang="en-US" sz="800" b="0" i="0" strike="noStrike">
              <a:solidFill>
                <a:sysClr val="windowText" lastClr="000000"/>
              </a:solidFill>
              <a:latin typeface="ＭＳ ゴシック"/>
              <a:ea typeface="ＭＳ ゴシック"/>
            </a:rPr>
            <a:t>百万円</a:t>
          </a:r>
        </a:p>
        <a:p>
          <a:pPr algn="l" rtl="0">
            <a:defRPr sz="1000"/>
          </a:pPr>
          <a:endParaRPr lang="ja-JP" altLang="en-US" sz="800" b="0" i="0" strike="noStrike">
            <a:solidFill>
              <a:sysClr val="windowText" lastClr="000000"/>
            </a:solidFill>
            <a:latin typeface="ＭＳ ゴシック"/>
            <a:ea typeface="ＭＳ ゴシック"/>
          </a:endParaRPr>
        </a:p>
        <a:p>
          <a:pPr algn="l" rtl="0">
            <a:defRPr sz="1000"/>
          </a:pPr>
          <a:r>
            <a:rPr lang="ja-JP" altLang="en-US" sz="800" b="0" i="0" strike="noStrike">
              <a:solidFill>
                <a:sysClr val="windowText" lastClr="000000"/>
              </a:solidFill>
              <a:latin typeface="ＭＳ ゴシック"/>
              <a:ea typeface="ＭＳ ゴシック"/>
            </a:rPr>
            <a:t>・一般競争     </a:t>
          </a:r>
          <a:r>
            <a:rPr lang="en-US" altLang="ja-JP" sz="800" b="0" i="0" strike="noStrike">
              <a:solidFill>
                <a:sysClr val="windowText" lastClr="000000"/>
              </a:solidFill>
              <a:latin typeface="ＭＳ ゴシック"/>
              <a:ea typeface="ＭＳ ゴシック"/>
            </a:rPr>
            <a:t>74</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国土防災技術</a:t>
          </a:r>
          <a:r>
            <a:rPr lang="en-US" altLang="ja-JP" sz="800" b="0" i="0" strike="noStrike">
              <a:solidFill>
                <a:sysClr val="windowText" lastClr="000000"/>
              </a:solidFill>
              <a:latin typeface="ＭＳ ゴシック"/>
              <a:ea typeface="ＭＳ ゴシック"/>
            </a:rPr>
            <a:t>(</a:t>
          </a:r>
          <a:r>
            <a:rPr lang="ja-JP" altLang="en-US" sz="800" b="0" i="0" strike="noStrike">
              <a:solidFill>
                <a:sysClr val="windowText" lastClr="000000"/>
              </a:solidFill>
              <a:latin typeface="ＭＳ ゴシック"/>
              <a:ea typeface="ＭＳ ゴシック"/>
            </a:rPr>
            <a:t>株</a:t>
          </a:r>
          <a:r>
            <a:rPr lang="en-US" altLang="ja-JP" sz="800" b="0" i="0" strike="noStrike">
              <a:solidFill>
                <a:sysClr val="windowText" lastClr="000000"/>
              </a:solidFill>
              <a:latin typeface="ＭＳ ゴシック"/>
              <a:ea typeface="ＭＳ ゴシック"/>
            </a:rPr>
            <a:t>)</a:t>
          </a:r>
        </a:p>
        <a:p>
          <a:pPr algn="l" rtl="0">
            <a:defRPr sz="1000"/>
          </a:pPr>
          <a:r>
            <a:rPr lang="ja-JP" altLang="en-US" sz="800" b="0" i="0" strike="noStrike">
              <a:solidFill>
                <a:sysClr val="windowText" lastClr="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71</a:t>
          </a:r>
          <a:r>
            <a:rPr lang="ja-JP" altLang="en-US" sz="800" b="0" i="0" strike="noStrike">
              <a:solidFill>
                <a:sysClr val="windowText" lastClr="000000"/>
              </a:solidFill>
              <a:latin typeface="ＭＳ ゴシック"/>
              <a:ea typeface="ＭＳ ゴシック"/>
            </a:rPr>
            <a:t>百万円</a:t>
          </a:r>
        </a:p>
        <a:p>
          <a:pPr algn="l" rtl="0">
            <a:defRPr sz="1000"/>
          </a:pPr>
          <a:r>
            <a:rPr lang="ja-JP" altLang="en-US" sz="800" b="0" i="0" strike="noStrike">
              <a:solidFill>
                <a:sysClr val="windowText" lastClr="000000"/>
              </a:solidFill>
              <a:latin typeface="ＭＳ ゴシック"/>
              <a:ea typeface="ＭＳ ゴシック"/>
            </a:rPr>
            <a:t>　外</a:t>
          </a:r>
          <a:r>
            <a:rPr lang="en-US" altLang="ja-JP" sz="800" b="0" i="0" strike="noStrike">
              <a:solidFill>
                <a:sysClr val="windowText" lastClr="000000"/>
              </a:solidFill>
              <a:latin typeface="ＭＳ ゴシック"/>
              <a:ea typeface="ＭＳ ゴシック"/>
            </a:rPr>
            <a:t>1</a:t>
          </a:r>
          <a:r>
            <a:rPr lang="ja-JP" altLang="en-US" sz="800" b="0" i="0" strike="noStrike">
              <a:solidFill>
                <a:sysClr val="windowText" lastClr="000000"/>
              </a:solidFill>
              <a:latin typeface="ＭＳ ゴシック"/>
              <a:ea typeface="ＭＳ ゴシック"/>
            </a:rPr>
            <a:t>者</a:t>
          </a:r>
        </a:p>
        <a:p>
          <a:pPr algn="l" rtl="0">
            <a:defRPr sz="1000"/>
          </a:pPr>
          <a:endParaRPr lang="ja-JP" altLang="en-US" sz="800" b="0" i="0" strike="noStrike">
            <a:solidFill>
              <a:srgbClr val="000000"/>
            </a:solidFill>
            <a:latin typeface="ＭＳ ゴシック"/>
            <a:ea typeface="ＭＳ ゴシック"/>
          </a:endParaRPr>
        </a:p>
      </xdr:txBody>
    </xdr:sp>
    <xdr:clientData/>
  </xdr:twoCellAnchor>
  <xdr:twoCellAnchor>
    <xdr:from>
      <xdr:col>17</xdr:col>
      <xdr:colOff>92075</xdr:colOff>
      <xdr:row>73</xdr:row>
      <xdr:rowOff>1000125</xdr:rowOff>
    </xdr:from>
    <xdr:to>
      <xdr:col>33</xdr:col>
      <xdr:colOff>31750</xdr:colOff>
      <xdr:row>73</xdr:row>
      <xdr:rowOff>1263650</xdr:rowOff>
    </xdr:to>
    <xdr:sp macro="" textlink="">
      <xdr:nvSpPr>
        <xdr:cNvPr id="19" name="大かっこ 18"/>
        <xdr:cNvSpPr/>
      </xdr:nvSpPr>
      <xdr:spPr>
        <a:xfrm>
          <a:off x="2984904" y="30510307"/>
          <a:ext cx="2724439" cy="263525"/>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800"/>
            <a:t>　災害復旧等事業に対し、必要な費用の一部を補助等</a:t>
          </a:r>
        </a:p>
      </xdr:txBody>
    </xdr:sp>
    <xdr:clientData/>
  </xdr:twoCellAnchor>
  <xdr:oneCellAnchor>
    <xdr:from>
      <xdr:col>37</xdr:col>
      <xdr:colOff>63500</xdr:colOff>
      <xdr:row>74</xdr:row>
      <xdr:rowOff>660400</xdr:rowOff>
    </xdr:from>
    <xdr:ext cx="714375" cy="225703"/>
    <xdr:sp macro="" textlink="">
      <xdr:nvSpPr>
        <xdr:cNvPr id="20" name="テキスト ボックス 19"/>
        <xdr:cNvSpPr txBox="1"/>
      </xdr:nvSpPr>
      <xdr:spPr>
        <a:xfrm>
          <a:off x="6564053" y="31434116"/>
          <a:ext cx="714375" cy="225703"/>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800" b="1"/>
            <a:t>【</a:t>
          </a:r>
          <a:r>
            <a:rPr kumimoji="1" lang="ja-JP" altLang="en-US" sz="800" b="1"/>
            <a:t>補助</a:t>
          </a:r>
          <a:r>
            <a:rPr kumimoji="1" lang="en-US" altLang="ja-JP" sz="800" b="1"/>
            <a:t>】</a:t>
          </a:r>
          <a:endParaRPr kumimoji="1" lang="ja-JP" altLang="en-US" sz="800" b="1"/>
        </a:p>
      </xdr:txBody>
    </xdr:sp>
    <xdr:clientData/>
  </xdr:oneCellAnchor>
  <xdr:oneCellAnchor>
    <xdr:from>
      <xdr:col>33</xdr:col>
      <xdr:colOff>79375</xdr:colOff>
      <xdr:row>76</xdr:row>
      <xdr:rowOff>552450</xdr:rowOff>
    </xdr:from>
    <xdr:ext cx="714375" cy="225703"/>
    <xdr:sp macro="" textlink="">
      <xdr:nvSpPr>
        <xdr:cNvPr id="21" name="テキスト ボックス 20"/>
        <xdr:cNvSpPr txBox="1"/>
      </xdr:nvSpPr>
      <xdr:spPr>
        <a:xfrm>
          <a:off x="5756968" y="33853235"/>
          <a:ext cx="714375" cy="225703"/>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800" b="1"/>
            <a:t>【</a:t>
          </a:r>
          <a:r>
            <a:rPr kumimoji="1" lang="ja-JP" altLang="en-US" sz="800" b="1"/>
            <a:t>補助</a:t>
          </a:r>
          <a:r>
            <a:rPr kumimoji="1" lang="en-US" altLang="ja-JP" sz="800" b="1"/>
            <a:t>】</a:t>
          </a:r>
          <a:endParaRPr kumimoji="1" lang="ja-JP" altLang="en-US" sz="800" b="1"/>
        </a:p>
      </xdr:txBody>
    </xdr:sp>
    <xdr:clientData/>
  </xdr:oneCellAnchor>
  <xdr:oneCellAnchor>
    <xdr:from>
      <xdr:col>10</xdr:col>
      <xdr:colOff>161925</xdr:colOff>
      <xdr:row>74</xdr:row>
      <xdr:rowOff>622300</xdr:rowOff>
    </xdr:from>
    <xdr:ext cx="714375" cy="225703"/>
    <xdr:sp macro="" textlink="">
      <xdr:nvSpPr>
        <xdr:cNvPr id="22" name="テキスト ボックス 21"/>
        <xdr:cNvSpPr txBox="1"/>
      </xdr:nvSpPr>
      <xdr:spPr>
        <a:xfrm>
          <a:off x="1890972" y="31396016"/>
          <a:ext cx="714375" cy="225703"/>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en-US" altLang="ja-JP" sz="800" b="1"/>
            <a:t>【</a:t>
          </a:r>
          <a:r>
            <a:rPr kumimoji="1" lang="ja-JP" altLang="en-US" sz="800" b="1"/>
            <a:t>直轄</a:t>
          </a:r>
          <a:r>
            <a:rPr kumimoji="1" lang="en-US" altLang="ja-JP" sz="800" b="1"/>
            <a:t>】</a:t>
          </a:r>
          <a:endParaRPr kumimoji="1" lang="ja-JP" altLang="en-US" sz="800" b="1"/>
        </a:p>
      </xdr:txBody>
    </xdr:sp>
    <xdr:clientData/>
  </xdr:oneCellAnchor>
  <xdr:twoCellAnchor>
    <xdr:from>
      <xdr:col>31</xdr:col>
      <xdr:colOff>31750</xdr:colOff>
      <xdr:row>79</xdr:row>
      <xdr:rowOff>787400</xdr:rowOff>
    </xdr:from>
    <xdr:to>
      <xdr:col>39</xdr:col>
      <xdr:colOff>108700</xdr:colOff>
      <xdr:row>82</xdr:row>
      <xdr:rowOff>1076325</xdr:rowOff>
    </xdr:to>
    <xdr:sp macro="" textlink="">
      <xdr:nvSpPr>
        <xdr:cNvPr id="23" name="テキスト ボックス 22"/>
        <xdr:cNvSpPr txBox="1"/>
      </xdr:nvSpPr>
      <xdr:spPr>
        <a:xfrm>
          <a:off x="5376834" y="37878789"/>
          <a:ext cx="1631430" cy="4079529"/>
        </a:xfrm>
        <a:prstGeom prst="rect">
          <a:avLst/>
        </a:prstGeom>
        <a:no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800">
              <a:solidFill>
                <a:sysClr val="windowText" lastClr="000000"/>
              </a:solidFill>
              <a:latin typeface="ＭＳ ゴシック" pitchFamily="49" charset="-128"/>
              <a:ea typeface="ＭＳ ゴシック" pitchFamily="49" charset="-128"/>
            </a:rPr>
            <a:t>①建設費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80</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・指名競争　</a:t>
          </a:r>
          <a:r>
            <a:rPr kumimoji="1" lang="ja-JP" altLang="en-US" sz="800" baseline="0">
              <a:solidFill>
                <a:sysClr val="windowText" lastClr="000000"/>
              </a:solidFill>
              <a:latin typeface="ＭＳ ゴシック" pitchFamily="49" charset="-128"/>
              <a:ea typeface="ＭＳ ゴシック" pitchFamily="49" charset="-128"/>
            </a:rPr>
            <a:t>　　</a:t>
          </a:r>
          <a:r>
            <a:rPr kumimoji="1" lang="en-US" altLang="ja-JP" sz="800" baseline="0">
              <a:solidFill>
                <a:sysClr val="windowText" lastClr="000000"/>
              </a:solidFill>
              <a:latin typeface="ＭＳ ゴシック" pitchFamily="49" charset="-128"/>
              <a:ea typeface="ＭＳ ゴシック" pitchFamily="49" charset="-128"/>
            </a:rPr>
            <a:t>80</a:t>
          </a:r>
          <a:r>
            <a:rPr kumimoji="1" lang="ja-JP" altLang="en-US" sz="800">
              <a:solidFill>
                <a:sysClr val="windowText" lastClr="000000"/>
              </a:solidFill>
              <a:latin typeface="ＭＳ ゴシック" pitchFamily="49" charset="-128"/>
              <a:ea typeface="ＭＳ ゴシック" pitchFamily="49" charset="-128"/>
            </a:rPr>
            <a:t>百万円</a:t>
          </a:r>
          <a:endParaRPr kumimoji="1" lang="en-US" altLang="ja-JP" sz="800">
            <a:solidFill>
              <a:sysClr val="windowText" lastClr="000000"/>
            </a:solidFill>
            <a:latin typeface="ＭＳ ゴシック" pitchFamily="49" charset="-128"/>
            <a:ea typeface="ＭＳ ゴシック" pitchFamily="49" charset="-128"/>
          </a:endParaRPr>
        </a:p>
        <a:p>
          <a:r>
            <a:rPr kumimoji="1" lang="ja-JP" altLang="en-US" sz="800">
              <a:solidFill>
                <a:sysClr val="windowText" lastClr="000000"/>
              </a:solidFill>
              <a:latin typeface="ＭＳ ゴシック" pitchFamily="49" charset="-128"/>
              <a:ea typeface="ＭＳ ゴシック" pitchFamily="49" charset="-128"/>
            </a:rPr>
            <a:t>　香野建設</a:t>
          </a:r>
          <a:r>
            <a:rPr kumimoji="1" lang="en-US" altLang="ja-JP" sz="800">
              <a:solidFill>
                <a:sysClr val="windowText" lastClr="000000"/>
              </a:solidFill>
              <a:latin typeface="ＭＳ ゴシック" pitchFamily="49" charset="-128"/>
              <a:ea typeface="ＭＳ ゴシック" pitchFamily="49" charset="-128"/>
            </a:rPr>
            <a:t>(</a:t>
          </a:r>
          <a:r>
            <a:rPr kumimoji="1" lang="ja-JP" altLang="en-US" sz="800">
              <a:solidFill>
                <a:sysClr val="windowText" lastClr="000000"/>
              </a:solidFill>
              <a:latin typeface="ＭＳ ゴシック" pitchFamily="49" charset="-128"/>
              <a:ea typeface="ＭＳ ゴシック" pitchFamily="49" charset="-128"/>
            </a:rPr>
            <a:t>株</a:t>
          </a:r>
          <a:r>
            <a:rPr kumimoji="1" lang="en-US" altLang="ja-JP" sz="800">
              <a:solidFill>
                <a:sysClr val="windowText" lastClr="000000"/>
              </a:solidFill>
              <a:latin typeface="ＭＳ ゴシック" pitchFamily="49" charset="-128"/>
              <a:ea typeface="ＭＳ ゴシック" pitchFamily="49" charset="-128"/>
            </a:rPr>
            <a:t>)</a:t>
          </a:r>
        </a:p>
        <a:p>
          <a:r>
            <a:rPr kumimoji="1" lang="ja-JP" altLang="en-US" sz="800">
              <a:solidFill>
                <a:sysClr val="windowText" lastClr="000000"/>
              </a:solidFill>
              <a:latin typeface="ＭＳ ゴシック" pitchFamily="49" charset="-128"/>
              <a:ea typeface="ＭＳ ゴシック" pitchFamily="49" charset="-128"/>
            </a:rPr>
            <a:t>　　　　　　　　</a:t>
          </a:r>
          <a:r>
            <a:rPr kumimoji="1" lang="en-US" altLang="ja-JP" sz="800">
              <a:solidFill>
                <a:sysClr val="windowText" lastClr="000000"/>
              </a:solidFill>
              <a:latin typeface="ＭＳ ゴシック" pitchFamily="49" charset="-128"/>
              <a:ea typeface="ＭＳ ゴシック" pitchFamily="49" charset="-128"/>
            </a:rPr>
            <a:t>57</a:t>
          </a:r>
          <a:r>
            <a:rPr kumimoji="1" lang="ja-JP" altLang="en-US" sz="800">
              <a:solidFill>
                <a:sysClr val="windowText" lastClr="000000"/>
              </a:solidFill>
              <a:latin typeface="ＭＳ ゴシック" pitchFamily="49" charset="-128"/>
              <a:ea typeface="ＭＳ ゴシック" pitchFamily="49" charset="-128"/>
              <a:cs typeface="+mn-cs"/>
            </a:rPr>
            <a:t>百万円</a:t>
          </a:r>
          <a:endParaRPr kumimoji="1" lang="en-US" altLang="ja-JP" sz="800">
            <a:solidFill>
              <a:sysClr val="windowText" lastClr="000000"/>
            </a:solidFill>
            <a:latin typeface="ＭＳ ゴシック" pitchFamily="49" charset="-128"/>
            <a:ea typeface="ＭＳ ゴシック" pitchFamily="49" charset="-128"/>
            <a:cs typeface="+mn-cs"/>
          </a:endParaRPr>
        </a:p>
        <a:p>
          <a:r>
            <a:rPr kumimoji="1" lang="ja-JP" altLang="en-US" sz="800">
              <a:solidFill>
                <a:sysClr val="windowText" lastClr="000000"/>
              </a:solidFill>
              <a:latin typeface="ＭＳ ゴシック" pitchFamily="49" charset="-128"/>
              <a:ea typeface="ＭＳ ゴシック" pitchFamily="49" charset="-128"/>
              <a:cs typeface="+mn-cs"/>
            </a:rPr>
            <a:t>　外</a:t>
          </a:r>
          <a:r>
            <a:rPr kumimoji="1" lang="en-US" altLang="ja-JP" sz="800">
              <a:solidFill>
                <a:sysClr val="windowText" lastClr="000000"/>
              </a:solidFill>
              <a:latin typeface="ＭＳ ゴシック" pitchFamily="49" charset="-128"/>
              <a:ea typeface="ＭＳ ゴシック" pitchFamily="49" charset="-128"/>
              <a:cs typeface="+mn-cs"/>
            </a:rPr>
            <a:t>2</a:t>
          </a:r>
          <a:r>
            <a:rPr kumimoji="1" lang="ja-JP" altLang="en-US" sz="800">
              <a:solidFill>
                <a:sysClr val="windowText" lastClr="000000"/>
              </a:solidFill>
              <a:latin typeface="ＭＳ ゴシック" pitchFamily="49" charset="-128"/>
              <a:ea typeface="ＭＳ ゴシック" pitchFamily="49" charset="-128"/>
              <a:cs typeface="+mn-cs"/>
            </a:rPr>
            <a:t>者</a:t>
          </a:r>
          <a:endParaRPr kumimoji="1" lang="en-US" altLang="ja-JP" sz="1100">
            <a:solidFill>
              <a:sysClr val="windowText" lastClr="000000"/>
            </a:solidFill>
            <a:latin typeface="ＭＳ ゴシック" pitchFamily="49" charset="-128"/>
            <a:ea typeface="ＭＳ ゴシック" pitchFamily="49" charset="-128"/>
          </a:endParaRPr>
        </a:p>
      </xdr:txBody>
    </xdr:sp>
    <xdr:clientData/>
  </xdr:twoCellAnchor>
  <xdr:twoCellAnchor>
    <xdr:from>
      <xdr:col>12</xdr:col>
      <xdr:colOff>152399</xdr:colOff>
      <xdr:row>74</xdr:row>
      <xdr:rowOff>41275</xdr:rowOff>
    </xdr:from>
    <xdr:to>
      <xdr:col>25</xdr:col>
      <xdr:colOff>34924</xdr:colOff>
      <xdr:row>74</xdr:row>
      <xdr:rowOff>565150</xdr:rowOff>
    </xdr:to>
    <xdr:sp macro="" textlink="">
      <xdr:nvSpPr>
        <xdr:cNvPr id="24" name="フリーフォーム 23"/>
        <xdr:cNvSpPr/>
      </xdr:nvSpPr>
      <xdr:spPr>
        <a:xfrm>
          <a:off x="2213955" y="30814991"/>
          <a:ext cx="2043834" cy="523875"/>
        </a:xfrm>
        <a:custGeom>
          <a:avLst/>
          <a:gdLst>
            <a:gd name="connsiteX0" fmla="*/ 2085975 w 2095500"/>
            <a:gd name="connsiteY0" fmla="*/ 0 h 523875"/>
            <a:gd name="connsiteX1" fmla="*/ 2095500 w 2095500"/>
            <a:gd name="connsiteY1" fmla="*/ 400050 h 523875"/>
            <a:gd name="connsiteX2" fmla="*/ 0 w 2095500"/>
            <a:gd name="connsiteY2" fmla="*/ 390525 h 523875"/>
            <a:gd name="connsiteX3" fmla="*/ 0 w 2095500"/>
            <a:gd name="connsiteY3" fmla="*/ 523875 h 523875"/>
            <a:gd name="connsiteX0" fmla="*/ 2085975 w 2085975"/>
            <a:gd name="connsiteY0" fmla="*/ 0 h 523875"/>
            <a:gd name="connsiteX1" fmla="*/ 2076450 w 2085975"/>
            <a:gd name="connsiteY1" fmla="*/ 295275 h 523875"/>
            <a:gd name="connsiteX2" fmla="*/ 0 w 2085975"/>
            <a:gd name="connsiteY2" fmla="*/ 390525 h 523875"/>
            <a:gd name="connsiteX3" fmla="*/ 0 w 2085975"/>
            <a:gd name="connsiteY3" fmla="*/ 523875 h 523875"/>
            <a:gd name="connsiteX0" fmla="*/ 2105025 w 2105025"/>
            <a:gd name="connsiteY0" fmla="*/ 0 h 523875"/>
            <a:gd name="connsiteX1" fmla="*/ 2095500 w 2105025"/>
            <a:gd name="connsiteY1" fmla="*/ 295275 h 523875"/>
            <a:gd name="connsiteX2" fmla="*/ 0 w 2105025"/>
            <a:gd name="connsiteY2" fmla="*/ 304799 h 523875"/>
            <a:gd name="connsiteX3" fmla="*/ 19050 w 2105025"/>
            <a:gd name="connsiteY3" fmla="*/ 523875 h 523875"/>
            <a:gd name="connsiteX0" fmla="*/ 2085975 w 2085975"/>
            <a:gd name="connsiteY0" fmla="*/ 0 h 523875"/>
            <a:gd name="connsiteX1" fmla="*/ 2076450 w 2085975"/>
            <a:gd name="connsiteY1" fmla="*/ 295275 h 523875"/>
            <a:gd name="connsiteX2" fmla="*/ 9525 w 2085975"/>
            <a:gd name="connsiteY2" fmla="*/ 304800 h 523875"/>
            <a:gd name="connsiteX3" fmla="*/ 0 w 2085975"/>
            <a:gd name="connsiteY3" fmla="*/ 523875 h 523875"/>
            <a:gd name="connsiteX0" fmla="*/ 2095500 w 2095500"/>
            <a:gd name="connsiteY0" fmla="*/ 0 h 523875"/>
            <a:gd name="connsiteX1" fmla="*/ 2085975 w 2095500"/>
            <a:gd name="connsiteY1" fmla="*/ 295275 h 523875"/>
            <a:gd name="connsiteX2" fmla="*/ 0 w 2095500"/>
            <a:gd name="connsiteY2" fmla="*/ 276225 h 523875"/>
            <a:gd name="connsiteX3" fmla="*/ 9525 w 2095500"/>
            <a:gd name="connsiteY3" fmla="*/ 523875 h 523875"/>
            <a:gd name="connsiteX0" fmla="*/ 2095500 w 2095500"/>
            <a:gd name="connsiteY0" fmla="*/ 0 h 523875"/>
            <a:gd name="connsiteX1" fmla="*/ 2066925 w 2095500"/>
            <a:gd name="connsiteY1" fmla="*/ 276226 h 523875"/>
            <a:gd name="connsiteX2" fmla="*/ 0 w 2095500"/>
            <a:gd name="connsiteY2" fmla="*/ 276225 h 523875"/>
            <a:gd name="connsiteX3" fmla="*/ 9525 w 2095500"/>
            <a:gd name="connsiteY3" fmla="*/ 523875 h 523875"/>
            <a:gd name="connsiteX0" fmla="*/ 2095500 w 2114550"/>
            <a:gd name="connsiteY0" fmla="*/ 0 h 523875"/>
            <a:gd name="connsiteX1" fmla="*/ 2114550 w 2114550"/>
            <a:gd name="connsiteY1" fmla="*/ 276226 h 523875"/>
            <a:gd name="connsiteX2" fmla="*/ 0 w 2114550"/>
            <a:gd name="connsiteY2" fmla="*/ 276225 h 523875"/>
            <a:gd name="connsiteX3" fmla="*/ 9525 w 2114550"/>
            <a:gd name="connsiteY3" fmla="*/ 523875 h 523875"/>
            <a:gd name="connsiteX0" fmla="*/ 2095500 w 2095500"/>
            <a:gd name="connsiteY0" fmla="*/ 0 h 523875"/>
            <a:gd name="connsiteX1" fmla="*/ 2085975 w 2095500"/>
            <a:gd name="connsiteY1" fmla="*/ 266701 h 523875"/>
            <a:gd name="connsiteX2" fmla="*/ 0 w 2095500"/>
            <a:gd name="connsiteY2" fmla="*/ 276225 h 523875"/>
            <a:gd name="connsiteX3" fmla="*/ 9525 w 2095500"/>
            <a:gd name="connsiteY3" fmla="*/ 523875 h 523875"/>
            <a:gd name="connsiteX0" fmla="*/ 2095500 w 2098675"/>
            <a:gd name="connsiteY0" fmla="*/ 0 h 523875"/>
            <a:gd name="connsiteX1" fmla="*/ 2098675 w 2098675"/>
            <a:gd name="connsiteY1" fmla="*/ 273014 h 523875"/>
            <a:gd name="connsiteX2" fmla="*/ 0 w 2098675"/>
            <a:gd name="connsiteY2" fmla="*/ 276225 h 523875"/>
            <a:gd name="connsiteX3" fmla="*/ 9525 w 2098675"/>
            <a:gd name="connsiteY3" fmla="*/ 523875 h 523875"/>
          </a:gdLst>
          <a:ahLst/>
          <a:cxnLst>
            <a:cxn ang="0">
              <a:pos x="connsiteX0" y="connsiteY0"/>
            </a:cxn>
            <a:cxn ang="0">
              <a:pos x="connsiteX1" y="connsiteY1"/>
            </a:cxn>
            <a:cxn ang="0">
              <a:pos x="connsiteX2" y="connsiteY2"/>
            </a:cxn>
            <a:cxn ang="0">
              <a:pos x="connsiteX3" y="connsiteY3"/>
            </a:cxn>
          </a:cxnLst>
          <a:rect l="l" t="t" r="r" b="b"/>
          <a:pathLst>
            <a:path w="2098675" h="523875">
              <a:moveTo>
                <a:pt x="2095500" y="0"/>
              </a:moveTo>
              <a:cubicBezTo>
                <a:pt x="2096558" y="91005"/>
                <a:pt x="2097617" y="182009"/>
                <a:pt x="2098675" y="273014"/>
              </a:cubicBezTo>
              <a:lnTo>
                <a:pt x="0" y="276225"/>
              </a:lnTo>
              <a:lnTo>
                <a:pt x="9525" y="523875"/>
              </a:lnTo>
            </a:path>
          </a:pathLst>
        </a:cu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25</xdr:col>
      <xdr:colOff>28575</xdr:colOff>
      <xdr:row>74</xdr:row>
      <xdr:rowOff>306388</xdr:rowOff>
    </xdr:from>
    <xdr:to>
      <xdr:col>39</xdr:col>
      <xdr:colOff>53977</xdr:colOff>
      <xdr:row>74</xdr:row>
      <xdr:rowOff>584200</xdr:rowOff>
    </xdr:to>
    <xdr:sp macro="" textlink="">
      <xdr:nvSpPr>
        <xdr:cNvPr id="25" name="フリーフォーム 24"/>
        <xdr:cNvSpPr/>
      </xdr:nvSpPr>
      <xdr:spPr>
        <a:xfrm>
          <a:off x="4251440" y="31080104"/>
          <a:ext cx="2702101" cy="277812"/>
        </a:xfrm>
        <a:custGeom>
          <a:avLst/>
          <a:gdLst>
            <a:gd name="connsiteX0" fmla="*/ 0 w 2638425"/>
            <a:gd name="connsiteY0" fmla="*/ 0 h 247650"/>
            <a:gd name="connsiteX1" fmla="*/ 2638425 w 2638425"/>
            <a:gd name="connsiteY1" fmla="*/ 0 h 247650"/>
            <a:gd name="connsiteX2" fmla="*/ 2638425 w 2638425"/>
            <a:gd name="connsiteY2" fmla="*/ 247650 h 247650"/>
            <a:gd name="connsiteX0" fmla="*/ 0 w 2638425"/>
            <a:gd name="connsiteY0" fmla="*/ 0 h 247650"/>
            <a:gd name="connsiteX1" fmla="*/ 600075 w 2638425"/>
            <a:gd name="connsiteY1" fmla="*/ 38100 h 247650"/>
            <a:gd name="connsiteX2" fmla="*/ 2638425 w 2638425"/>
            <a:gd name="connsiteY2" fmla="*/ 0 h 247650"/>
            <a:gd name="connsiteX3" fmla="*/ 2638425 w 2638425"/>
            <a:gd name="connsiteY3" fmla="*/ 247650 h 247650"/>
            <a:gd name="connsiteX0" fmla="*/ 0 w 2638425"/>
            <a:gd name="connsiteY0" fmla="*/ 0 h 247650"/>
            <a:gd name="connsiteX1" fmla="*/ 2638425 w 2638425"/>
            <a:gd name="connsiteY1" fmla="*/ 0 h 247650"/>
            <a:gd name="connsiteX2" fmla="*/ 2638425 w 2638425"/>
            <a:gd name="connsiteY2" fmla="*/ 247650 h 247650"/>
            <a:gd name="connsiteX0" fmla="*/ 0 w 2609850"/>
            <a:gd name="connsiteY0" fmla="*/ 0 h 285749"/>
            <a:gd name="connsiteX1" fmla="*/ 2609850 w 2609850"/>
            <a:gd name="connsiteY1" fmla="*/ 38099 h 285749"/>
            <a:gd name="connsiteX2" fmla="*/ 2609850 w 2609850"/>
            <a:gd name="connsiteY2" fmla="*/ 285749 h 285749"/>
            <a:gd name="connsiteX0" fmla="*/ 0 w 2609850"/>
            <a:gd name="connsiteY0" fmla="*/ 0 h 285749"/>
            <a:gd name="connsiteX1" fmla="*/ 2609850 w 2609850"/>
            <a:gd name="connsiteY1" fmla="*/ 38099 h 285749"/>
            <a:gd name="connsiteX2" fmla="*/ 2590799 w 2609850"/>
            <a:gd name="connsiteY2" fmla="*/ 9525 h 285749"/>
            <a:gd name="connsiteX3" fmla="*/ 2609850 w 2609850"/>
            <a:gd name="connsiteY3" fmla="*/ 285749 h 285749"/>
            <a:gd name="connsiteX0" fmla="*/ 0 w 2603531"/>
            <a:gd name="connsiteY0" fmla="*/ 9524 h 276224"/>
            <a:gd name="connsiteX1" fmla="*/ 2603531 w 2603531"/>
            <a:gd name="connsiteY1" fmla="*/ 28574 h 276224"/>
            <a:gd name="connsiteX2" fmla="*/ 2584480 w 2603531"/>
            <a:gd name="connsiteY2" fmla="*/ 0 h 276224"/>
            <a:gd name="connsiteX3" fmla="*/ 2603531 w 2603531"/>
            <a:gd name="connsiteY3" fmla="*/ 276224 h 276224"/>
            <a:gd name="connsiteX0" fmla="*/ 0 w 2774058"/>
            <a:gd name="connsiteY0" fmla="*/ 28573 h 295273"/>
            <a:gd name="connsiteX1" fmla="*/ 2603531 w 2774058"/>
            <a:gd name="connsiteY1" fmla="*/ 47623 h 295273"/>
            <a:gd name="connsiteX2" fmla="*/ 2774058 w 2774058"/>
            <a:gd name="connsiteY2" fmla="*/ 0 h 295273"/>
            <a:gd name="connsiteX3" fmla="*/ 2603531 w 2774058"/>
            <a:gd name="connsiteY3" fmla="*/ 295273 h 295273"/>
            <a:gd name="connsiteX0" fmla="*/ 0 w 2603531"/>
            <a:gd name="connsiteY0" fmla="*/ 0 h 266700"/>
            <a:gd name="connsiteX1" fmla="*/ 2603531 w 2603531"/>
            <a:gd name="connsiteY1" fmla="*/ 19050 h 266700"/>
            <a:gd name="connsiteX2" fmla="*/ 2603531 w 2603531"/>
            <a:gd name="connsiteY2" fmla="*/ 266700 h 266700"/>
            <a:gd name="connsiteX0" fmla="*/ 0 w 2603531"/>
            <a:gd name="connsiteY0" fmla="*/ 6349 h 273049"/>
            <a:gd name="connsiteX1" fmla="*/ 2603531 w 2603531"/>
            <a:gd name="connsiteY1" fmla="*/ 0 h 273049"/>
            <a:gd name="connsiteX2" fmla="*/ 2603531 w 2603531"/>
            <a:gd name="connsiteY2" fmla="*/ 273049 h 273049"/>
            <a:gd name="connsiteX0" fmla="*/ 0 w 2628808"/>
            <a:gd name="connsiteY0" fmla="*/ 0 h 279402"/>
            <a:gd name="connsiteX1" fmla="*/ 2628808 w 2628808"/>
            <a:gd name="connsiteY1" fmla="*/ 6353 h 279402"/>
            <a:gd name="connsiteX2" fmla="*/ 2628808 w 2628808"/>
            <a:gd name="connsiteY2" fmla="*/ 279402 h 279402"/>
            <a:gd name="connsiteX0" fmla="*/ 0 w 2616169"/>
            <a:gd name="connsiteY0" fmla="*/ 6347 h 273049"/>
            <a:gd name="connsiteX1" fmla="*/ 2616169 w 2616169"/>
            <a:gd name="connsiteY1" fmla="*/ 0 h 273049"/>
            <a:gd name="connsiteX2" fmla="*/ 2616169 w 2616169"/>
            <a:gd name="connsiteY2" fmla="*/ 273049 h 273049"/>
          </a:gdLst>
          <a:ahLst/>
          <a:cxnLst>
            <a:cxn ang="0">
              <a:pos x="connsiteX0" y="connsiteY0"/>
            </a:cxn>
            <a:cxn ang="0">
              <a:pos x="connsiteX1" y="connsiteY1"/>
            </a:cxn>
            <a:cxn ang="0">
              <a:pos x="connsiteX2" y="connsiteY2"/>
            </a:cxn>
          </a:cxnLst>
          <a:rect l="l" t="t" r="r" b="b"/>
          <a:pathLst>
            <a:path w="2616169" h="273049">
              <a:moveTo>
                <a:pt x="0" y="6347"/>
              </a:moveTo>
              <a:lnTo>
                <a:pt x="2616169" y="0"/>
              </a:lnTo>
              <a:lnTo>
                <a:pt x="2616169" y="273049"/>
              </a:lnTo>
            </a:path>
          </a:pathLst>
        </a:cu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24</xdr:col>
      <xdr:colOff>85725</xdr:colOff>
      <xdr:row>75</xdr:row>
      <xdr:rowOff>96565</xdr:rowOff>
    </xdr:from>
    <xdr:to>
      <xdr:col>35</xdr:col>
      <xdr:colOff>34925</xdr:colOff>
      <xdr:row>76</xdr:row>
      <xdr:rowOff>415925</xdr:rowOff>
    </xdr:to>
    <xdr:sp macro="" textlink="">
      <xdr:nvSpPr>
        <xdr:cNvPr id="26" name="フリーフォーム 25"/>
        <xdr:cNvSpPr/>
      </xdr:nvSpPr>
      <xdr:spPr>
        <a:xfrm flipH="1">
          <a:off x="4142336" y="32133816"/>
          <a:ext cx="1935942" cy="1582894"/>
        </a:xfrm>
        <a:custGeom>
          <a:avLst/>
          <a:gdLst>
            <a:gd name="connsiteX0" fmla="*/ 0 w 2638425"/>
            <a:gd name="connsiteY0" fmla="*/ 0 h 247650"/>
            <a:gd name="connsiteX1" fmla="*/ 2638425 w 2638425"/>
            <a:gd name="connsiteY1" fmla="*/ 0 h 247650"/>
            <a:gd name="connsiteX2" fmla="*/ 2638425 w 2638425"/>
            <a:gd name="connsiteY2" fmla="*/ 247650 h 247650"/>
            <a:gd name="connsiteX0" fmla="*/ 0 w 2638425"/>
            <a:gd name="connsiteY0" fmla="*/ 0 h 247650"/>
            <a:gd name="connsiteX1" fmla="*/ 600075 w 2638425"/>
            <a:gd name="connsiteY1" fmla="*/ 38100 h 247650"/>
            <a:gd name="connsiteX2" fmla="*/ 2638425 w 2638425"/>
            <a:gd name="connsiteY2" fmla="*/ 0 h 247650"/>
            <a:gd name="connsiteX3" fmla="*/ 2638425 w 2638425"/>
            <a:gd name="connsiteY3" fmla="*/ 247650 h 247650"/>
            <a:gd name="connsiteX0" fmla="*/ 0 w 2638425"/>
            <a:gd name="connsiteY0" fmla="*/ 0 h 247650"/>
            <a:gd name="connsiteX1" fmla="*/ 2638425 w 2638425"/>
            <a:gd name="connsiteY1" fmla="*/ 0 h 247650"/>
            <a:gd name="connsiteX2" fmla="*/ 2638425 w 2638425"/>
            <a:gd name="connsiteY2" fmla="*/ 247650 h 247650"/>
            <a:gd name="connsiteX0" fmla="*/ 0 w 2609850"/>
            <a:gd name="connsiteY0" fmla="*/ 0 h 285749"/>
            <a:gd name="connsiteX1" fmla="*/ 2609850 w 2609850"/>
            <a:gd name="connsiteY1" fmla="*/ 38099 h 285749"/>
            <a:gd name="connsiteX2" fmla="*/ 2609850 w 2609850"/>
            <a:gd name="connsiteY2" fmla="*/ 285749 h 285749"/>
            <a:gd name="connsiteX0" fmla="*/ 0 w 2609850"/>
            <a:gd name="connsiteY0" fmla="*/ 0 h 285749"/>
            <a:gd name="connsiteX1" fmla="*/ 2609850 w 2609850"/>
            <a:gd name="connsiteY1" fmla="*/ 38099 h 285749"/>
            <a:gd name="connsiteX2" fmla="*/ 2590799 w 2609850"/>
            <a:gd name="connsiteY2" fmla="*/ 9525 h 285749"/>
            <a:gd name="connsiteX3" fmla="*/ 2609850 w 2609850"/>
            <a:gd name="connsiteY3" fmla="*/ 285749 h 285749"/>
            <a:gd name="connsiteX0" fmla="*/ 0 w 2603531"/>
            <a:gd name="connsiteY0" fmla="*/ 9524 h 276224"/>
            <a:gd name="connsiteX1" fmla="*/ 2603531 w 2603531"/>
            <a:gd name="connsiteY1" fmla="*/ 28574 h 276224"/>
            <a:gd name="connsiteX2" fmla="*/ 2584480 w 2603531"/>
            <a:gd name="connsiteY2" fmla="*/ 0 h 276224"/>
            <a:gd name="connsiteX3" fmla="*/ 2603531 w 2603531"/>
            <a:gd name="connsiteY3" fmla="*/ 276224 h 276224"/>
            <a:gd name="connsiteX0" fmla="*/ 0 w 2774058"/>
            <a:gd name="connsiteY0" fmla="*/ 28573 h 295273"/>
            <a:gd name="connsiteX1" fmla="*/ 2603531 w 2774058"/>
            <a:gd name="connsiteY1" fmla="*/ 47623 h 295273"/>
            <a:gd name="connsiteX2" fmla="*/ 2774058 w 2774058"/>
            <a:gd name="connsiteY2" fmla="*/ 0 h 295273"/>
            <a:gd name="connsiteX3" fmla="*/ 2603531 w 2774058"/>
            <a:gd name="connsiteY3" fmla="*/ 295273 h 295273"/>
            <a:gd name="connsiteX0" fmla="*/ 0 w 2603531"/>
            <a:gd name="connsiteY0" fmla="*/ 0 h 266700"/>
            <a:gd name="connsiteX1" fmla="*/ 2603531 w 2603531"/>
            <a:gd name="connsiteY1" fmla="*/ 19050 h 266700"/>
            <a:gd name="connsiteX2" fmla="*/ 2603531 w 2603531"/>
            <a:gd name="connsiteY2" fmla="*/ 266700 h 266700"/>
            <a:gd name="connsiteX0" fmla="*/ 0 w 2603531"/>
            <a:gd name="connsiteY0" fmla="*/ 6349 h 273049"/>
            <a:gd name="connsiteX1" fmla="*/ 2603531 w 2603531"/>
            <a:gd name="connsiteY1" fmla="*/ 0 h 273049"/>
            <a:gd name="connsiteX2" fmla="*/ 2603531 w 2603531"/>
            <a:gd name="connsiteY2" fmla="*/ 273049 h 273049"/>
            <a:gd name="connsiteX0" fmla="*/ 0 w 2628808"/>
            <a:gd name="connsiteY0" fmla="*/ 0 h 279402"/>
            <a:gd name="connsiteX1" fmla="*/ 2628808 w 2628808"/>
            <a:gd name="connsiteY1" fmla="*/ 6353 h 279402"/>
            <a:gd name="connsiteX2" fmla="*/ 2628808 w 2628808"/>
            <a:gd name="connsiteY2" fmla="*/ 279402 h 279402"/>
            <a:gd name="connsiteX0" fmla="*/ 0 w 2628808"/>
            <a:gd name="connsiteY0" fmla="*/ 326 h 279728"/>
            <a:gd name="connsiteX1" fmla="*/ 2628808 w 2628808"/>
            <a:gd name="connsiteY1" fmla="*/ 0 h 279728"/>
            <a:gd name="connsiteX2" fmla="*/ 2628808 w 2628808"/>
            <a:gd name="connsiteY2" fmla="*/ 279728 h 279728"/>
          </a:gdLst>
          <a:ahLst/>
          <a:cxnLst>
            <a:cxn ang="0">
              <a:pos x="connsiteX0" y="connsiteY0"/>
            </a:cxn>
            <a:cxn ang="0">
              <a:pos x="connsiteX1" y="connsiteY1"/>
            </a:cxn>
            <a:cxn ang="0">
              <a:pos x="connsiteX2" y="connsiteY2"/>
            </a:cxn>
          </a:cxnLst>
          <a:rect l="l" t="t" r="r" b="b"/>
          <a:pathLst>
            <a:path w="2628808" h="279728">
              <a:moveTo>
                <a:pt x="0" y="326"/>
              </a:moveTo>
              <a:lnTo>
                <a:pt x="2628808" y="0"/>
              </a:lnTo>
              <a:lnTo>
                <a:pt x="2628808" y="279728"/>
              </a:lnTo>
            </a:path>
          </a:pathLst>
        </a:custGeom>
        <a:ln>
          <a:solidFill>
            <a:schemeClr val="tx1"/>
          </a:solidFill>
          <a:prstDash val="sysDash"/>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35</xdr:col>
      <xdr:colOff>53975</xdr:colOff>
      <xdr:row>76</xdr:row>
      <xdr:rowOff>15875</xdr:rowOff>
    </xdr:from>
    <xdr:to>
      <xdr:col>39</xdr:col>
      <xdr:colOff>76200</xdr:colOff>
      <xdr:row>76</xdr:row>
      <xdr:rowOff>542925</xdr:rowOff>
    </xdr:to>
    <xdr:sp macro="" textlink="">
      <xdr:nvSpPr>
        <xdr:cNvPr id="27" name="フリーフォーム 26"/>
        <xdr:cNvSpPr/>
      </xdr:nvSpPr>
      <xdr:spPr>
        <a:xfrm>
          <a:off x="6097328" y="33316660"/>
          <a:ext cx="878436" cy="527050"/>
        </a:xfrm>
        <a:custGeom>
          <a:avLst/>
          <a:gdLst>
            <a:gd name="connsiteX0" fmla="*/ 2085975 w 2095500"/>
            <a:gd name="connsiteY0" fmla="*/ 0 h 523875"/>
            <a:gd name="connsiteX1" fmla="*/ 2095500 w 2095500"/>
            <a:gd name="connsiteY1" fmla="*/ 400050 h 523875"/>
            <a:gd name="connsiteX2" fmla="*/ 0 w 2095500"/>
            <a:gd name="connsiteY2" fmla="*/ 390525 h 523875"/>
            <a:gd name="connsiteX3" fmla="*/ 0 w 2095500"/>
            <a:gd name="connsiteY3" fmla="*/ 523875 h 523875"/>
            <a:gd name="connsiteX0" fmla="*/ 2085975 w 2085975"/>
            <a:gd name="connsiteY0" fmla="*/ 0 h 523875"/>
            <a:gd name="connsiteX1" fmla="*/ 2076450 w 2085975"/>
            <a:gd name="connsiteY1" fmla="*/ 295275 h 523875"/>
            <a:gd name="connsiteX2" fmla="*/ 0 w 2085975"/>
            <a:gd name="connsiteY2" fmla="*/ 390525 h 523875"/>
            <a:gd name="connsiteX3" fmla="*/ 0 w 2085975"/>
            <a:gd name="connsiteY3" fmla="*/ 523875 h 523875"/>
            <a:gd name="connsiteX0" fmla="*/ 2105025 w 2105025"/>
            <a:gd name="connsiteY0" fmla="*/ 0 h 523875"/>
            <a:gd name="connsiteX1" fmla="*/ 2095500 w 2105025"/>
            <a:gd name="connsiteY1" fmla="*/ 295275 h 523875"/>
            <a:gd name="connsiteX2" fmla="*/ 0 w 2105025"/>
            <a:gd name="connsiteY2" fmla="*/ 304799 h 523875"/>
            <a:gd name="connsiteX3" fmla="*/ 19050 w 2105025"/>
            <a:gd name="connsiteY3" fmla="*/ 523875 h 523875"/>
            <a:gd name="connsiteX0" fmla="*/ 2085975 w 2085975"/>
            <a:gd name="connsiteY0" fmla="*/ 0 h 523875"/>
            <a:gd name="connsiteX1" fmla="*/ 2076450 w 2085975"/>
            <a:gd name="connsiteY1" fmla="*/ 295275 h 523875"/>
            <a:gd name="connsiteX2" fmla="*/ 9525 w 2085975"/>
            <a:gd name="connsiteY2" fmla="*/ 304800 h 523875"/>
            <a:gd name="connsiteX3" fmla="*/ 0 w 2085975"/>
            <a:gd name="connsiteY3" fmla="*/ 523875 h 523875"/>
            <a:gd name="connsiteX0" fmla="*/ 2095500 w 2095500"/>
            <a:gd name="connsiteY0" fmla="*/ 0 h 523875"/>
            <a:gd name="connsiteX1" fmla="*/ 2085975 w 2095500"/>
            <a:gd name="connsiteY1" fmla="*/ 295275 h 523875"/>
            <a:gd name="connsiteX2" fmla="*/ 0 w 2095500"/>
            <a:gd name="connsiteY2" fmla="*/ 276225 h 523875"/>
            <a:gd name="connsiteX3" fmla="*/ 9525 w 2095500"/>
            <a:gd name="connsiteY3" fmla="*/ 523875 h 523875"/>
            <a:gd name="connsiteX0" fmla="*/ 2095500 w 2095500"/>
            <a:gd name="connsiteY0" fmla="*/ 0 h 523875"/>
            <a:gd name="connsiteX1" fmla="*/ 2066925 w 2095500"/>
            <a:gd name="connsiteY1" fmla="*/ 276226 h 523875"/>
            <a:gd name="connsiteX2" fmla="*/ 0 w 2095500"/>
            <a:gd name="connsiteY2" fmla="*/ 276225 h 523875"/>
            <a:gd name="connsiteX3" fmla="*/ 9525 w 2095500"/>
            <a:gd name="connsiteY3" fmla="*/ 523875 h 523875"/>
            <a:gd name="connsiteX0" fmla="*/ 2095500 w 2114550"/>
            <a:gd name="connsiteY0" fmla="*/ 0 h 523875"/>
            <a:gd name="connsiteX1" fmla="*/ 2114550 w 2114550"/>
            <a:gd name="connsiteY1" fmla="*/ 276226 h 523875"/>
            <a:gd name="connsiteX2" fmla="*/ 0 w 2114550"/>
            <a:gd name="connsiteY2" fmla="*/ 276225 h 523875"/>
            <a:gd name="connsiteX3" fmla="*/ 9525 w 2114550"/>
            <a:gd name="connsiteY3" fmla="*/ 523875 h 523875"/>
            <a:gd name="connsiteX0" fmla="*/ 2095500 w 2095500"/>
            <a:gd name="connsiteY0" fmla="*/ 0 h 523875"/>
            <a:gd name="connsiteX1" fmla="*/ 2085975 w 2095500"/>
            <a:gd name="connsiteY1" fmla="*/ 266701 h 523875"/>
            <a:gd name="connsiteX2" fmla="*/ 0 w 2095500"/>
            <a:gd name="connsiteY2" fmla="*/ 276225 h 523875"/>
            <a:gd name="connsiteX3" fmla="*/ 9525 w 2095500"/>
            <a:gd name="connsiteY3" fmla="*/ 523875 h 523875"/>
            <a:gd name="connsiteX0" fmla="*/ 2095500 w 2098675"/>
            <a:gd name="connsiteY0" fmla="*/ 0 h 523875"/>
            <a:gd name="connsiteX1" fmla="*/ 2098675 w 2098675"/>
            <a:gd name="connsiteY1" fmla="*/ 273014 h 523875"/>
            <a:gd name="connsiteX2" fmla="*/ 0 w 2098675"/>
            <a:gd name="connsiteY2" fmla="*/ 276225 h 523875"/>
            <a:gd name="connsiteX3" fmla="*/ 9525 w 2098675"/>
            <a:gd name="connsiteY3" fmla="*/ 523875 h 523875"/>
          </a:gdLst>
          <a:ahLst/>
          <a:cxnLst>
            <a:cxn ang="0">
              <a:pos x="connsiteX0" y="connsiteY0"/>
            </a:cxn>
            <a:cxn ang="0">
              <a:pos x="connsiteX1" y="connsiteY1"/>
            </a:cxn>
            <a:cxn ang="0">
              <a:pos x="connsiteX2" y="connsiteY2"/>
            </a:cxn>
            <a:cxn ang="0">
              <a:pos x="connsiteX3" y="connsiteY3"/>
            </a:cxn>
          </a:cxnLst>
          <a:rect l="l" t="t" r="r" b="b"/>
          <a:pathLst>
            <a:path w="2098675" h="523875">
              <a:moveTo>
                <a:pt x="2095500" y="0"/>
              </a:moveTo>
              <a:cubicBezTo>
                <a:pt x="2096558" y="91005"/>
                <a:pt x="2097617" y="182009"/>
                <a:pt x="2098675" y="273014"/>
              </a:cubicBezTo>
              <a:lnTo>
                <a:pt x="0" y="276225"/>
              </a:lnTo>
              <a:lnTo>
                <a:pt x="9525" y="523875"/>
              </a:lnTo>
            </a:path>
          </a:pathLst>
        </a:cu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21</xdr:col>
      <xdr:colOff>100854</xdr:colOff>
      <xdr:row>73</xdr:row>
      <xdr:rowOff>212912</xdr:rowOff>
    </xdr:from>
    <xdr:to>
      <xdr:col>27</xdr:col>
      <xdr:colOff>201706</xdr:colOff>
      <xdr:row>73</xdr:row>
      <xdr:rowOff>957730</xdr:rowOff>
    </xdr:to>
    <xdr:sp macro="" textlink="">
      <xdr:nvSpPr>
        <xdr:cNvPr id="28" name="テキスト ボックス 27"/>
        <xdr:cNvSpPr txBox="1"/>
      </xdr:nvSpPr>
      <xdr:spPr>
        <a:xfrm>
          <a:off x="3658701" y="29723094"/>
          <a:ext cx="1181507" cy="744818"/>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rtl="0">
            <a:defRPr sz="1000"/>
          </a:pPr>
          <a:r>
            <a:rPr lang="ja-JP" altLang="en-US" sz="1000" b="1" i="0" strike="noStrike">
              <a:solidFill>
                <a:srgbClr val="000000"/>
              </a:solidFill>
              <a:latin typeface="ＭＳ ゴシック"/>
              <a:ea typeface="ＭＳ ゴシック"/>
            </a:rPr>
            <a:t>農林水産省</a:t>
          </a:r>
        </a:p>
        <a:p>
          <a:pPr algn="ctr" rtl="0">
            <a:defRPr sz="1000"/>
          </a:pPr>
          <a:endParaRPr lang="ja-JP" altLang="en-US" sz="800" b="0" i="0" strike="noStrike">
            <a:solidFill>
              <a:srgbClr val="000000"/>
            </a:solidFill>
            <a:latin typeface="ＭＳ ゴシック"/>
            <a:ea typeface="ＭＳ ゴシック"/>
          </a:endParaRPr>
        </a:p>
        <a:p>
          <a:pPr algn="ctr" rtl="0">
            <a:defRPr sz="1000"/>
          </a:pPr>
          <a:r>
            <a:rPr lang="ja-JP" altLang="en-US" sz="800" b="0" i="0" strike="noStrike">
              <a:solidFill>
                <a:srgbClr val="000000"/>
              </a:solidFill>
              <a:latin typeface="ＭＳ ゴシック"/>
              <a:ea typeface="ＭＳ ゴシック"/>
            </a:rPr>
            <a:t> </a:t>
          </a:r>
          <a:r>
            <a:rPr lang="en-US" altLang="ja-JP" sz="800" b="0" i="0" strike="noStrike">
              <a:solidFill>
                <a:sysClr val="windowText" lastClr="000000"/>
              </a:solidFill>
              <a:latin typeface="ＭＳ ゴシック"/>
              <a:ea typeface="ＭＳ ゴシック"/>
            </a:rPr>
            <a:t>4,319</a:t>
          </a:r>
          <a:r>
            <a:rPr lang="ja-JP" altLang="en-US" sz="800" b="0" i="0" strike="noStrike">
              <a:solidFill>
                <a:sysClr val="windowText" lastClr="000000"/>
              </a:solidFill>
              <a:latin typeface="ＭＳ ゴシック"/>
              <a:ea typeface="ＭＳ ゴシック"/>
            </a:rPr>
            <a:t>百</a:t>
          </a:r>
          <a:r>
            <a:rPr lang="ja-JP" altLang="en-US" sz="800" b="0" i="0" strike="noStrike">
              <a:solidFill>
                <a:srgbClr val="000000"/>
              </a:solidFill>
              <a:latin typeface="ＭＳ ゴシック"/>
              <a:ea typeface="ＭＳ ゴシック"/>
            </a:rPr>
            <a:t>万円</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22</xdr:col>
      <xdr:colOff>92075</xdr:colOff>
      <xdr:row>76</xdr:row>
      <xdr:rowOff>0</xdr:rowOff>
    </xdr:from>
    <xdr:to>
      <xdr:col>37</xdr:col>
      <xdr:colOff>51075</xdr:colOff>
      <xdr:row>78</xdr:row>
      <xdr:rowOff>212000</xdr:rowOff>
    </xdr:to>
    <xdr:sp macro="" textlink="">
      <xdr:nvSpPr>
        <xdr:cNvPr id="2" name="テキスト ボックス 1"/>
        <xdr:cNvSpPr txBox="1"/>
      </xdr:nvSpPr>
      <xdr:spPr>
        <a:xfrm>
          <a:off x="3816177" y="29751251"/>
          <a:ext cx="2735451" cy="710764"/>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a:latin typeface="ＭＳ ゴシック" pitchFamily="49" charset="-128"/>
              <a:ea typeface="ＭＳ ゴシック" pitchFamily="49" charset="-128"/>
            </a:rPr>
            <a:t>農林水産省</a:t>
          </a:r>
          <a:endParaRPr kumimoji="1" lang="en-US" altLang="ja-JP" sz="1200">
            <a:latin typeface="ＭＳ ゴシック" pitchFamily="49" charset="-128"/>
            <a:ea typeface="ＭＳ ゴシック" pitchFamily="49" charset="-128"/>
          </a:endParaRPr>
        </a:p>
        <a:p>
          <a:pPr algn="ctr"/>
          <a:r>
            <a:rPr kumimoji="1" lang="en-US" altLang="ja-JP" sz="1200">
              <a:latin typeface="ＭＳ ゴシック" pitchFamily="49" charset="-128"/>
              <a:ea typeface="ＭＳ ゴシック" pitchFamily="49" charset="-128"/>
            </a:rPr>
            <a:t>20,100</a:t>
          </a:r>
          <a:r>
            <a:rPr kumimoji="1" lang="ja-JP" altLang="en-US" sz="1200">
              <a:latin typeface="ＭＳ ゴシック" pitchFamily="49" charset="-128"/>
              <a:ea typeface="ＭＳ ゴシック" pitchFamily="49" charset="-128"/>
            </a:rPr>
            <a:t>百万円</a:t>
          </a:r>
        </a:p>
      </xdr:txBody>
    </xdr:sp>
    <xdr:clientData/>
  </xdr:twoCellAnchor>
  <xdr:twoCellAnchor>
    <xdr:from>
      <xdr:col>24</xdr:col>
      <xdr:colOff>123823</xdr:colOff>
      <xdr:row>83</xdr:row>
      <xdr:rowOff>241362</xdr:rowOff>
    </xdr:from>
    <xdr:to>
      <xdr:col>35</xdr:col>
      <xdr:colOff>146998</xdr:colOff>
      <xdr:row>92</xdr:row>
      <xdr:rowOff>104558</xdr:rowOff>
    </xdr:to>
    <xdr:grpSp>
      <xdr:nvGrpSpPr>
        <xdr:cNvPr id="3" name="グループ化 2"/>
        <xdr:cNvGrpSpPr/>
      </xdr:nvGrpSpPr>
      <xdr:grpSpPr>
        <a:xfrm>
          <a:off x="4180434" y="31829726"/>
          <a:ext cx="2018229" cy="2157508"/>
          <a:chOff x="2761665" y="30213300"/>
          <a:chExt cx="2114888" cy="2147267"/>
        </a:xfrm>
      </xdr:grpSpPr>
      <xdr:grpSp>
        <xdr:nvGrpSpPr>
          <xdr:cNvPr id="4" name="グループ化 3"/>
          <xdr:cNvGrpSpPr/>
        </xdr:nvGrpSpPr>
        <xdr:grpSpPr>
          <a:xfrm>
            <a:off x="2793999" y="30213300"/>
            <a:ext cx="2077784" cy="1264357"/>
            <a:chOff x="2793999" y="30213300"/>
            <a:chExt cx="2077784" cy="1264357"/>
          </a:xfrm>
        </xdr:grpSpPr>
        <xdr:sp macro="" textlink="">
          <xdr:nvSpPr>
            <xdr:cNvPr id="6" name="テキスト ボックス 5"/>
            <xdr:cNvSpPr txBox="1"/>
          </xdr:nvSpPr>
          <xdr:spPr>
            <a:xfrm>
              <a:off x="2793999" y="30479998"/>
              <a:ext cx="2077784" cy="99765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ctr"/>
              <a:r>
                <a:rPr kumimoji="1" lang="ja-JP" altLang="en-US" sz="1100" baseline="0">
                  <a:latin typeface="ＭＳ ゴシック" pitchFamily="49" charset="-128"/>
                  <a:ea typeface="ＭＳ ゴシック" pitchFamily="49" charset="-128"/>
                </a:rPr>
                <a:t>Ｃ 道県・政令市</a:t>
              </a:r>
              <a:endParaRPr kumimoji="1" lang="en-US" altLang="ja-JP" sz="1100" baseline="0">
                <a:latin typeface="ＭＳ ゴシック" pitchFamily="49" charset="-128"/>
                <a:ea typeface="ＭＳ ゴシック" pitchFamily="49" charset="-128"/>
              </a:endParaRPr>
            </a:p>
            <a:p>
              <a:pPr algn="ctr"/>
              <a:r>
                <a:rPr kumimoji="1" lang="en-US" altLang="ja-JP" sz="1100" baseline="0">
                  <a:latin typeface="ＭＳ ゴシック" pitchFamily="49" charset="-128"/>
                  <a:ea typeface="ＭＳ ゴシック" pitchFamily="49" charset="-128"/>
                </a:rPr>
                <a:t>14,521</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青森県 </a:t>
              </a:r>
              <a:r>
                <a:rPr kumimoji="1" lang="en-US" altLang="ja-JP" sz="1100" baseline="0">
                  <a:latin typeface="ＭＳ ゴシック" pitchFamily="49" charset="-128"/>
                  <a:ea typeface="ＭＳ ゴシック" pitchFamily="49" charset="-128"/>
                </a:rPr>
                <a:t>1,348</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外</a:t>
              </a:r>
              <a:r>
                <a:rPr kumimoji="1" lang="en-US" altLang="ja-JP" sz="1100" baseline="0">
                  <a:latin typeface="ＭＳ ゴシック" pitchFamily="49" charset="-128"/>
                  <a:ea typeface="ＭＳ ゴシック" pitchFamily="49" charset="-128"/>
                </a:rPr>
                <a:t>6</a:t>
              </a:r>
              <a:r>
                <a:rPr kumimoji="1" lang="ja-JP" altLang="en-US" sz="1100" baseline="0">
                  <a:latin typeface="ＭＳ ゴシック" pitchFamily="49" charset="-128"/>
                  <a:ea typeface="ＭＳ ゴシック" pitchFamily="49" charset="-128"/>
                </a:rPr>
                <a:t>道県</a:t>
              </a:r>
              <a:r>
                <a:rPr kumimoji="1" lang="en-US" altLang="ja-JP" sz="1100" baseline="0">
                  <a:latin typeface="ＭＳ ゴシック" pitchFamily="49" charset="-128"/>
                  <a:ea typeface="ＭＳ ゴシック" pitchFamily="49" charset="-128"/>
                </a:rPr>
                <a:t>1</a:t>
              </a:r>
              <a:r>
                <a:rPr kumimoji="1" lang="ja-JP" altLang="en-US" sz="1100" baseline="0">
                  <a:latin typeface="ＭＳ ゴシック" pitchFamily="49" charset="-128"/>
                  <a:ea typeface="ＭＳ ゴシック" pitchFamily="49" charset="-128"/>
                </a:rPr>
                <a:t>政令市</a:t>
              </a:r>
              <a:endParaRPr kumimoji="1" lang="en-US" altLang="ja-JP" sz="1200" baseline="0">
                <a:latin typeface="ＭＳ ゴシック" pitchFamily="49" charset="-128"/>
                <a:ea typeface="ＭＳ ゴシック" pitchFamily="49" charset="-128"/>
              </a:endParaRPr>
            </a:p>
          </xdr:txBody>
        </xdr:sp>
        <xdr:sp macro="" textlink="">
          <xdr:nvSpPr>
            <xdr:cNvPr id="7" name="テキスト ボックス 6"/>
            <xdr:cNvSpPr txBox="1"/>
          </xdr:nvSpPr>
          <xdr:spPr>
            <a:xfrm>
              <a:off x="3962400" y="30213300"/>
              <a:ext cx="8001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補助</a:t>
              </a:r>
              <a:r>
                <a:rPr kumimoji="1" lang="en-US" altLang="ja-JP" sz="1100">
                  <a:latin typeface="ＭＳ ゴシック" pitchFamily="49" charset="-128"/>
                  <a:ea typeface="ＭＳ ゴシック" pitchFamily="49" charset="-128"/>
                </a:rPr>
                <a:t>】</a:t>
              </a:r>
              <a:endParaRPr kumimoji="1" lang="ja-JP" altLang="en-US" sz="1100">
                <a:latin typeface="ＭＳ ゴシック" pitchFamily="49" charset="-128"/>
                <a:ea typeface="ＭＳ ゴシック" pitchFamily="49" charset="-128"/>
              </a:endParaRPr>
            </a:p>
          </xdr:txBody>
        </xdr:sp>
      </xdr:grpSp>
      <xdr:sp macro="" textlink="">
        <xdr:nvSpPr>
          <xdr:cNvPr id="5" name="大かっこ 4"/>
          <xdr:cNvSpPr/>
        </xdr:nvSpPr>
        <xdr:spPr>
          <a:xfrm>
            <a:off x="2761665" y="31510711"/>
            <a:ext cx="2114888" cy="849856"/>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72000" rIns="72000" rtlCol="0" anchor="ctr"/>
          <a:lstStyle/>
          <a:p>
            <a:pPr algn="l"/>
            <a:r>
              <a:rPr kumimoji="1" lang="ja-JP" altLang="en-US" sz="1100">
                <a:latin typeface="ＭＳ ゴシック" pitchFamily="49" charset="-128"/>
                <a:ea typeface="ＭＳ ゴシック" pitchFamily="49" charset="-128"/>
              </a:rPr>
              <a:t>漁港施設、海岸等の災害復旧、市町村事業に対する補助金交付及び指導監督</a:t>
            </a:r>
          </a:p>
        </xdr:txBody>
      </xdr:sp>
    </xdr:grpSp>
    <xdr:clientData/>
  </xdr:twoCellAnchor>
  <xdr:twoCellAnchor>
    <xdr:from>
      <xdr:col>36</xdr:col>
      <xdr:colOff>171450</xdr:colOff>
      <xdr:row>83</xdr:row>
      <xdr:rowOff>241289</xdr:rowOff>
    </xdr:from>
    <xdr:to>
      <xdr:col>49</xdr:col>
      <xdr:colOff>31750</xdr:colOff>
      <xdr:row>102</xdr:row>
      <xdr:rowOff>180973</xdr:rowOff>
    </xdr:to>
    <xdr:grpSp>
      <xdr:nvGrpSpPr>
        <xdr:cNvPr id="8" name="グループ化 7"/>
        <xdr:cNvGrpSpPr/>
      </xdr:nvGrpSpPr>
      <xdr:grpSpPr>
        <a:xfrm>
          <a:off x="6478039" y="31829653"/>
          <a:ext cx="2442787" cy="4783233"/>
          <a:chOff x="6851992" y="30454600"/>
          <a:chExt cx="2514600" cy="4765463"/>
        </a:xfrm>
      </xdr:grpSpPr>
      <xdr:grpSp>
        <xdr:nvGrpSpPr>
          <xdr:cNvPr id="9" name="グループ化 8"/>
          <xdr:cNvGrpSpPr/>
        </xdr:nvGrpSpPr>
        <xdr:grpSpPr>
          <a:xfrm>
            <a:off x="7082912" y="30454600"/>
            <a:ext cx="2094065" cy="2053376"/>
            <a:chOff x="2752212" y="30213300"/>
            <a:chExt cx="2094065" cy="2053376"/>
          </a:xfrm>
        </xdr:grpSpPr>
        <xdr:grpSp>
          <xdr:nvGrpSpPr>
            <xdr:cNvPr id="13" name="グループ化 12"/>
            <xdr:cNvGrpSpPr/>
          </xdr:nvGrpSpPr>
          <xdr:grpSpPr>
            <a:xfrm>
              <a:off x="2793999" y="30213300"/>
              <a:ext cx="2052278" cy="1263901"/>
              <a:chOff x="2793999" y="30213300"/>
              <a:chExt cx="2052278" cy="1263901"/>
            </a:xfrm>
          </xdr:grpSpPr>
          <xdr:sp macro="" textlink="">
            <xdr:nvSpPr>
              <xdr:cNvPr id="15" name="テキスト ボックス 14"/>
              <xdr:cNvSpPr txBox="1"/>
            </xdr:nvSpPr>
            <xdr:spPr>
              <a:xfrm>
                <a:off x="2793999" y="30480000"/>
                <a:ext cx="2052278" cy="997201"/>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ctr"/>
                <a:r>
                  <a:rPr kumimoji="1" lang="ja-JP" altLang="en-US" sz="1100" baseline="0">
                    <a:latin typeface="ＭＳ ゴシック" pitchFamily="49" charset="-128"/>
                    <a:ea typeface="ＭＳ ゴシック" pitchFamily="49" charset="-128"/>
                  </a:rPr>
                  <a:t>Ｄ 道県・政令市営</a:t>
                </a:r>
                <a:endParaRPr kumimoji="1" lang="en-US" altLang="ja-JP" sz="1100" baseline="0">
                  <a:latin typeface="ＭＳ ゴシック" pitchFamily="49" charset="-128"/>
                  <a:ea typeface="ＭＳ ゴシック" pitchFamily="49" charset="-128"/>
                </a:endParaRPr>
              </a:p>
              <a:p>
                <a:pPr algn="ctr"/>
                <a:r>
                  <a:rPr kumimoji="1" lang="en-US" altLang="ja-JP" sz="1100" baseline="0">
                    <a:latin typeface="ＭＳ ゴシック" pitchFamily="49" charset="-128"/>
                    <a:ea typeface="ＭＳ ゴシック" pitchFamily="49" charset="-128"/>
                  </a:rPr>
                  <a:t>12,710</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青森県 </a:t>
                </a:r>
                <a:r>
                  <a:rPr kumimoji="1" lang="en-US" altLang="ja-JP" sz="1100" baseline="0">
                    <a:latin typeface="ＭＳ ゴシック" pitchFamily="49" charset="-128"/>
                    <a:ea typeface="ＭＳ ゴシック" pitchFamily="49" charset="-128"/>
                  </a:rPr>
                  <a:t>1,281</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外</a:t>
                </a:r>
                <a:r>
                  <a:rPr kumimoji="1" lang="en-US" altLang="ja-JP" sz="1100" baseline="0">
                    <a:latin typeface="ＭＳ ゴシック" pitchFamily="49" charset="-128"/>
                    <a:ea typeface="ＭＳ ゴシック" pitchFamily="49" charset="-128"/>
                  </a:rPr>
                  <a:t>6</a:t>
                </a:r>
                <a:r>
                  <a:rPr kumimoji="1" lang="ja-JP" altLang="en-US" sz="1100" baseline="0">
                    <a:latin typeface="ＭＳ ゴシック" pitchFamily="49" charset="-128"/>
                    <a:ea typeface="ＭＳ ゴシック" pitchFamily="49" charset="-128"/>
                  </a:rPr>
                  <a:t>道県</a:t>
                </a:r>
                <a:r>
                  <a:rPr kumimoji="1" lang="en-US" altLang="ja-JP" sz="1100" baseline="0">
                    <a:latin typeface="ＭＳ ゴシック" pitchFamily="49" charset="-128"/>
                    <a:ea typeface="ＭＳ ゴシック" pitchFamily="49" charset="-128"/>
                  </a:rPr>
                  <a:t>1</a:t>
                </a:r>
                <a:r>
                  <a:rPr kumimoji="1" lang="ja-JP" altLang="en-US" sz="1100" baseline="0">
                    <a:latin typeface="ＭＳ ゴシック" pitchFamily="49" charset="-128"/>
                    <a:ea typeface="ＭＳ ゴシック" pitchFamily="49" charset="-128"/>
                  </a:rPr>
                  <a:t>政令市</a:t>
                </a:r>
                <a:endParaRPr kumimoji="1" lang="en-US" altLang="ja-JP" sz="1200" baseline="0">
                  <a:latin typeface="ＭＳ ゴシック" pitchFamily="49" charset="-128"/>
                  <a:ea typeface="ＭＳ ゴシック" pitchFamily="49" charset="-128"/>
                </a:endParaRPr>
              </a:p>
            </xdr:txBody>
          </xdr:sp>
          <xdr:sp macro="" textlink="">
            <xdr:nvSpPr>
              <xdr:cNvPr id="16" name="テキスト ボックス 15"/>
              <xdr:cNvSpPr txBox="1"/>
            </xdr:nvSpPr>
            <xdr:spPr>
              <a:xfrm>
                <a:off x="3962400" y="30213300"/>
                <a:ext cx="8001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補助</a:t>
                </a:r>
                <a:r>
                  <a:rPr kumimoji="1" lang="en-US" altLang="ja-JP" sz="1100">
                    <a:latin typeface="ＭＳ ゴシック" pitchFamily="49" charset="-128"/>
                    <a:ea typeface="ＭＳ ゴシック" pitchFamily="49" charset="-128"/>
                  </a:rPr>
                  <a:t>】</a:t>
                </a:r>
                <a:endParaRPr kumimoji="1" lang="ja-JP" altLang="en-US" sz="1100">
                  <a:latin typeface="ＭＳ ゴシック" pitchFamily="49" charset="-128"/>
                  <a:ea typeface="ＭＳ ゴシック" pitchFamily="49" charset="-128"/>
                </a:endParaRPr>
              </a:p>
            </xdr:txBody>
          </xdr:sp>
        </xdr:grpSp>
        <xdr:sp macro="" textlink="">
          <xdr:nvSpPr>
            <xdr:cNvPr id="14" name="大かっこ 13"/>
            <xdr:cNvSpPr/>
          </xdr:nvSpPr>
          <xdr:spPr>
            <a:xfrm>
              <a:off x="2752212" y="31510676"/>
              <a:ext cx="2088925" cy="7560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72000" rIns="72000" rtlCol="0" anchor="ctr"/>
            <a:lstStyle/>
            <a:p>
              <a:pPr algn="l"/>
              <a:r>
                <a:rPr kumimoji="1" lang="ja-JP" altLang="en-US" sz="1100">
                  <a:latin typeface="ＭＳ ゴシック" pitchFamily="49" charset="-128"/>
                  <a:ea typeface="ＭＳ ゴシック" pitchFamily="49" charset="-128"/>
                </a:rPr>
                <a:t>漁港施設、海岸等の災害復旧</a:t>
              </a:r>
            </a:p>
          </xdr:txBody>
        </xdr:sp>
      </xdr:grpSp>
      <xdr:grpSp>
        <xdr:nvGrpSpPr>
          <xdr:cNvPr id="10" name="グループ化 9"/>
          <xdr:cNvGrpSpPr/>
        </xdr:nvGrpSpPr>
        <xdr:grpSpPr>
          <a:xfrm>
            <a:off x="6851992" y="32539376"/>
            <a:ext cx="2514600" cy="2680687"/>
            <a:chOff x="6826592" y="32882276"/>
            <a:chExt cx="2514600" cy="2680687"/>
          </a:xfrm>
        </xdr:grpSpPr>
        <xdr:sp macro="" textlink="">
          <xdr:nvSpPr>
            <xdr:cNvPr id="11" name="テキスト ボックス 10"/>
            <xdr:cNvSpPr txBox="1"/>
          </xdr:nvSpPr>
          <xdr:spPr>
            <a:xfrm>
              <a:off x="6931458" y="33148974"/>
              <a:ext cx="2308812" cy="241398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l"/>
              <a:r>
                <a:rPr kumimoji="1" lang="ja-JP" altLang="en-US" sz="900" baseline="0">
                  <a:latin typeface="ＭＳ ゴシック" pitchFamily="49" charset="-128"/>
                  <a:ea typeface="ＭＳ ゴシック" pitchFamily="49" charset="-128"/>
                </a:rPr>
                <a:t>○建設費 </a:t>
              </a:r>
              <a:r>
                <a:rPr kumimoji="1" lang="en-US" altLang="ja-JP" sz="900" baseline="0">
                  <a:latin typeface="ＭＳ ゴシック" pitchFamily="49" charset="-128"/>
                  <a:ea typeface="ＭＳ ゴシック" pitchFamily="49" charset="-128"/>
                </a:rPr>
                <a:t>1,242</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・指名競争 </a:t>
              </a:r>
              <a:r>
                <a:rPr kumimoji="1" lang="en-US" altLang="ja-JP" sz="900" baseline="0">
                  <a:latin typeface="ＭＳ ゴシック" pitchFamily="49" charset="-128"/>
                  <a:ea typeface="ＭＳ ゴシック" pitchFamily="49" charset="-128"/>
                </a:rPr>
                <a:t>70</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1,027</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三村興業社 </a:t>
              </a:r>
              <a:r>
                <a:rPr kumimoji="1" lang="en-US" altLang="ja-JP" sz="900" baseline="0">
                  <a:latin typeface="ＭＳ ゴシック" pitchFamily="49" charset="-128"/>
                  <a:ea typeface="ＭＳ ゴシック" pitchFamily="49" charset="-128"/>
                </a:rPr>
                <a:t>110</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・条件付一般競争入札 </a:t>
              </a:r>
              <a:r>
                <a:rPr kumimoji="1" lang="en-US" altLang="ja-JP" sz="900" baseline="0">
                  <a:latin typeface="ＭＳ ゴシック" pitchFamily="49" charset="-128"/>
                  <a:ea typeface="ＭＳ ゴシック" pitchFamily="49" charset="-128"/>
                </a:rPr>
                <a:t>6</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186</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［穂積建設工業</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 82</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・随意契約 </a:t>
              </a:r>
              <a:r>
                <a:rPr kumimoji="1" lang="en-US" altLang="ja-JP" sz="900" baseline="0">
                  <a:latin typeface="ＭＳ ゴシック" pitchFamily="49" charset="-128"/>
                  <a:ea typeface="ＭＳ ゴシック" pitchFamily="49" charset="-128"/>
                </a:rPr>
                <a:t>17</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29</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［北日本海事工業</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 24</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○設計費 </a:t>
              </a:r>
              <a:r>
                <a:rPr kumimoji="1" lang="en-US" altLang="ja-JP" sz="900" baseline="0">
                  <a:latin typeface="ＭＳ ゴシック" pitchFamily="49" charset="-128"/>
                  <a:ea typeface="ＭＳ ゴシック" pitchFamily="49" charset="-128"/>
                </a:rPr>
                <a:t>39</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・指名競争 </a:t>
              </a:r>
              <a:r>
                <a:rPr kumimoji="1" lang="en-US" altLang="ja-JP" sz="900" baseline="0">
                  <a:latin typeface="ＭＳ ゴシック" pitchFamily="49" charset="-128"/>
                  <a:ea typeface="ＭＳ ゴシック" pitchFamily="49" charset="-128"/>
                </a:rPr>
                <a:t>12</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38</a:t>
              </a:r>
              <a:r>
                <a:rPr kumimoji="1" lang="ja-JP" altLang="en-US" sz="900" baseline="0">
                  <a:latin typeface="ＭＳ ゴシック" pitchFamily="49" charset="-128"/>
                  <a:ea typeface="ＭＳ ゴシック" pitchFamily="49" charset="-128"/>
                </a:rPr>
                <a:t>百万円</a:t>
              </a:r>
            </a:p>
            <a:p>
              <a:pPr algn="l"/>
              <a:r>
                <a:rPr kumimoji="1" lang="ja-JP" altLang="en-US" sz="900" baseline="0">
                  <a:latin typeface="ＭＳ ゴシック" pitchFamily="49" charset="-128"/>
                  <a:ea typeface="ＭＳ ゴシック" pitchFamily="49" charset="-128"/>
                </a:rPr>
                <a:t>［エイコウコンサルタンツ</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 15</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・随意契約 </a:t>
              </a:r>
              <a:r>
                <a:rPr kumimoji="1" lang="en-US" altLang="ja-JP" sz="900" baseline="0">
                  <a:latin typeface="ＭＳ ゴシック" pitchFamily="49" charset="-128"/>
                  <a:ea typeface="ＭＳ ゴシック" pitchFamily="49" charset="-128"/>
                </a:rPr>
                <a:t>3</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0.8</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［野村建設</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 </a:t>
              </a:r>
              <a:r>
                <a:rPr kumimoji="1" lang="en-US" altLang="ja-JP" sz="900" baseline="0">
                  <a:latin typeface="ＭＳ ゴシック" pitchFamily="49" charset="-128"/>
                  <a:ea typeface="ＭＳ ゴシック" pitchFamily="49" charset="-128"/>
                </a:rPr>
                <a:t>0.5</a:t>
              </a:r>
              <a:r>
                <a:rPr kumimoji="1" lang="ja-JP" altLang="en-US" sz="900" baseline="0">
                  <a:latin typeface="ＭＳ ゴシック" pitchFamily="49" charset="-128"/>
                  <a:ea typeface="ＭＳ ゴシック" pitchFamily="49" charset="-128"/>
                </a:rPr>
                <a:t>百万円等］</a:t>
              </a:r>
            </a:p>
          </xdr:txBody>
        </xdr:sp>
        <xdr:sp macro="" textlink="">
          <xdr:nvSpPr>
            <xdr:cNvPr id="12" name="テキスト ボックス 11"/>
            <xdr:cNvSpPr txBox="1"/>
          </xdr:nvSpPr>
          <xdr:spPr>
            <a:xfrm>
              <a:off x="6826592" y="32882276"/>
              <a:ext cx="25146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ゴシック" pitchFamily="49" charset="-128"/>
                  <a:ea typeface="ＭＳ ゴシック" pitchFamily="49" charset="-128"/>
                </a:rPr>
                <a:t>第三者による請負等 </a:t>
              </a:r>
              <a:r>
                <a:rPr kumimoji="1" lang="en-US" altLang="ja-JP" sz="1100">
                  <a:latin typeface="ＭＳ ゴシック" pitchFamily="49" charset="-128"/>
                  <a:ea typeface="ＭＳ ゴシック" pitchFamily="49" charset="-128"/>
                </a:rPr>
                <a:t>1,281</a:t>
              </a:r>
              <a:r>
                <a:rPr kumimoji="1" lang="ja-JP" altLang="en-US" sz="1100">
                  <a:latin typeface="ＭＳ ゴシック" pitchFamily="49" charset="-128"/>
                  <a:ea typeface="ＭＳ ゴシック" pitchFamily="49" charset="-128"/>
                </a:rPr>
                <a:t>百万円</a:t>
              </a:r>
            </a:p>
          </xdr:txBody>
        </xdr:sp>
      </xdr:grpSp>
    </xdr:grpSp>
    <xdr:clientData/>
  </xdr:twoCellAnchor>
  <xdr:twoCellAnchor>
    <xdr:from>
      <xdr:col>23</xdr:col>
      <xdr:colOff>85725</xdr:colOff>
      <xdr:row>103</xdr:row>
      <xdr:rowOff>228605</xdr:rowOff>
    </xdr:from>
    <xdr:to>
      <xdr:col>36</xdr:col>
      <xdr:colOff>60325</xdr:colOff>
      <xdr:row>118</xdr:row>
      <xdr:rowOff>152399</xdr:rowOff>
    </xdr:to>
    <xdr:grpSp>
      <xdr:nvGrpSpPr>
        <xdr:cNvPr id="17" name="グループ化 16"/>
        <xdr:cNvGrpSpPr/>
      </xdr:nvGrpSpPr>
      <xdr:grpSpPr>
        <a:xfrm>
          <a:off x="3976081" y="36915441"/>
          <a:ext cx="2390833" cy="3747649"/>
          <a:chOff x="4226210" y="33020000"/>
          <a:chExt cx="2514600" cy="3484911"/>
        </a:xfrm>
      </xdr:grpSpPr>
      <xdr:grpSp>
        <xdr:nvGrpSpPr>
          <xdr:cNvPr id="18" name="グループ化 17"/>
          <xdr:cNvGrpSpPr/>
        </xdr:nvGrpSpPr>
        <xdr:grpSpPr>
          <a:xfrm>
            <a:off x="4436939" y="33020000"/>
            <a:ext cx="2113373" cy="1926203"/>
            <a:chOff x="2722439" y="30213300"/>
            <a:chExt cx="2113373" cy="1926203"/>
          </a:xfrm>
        </xdr:grpSpPr>
        <xdr:grpSp>
          <xdr:nvGrpSpPr>
            <xdr:cNvPr id="22" name="グループ化 21"/>
            <xdr:cNvGrpSpPr/>
          </xdr:nvGrpSpPr>
          <xdr:grpSpPr>
            <a:xfrm>
              <a:off x="2725328" y="30213300"/>
              <a:ext cx="2076297" cy="1197657"/>
              <a:chOff x="2725328" y="30213300"/>
              <a:chExt cx="2076297" cy="1197657"/>
            </a:xfrm>
          </xdr:grpSpPr>
          <xdr:sp macro="" textlink="">
            <xdr:nvSpPr>
              <xdr:cNvPr id="24" name="テキスト ボックス 23"/>
              <xdr:cNvSpPr txBox="1"/>
            </xdr:nvSpPr>
            <xdr:spPr>
              <a:xfrm>
                <a:off x="2725328" y="30479999"/>
                <a:ext cx="2076297" cy="930958"/>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ctr"/>
                <a:r>
                  <a:rPr kumimoji="1" lang="ja-JP" altLang="en-US" sz="1100" baseline="0">
                    <a:latin typeface="ＭＳ ゴシック" pitchFamily="49" charset="-128"/>
                    <a:ea typeface="ＭＳ ゴシック" pitchFamily="49" charset="-128"/>
                  </a:rPr>
                  <a:t>Ｅ 市町村営 </a:t>
                </a:r>
                <a:r>
                  <a:rPr kumimoji="1" lang="en-US" altLang="ja-JP" sz="1100" baseline="0">
                    <a:latin typeface="ＭＳ ゴシック" pitchFamily="49" charset="-128"/>
                    <a:ea typeface="ＭＳ ゴシック" pitchFamily="49" charset="-128"/>
                  </a:rPr>
                  <a:t>4,197</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茨城県北茨城市 </a:t>
                </a:r>
                <a:r>
                  <a:rPr kumimoji="1" lang="en-US" altLang="ja-JP" sz="1100" baseline="0">
                    <a:latin typeface="ＭＳ ゴシック" pitchFamily="49" charset="-128"/>
                    <a:ea typeface="ＭＳ ゴシック" pitchFamily="49" charset="-128"/>
                  </a:rPr>
                  <a:t>316</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外</a:t>
                </a:r>
                <a:r>
                  <a:rPr kumimoji="1" lang="en-US" altLang="ja-JP" sz="1100" baseline="0">
                    <a:latin typeface="ＭＳ ゴシック" pitchFamily="49" charset="-128"/>
                    <a:ea typeface="ＭＳ ゴシック" pitchFamily="49" charset="-128"/>
                  </a:rPr>
                  <a:t>27</a:t>
                </a:r>
                <a:r>
                  <a:rPr kumimoji="1" lang="ja-JP" altLang="en-US" sz="1100" baseline="0">
                    <a:latin typeface="ＭＳ ゴシック" pitchFamily="49" charset="-128"/>
                    <a:ea typeface="ＭＳ ゴシック" pitchFamily="49" charset="-128"/>
                  </a:rPr>
                  <a:t>市町村</a:t>
                </a:r>
                <a:endParaRPr kumimoji="1" lang="en-US" altLang="ja-JP" sz="1200" baseline="0">
                  <a:latin typeface="ＭＳ ゴシック" pitchFamily="49" charset="-128"/>
                  <a:ea typeface="ＭＳ ゴシック" pitchFamily="49" charset="-128"/>
                </a:endParaRPr>
              </a:p>
            </xdr:txBody>
          </xdr:sp>
          <xdr:sp macro="" textlink="">
            <xdr:nvSpPr>
              <xdr:cNvPr id="25" name="テキスト ボックス 24"/>
              <xdr:cNvSpPr txBox="1"/>
            </xdr:nvSpPr>
            <xdr:spPr>
              <a:xfrm>
                <a:off x="3962400" y="30213300"/>
                <a:ext cx="8001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補助</a:t>
                </a:r>
                <a:r>
                  <a:rPr kumimoji="1" lang="en-US" altLang="ja-JP" sz="1100">
                    <a:latin typeface="ＭＳ ゴシック" pitchFamily="49" charset="-128"/>
                    <a:ea typeface="ＭＳ ゴシック" pitchFamily="49" charset="-128"/>
                  </a:rPr>
                  <a:t>】</a:t>
                </a:r>
                <a:endParaRPr kumimoji="1" lang="ja-JP" altLang="en-US" sz="1100">
                  <a:latin typeface="ＭＳ ゴシック" pitchFamily="49" charset="-128"/>
                  <a:ea typeface="ＭＳ ゴシック" pitchFamily="49" charset="-128"/>
                </a:endParaRPr>
              </a:p>
            </xdr:txBody>
          </xdr:sp>
        </xdr:grpSp>
        <xdr:sp macro="" textlink="">
          <xdr:nvSpPr>
            <xdr:cNvPr id="23" name="大かっこ 22"/>
            <xdr:cNvSpPr/>
          </xdr:nvSpPr>
          <xdr:spPr>
            <a:xfrm>
              <a:off x="2722439" y="31434412"/>
              <a:ext cx="2113373" cy="705091"/>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72000" rIns="72000" rtlCol="0" anchor="ctr"/>
            <a:lstStyle/>
            <a:p>
              <a:pPr algn="l"/>
              <a:r>
                <a:rPr kumimoji="1" lang="ja-JP" altLang="en-US" sz="1100">
                  <a:latin typeface="ＭＳ ゴシック" pitchFamily="49" charset="-128"/>
                  <a:ea typeface="ＭＳ ゴシック" pitchFamily="49" charset="-128"/>
                </a:rPr>
                <a:t>漁港施設、海岸等の災害復旧</a:t>
              </a:r>
            </a:p>
          </xdr:txBody>
        </xdr:sp>
      </xdr:grpSp>
      <xdr:grpSp>
        <xdr:nvGrpSpPr>
          <xdr:cNvPr id="19" name="グループ化 18"/>
          <xdr:cNvGrpSpPr/>
        </xdr:nvGrpSpPr>
        <xdr:grpSpPr>
          <a:xfrm>
            <a:off x="4226210" y="34981134"/>
            <a:ext cx="2514600" cy="1523777"/>
            <a:chOff x="6817010" y="32720534"/>
            <a:chExt cx="2514600" cy="1523777"/>
          </a:xfrm>
        </xdr:grpSpPr>
        <xdr:sp macro="" textlink="">
          <xdr:nvSpPr>
            <xdr:cNvPr id="20" name="テキスト ボックス 19"/>
            <xdr:cNvSpPr txBox="1"/>
          </xdr:nvSpPr>
          <xdr:spPr>
            <a:xfrm>
              <a:off x="6900211" y="32975392"/>
              <a:ext cx="2335834" cy="1268919"/>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l"/>
              <a:r>
                <a:rPr kumimoji="1" lang="ja-JP" altLang="en-US" sz="900" baseline="0">
                  <a:latin typeface="ＭＳ ゴシック" pitchFamily="49" charset="-128"/>
                  <a:ea typeface="ＭＳ ゴシック" pitchFamily="49" charset="-128"/>
                </a:rPr>
                <a:t>○建設費 </a:t>
              </a:r>
              <a:r>
                <a:rPr kumimoji="1" lang="en-US" altLang="ja-JP" sz="900" baseline="0">
                  <a:latin typeface="ＭＳ ゴシック" pitchFamily="49" charset="-128"/>
                  <a:ea typeface="ＭＳ ゴシック" pitchFamily="49" charset="-128"/>
                </a:rPr>
                <a:t>316</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・指名競争 </a:t>
              </a:r>
              <a:r>
                <a:rPr kumimoji="1" lang="en-US" altLang="ja-JP" sz="900" baseline="0">
                  <a:latin typeface="ＭＳ ゴシック" pitchFamily="49" charset="-128"/>
                  <a:ea typeface="ＭＳ ゴシック" pitchFamily="49" charset="-128"/>
                </a:rPr>
                <a:t>3</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277</a:t>
              </a:r>
              <a:r>
                <a:rPr kumimoji="1" lang="ja-JP" altLang="en-US" sz="900" baseline="0">
                  <a:latin typeface="ＭＳ ゴシック" pitchFamily="49" charset="-128"/>
                  <a:ea typeface="ＭＳ ゴシック" pitchFamily="49" charset="-128"/>
                </a:rPr>
                <a:t>百万円</a:t>
              </a:r>
            </a:p>
            <a:p>
              <a:pPr algn="l"/>
              <a:r>
                <a:rPr kumimoji="1" lang="ja-JP" altLang="en-US" sz="900" baseline="0">
                  <a:latin typeface="ＭＳ ゴシック" pitchFamily="49" charset="-128"/>
                  <a:ea typeface="ＭＳ ゴシック" pitchFamily="49" charset="-128"/>
                </a:rPr>
                <a:t>［</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前澤エンジニアリングサービス </a:t>
              </a:r>
              <a:r>
                <a:rPr kumimoji="1" lang="en-US" altLang="ja-JP" sz="900" baseline="0">
                  <a:latin typeface="ＭＳ ゴシック" pitchFamily="49" charset="-128"/>
                  <a:ea typeface="ＭＳ ゴシック" pitchFamily="49" charset="-128"/>
                </a:rPr>
                <a:t>269</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・随意契約 </a:t>
              </a:r>
              <a:r>
                <a:rPr kumimoji="1" lang="en-US" altLang="ja-JP" sz="900" baseline="0">
                  <a:latin typeface="ＭＳ ゴシック" pitchFamily="49" charset="-128"/>
                  <a:ea typeface="ＭＳ ゴシック" pitchFamily="49" charset="-128"/>
                </a:rPr>
                <a:t>3</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39</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前澤エンジニアリングサービス </a:t>
              </a:r>
              <a:r>
                <a:rPr kumimoji="1" lang="en-US" altLang="ja-JP" sz="900" baseline="0">
                  <a:latin typeface="ＭＳ ゴシック" pitchFamily="49" charset="-128"/>
                  <a:ea typeface="ＭＳ ゴシック" pitchFamily="49" charset="-128"/>
                </a:rPr>
                <a:t>24</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xdr:txBody>
        </xdr:sp>
        <xdr:sp macro="" textlink="">
          <xdr:nvSpPr>
            <xdr:cNvPr id="21" name="テキスト ボックス 20"/>
            <xdr:cNvSpPr txBox="1"/>
          </xdr:nvSpPr>
          <xdr:spPr>
            <a:xfrm>
              <a:off x="6817010" y="32720534"/>
              <a:ext cx="25146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ゴシック" pitchFamily="49" charset="-128"/>
                  <a:ea typeface="ＭＳ ゴシック" pitchFamily="49" charset="-128"/>
                </a:rPr>
                <a:t>第三者による請負等 </a:t>
              </a:r>
              <a:r>
                <a:rPr kumimoji="1" lang="en-US" altLang="ja-JP" sz="1100">
                  <a:latin typeface="ＭＳ ゴシック" pitchFamily="49" charset="-128"/>
                  <a:ea typeface="ＭＳ ゴシック" pitchFamily="49" charset="-128"/>
                </a:rPr>
                <a:t>316</a:t>
              </a:r>
              <a:r>
                <a:rPr kumimoji="1" lang="ja-JP" altLang="en-US" sz="1100">
                  <a:latin typeface="ＭＳ ゴシック" pitchFamily="49" charset="-128"/>
                  <a:ea typeface="ＭＳ ゴシック" pitchFamily="49" charset="-128"/>
                </a:rPr>
                <a:t>百万円</a:t>
              </a:r>
            </a:p>
          </xdr:txBody>
        </xdr:sp>
      </xdr:grpSp>
    </xdr:grpSp>
    <xdr:clientData/>
  </xdr:twoCellAnchor>
  <xdr:twoCellAnchor>
    <xdr:from>
      <xdr:col>30</xdr:col>
      <xdr:colOff>4900</xdr:colOff>
      <xdr:row>78</xdr:row>
      <xdr:rowOff>212000</xdr:rowOff>
    </xdr:from>
    <xdr:to>
      <xdr:col>30</xdr:col>
      <xdr:colOff>4900</xdr:colOff>
      <xdr:row>85</xdr:row>
      <xdr:rowOff>5891</xdr:rowOff>
    </xdr:to>
    <xdr:cxnSp macro="">
      <xdr:nvCxnSpPr>
        <xdr:cNvPr id="26" name="直線矢印コネクタ 25"/>
        <xdr:cNvCxnSpPr>
          <a:stCxn id="2" idx="2"/>
          <a:endCxn id="6" idx="0"/>
        </xdr:cNvCxnSpPr>
      </xdr:nvCxnSpPr>
      <xdr:spPr>
        <a:xfrm>
          <a:off x="5183729" y="30462015"/>
          <a:ext cx="0" cy="1539563"/>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82</xdr:row>
      <xdr:rowOff>0</xdr:rowOff>
    </xdr:from>
    <xdr:to>
      <xdr:col>29</xdr:col>
      <xdr:colOff>165100</xdr:colOff>
      <xdr:row>82</xdr:row>
      <xdr:rowOff>0</xdr:rowOff>
    </xdr:to>
    <xdr:cxnSp macro="">
      <xdr:nvCxnSpPr>
        <xdr:cNvPr id="27" name="直線コネクタ 26"/>
        <xdr:cNvCxnSpPr/>
      </xdr:nvCxnSpPr>
      <xdr:spPr>
        <a:xfrm flipH="1">
          <a:off x="1572318" y="31247542"/>
          <a:ext cx="3605357"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50201</xdr:colOff>
      <xdr:row>82</xdr:row>
      <xdr:rowOff>0</xdr:rowOff>
    </xdr:from>
    <xdr:to>
      <xdr:col>16</xdr:col>
      <xdr:colOff>50201</xdr:colOff>
      <xdr:row>85</xdr:row>
      <xdr:rowOff>5732</xdr:rowOff>
    </xdr:to>
    <xdr:cxnSp macro="">
      <xdr:nvCxnSpPr>
        <xdr:cNvPr id="28" name="直線矢印コネクタ 27"/>
        <xdr:cNvCxnSpPr/>
      </xdr:nvCxnSpPr>
      <xdr:spPr>
        <a:xfrm>
          <a:off x="2776776" y="31247542"/>
          <a:ext cx="0" cy="753877"/>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85725</xdr:colOff>
      <xdr:row>82</xdr:row>
      <xdr:rowOff>0</xdr:rowOff>
    </xdr:from>
    <xdr:to>
      <xdr:col>23</xdr:col>
      <xdr:colOff>85725</xdr:colOff>
      <xdr:row>100</xdr:row>
      <xdr:rowOff>240300</xdr:rowOff>
    </xdr:to>
    <xdr:cxnSp macro="">
      <xdr:nvCxnSpPr>
        <xdr:cNvPr id="29" name="直線コネクタ 28"/>
        <xdr:cNvCxnSpPr/>
      </xdr:nvCxnSpPr>
      <xdr:spPr>
        <a:xfrm>
          <a:off x="3976081" y="31247542"/>
          <a:ext cx="0" cy="4729173"/>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88900</xdr:colOff>
      <xdr:row>100</xdr:row>
      <xdr:rowOff>238125</xdr:rowOff>
    </xdr:from>
    <xdr:to>
      <xdr:col>27</xdr:col>
      <xdr:colOff>208900</xdr:colOff>
      <xdr:row>100</xdr:row>
      <xdr:rowOff>238125</xdr:rowOff>
    </xdr:to>
    <xdr:cxnSp macro="">
      <xdr:nvCxnSpPr>
        <xdr:cNvPr id="30" name="直線コネクタ 29"/>
        <xdr:cNvCxnSpPr/>
      </xdr:nvCxnSpPr>
      <xdr:spPr>
        <a:xfrm flipH="1" flipV="1">
          <a:off x="3979256" y="35974540"/>
          <a:ext cx="868146"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2575</xdr:colOff>
      <xdr:row>100</xdr:row>
      <xdr:rowOff>241300</xdr:rowOff>
    </xdr:from>
    <xdr:to>
      <xdr:col>28</xdr:col>
      <xdr:colOff>2575</xdr:colOff>
      <xdr:row>105</xdr:row>
      <xdr:rowOff>11050</xdr:rowOff>
    </xdr:to>
    <xdr:cxnSp macro="">
      <xdr:nvCxnSpPr>
        <xdr:cNvPr id="31" name="直線矢印コネクタ 30"/>
        <xdr:cNvCxnSpPr/>
      </xdr:nvCxnSpPr>
      <xdr:spPr>
        <a:xfrm flipH="1">
          <a:off x="4848895" y="35977715"/>
          <a:ext cx="0" cy="1016659"/>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158140</xdr:colOff>
      <xdr:row>92</xdr:row>
      <xdr:rowOff>161925</xdr:rowOff>
    </xdr:from>
    <xdr:to>
      <xdr:col>29</xdr:col>
      <xdr:colOff>158140</xdr:colOff>
      <xdr:row>105</xdr:row>
      <xdr:rowOff>2475</xdr:rowOff>
    </xdr:to>
    <xdr:cxnSp macro="">
      <xdr:nvCxnSpPr>
        <xdr:cNvPr id="32" name="直線矢印コネクタ 31"/>
        <xdr:cNvCxnSpPr/>
      </xdr:nvCxnSpPr>
      <xdr:spPr>
        <a:xfrm flipH="1">
          <a:off x="5170715" y="33903285"/>
          <a:ext cx="0" cy="3082514"/>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142371</xdr:colOff>
      <xdr:row>86</xdr:row>
      <xdr:rowOff>244242</xdr:rowOff>
    </xdr:from>
    <xdr:to>
      <xdr:col>38</xdr:col>
      <xdr:colOff>39287</xdr:colOff>
      <xdr:row>86</xdr:row>
      <xdr:rowOff>244300</xdr:rowOff>
    </xdr:to>
    <xdr:cxnSp macro="">
      <xdr:nvCxnSpPr>
        <xdr:cNvPr id="33" name="直線矢印コネクタ 32"/>
        <xdr:cNvCxnSpPr>
          <a:stCxn id="6" idx="3"/>
          <a:endCxn id="15" idx="1"/>
        </xdr:cNvCxnSpPr>
      </xdr:nvCxnSpPr>
      <xdr:spPr>
        <a:xfrm>
          <a:off x="6185724" y="32489311"/>
          <a:ext cx="553621" cy="58"/>
        </a:xfrm>
        <a:prstGeom prst="straightConnector1">
          <a:avLst/>
        </a:prstGeom>
        <a:ln w="12700">
          <a:solidFill>
            <a:schemeClr val="tx1"/>
          </a:solidFill>
          <a:prstDash val="dash"/>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83</xdr:row>
      <xdr:rowOff>241351</xdr:rowOff>
    </xdr:from>
    <xdr:to>
      <xdr:col>23</xdr:col>
      <xdr:colOff>79375</xdr:colOff>
      <xdr:row>99</xdr:row>
      <xdr:rowOff>19050</xdr:rowOff>
    </xdr:to>
    <xdr:grpSp>
      <xdr:nvGrpSpPr>
        <xdr:cNvPr id="34" name="グループ化 33"/>
        <xdr:cNvGrpSpPr/>
      </xdr:nvGrpSpPr>
      <xdr:grpSpPr>
        <a:xfrm>
          <a:off x="1572318" y="31829715"/>
          <a:ext cx="2397413" cy="3856476"/>
          <a:chOff x="1609725" y="32007226"/>
          <a:chExt cx="2470150" cy="3740099"/>
        </a:xfrm>
      </xdr:grpSpPr>
      <xdr:grpSp>
        <xdr:nvGrpSpPr>
          <xdr:cNvPr id="35" name="グループ化 34"/>
          <xdr:cNvGrpSpPr/>
        </xdr:nvGrpSpPr>
        <xdr:grpSpPr>
          <a:xfrm>
            <a:off x="1828801" y="32007226"/>
            <a:ext cx="2052000" cy="2001556"/>
            <a:chOff x="2761570" y="30213300"/>
            <a:chExt cx="2125171" cy="2055234"/>
          </a:xfrm>
        </xdr:grpSpPr>
        <xdr:grpSp>
          <xdr:nvGrpSpPr>
            <xdr:cNvPr id="38" name="グループ化 37"/>
            <xdr:cNvGrpSpPr/>
          </xdr:nvGrpSpPr>
          <xdr:grpSpPr>
            <a:xfrm>
              <a:off x="2784135" y="30213300"/>
              <a:ext cx="2087887" cy="1264768"/>
              <a:chOff x="2784135" y="30213300"/>
              <a:chExt cx="2087887" cy="1264768"/>
            </a:xfrm>
          </xdr:grpSpPr>
          <xdr:sp macro="" textlink="">
            <xdr:nvSpPr>
              <xdr:cNvPr id="40" name="テキスト ボックス 39"/>
              <xdr:cNvSpPr txBox="1"/>
            </xdr:nvSpPr>
            <xdr:spPr>
              <a:xfrm>
                <a:off x="2784135" y="30479999"/>
                <a:ext cx="2087887" cy="99806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ctr"/>
                <a:r>
                  <a:rPr kumimoji="1" lang="ja-JP" altLang="en-US" sz="1100">
                    <a:latin typeface="ＭＳ ゴシック" pitchFamily="49" charset="-128"/>
                    <a:ea typeface="ＭＳ ゴシック" pitchFamily="49" charset="-128"/>
                  </a:rPr>
                  <a:t>Ａ</a:t>
                </a:r>
                <a:r>
                  <a:rPr kumimoji="1" lang="ja-JP" altLang="en-US" sz="1100" baseline="0">
                    <a:latin typeface="ＭＳ ゴシック" pitchFamily="49" charset="-128"/>
                    <a:ea typeface="ＭＳ ゴシック" pitchFamily="49" charset="-128"/>
                  </a:rPr>
                  <a:t> 民間団体 </a:t>
                </a:r>
                <a:r>
                  <a:rPr kumimoji="1" lang="en-US" altLang="ja-JP" sz="1100" baseline="0">
                    <a:latin typeface="ＭＳ ゴシック" pitchFamily="49" charset="-128"/>
                    <a:ea typeface="ＭＳ ゴシック" pitchFamily="49" charset="-128"/>
                  </a:rPr>
                  <a:t>3,146</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五洋建設</a:t>
                </a:r>
                <a:r>
                  <a:rPr kumimoji="1" lang="en-US" altLang="ja-JP" sz="1100" baseline="0">
                    <a:latin typeface="ＭＳ ゴシック" pitchFamily="49" charset="-128"/>
                    <a:ea typeface="ＭＳ ゴシック" pitchFamily="49" charset="-128"/>
                  </a:rPr>
                  <a:t>(</a:t>
                </a:r>
                <a:r>
                  <a:rPr kumimoji="1" lang="ja-JP" altLang="en-US" sz="1100" baseline="0">
                    <a:latin typeface="ＭＳ ゴシック" pitchFamily="49" charset="-128"/>
                    <a:ea typeface="ＭＳ ゴシック" pitchFamily="49" charset="-128"/>
                  </a:rPr>
                  <a:t>株</a:t>
                </a:r>
                <a:r>
                  <a:rPr kumimoji="1" lang="en-US" altLang="ja-JP" sz="1100" baseline="0">
                    <a:latin typeface="ＭＳ ゴシック" pitchFamily="49" charset="-128"/>
                    <a:ea typeface="ＭＳ ゴシック" pitchFamily="49" charset="-128"/>
                  </a:rPr>
                  <a:t>) 910</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a:p>
                <a:pPr algn="ctr"/>
                <a:r>
                  <a:rPr kumimoji="1" lang="ja-JP" altLang="en-US" sz="1100" baseline="0">
                    <a:latin typeface="ＭＳ ゴシック" pitchFamily="49" charset="-128"/>
                    <a:ea typeface="ＭＳ ゴシック" pitchFamily="49" charset="-128"/>
                  </a:rPr>
                  <a:t>外</a:t>
                </a:r>
                <a:r>
                  <a:rPr kumimoji="1" lang="en-US" altLang="ja-JP" sz="1100" baseline="0">
                    <a:latin typeface="ＭＳ ゴシック" pitchFamily="49" charset="-128"/>
                    <a:ea typeface="ＭＳ ゴシック" pitchFamily="49" charset="-128"/>
                  </a:rPr>
                  <a:t>8</a:t>
                </a:r>
                <a:r>
                  <a:rPr kumimoji="1" lang="ja-JP" altLang="en-US" sz="1100" baseline="0">
                    <a:latin typeface="ＭＳ ゴシック" pitchFamily="49" charset="-128"/>
                    <a:ea typeface="ＭＳ ゴシック" pitchFamily="49" charset="-128"/>
                  </a:rPr>
                  <a:t>団体</a:t>
                </a:r>
                <a:endParaRPr kumimoji="1" lang="en-US" altLang="ja-JP" sz="1100" baseline="0">
                  <a:latin typeface="ＭＳ ゴシック" pitchFamily="49" charset="-128"/>
                  <a:ea typeface="ＭＳ ゴシック" pitchFamily="49" charset="-128"/>
                </a:endParaRPr>
              </a:p>
            </xdr:txBody>
          </xdr:sp>
          <xdr:sp macro="" textlink="">
            <xdr:nvSpPr>
              <xdr:cNvPr id="41" name="テキスト ボックス 40"/>
              <xdr:cNvSpPr txBox="1"/>
            </xdr:nvSpPr>
            <xdr:spPr>
              <a:xfrm>
                <a:off x="3962400" y="30213300"/>
                <a:ext cx="8001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代行</a:t>
                </a:r>
                <a:r>
                  <a:rPr kumimoji="1" lang="en-US" altLang="ja-JP" sz="1100">
                    <a:latin typeface="ＭＳ ゴシック" pitchFamily="49" charset="-128"/>
                    <a:ea typeface="ＭＳ ゴシック" pitchFamily="49" charset="-128"/>
                  </a:rPr>
                  <a:t>】</a:t>
                </a:r>
                <a:endParaRPr kumimoji="1" lang="ja-JP" altLang="en-US" sz="1100">
                  <a:latin typeface="ＭＳ ゴシック" pitchFamily="49" charset="-128"/>
                  <a:ea typeface="ＭＳ ゴシック" pitchFamily="49" charset="-128"/>
                </a:endParaRPr>
              </a:p>
            </xdr:txBody>
          </xdr:sp>
        </xdr:grpSp>
        <xdr:sp macro="" textlink="">
          <xdr:nvSpPr>
            <xdr:cNvPr id="39" name="大かっこ 38"/>
            <xdr:cNvSpPr/>
          </xdr:nvSpPr>
          <xdr:spPr>
            <a:xfrm>
              <a:off x="2761570" y="31510741"/>
              <a:ext cx="2125171" cy="757793"/>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72000" rIns="72000" rtlCol="0" anchor="ctr"/>
            <a:lstStyle/>
            <a:p>
              <a:pPr algn="l"/>
              <a:r>
                <a:rPr kumimoji="1" lang="ja-JP" altLang="en-US" sz="1100">
                  <a:latin typeface="ＭＳ ゴシック" pitchFamily="49" charset="-128"/>
                  <a:ea typeface="ＭＳ ゴシック" pitchFamily="49" charset="-128"/>
                </a:rPr>
                <a:t>漁港施設、海岸等の災害復旧</a:t>
              </a:r>
            </a:p>
          </xdr:txBody>
        </xdr:sp>
      </xdr:grpSp>
      <xdr:sp macro="" textlink="">
        <xdr:nvSpPr>
          <xdr:cNvPr id="36" name="テキスト ボックス 35"/>
          <xdr:cNvSpPr txBox="1"/>
        </xdr:nvSpPr>
        <xdr:spPr>
          <a:xfrm>
            <a:off x="1712736" y="34273735"/>
            <a:ext cx="2268000" cy="147359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l"/>
            <a:r>
              <a:rPr kumimoji="1" lang="ja-JP" altLang="en-US" sz="900" baseline="0">
                <a:latin typeface="ＭＳ ゴシック" pitchFamily="49" charset="-128"/>
                <a:ea typeface="ＭＳ ゴシック" pitchFamily="49" charset="-128"/>
              </a:rPr>
              <a:t>○建設費 </a:t>
            </a:r>
            <a:r>
              <a:rPr kumimoji="1" lang="en-US" altLang="ja-JP" sz="900" baseline="0">
                <a:latin typeface="ＭＳ ゴシック" pitchFamily="49" charset="-128"/>
                <a:ea typeface="ＭＳ ゴシック" pitchFamily="49" charset="-128"/>
              </a:rPr>
              <a:t>3,127</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・一般競争 </a:t>
            </a:r>
            <a:r>
              <a:rPr kumimoji="1" lang="en-US" altLang="ja-JP" sz="900" baseline="0">
                <a:latin typeface="ＭＳ ゴシック" pitchFamily="49" charset="-128"/>
                <a:ea typeface="ＭＳ ゴシック" pitchFamily="49" charset="-128"/>
              </a:rPr>
              <a:t>9</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3,074</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［五洋建設</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 </a:t>
            </a:r>
            <a:r>
              <a:rPr kumimoji="1" lang="en-US" altLang="ja-JP" sz="900" baseline="0">
                <a:latin typeface="ＭＳ ゴシック" pitchFamily="49" charset="-128"/>
                <a:ea typeface="ＭＳ ゴシック" pitchFamily="49" charset="-128"/>
              </a:rPr>
              <a:t>910</a:t>
            </a:r>
            <a:r>
              <a:rPr kumimoji="1" lang="ja-JP" altLang="en-US" sz="900" baseline="0">
                <a:latin typeface="ＭＳ ゴシック" pitchFamily="49" charset="-128"/>
                <a:ea typeface="ＭＳ ゴシック" pitchFamily="49" charset="-128"/>
              </a:rPr>
              <a:t>百万円等］</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・随意契約 </a:t>
            </a:r>
            <a:r>
              <a:rPr kumimoji="1" lang="en-US" altLang="ja-JP" sz="900" baseline="0">
                <a:latin typeface="ＭＳ ゴシック" pitchFamily="49" charset="-128"/>
                <a:ea typeface="ＭＳ ゴシック" pitchFamily="49" charset="-128"/>
              </a:rPr>
              <a:t>1</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53</a:t>
            </a:r>
            <a:r>
              <a:rPr kumimoji="1" lang="ja-JP" altLang="en-US" sz="900" baseline="0">
                <a:latin typeface="ＭＳ ゴシック" pitchFamily="49" charset="-128"/>
                <a:ea typeface="ＭＳ ゴシック" pitchFamily="49" charset="-128"/>
              </a:rPr>
              <a:t>百万円</a:t>
            </a:r>
          </a:p>
          <a:p>
            <a:pPr algn="l"/>
            <a:r>
              <a:rPr kumimoji="1" lang="ja-JP" altLang="en-US" sz="900" baseline="0">
                <a:latin typeface="ＭＳ ゴシック" pitchFamily="49" charset="-128"/>
                <a:ea typeface="ＭＳ ゴシック" pitchFamily="49" charset="-128"/>
              </a:rPr>
              <a:t>［</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橋本店</a:t>
            </a:r>
            <a:r>
              <a:rPr kumimoji="1" lang="en-US" altLang="ja-JP" sz="900" baseline="0">
                <a:latin typeface="ＭＳ ゴシック" pitchFamily="49" charset="-128"/>
                <a:ea typeface="ＭＳ ゴシック" pitchFamily="49" charset="-128"/>
              </a:rPr>
              <a:t> 53</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○設計費 </a:t>
            </a:r>
            <a:r>
              <a:rPr kumimoji="1" lang="en-US" altLang="ja-JP" sz="900" baseline="0">
                <a:latin typeface="ＭＳ ゴシック" pitchFamily="49" charset="-128"/>
                <a:ea typeface="ＭＳ ゴシック" pitchFamily="49" charset="-128"/>
              </a:rPr>
              <a:t>19</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r>
              <a:rPr kumimoji="1" lang="ja-JP" altLang="ja-JP" sz="900" baseline="0">
                <a:solidFill>
                  <a:schemeClr val="dk1"/>
                </a:solidFill>
                <a:effectLst/>
                <a:latin typeface="ＭＳ ゴシック" pitchFamily="49" charset="-128"/>
                <a:ea typeface="ＭＳ ゴシック" pitchFamily="49" charset="-128"/>
                <a:cs typeface="+mn-cs"/>
              </a:rPr>
              <a:t>・</a:t>
            </a:r>
            <a:r>
              <a:rPr kumimoji="1" lang="ja-JP" altLang="en-US" sz="900" baseline="0">
                <a:solidFill>
                  <a:schemeClr val="dk1"/>
                </a:solidFill>
                <a:effectLst/>
                <a:latin typeface="ＭＳ ゴシック" pitchFamily="49" charset="-128"/>
                <a:ea typeface="ＭＳ ゴシック" pitchFamily="49" charset="-128"/>
                <a:cs typeface="+mn-cs"/>
              </a:rPr>
              <a:t>簡易公募型競争入札</a:t>
            </a:r>
            <a:r>
              <a:rPr kumimoji="1" lang="ja-JP" altLang="ja-JP" sz="900" baseline="0">
                <a:solidFill>
                  <a:schemeClr val="dk1"/>
                </a:solidFill>
                <a:effectLst/>
                <a:latin typeface="ＭＳ ゴシック" pitchFamily="49" charset="-128"/>
                <a:ea typeface="ＭＳ ゴシック" pitchFamily="49" charset="-128"/>
                <a:cs typeface="+mn-cs"/>
              </a:rPr>
              <a:t> </a:t>
            </a:r>
            <a:r>
              <a:rPr kumimoji="1" lang="en-US" altLang="ja-JP" sz="900" baseline="0">
                <a:solidFill>
                  <a:schemeClr val="dk1"/>
                </a:solidFill>
                <a:effectLst/>
                <a:latin typeface="ＭＳ ゴシック" pitchFamily="49" charset="-128"/>
                <a:ea typeface="ＭＳ ゴシック" pitchFamily="49" charset="-128"/>
                <a:cs typeface="+mn-cs"/>
              </a:rPr>
              <a:t>2</a:t>
            </a:r>
            <a:r>
              <a:rPr kumimoji="1" lang="ja-JP" altLang="ja-JP" sz="900" baseline="0">
                <a:solidFill>
                  <a:schemeClr val="dk1"/>
                </a:solidFill>
                <a:effectLst/>
                <a:latin typeface="ＭＳ ゴシック" pitchFamily="49" charset="-128"/>
                <a:ea typeface="ＭＳ ゴシック" pitchFamily="49" charset="-128"/>
                <a:cs typeface="+mn-cs"/>
              </a:rPr>
              <a:t>件 </a:t>
            </a:r>
            <a:r>
              <a:rPr kumimoji="1" lang="en-US" altLang="ja-JP" sz="900" baseline="0">
                <a:solidFill>
                  <a:schemeClr val="dk1"/>
                </a:solidFill>
                <a:effectLst/>
                <a:latin typeface="ＭＳ ゴシック" pitchFamily="49" charset="-128"/>
                <a:ea typeface="ＭＳ ゴシック" pitchFamily="49" charset="-128"/>
                <a:cs typeface="+mn-cs"/>
              </a:rPr>
              <a:t>19</a:t>
            </a:r>
            <a:r>
              <a:rPr kumimoji="1" lang="ja-JP" altLang="ja-JP" sz="900" baseline="0">
                <a:solidFill>
                  <a:schemeClr val="dk1"/>
                </a:solidFill>
                <a:effectLst/>
                <a:latin typeface="ＭＳ ゴシック" pitchFamily="49" charset="-128"/>
                <a:ea typeface="ＭＳ ゴシック" pitchFamily="49" charset="-128"/>
                <a:cs typeface="+mn-cs"/>
              </a:rPr>
              <a:t>百万円</a:t>
            </a:r>
            <a:endParaRPr lang="ja-JP" altLang="ja-JP" sz="900">
              <a:effectLst/>
              <a:latin typeface="ＭＳ ゴシック" pitchFamily="49" charset="-128"/>
              <a:ea typeface="ＭＳ ゴシック" pitchFamily="49" charset="-128"/>
            </a:endParaRPr>
          </a:p>
          <a:p>
            <a:r>
              <a:rPr kumimoji="1" lang="ja-JP" altLang="ja-JP" sz="900" baseline="0">
                <a:solidFill>
                  <a:schemeClr val="dk1"/>
                </a:solidFill>
                <a:effectLst/>
                <a:latin typeface="ＭＳ ゴシック" pitchFamily="49" charset="-128"/>
                <a:ea typeface="ＭＳ ゴシック" pitchFamily="49" charset="-128"/>
                <a:cs typeface="+mn-cs"/>
              </a:rPr>
              <a:t>［</a:t>
            </a:r>
            <a:r>
              <a:rPr kumimoji="1" lang="ja-JP" altLang="en-US" sz="900" baseline="0">
                <a:solidFill>
                  <a:schemeClr val="dk1"/>
                </a:solidFill>
                <a:effectLst/>
                <a:latin typeface="ＭＳ ゴシック" pitchFamily="49" charset="-128"/>
                <a:ea typeface="ＭＳ ゴシック" pitchFamily="49" charset="-128"/>
                <a:cs typeface="+mn-cs"/>
              </a:rPr>
              <a:t>応用地質</a:t>
            </a:r>
            <a:r>
              <a:rPr kumimoji="1" lang="en-US" altLang="ja-JP" sz="900" baseline="0">
                <a:solidFill>
                  <a:schemeClr val="dk1"/>
                </a:solidFill>
                <a:effectLst/>
                <a:latin typeface="ＭＳ ゴシック" pitchFamily="49" charset="-128"/>
                <a:ea typeface="ＭＳ ゴシック" pitchFamily="49" charset="-128"/>
                <a:cs typeface="+mn-cs"/>
              </a:rPr>
              <a:t>(</a:t>
            </a:r>
            <a:r>
              <a:rPr kumimoji="1" lang="ja-JP" altLang="ja-JP" sz="900" baseline="0">
                <a:solidFill>
                  <a:schemeClr val="dk1"/>
                </a:solidFill>
                <a:effectLst/>
                <a:latin typeface="ＭＳ ゴシック" pitchFamily="49" charset="-128"/>
                <a:ea typeface="ＭＳ ゴシック" pitchFamily="49" charset="-128"/>
                <a:cs typeface="+mn-cs"/>
              </a:rPr>
              <a:t>株</a:t>
            </a:r>
            <a:r>
              <a:rPr kumimoji="1" lang="en-US" altLang="ja-JP" sz="900" baseline="0">
                <a:solidFill>
                  <a:schemeClr val="dk1"/>
                </a:solidFill>
                <a:effectLst/>
                <a:latin typeface="ＭＳ ゴシック" pitchFamily="49" charset="-128"/>
                <a:ea typeface="ＭＳ ゴシック" pitchFamily="49" charset="-128"/>
                <a:cs typeface="+mn-cs"/>
              </a:rPr>
              <a:t>)</a:t>
            </a:r>
            <a:r>
              <a:rPr kumimoji="1" lang="ja-JP" altLang="ja-JP" sz="900" baseline="0">
                <a:solidFill>
                  <a:schemeClr val="dk1"/>
                </a:solidFill>
                <a:effectLst/>
                <a:latin typeface="ＭＳ ゴシック" pitchFamily="49" charset="-128"/>
                <a:ea typeface="ＭＳ ゴシック" pitchFamily="49" charset="-128"/>
                <a:cs typeface="+mn-cs"/>
              </a:rPr>
              <a:t> </a:t>
            </a:r>
            <a:r>
              <a:rPr kumimoji="1" lang="en-US" altLang="ja-JP" sz="900" baseline="0">
                <a:solidFill>
                  <a:schemeClr val="dk1"/>
                </a:solidFill>
                <a:effectLst/>
                <a:latin typeface="ＭＳ ゴシック" pitchFamily="49" charset="-128"/>
                <a:ea typeface="ＭＳ ゴシック" pitchFamily="49" charset="-128"/>
                <a:cs typeface="+mn-cs"/>
              </a:rPr>
              <a:t>12</a:t>
            </a:r>
            <a:r>
              <a:rPr kumimoji="1" lang="ja-JP" altLang="ja-JP" sz="900" baseline="0">
                <a:solidFill>
                  <a:schemeClr val="dk1"/>
                </a:solidFill>
                <a:effectLst/>
                <a:latin typeface="ＭＳ ゴシック" pitchFamily="49" charset="-128"/>
                <a:ea typeface="ＭＳ ゴシック" pitchFamily="49" charset="-128"/>
                <a:cs typeface="+mn-cs"/>
              </a:rPr>
              <a:t>百万円</a:t>
            </a:r>
            <a:r>
              <a:rPr kumimoji="1" lang="ja-JP" altLang="en-US" sz="900" baseline="0">
                <a:solidFill>
                  <a:schemeClr val="dk1"/>
                </a:solidFill>
                <a:effectLst/>
                <a:latin typeface="ＭＳ ゴシック" pitchFamily="49" charset="-128"/>
                <a:ea typeface="ＭＳ ゴシック" pitchFamily="49" charset="-128"/>
                <a:cs typeface="+mn-cs"/>
              </a:rPr>
              <a:t>等</a:t>
            </a:r>
            <a:r>
              <a:rPr kumimoji="1" lang="ja-JP" altLang="ja-JP" sz="900" baseline="0">
                <a:solidFill>
                  <a:schemeClr val="dk1"/>
                </a:solidFill>
                <a:effectLst/>
                <a:latin typeface="ＭＳ ゴシック" pitchFamily="49" charset="-128"/>
                <a:ea typeface="ＭＳ ゴシック" pitchFamily="49" charset="-128"/>
                <a:cs typeface="+mn-cs"/>
              </a:rPr>
              <a:t>］</a:t>
            </a:r>
            <a:endParaRPr lang="ja-JP" altLang="ja-JP" sz="900">
              <a:effectLst/>
              <a:latin typeface="ＭＳ ゴシック" pitchFamily="49" charset="-128"/>
              <a:ea typeface="ＭＳ ゴシック" pitchFamily="49" charset="-128"/>
            </a:endParaRPr>
          </a:p>
        </xdr:txBody>
      </xdr:sp>
      <xdr:sp macro="" textlink="">
        <xdr:nvSpPr>
          <xdr:cNvPr id="37" name="テキスト ボックス 36"/>
          <xdr:cNvSpPr txBox="1"/>
        </xdr:nvSpPr>
        <xdr:spPr>
          <a:xfrm>
            <a:off x="1609725" y="34013775"/>
            <a:ext cx="2470150" cy="25996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ゴシック" pitchFamily="49" charset="-128"/>
                <a:ea typeface="ＭＳ ゴシック" pitchFamily="49" charset="-128"/>
              </a:rPr>
              <a:t>第三者による請負等 </a:t>
            </a:r>
            <a:r>
              <a:rPr kumimoji="1" lang="en-US" altLang="ja-JP" sz="1100">
                <a:latin typeface="ＭＳ ゴシック" pitchFamily="49" charset="-128"/>
                <a:ea typeface="ＭＳ ゴシック" pitchFamily="49" charset="-128"/>
              </a:rPr>
              <a:t>3,146</a:t>
            </a:r>
            <a:r>
              <a:rPr kumimoji="1" lang="ja-JP" altLang="en-US" sz="1100">
                <a:latin typeface="ＭＳ ゴシック" pitchFamily="49" charset="-128"/>
                <a:ea typeface="ＭＳ ゴシック" pitchFamily="49" charset="-128"/>
              </a:rPr>
              <a:t>百万円</a:t>
            </a:r>
          </a:p>
        </xdr:txBody>
      </xdr:sp>
    </xdr:grpSp>
    <xdr:clientData/>
  </xdr:twoCellAnchor>
  <xdr:twoCellAnchor>
    <xdr:from>
      <xdr:col>9</xdr:col>
      <xdr:colOff>0</xdr:colOff>
      <xdr:row>81</xdr:row>
      <xdr:rowOff>247649</xdr:rowOff>
    </xdr:from>
    <xdr:to>
      <xdr:col>9</xdr:col>
      <xdr:colOff>0</xdr:colOff>
      <xdr:row>101</xdr:row>
      <xdr:rowOff>10649</xdr:rowOff>
    </xdr:to>
    <xdr:cxnSp macro="">
      <xdr:nvCxnSpPr>
        <xdr:cNvPr id="42" name="直線コネクタ 41"/>
        <xdr:cNvCxnSpPr/>
      </xdr:nvCxnSpPr>
      <xdr:spPr>
        <a:xfrm flipH="1">
          <a:off x="1562793" y="31245809"/>
          <a:ext cx="0" cy="4750636"/>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101</xdr:row>
      <xdr:rowOff>0</xdr:rowOff>
    </xdr:from>
    <xdr:to>
      <xdr:col>16</xdr:col>
      <xdr:colOff>59850</xdr:colOff>
      <xdr:row>101</xdr:row>
      <xdr:rowOff>0</xdr:rowOff>
    </xdr:to>
    <xdr:cxnSp macro="">
      <xdr:nvCxnSpPr>
        <xdr:cNvPr id="43" name="直線コネクタ 42"/>
        <xdr:cNvCxnSpPr/>
      </xdr:nvCxnSpPr>
      <xdr:spPr>
        <a:xfrm flipH="1" flipV="1">
          <a:off x="1562793" y="35985796"/>
          <a:ext cx="1223632" cy="0"/>
        </a:xfrm>
        <a:prstGeom prst="line">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47025</xdr:colOff>
      <xdr:row>101</xdr:row>
      <xdr:rowOff>9524</xdr:rowOff>
    </xdr:from>
    <xdr:to>
      <xdr:col>16</xdr:col>
      <xdr:colOff>47625</xdr:colOff>
      <xdr:row>105</xdr:row>
      <xdr:rowOff>26924</xdr:rowOff>
    </xdr:to>
    <xdr:cxnSp macro="">
      <xdr:nvCxnSpPr>
        <xdr:cNvPr id="44" name="直線矢印コネクタ 43"/>
        <xdr:cNvCxnSpPr/>
      </xdr:nvCxnSpPr>
      <xdr:spPr>
        <a:xfrm flipH="1">
          <a:off x="2773600" y="35995320"/>
          <a:ext cx="600" cy="1014928"/>
        </a:xfrm>
        <a:prstGeom prst="straightConnector1">
          <a:avLst/>
        </a:prstGeom>
        <a:ln w="127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9525</xdr:colOff>
      <xdr:row>104</xdr:row>
      <xdr:rowOff>55</xdr:rowOff>
    </xdr:from>
    <xdr:to>
      <xdr:col>23</xdr:col>
      <xdr:colOff>79375</xdr:colOff>
      <xdr:row>114</xdr:row>
      <xdr:rowOff>244476</xdr:rowOff>
    </xdr:to>
    <xdr:grpSp>
      <xdr:nvGrpSpPr>
        <xdr:cNvPr id="45" name="グループ化 44"/>
        <xdr:cNvGrpSpPr/>
      </xdr:nvGrpSpPr>
      <xdr:grpSpPr>
        <a:xfrm>
          <a:off x="1572318" y="36941815"/>
          <a:ext cx="2397413" cy="2793657"/>
          <a:chOff x="1552575" y="32007230"/>
          <a:chExt cx="2470150" cy="2720921"/>
        </a:xfrm>
      </xdr:grpSpPr>
      <xdr:grpSp>
        <xdr:nvGrpSpPr>
          <xdr:cNvPr id="46" name="グループ化 45"/>
          <xdr:cNvGrpSpPr/>
        </xdr:nvGrpSpPr>
        <xdr:grpSpPr>
          <a:xfrm>
            <a:off x="1762122" y="32007230"/>
            <a:ext cx="2052000" cy="1724028"/>
            <a:chOff x="2692516" y="30213300"/>
            <a:chExt cx="2125170" cy="1770263"/>
          </a:xfrm>
        </xdr:grpSpPr>
        <xdr:grpSp>
          <xdr:nvGrpSpPr>
            <xdr:cNvPr id="49" name="グループ化 48"/>
            <xdr:cNvGrpSpPr/>
          </xdr:nvGrpSpPr>
          <xdr:grpSpPr>
            <a:xfrm>
              <a:off x="2715079" y="30213300"/>
              <a:ext cx="2087888" cy="1264769"/>
              <a:chOff x="2715079" y="30213300"/>
              <a:chExt cx="2087888" cy="1264769"/>
            </a:xfrm>
          </xdr:grpSpPr>
          <xdr:sp macro="" textlink="">
            <xdr:nvSpPr>
              <xdr:cNvPr id="51" name="テキスト ボックス 50"/>
              <xdr:cNvSpPr txBox="1"/>
            </xdr:nvSpPr>
            <xdr:spPr>
              <a:xfrm>
                <a:off x="2715079" y="30480000"/>
                <a:ext cx="2087888" cy="998069"/>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ctr"/>
                <a:r>
                  <a:rPr kumimoji="1" lang="ja-JP" altLang="en-US" sz="1100" baseline="0">
                    <a:latin typeface="ＭＳ ゴシック" pitchFamily="49" charset="-128"/>
                    <a:ea typeface="ＭＳ ゴシック" pitchFamily="49" charset="-128"/>
                  </a:rPr>
                  <a:t>Ｂ 北海道開発局 </a:t>
                </a:r>
                <a:r>
                  <a:rPr kumimoji="1" lang="en-US" altLang="ja-JP" sz="1100" baseline="0">
                    <a:latin typeface="ＭＳ ゴシック" pitchFamily="49" charset="-128"/>
                    <a:ea typeface="ＭＳ ゴシック" pitchFamily="49" charset="-128"/>
                  </a:rPr>
                  <a:t>12</a:t>
                </a:r>
                <a:r>
                  <a:rPr kumimoji="1" lang="ja-JP" altLang="en-US" sz="1100" baseline="0">
                    <a:latin typeface="ＭＳ ゴシック" pitchFamily="49" charset="-128"/>
                    <a:ea typeface="ＭＳ ゴシック" pitchFamily="49" charset="-128"/>
                  </a:rPr>
                  <a:t>百万円</a:t>
                </a:r>
                <a:endParaRPr kumimoji="1" lang="en-US" altLang="ja-JP" sz="1100" baseline="0">
                  <a:latin typeface="ＭＳ ゴシック" pitchFamily="49" charset="-128"/>
                  <a:ea typeface="ＭＳ ゴシック" pitchFamily="49" charset="-128"/>
                </a:endParaRPr>
              </a:p>
            </xdr:txBody>
          </xdr:sp>
          <xdr:sp macro="" textlink="">
            <xdr:nvSpPr>
              <xdr:cNvPr id="52" name="テキスト ボックス 51"/>
              <xdr:cNvSpPr txBox="1"/>
            </xdr:nvSpPr>
            <xdr:spPr>
              <a:xfrm>
                <a:off x="3962400" y="30213300"/>
                <a:ext cx="800100" cy="26670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36000" bIns="36000" rtlCol="0" anchor="ctr"/>
              <a:lstStyle/>
              <a:p>
                <a:pPr algn="r"/>
                <a:r>
                  <a:rPr kumimoji="1" lang="en-US" altLang="ja-JP" sz="1100">
                    <a:latin typeface="ＭＳ ゴシック" pitchFamily="49" charset="-128"/>
                    <a:ea typeface="ＭＳ ゴシック" pitchFamily="49" charset="-128"/>
                  </a:rPr>
                  <a:t>【</a:t>
                </a:r>
                <a:r>
                  <a:rPr kumimoji="1" lang="ja-JP" altLang="en-US" sz="1100">
                    <a:latin typeface="ＭＳ ゴシック" pitchFamily="49" charset="-128"/>
                    <a:ea typeface="ＭＳ ゴシック" pitchFamily="49" charset="-128"/>
                  </a:rPr>
                  <a:t>直轄</a:t>
                </a:r>
                <a:r>
                  <a:rPr kumimoji="1" lang="en-US" altLang="ja-JP" sz="1100">
                    <a:latin typeface="ＭＳ ゴシック" pitchFamily="49" charset="-128"/>
                    <a:ea typeface="ＭＳ ゴシック" pitchFamily="49" charset="-128"/>
                  </a:rPr>
                  <a:t>】</a:t>
                </a:r>
                <a:endParaRPr kumimoji="1" lang="ja-JP" altLang="en-US" sz="1100">
                  <a:latin typeface="ＭＳ ゴシック" pitchFamily="49" charset="-128"/>
                  <a:ea typeface="ＭＳ ゴシック" pitchFamily="49" charset="-128"/>
                </a:endParaRPr>
              </a:p>
            </xdr:txBody>
          </xdr:sp>
        </xdr:grpSp>
        <xdr:sp macro="" textlink="">
          <xdr:nvSpPr>
            <xdr:cNvPr id="50" name="大かっこ 49"/>
            <xdr:cNvSpPr/>
          </xdr:nvSpPr>
          <xdr:spPr>
            <a:xfrm>
              <a:off x="2692516" y="31500963"/>
              <a:ext cx="2125170" cy="482600"/>
            </a:xfrm>
            <a:prstGeom prst="bracketPair">
              <a:avLst/>
            </a:prstGeom>
            <a:ln w="127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lIns="72000" rIns="72000" rtlCol="0" anchor="ctr"/>
            <a:lstStyle/>
            <a:p>
              <a:pPr algn="l"/>
              <a:r>
                <a:rPr kumimoji="1" lang="ja-JP" altLang="en-US" sz="1100">
                  <a:latin typeface="ＭＳ ゴシック" pitchFamily="49" charset="-128"/>
                  <a:ea typeface="ＭＳ ゴシック" pitchFamily="49" charset="-128"/>
                </a:rPr>
                <a:t>漁港施設の災害復旧</a:t>
              </a:r>
            </a:p>
          </xdr:txBody>
        </xdr:sp>
      </xdr:grpSp>
      <xdr:sp macro="" textlink="">
        <xdr:nvSpPr>
          <xdr:cNvPr id="47" name="テキスト ボックス 46"/>
          <xdr:cNvSpPr txBox="1"/>
        </xdr:nvSpPr>
        <xdr:spPr>
          <a:xfrm>
            <a:off x="1655586" y="33997511"/>
            <a:ext cx="2268000" cy="73064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ctr"/>
          <a:lstStyle/>
          <a:p>
            <a:pPr algn="l"/>
            <a:r>
              <a:rPr kumimoji="1" lang="ja-JP" altLang="en-US" sz="900" baseline="0">
                <a:latin typeface="ＭＳ ゴシック" pitchFamily="49" charset="-128"/>
                <a:ea typeface="ＭＳ ゴシック" pitchFamily="49" charset="-128"/>
              </a:rPr>
              <a:t>○建設費 </a:t>
            </a:r>
            <a:r>
              <a:rPr kumimoji="1" lang="en-US" altLang="ja-JP" sz="900" baseline="0">
                <a:latin typeface="ＭＳ ゴシック" pitchFamily="49" charset="-128"/>
                <a:ea typeface="ＭＳ ゴシック" pitchFamily="49" charset="-128"/>
              </a:rPr>
              <a:t>12</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・一般競争 </a:t>
            </a:r>
            <a:r>
              <a:rPr kumimoji="1" lang="en-US" altLang="ja-JP" sz="900" baseline="0">
                <a:latin typeface="ＭＳ ゴシック" pitchFamily="49" charset="-128"/>
                <a:ea typeface="ＭＳ ゴシック" pitchFamily="49" charset="-128"/>
              </a:rPr>
              <a:t>1</a:t>
            </a:r>
            <a:r>
              <a:rPr kumimoji="1" lang="ja-JP" altLang="en-US" sz="900" baseline="0">
                <a:latin typeface="ＭＳ ゴシック" pitchFamily="49" charset="-128"/>
                <a:ea typeface="ＭＳ ゴシック" pitchFamily="49" charset="-128"/>
              </a:rPr>
              <a:t>件 </a:t>
            </a:r>
            <a:r>
              <a:rPr kumimoji="1" lang="en-US" altLang="ja-JP" sz="900" baseline="0">
                <a:latin typeface="ＭＳ ゴシック" pitchFamily="49" charset="-128"/>
                <a:ea typeface="ＭＳ ゴシック" pitchFamily="49" charset="-128"/>
              </a:rPr>
              <a:t>12</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a:p>
            <a:pPr algn="l"/>
            <a:r>
              <a:rPr kumimoji="1" lang="ja-JP" altLang="en-US" sz="900" baseline="0">
                <a:latin typeface="ＭＳ ゴシック" pitchFamily="49" charset="-128"/>
                <a:ea typeface="ＭＳ ゴシック" pitchFamily="49" charset="-128"/>
              </a:rPr>
              <a:t>［あおみ建設</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株</a:t>
            </a:r>
            <a:r>
              <a:rPr kumimoji="1" lang="en-US" altLang="ja-JP" sz="900" baseline="0">
                <a:latin typeface="ＭＳ ゴシック" pitchFamily="49" charset="-128"/>
                <a:ea typeface="ＭＳ ゴシック" pitchFamily="49" charset="-128"/>
              </a:rPr>
              <a:t>)</a:t>
            </a:r>
            <a:r>
              <a:rPr kumimoji="1" lang="ja-JP" altLang="en-US" sz="900" baseline="0">
                <a:latin typeface="ＭＳ ゴシック" pitchFamily="49" charset="-128"/>
                <a:ea typeface="ＭＳ ゴシック" pitchFamily="49" charset="-128"/>
              </a:rPr>
              <a:t> </a:t>
            </a:r>
            <a:r>
              <a:rPr kumimoji="1" lang="en-US" altLang="ja-JP" sz="900" baseline="0">
                <a:latin typeface="ＭＳ ゴシック" pitchFamily="49" charset="-128"/>
                <a:ea typeface="ＭＳ ゴシック" pitchFamily="49" charset="-128"/>
              </a:rPr>
              <a:t>12</a:t>
            </a:r>
            <a:r>
              <a:rPr kumimoji="1" lang="ja-JP" altLang="en-US" sz="900" baseline="0">
                <a:latin typeface="ＭＳ ゴシック" pitchFamily="49" charset="-128"/>
                <a:ea typeface="ＭＳ ゴシック" pitchFamily="49" charset="-128"/>
              </a:rPr>
              <a:t>百万円］</a:t>
            </a:r>
            <a:endParaRPr kumimoji="1" lang="en-US" altLang="ja-JP" sz="900" baseline="0">
              <a:latin typeface="ＭＳ ゴシック" pitchFamily="49" charset="-128"/>
              <a:ea typeface="ＭＳ ゴシック" pitchFamily="49" charset="-128"/>
            </a:endParaRPr>
          </a:p>
        </xdr:txBody>
      </xdr:sp>
      <xdr:sp macro="" textlink="">
        <xdr:nvSpPr>
          <xdr:cNvPr id="48" name="テキスト ボックス 47"/>
          <xdr:cNvSpPr txBox="1"/>
        </xdr:nvSpPr>
        <xdr:spPr>
          <a:xfrm>
            <a:off x="1552575" y="33737550"/>
            <a:ext cx="2470150" cy="259960"/>
          </a:xfrm>
          <a:prstGeom prst="rect">
            <a:avLst/>
          </a:prstGeom>
          <a:noFill/>
          <a:ln w="19050"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ゴシック" pitchFamily="49" charset="-128"/>
                <a:ea typeface="ＭＳ ゴシック" pitchFamily="49" charset="-128"/>
              </a:rPr>
              <a:t>第三者による請負等 </a:t>
            </a:r>
            <a:r>
              <a:rPr kumimoji="1" lang="en-US" altLang="ja-JP" sz="1100">
                <a:latin typeface="ＭＳ ゴシック" pitchFamily="49" charset="-128"/>
                <a:ea typeface="ＭＳ ゴシック" pitchFamily="49" charset="-128"/>
              </a:rPr>
              <a:t>12</a:t>
            </a:r>
            <a:r>
              <a:rPr kumimoji="1" lang="ja-JP" altLang="en-US" sz="1100">
                <a:latin typeface="ＭＳ ゴシック" pitchFamily="49" charset="-128"/>
                <a:ea typeface="ＭＳ ゴシック" pitchFamily="49" charset="-128"/>
              </a:rPr>
              <a:t>百万円</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35</xdr:col>
      <xdr:colOff>49876</xdr:colOff>
      <xdr:row>105</xdr:row>
      <xdr:rowOff>4605251</xdr:rowOff>
    </xdr:from>
    <xdr:to>
      <xdr:col>35</xdr:col>
      <xdr:colOff>49876</xdr:colOff>
      <xdr:row>106</xdr:row>
      <xdr:rowOff>2385753</xdr:rowOff>
    </xdr:to>
    <xdr:sp macro="" textlink="">
      <xdr:nvSpPr>
        <xdr:cNvPr id="2" name="Line 2"/>
        <xdr:cNvSpPr>
          <a:spLocks noChangeShapeType="1"/>
        </xdr:cNvSpPr>
      </xdr:nvSpPr>
      <xdr:spPr bwMode="auto">
        <a:xfrm flipV="1">
          <a:off x="6143105" y="33525229"/>
          <a:ext cx="0" cy="267669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23</xdr:col>
      <xdr:colOff>38100</xdr:colOff>
      <xdr:row>105</xdr:row>
      <xdr:rowOff>396875</xdr:rowOff>
    </xdr:from>
    <xdr:to>
      <xdr:col>38</xdr:col>
      <xdr:colOff>177800</xdr:colOff>
      <xdr:row>105</xdr:row>
      <xdr:rowOff>1148172</xdr:rowOff>
    </xdr:to>
    <xdr:sp macro="" textlink="">
      <xdr:nvSpPr>
        <xdr:cNvPr id="3" name="Rectangle 1"/>
        <xdr:cNvSpPr>
          <a:spLocks noChangeArrowheads="1"/>
        </xdr:cNvSpPr>
      </xdr:nvSpPr>
      <xdr:spPr bwMode="auto">
        <a:xfrm>
          <a:off x="3928456" y="29316853"/>
          <a:ext cx="2999279" cy="751297"/>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800"/>
            </a:lnSpc>
            <a:defRPr sz="1000"/>
          </a:pPr>
          <a:r>
            <a:rPr lang="ja-JP" altLang="en-US" sz="1600" b="0" i="0" u="none" strike="noStrike" baseline="0">
              <a:solidFill>
                <a:srgbClr val="000000"/>
              </a:solidFill>
              <a:latin typeface="ＭＳ Ｐゴシック"/>
              <a:ea typeface="ＭＳ Ｐゴシック"/>
            </a:rPr>
            <a:t>中小企業庁</a:t>
          </a:r>
        </a:p>
        <a:p>
          <a:pPr algn="ctr" rtl="0">
            <a:lnSpc>
              <a:spcPts val="1700"/>
            </a:lnSpc>
            <a:defRPr sz="1000"/>
          </a:pPr>
          <a:r>
            <a:rPr lang="ja-JP" altLang="en-US" sz="1600" b="0" i="0" u="none" strike="noStrike" baseline="0">
              <a:solidFill>
                <a:srgbClr val="000000"/>
              </a:solidFill>
              <a:latin typeface="ＭＳ Ｐゴシック"/>
              <a:ea typeface="ＭＳ Ｐゴシック"/>
            </a:rPr>
            <a:t>２５３，５５０百万円</a:t>
          </a:r>
        </a:p>
      </xdr:txBody>
    </xdr:sp>
    <xdr:clientData/>
  </xdr:twoCellAnchor>
  <xdr:twoCellAnchor>
    <xdr:from>
      <xdr:col>12</xdr:col>
      <xdr:colOff>118687</xdr:colOff>
      <xdr:row>105</xdr:row>
      <xdr:rowOff>2806700</xdr:rowOff>
    </xdr:from>
    <xdr:to>
      <xdr:col>47</xdr:col>
      <xdr:colOff>152399</xdr:colOff>
      <xdr:row>105</xdr:row>
      <xdr:rowOff>3500863</xdr:rowOff>
    </xdr:to>
    <xdr:sp macro="" textlink="">
      <xdr:nvSpPr>
        <xdr:cNvPr id="4" name="Rectangle 3"/>
        <xdr:cNvSpPr>
          <a:spLocks noChangeArrowheads="1"/>
        </xdr:cNvSpPr>
      </xdr:nvSpPr>
      <xdr:spPr bwMode="auto">
        <a:xfrm>
          <a:off x="2180243" y="31726678"/>
          <a:ext cx="6575829" cy="694163"/>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800"/>
            </a:lnSpc>
            <a:defRPr sz="1000"/>
          </a:pPr>
          <a:r>
            <a:rPr lang="en-US" altLang="ja-JP" sz="1600" b="0" i="0" u="none" strike="noStrike" baseline="0">
              <a:solidFill>
                <a:srgbClr val="000000"/>
              </a:solidFill>
              <a:latin typeface="ＭＳ Ｐゴシック"/>
              <a:ea typeface="ＭＳ Ｐゴシック"/>
            </a:rPr>
            <a:t>A.</a:t>
          </a:r>
          <a:r>
            <a:rPr lang="ja-JP" altLang="en-US" sz="1600" b="0" i="0" u="none" strike="noStrike" baseline="0">
              <a:solidFill>
                <a:srgbClr val="000000"/>
              </a:solidFill>
              <a:latin typeface="ＭＳ Ｐゴシック"/>
              <a:ea typeface="ＭＳ Ｐゴシック"/>
            </a:rPr>
            <a:t>株式会社日本政策金融公庫</a:t>
          </a:r>
        </a:p>
        <a:p>
          <a:pPr algn="ctr" rtl="0">
            <a:lnSpc>
              <a:spcPts val="1800"/>
            </a:lnSpc>
            <a:defRPr sz="1000"/>
          </a:pPr>
          <a:r>
            <a:rPr lang="ja-JP" altLang="en-US" sz="1600" b="0" i="0" u="none" strike="noStrike" baseline="0">
              <a:solidFill>
                <a:srgbClr val="000000"/>
              </a:solidFill>
              <a:latin typeface="ＭＳ Ｐゴシック"/>
              <a:ea typeface="ＭＳ Ｐゴシック"/>
            </a:rPr>
            <a:t>２５３，５５０百万円　　　　　　　　　　　　　　　　　　　　　　　　　　　　　　　　　　　　　　　　　　　　　　　　</a:t>
          </a:r>
        </a:p>
      </xdr:txBody>
    </xdr:sp>
    <xdr:clientData/>
  </xdr:twoCellAnchor>
  <xdr:twoCellAnchor>
    <xdr:from>
      <xdr:col>12</xdr:col>
      <xdr:colOff>152400</xdr:colOff>
      <xdr:row>106</xdr:row>
      <xdr:rowOff>2476500</xdr:rowOff>
    </xdr:from>
    <xdr:to>
      <xdr:col>47</xdr:col>
      <xdr:colOff>139700</xdr:colOff>
      <xdr:row>106</xdr:row>
      <xdr:rowOff>3230216</xdr:rowOff>
    </xdr:to>
    <xdr:sp macro="" textlink="">
      <xdr:nvSpPr>
        <xdr:cNvPr id="5" name="Rectangle 1"/>
        <xdr:cNvSpPr>
          <a:spLocks noChangeArrowheads="1"/>
        </xdr:cNvSpPr>
      </xdr:nvSpPr>
      <xdr:spPr bwMode="auto">
        <a:xfrm>
          <a:off x="2213956" y="36292675"/>
          <a:ext cx="6529417" cy="753716"/>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ysClr val="windowText" lastClr="000000"/>
              </a:solidFill>
              <a:latin typeface="ＭＳ Ｐゴシック"/>
              <a:ea typeface="ＭＳ Ｐゴシック"/>
            </a:rPr>
            <a:t>中小企業者</a:t>
          </a:r>
        </a:p>
      </xdr:txBody>
    </xdr:sp>
    <xdr:clientData/>
  </xdr:twoCellAnchor>
  <xdr:twoCellAnchor>
    <xdr:from>
      <xdr:col>30</xdr:col>
      <xdr:colOff>116378</xdr:colOff>
      <xdr:row>105</xdr:row>
      <xdr:rowOff>2202873</xdr:rowOff>
    </xdr:from>
    <xdr:to>
      <xdr:col>30</xdr:col>
      <xdr:colOff>116378</xdr:colOff>
      <xdr:row>105</xdr:row>
      <xdr:rowOff>2759825</xdr:rowOff>
    </xdr:to>
    <xdr:sp macro="" textlink="">
      <xdr:nvSpPr>
        <xdr:cNvPr id="6" name="Line 2"/>
        <xdr:cNvSpPr>
          <a:spLocks noChangeShapeType="1"/>
        </xdr:cNvSpPr>
      </xdr:nvSpPr>
      <xdr:spPr bwMode="auto">
        <a:xfrm flipH="1">
          <a:off x="5345083" y="31122851"/>
          <a:ext cx="0" cy="556952"/>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20</xdr:col>
      <xdr:colOff>93287</xdr:colOff>
      <xdr:row>105</xdr:row>
      <xdr:rowOff>1399423</xdr:rowOff>
    </xdr:from>
    <xdr:to>
      <xdr:col>42</xdr:col>
      <xdr:colOff>156787</xdr:colOff>
      <xdr:row>105</xdr:row>
      <xdr:rowOff>2539964</xdr:rowOff>
    </xdr:to>
    <xdr:sp macro="" textlink="">
      <xdr:nvSpPr>
        <xdr:cNvPr id="7" name="Text Box 4"/>
        <xdr:cNvSpPr txBox="1">
          <a:spLocks noChangeArrowheads="1"/>
        </xdr:cNvSpPr>
      </xdr:nvSpPr>
      <xdr:spPr bwMode="auto">
        <a:xfrm>
          <a:off x="3484880" y="30319401"/>
          <a:ext cx="4219863" cy="1140541"/>
        </a:xfrm>
        <a:prstGeom prst="rect">
          <a:avLst/>
        </a:prstGeom>
        <a:no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mn-ea"/>
            </a:rPr>
            <a:t>株式会社日本政策金融公庫（中小企業事業）が低利融資を行うために必要な財政支援及び指定金融機関に対して株式会社日本政策金融公庫（危機対応円滑化業務）が信用供与を行うために必要な財政支援を行う。</a:t>
          </a:r>
        </a:p>
      </xdr:txBody>
    </xdr:sp>
    <xdr:clientData/>
  </xdr:twoCellAnchor>
  <xdr:twoCellAnchor>
    <xdr:from>
      <xdr:col>19</xdr:col>
      <xdr:colOff>83127</xdr:colOff>
      <xdr:row>105</xdr:row>
      <xdr:rowOff>1379913</xdr:rowOff>
    </xdr:from>
    <xdr:to>
      <xdr:col>43</xdr:col>
      <xdr:colOff>66502</xdr:colOff>
      <xdr:row>105</xdr:row>
      <xdr:rowOff>2294313</xdr:rowOff>
    </xdr:to>
    <xdr:sp macro="" textlink="">
      <xdr:nvSpPr>
        <xdr:cNvPr id="8" name="AutoShape 6"/>
        <xdr:cNvSpPr>
          <a:spLocks noChangeArrowheads="1"/>
        </xdr:cNvSpPr>
      </xdr:nvSpPr>
      <xdr:spPr bwMode="auto">
        <a:xfrm>
          <a:off x="3308465" y="30299891"/>
          <a:ext cx="4505499" cy="91440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24938</xdr:colOff>
      <xdr:row>105</xdr:row>
      <xdr:rowOff>3649287</xdr:rowOff>
    </xdr:from>
    <xdr:to>
      <xdr:col>30</xdr:col>
      <xdr:colOff>141316</xdr:colOff>
      <xdr:row>105</xdr:row>
      <xdr:rowOff>4513811</xdr:rowOff>
    </xdr:to>
    <xdr:sp macro="" textlink="">
      <xdr:nvSpPr>
        <xdr:cNvPr id="9" name="AutoShape 6"/>
        <xdr:cNvSpPr>
          <a:spLocks noChangeArrowheads="1"/>
        </xdr:cNvSpPr>
      </xdr:nvSpPr>
      <xdr:spPr bwMode="auto">
        <a:xfrm>
          <a:off x="1920240" y="32569265"/>
          <a:ext cx="3449781" cy="864524"/>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24938</xdr:colOff>
      <xdr:row>105</xdr:row>
      <xdr:rowOff>4472247</xdr:rowOff>
    </xdr:from>
    <xdr:to>
      <xdr:col>20</xdr:col>
      <xdr:colOff>24938</xdr:colOff>
      <xdr:row>106</xdr:row>
      <xdr:rowOff>2335876</xdr:rowOff>
    </xdr:to>
    <xdr:sp macro="" textlink="">
      <xdr:nvSpPr>
        <xdr:cNvPr id="10" name="Line 2"/>
        <xdr:cNvSpPr>
          <a:spLocks noChangeShapeType="1"/>
        </xdr:cNvSpPr>
      </xdr:nvSpPr>
      <xdr:spPr bwMode="auto">
        <a:xfrm>
          <a:off x="3416531" y="33392225"/>
          <a:ext cx="0" cy="27598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93287</xdr:colOff>
      <xdr:row>105</xdr:row>
      <xdr:rowOff>3709612</xdr:rowOff>
    </xdr:from>
    <xdr:to>
      <xdr:col>30</xdr:col>
      <xdr:colOff>63502</xdr:colOff>
      <xdr:row>105</xdr:row>
      <xdr:rowOff>4841888</xdr:rowOff>
    </xdr:to>
    <xdr:sp macro="" textlink="">
      <xdr:nvSpPr>
        <xdr:cNvPr id="11" name="Text Box 4"/>
        <xdr:cNvSpPr txBox="1">
          <a:spLocks noChangeArrowheads="1"/>
        </xdr:cNvSpPr>
      </xdr:nvSpPr>
      <xdr:spPr bwMode="auto">
        <a:xfrm>
          <a:off x="2154843" y="32629590"/>
          <a:ext cx="3137364" cy="1132276"/>
        </a:xfrm>
        <a:prstGeom prst="rect">
          <a:avLst/>
        </a:prstGeom>
        <a:no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mn-ea"/>
            </a:rPr>
            <a:t>被災中小企業者等に対して「東日本大震災復興特別貸付」等により低利融資を行うことにより、同被災中小企業者の資金繰りの円滑化及び事業の復興を支援する。</a:t>
          </a:r>
        </a:p>
      </xdr:txBody>
    </xdr:sp>
    <xdr:clientData/>
  </xdr:twoCellAnchor>
  <xdr:twoCellAnchor>
    <xdr:from>
      <xdr:col>32</xdr:col>
      <xdr:colOff>38100</xdr:colOff>
      <xdr:row>105</xdr:row>
      <xdr:rowOff>3730625</xdr:rowOff>
    </xdr:from>
    <xdr:to>
      <xdr:col>48</xdr:col>
      <xdr:colOff>12700</xdr:colOff>
      <xdr:row>105</xdr:row>
      <xdr:rowOff>4854575</xdr:rowOff>
    </xdr:to>
    <xdr:sp macro="" textlink="">
      <xdr:nvSpPr>
        <xdr:cNvPr id="12" name="Text Box 4"/>
        <xdr:cNvSpPr txBox="1">
          <a:spLocks noChangeArrowheads="1"/>
        </xdr:cNvSpPr>
      </xdr:nvSpPr>
      <xdr:spPr bwMode="auto">
        <a:xfrm>
          <a:off x="5599315" y="32650603"/>
          <a:ext cx="3183312" cy="1123950"/>
        </a:xfrm>
        <a:prstGeom prst="rect">
          <a:avLst/>
        </a:prstGeom>
        <a:noFill/>
        <a:ln w="9525">
          <a:noFill/>
          <a:miter lim="800000"/>
          <a:headEnd/>
          <a:tailEnd/>
        </a:ln>
      </xdr:spPr>
      <xdr:txBody>
        <a:bodyPr vertOverflow="clip" wrap="square" lIns="27432" tIns="18288" rIns="0" bIns="0" anchor="t" upright="1"/>
        <a:lstStyle/>
        <a:p>
          <a:pPr algn="l" rtl="0">
            <a:lnSpc>
              <a:spcPts val="1400"/>
            </a:lnSpc>
            <a:defRPr sz="1000"/>
          </a:pPr>
          <a:r>
            <a:rPr lang="ja-JP" altLang="en-US" sz="1200" b="0" i="0" u="none" strike="noStrike" baseline="0">
              <a:solidFill>
                <a:srgbClr val="000000"/>
              </a:solidFill>
              <a:latin typeface="ＭＳ Ｐゴシック"/>
              <a:ea typeface="+mn-ea"/>
            </a:rPr>
            <a:t>被災中小企業者等に低利融資を行う指定金融機関に対して信用供与を行うことにより、同被災中小企業者の資金繰りの円滑化及び事業の復興を支援する。</a:t>
          </a:r>
        </a:p>
      </xdr:txBody>
    </xdr:sp>
    <xdr:clientData/>
  </xdr:twoCellAnchor>
  <xdr:twoCellAnchor>
    <xdr:from>
      <xdr:col>31</xdr:col>
      <xdr:colOff>49876</xdr:colOff>
      <xdr:row>105</xdr:row>
      <xdr:rowOff>3649287</xdr:rowOff>
    </xdr:from>
    <xdr:to>
      <xdr:col>48</xdr:col>
      <xdr:colOff>174567</xdr:colOff>
      <xdr:row>105</xdr:row>
      <xdr:rowOff>4513811</xdr:rowOff>
    </xdr:to>
    <xdr:sp macro="" textlink="">
      <xdr:nvSpPr>
        <xdr:cNvPr id="13" name="AutoShape 6"/>
        <xdr:cNvSpPr>
          <a:spLocks noChangeArrowheads="1"/>
        </xdr:cNvSpPr>
      </xdr:nvSpPr>
      <xdr:spPr bwMode="auto">
        <a:xfrm>
          <a:off x="5444836" y="32569265"/>
          <a:ext cx="3491346" cy="864524"/>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15</xdr:col>
      <xdr:colOff>29787</xdr:colOff>
      <xdr:row>106</xdr:row>
      <xdr:rowOff>828676</xdr:rowOff>
    </xdr:from>
    <xdr:to>
      <xdr:col>21</xdr:col>
      <xdr:colOff>25433</xdr:colOff>
      <xdr:row>106</xdr:row>
      <xdr:rowOff>1156998</xdr:rowOff>
    </xdr:to>
    <xdr:sp macro="" textlink="">
      <xdr:nvSpPr>
        <xdr:cNvPr id="14" name="Text Box 4"/>
        <xdr:cNvSpPr txBox="1">
          <a:spLocks noChangeArrowheads="1"/>
        </xdr:cNvSpPr>
      </xdr:nvSpPr>
      <xdr:spPr bwMode="auto">
        <a:xfrm>
          <a:off x="2590107" y="34644851"/>
          <a:ext cx="993173" cy="328322"/>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mn-ea"/>
            </a:rPr>
            <a:t>低利融資</a:t>
          </a:r>
        </a:p>
      </xdr:txBody>
    </xdr:sp>
    <xdr:clientData/>
  </xdr:twoCellAnchor>
  <xdr:twoCellAnchor>
    <xdr:from>
      <xdr:col>44</xdr:col>
      <xdr:colOff>116378</xdr:colOff>
      <xdr:row>105</xdr:row>
      <xdr:rowOff>4530436</xdr:rowOff>
    </xdr:from>
    <xdr:to>
      <xdr:col>44</xdr:col>
      <xdr:colOff>116378</xdr:colOff>
      <xdr:row>106</xdr:row>
      <xdr:rowOff>2402378</xdr:rowOff>
    </xdr:to>
    <xdr:sp macro="" textlink="">
      <xdr:nvSpPr>
        <xdr:cNvPr id="15" name="Line 2"/>
        <xdr:cNvSpPr>
          <a:spLocks noChangeShapeType="1"/>
        </xdr:cNvSpPr>
      </xdr:nvSpPr>
      <xdr:spPr bwMode="auto">
        <a:xfrm>
          <a:off x="8063345" y="33450414"/>
          <a:ext cx="0" cy="2768139"/>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12700</xdr:colOff>
      <xdr:row>106</xdr:row>
      <xdr:rowOff>687012</xdr:rowOff>
    </xdr:from>
    <xdr:to>
      <xdr:col>47</xdr:col>
      <xdr:colOff>152400</xdr:colOff>
      <xdr:row>106</xdr:row>
      <xdr:rowOff>1438309</xdr:rowOff>
    </xdr:to>
    <xdr:sp macro="" textlink="">
      <xdr:nvSpPr>
        <xdr:cNvPr id="16" name="Rectangle 1"/>
        <xdr:cNvSpPr>
          <a:spLocks noChangeArrowheads="1"/>
        </xdr:cNvSpPr>
      </xdr:nvSpPr>
      <xdr:spPr bwMode="auto">
        <a:xfrm>
          <a:off x="5407660" y="34503187"/>
          <a:ext cx="3348413" cy="751297"/>
        </a:xfrm>
        <a:prstGeom prst="rect">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defRPr sz="1000"/>
          </a:pPr>
          <a:r>
            <a:rPr lang="ja-JP" altLang="en-US" sz="1600" b="0" i="0" u="none" strike="noStrike" baseline="0">
              <a:solidFill>
                <a:sysClr val="windowText" lastClr="000000"/>
              </a:solidFill>
              <a:latin typeface="ＭＳ Ｐゴシック"/>
              <a:ea typeface="ＭＳ Ｐゴシック"/>
            </a:rPr>
            <a:t>指定金融機関（商工中金等）</a:t>
          </a:r>
        </a:p>
      </xdr:txBody>
    </xdr:sp>
    <xdr:clientData/>
  </xdr:twoCellAnchor>
  <xdr:twoCellAnchor>
    <xdr:from>
      <xdr:col>45</xdr:col>
      <xdr:colOff>38100</xdr:colOff>
      <xdr:row>106</xdr:row>
      <xdr:rowOff>1803400</xdr:rowOff>
    </xdr:from>
    <xdr:to>
      <xdr:col>50</xdr:col>
      <xdr:colOff>88900</xdr:colOff>
      <xdr:row>106</xdr:row>
      <xdr:rowOff>2113680</xdr:rowOff>
    </xdr:to>
    <xdr:sp macro="" textlink="">
      <xdr:nvSpPr>
        <xdr:cNvPr id="17" name="Text Box 4"/>
        <xdr:cNvSpPr txBox="1">
          <a:spLocks noChangeArrowheads="1"/>
        </xdr:cNvSpPr>
      </xdr:nvSpPr>
      <xdr:spPr bwMode="auto">
        <a:xfrm>
          <a:off x="8184573" y="35619575"/>
          <a:ext cx="1006763" cy="31028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mn-ea"/>
            </a:rPr>
            <a:t>利子補給</a:t>
          </a:r>
        </a:p>
      </xdr:txBody>
    </xdr:sp>
    <xdr:clientData/>
  </xdr:twoCellAnchor>
  <xdr:twoCellAnchor>
    <xdr:from>
      <xdr:col>45</xdr:col>
      <xdr:colOff>76200</xdr:colOff>
      <xdr:row>105</xdr:row>
      <xdr:rowOff>4835525</xdr:rowOff>
    </xdr:from>
    <xdr:to>
      <xdr:col>50</xdr:col>
      <xdr:colOff>118703</xdr:colOff>
      <xdr:row>106</xdr:row>
      <xdr:rowOff>240902</xdr:rowOff>
    </xdr:to>
    <xdr:sp macro="" textlink="">
      <xdr:nvSpPr>
        <xdr:cNvPr id="18" name="Text Box 4"/>
        <xdr:cNvSpPr txBox="1">
          <a:spLocks noChangeArrowheads="1"/>
        </xdr:cNvSpPr>
      </xdr:nvSpPr>
      <xdr:spPr bwMode="auto">
        <a:xfrm>
          <a:off x="8222673" y="33755503"/>
          <a:ext cx="998466" cy="301574"/>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mn-ea"/>
            </a:rPr>
            <a:t>利子補給</a:t>
          </a:r>
        </a:p>
      </xdr:txBody>
    </xdr:sp>
    <xdr:clientData/>
  </xdr:twoCellAnchor>
  <xdr:twoCellAnchor>
    <xdr:from>
      <xdr:col>37</xdr:col>
      <xdr:colOff>67887</xdr:colOff>
      <xdr:row>105</xdr:row>
      <xdr:rowOff>4585912</xdr:rowOff>
    </xdr:from>
    <xdr:to>
      <xdr:col>42</xdr:col>
      <xdr:colOff>80587</xdr:colOff>
      <xdr:row>106</xdr:row>
      <xdr:rowOff>748088</xdr:rowOff>
    </xdr:to>
    <xdr:sp macro="" textlink="">
      <xdr:nvSpPr>
        <xdr:cNvPr id="19" name="Rectangle 1"/>
        <xdr:cNvSpPr>
          <a:spLocks noChangeArrowheads="1"/>
        </xdr:cNvSpPr>
      </xdr:nvSpPr>
      <xdr:spPr bwMode="auto">
        <a:xfrm>
          <a:off x="6618316" y="33505890"/>
          <a:ext cx="1010227" cy="1058373"/>
        </a:xfrm>
        <a:prstGeom prst="rect">
          <a:avLst/>
        </a:prstGeom>
        <a:noFill/>
        <a:ln w="9525">
          <a:noFill/>
          <a:prstDash val="dash"/>
          <a:miter lim="800000"/>
          <a:headEnd/>
          <a:tailEnd/>
        </a:ln>
      </xdr:spPr>
      <xdr:txBody>
        <a:bodyPr vertOverflow="clip" wrap="square" lIns="36576" tIns="22860" rIns="36576" bIns="22860"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③（事故時）　損失補てん　　（８０％）</a:t>
          </a:r>
        </a:p>
      </xdr:txBody>
    </xdr:sp>
    <xdr:clientData/>
  </xdr:twoCellAnchor>
  <xdr:twoCellAnchor>
    <xdr:from>
      <xdr:col>35</xdr:col>
      <xdr:colOff>101600</xdr:colOff>
      <xdr:row>106</xdr:row>
      <xdr:rowOff>1452187</xdr:rowOff>
    </xdr:from>
    <xdr:to>
      <xdr:col>39</xdr:col>
      <xdr:colOff>12700</xdr:colOff>
      <xdr:row>106</xdr:row>
      <xdr:rowOff>2527321</xdr:rowOff>
    </xdr:to>
    <xdr:sp macro="" textlink="">
      <xdr:nvSpPr>
        <xdr:cNvPr id="20" name="Rectangle 1"/>
        <xdr:cNvSpPr>
          <a:spLocks noChangeArrowheads="1"/>
        </xdr:cNvSpPr>
      </xdr:nvSpPr>
      <xdr:spPr bwMode="auto">
        <a:xfrm>
          <a:off x="6194829" y="35268362"/>
          <a:ext cx="767311" cy="1075134"/>
        </a:xfrm>
        <a:prstGeom prst="rect">
          <a:avLst/>
        </a:prstGeom>
        <a:noFill/>
        <a:ln w="9525">
          <a:noFill/>
          <a:prstDash val="dash"/>
          <a:miter lim="800000"/>
          <a:headEnd/>
          <a:tailEnd/>
        </a:ln>
      </xdr:spPr>
      <xdr:txBody>
        <a:bodyPr vertOverflow="clip" wrap="square" lIns="36576" tIns="22860" rIns="36576" bIns="22860" anchor="ctr" upright="1"/>
        <a:lstStyle/>
        <a:p>
          <a:pPr algn="ctr" rtl="0">
            <a:lnSpc>
              <a:spcPts val="1300"/>
            </a:lnSpc>
            <a:defRPr sz="1000"/>
          </a:pPr>
          <a:r>
            <a:rPr lang="ja-JP" altLang="en-US" sz="1200" b="0" i="0" u="none" strike="noStrike" baseline="0">
              <a:solidFill>
                <a:srgbClr val="000000"/>
              </a:solidFill>
              <a:latin typeface="ＭＳ Ｐゴシック"/>
              <a:ea typeface="ＭＳ Ｐゴシック"/>
            </a:rPr>
            <a:t>②補償料　　　０．１％</a:t>
          </a:r>
        </a:p>
      </xdr:txBody>
    </xdr:sp>
    <xdr:clientData/>
  </xdr:twoCellAnchor>
  <xdr:twoCellAnchor>
    <xdr:from>
      <xdr:col>33</xdr:col>
      <xdr:colOff>74815</xdr:colOff>
      <xdr:row>106</xdr:row>
      <xdr:rowOff>1421476</xdr:rowOff>
    </xdr:from>
    <xdr:to>
      <xdr:col>33</xdr:col>
      <xdr:colOff>74815</xdr:colOff>
      <xdr:row>106</xdr:row>
      <xdr:rowOff>2352502</xdr:rowOff>
    </xdr:to>
    <xdr:sp macro="" textlink="">
      <xdr:nvSpPr>
        <xdr:cNvPr id="21" name="Line 2"/>
        <xdr:cNvSpPr>
          <a:spLocks noChangeShapeType="1"/>
        </xdr:cNvSpPr>
      </xdr:nvSpPr>
      <xdr:spPr bwMode="auto">
        <a:xfrm>
          <a:off x="5802284" y="35237651"/>
          <a:ext cx="0" cy="931026"/>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28</xdr:col>
      <xdr:colOff>114300</xdr:colOff>
      <xdr:row>106</xdr:row>
      <xdr:rowOff>1761374</xdr:rowOff>
    </xdr:from>
    <xdr:to>
      <xdr:col>34</xdr:col>
      <xdr:colOff>109876</xdr:colOff>
      <xdr:row>106</xdr:row>
      <xdr:rowOff>2095815</xdr:rowOff>
    </xdr:to>
    <xdr:sp macro="" textlink="">
      <xdr:nvSpPr>
        <xdr:cNvPr id="22" name="Text Box 4"/>
        <xdr:cNvSpPr txBox="1">
          <a:spLocks noChangeArrowheads="1"/>
        </xdr:cNvSpPr>
      </xdr:nvSpPr>
      <xdr:spPr bwMode="auto">
        <a:xfrm>
          <a:off x="5010496" y="35577549"/>
          <a:ext cx="993104" cy="334441"/>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200" b="0" i="0" u="none" strike="noStrike" baseline="0">
              <a:solidFill>
                <a:srgbClr val="000000"/>
              </a:solidFill>
              <a:latin typeface="ＭＳ Ｐゴシック"/>
              <a:ea typeface="+mn-ea"/>
            </a:rPr>
            <a:t>①低利融資</a:t>
          </a:r>
        </a:p>
      </xdr:txBody>
    </xdr:sp>
    <xdr:clientData/>
  </xdr:twoCellAnchor>
  <xdr:twoCellAnchor>
    <xdr:from>
      <xdr:col>37</xdr:col>
      <xdr:colOff>8313</xdr:colOff>
      <xdr:row>105</xdr:row>
      <xdr:rowOff>4646815</xdr:rowOff>
    </xdr:from>
    <xdr:to>
      <xdr:col>37</xdr:col>
      <xdr:colOff>8313</xdr:colOff>
      <xdr:row>106</xdr:row>
      <xdr:rowOff>673331</xdr:rowOff>
    </xdr:to>
    <xdr:sp macro="" textlink="">
      <xdr:nvSpPr>
        <xdr:cNvPr id="23" name="Line 2"/>
        <xdr:cNvSpPr>
          <a:spLocks noChangeShapeType="1"/>
        </xdr:cNvSpPr>
      </xdr:nvSpPr>
      <xdr:spPr bwMode="auto">
        <a:xfrm>
          <a:off x="6558742" y="33566793"/>
          <a:ext cx="0" cy="92271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26</xdr:col>
      <xdr:colOff>160112</xdr:colOff>
      <xdr:row>105</xdr:row>
      <xdr:rowOff>765175</xdr:rowOff>
    </xdr:from>
    <xdr:to>
      <xdr:col>33</xdr:col>
      <xdr:colOff>89704</xdr:colOff>
      <xdr:row>105</xdr:row>
      <xdr:rowOff>1544248</xdr:rowOff>
    </xdr:to>
    <xdr:sp macro="" textlink="">
      <xdr:nvSpPr>
        <xdr:cNvPr id="2" name="テキスト ボックス 1"/>
        <xdr:cNvSpPr txBox="1"/>
      </xdr:nvSpPr>
      <xdr:spPr bwMode="auto">
        <a:xfrm>
          <a:off x="4590796" y="26933640"/>
          <a:ext cx="1176501" cy="779073"/>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経済産業省（経済産業局）</a:t>
          </a:r>
          <a:r>
            <a:rPr kumimoji="1" lang="en-US" altLang="ja-JP" sz="1100"/>
            <a:t>31,536</a:t>
          </a:r>
          <a:r>
            <a:rPr kumimoji="1" lang="ja-JP" altLang="en-US" sz="1100"/>
            <a:t>百万円</a:t>
          </a:r>
        </a:p>
      </xdr:txBody>
    </xdr:sp>
    <xdr:clientData/>
  </xdr:twoCellAnchor>
  <xdr:twoCellAnchor>
    <xdr:from>
      <xdr:col>17</xdr:col>
      <xdr:colOff>163138</xdr:colOff>
      <xdr:row>105</xdr:row>
      <xdr:rowOff>1544223</xdr:rowOff>
    </xdr:from>
    <xdr:to>
      <xdr:col>30</xdr:col>
      <xdr:colOff>2030</xdr:colOff>
      <xdr:row>105</xdr:row>
      <xdr:rowOff>2736877</xdr:rowOff>
    </xdr:to>
    <xdr:cxnSp macro="">
      <xdr:nvCxnSpPr>
        <xdr:cNvPr id="3" name="直線コネクタ 2"/>
        <xdr:cNvCxnSpPr>
          <a:stCxn id="2" idx="2"/>
          <a:endCxn id="4" idx="0"/>
        </xdr:cNvCxnSpPr>
      </xdr:nvCxnSpPr>
      <xdr:spPr bwMode="auto">
        <a:xfrm flipH="1">
          <a:off x="3055967" y="27712688"/>
          <a:ext cx="2124892" cy="11926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76200</xdr:colOff>
      <xdr:row>105</xdr:row>
      <xdr:rowOff>2736850</xdr:rowOff>
    </xdr:from>
    <xdr:to>
      <xdr:col>23</xdr:col>
      <xdr:colOff>88900</xdr:colOff>
      <xdr:row>105</xdr:row>
      <xdr:rowOff>3575050</xdr:rowOff>
    </xdr:to>
    <xdr:sp macro="" textlink="">
      <xdr:nvSpPr>
        <xdr:cNvPr id="4" name="テキスト ボックス 3"/>
        <xdr:cNvSpPr txBox="1"/>
      </xdr:nvSpPr>
      <xdr:spPr bwMode="auto">
        <a:xfrm>
          <a:off x="2137756" y="28905315"/>
          <a:ext cx="1841500" cy="83820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Ａ．都道府県</a:t>
          </a:r>
          <a:endParaRPr kumimoji="1" lang="en-US" altLang="ja-JP" sz="1100"/>
        </a:p>
        <a:p>
          <a:pPr algn="ctr"/>
          <a:r>
            <a:rPr kumimoji="1" lang="en-US" altLang="ja-JP" sz="1100"/>
            <a:t>31,410</a:t>
          </a:r>
          <a:r>
            <a:rPr kumimoji="1" lang="ja-JP" altLang="en-US" sz="1100"/>
            <a:t>百万円</a:t>
          </a:r>
        </a:p>
      </xdr:txBody>
    </xdr:sp>
    <xdr:clientData/>
  </xdr:twoCellAnchor>
  <xdr:twoCellAnchor>
    <xdr:from>
      <xdr:col>13</xdr:col>
      <xdr:colOff>23558</xdr:colOff>
      <xdr:row>105</xdr:row>
      <xdr:rowOff>2466975</xdr:rowOff>
    </xdr:from>
    <xdr:to>
      <xdr:col>16</xdr:col>
      <xdr:colOff>164951</xdr:colOff>
      <xdr:row>105</xdr:row>
      <xdr:rowOff>2733675</xdr:rowOff>
    </xdr:to>
    <xdr:sp macro="" textlink="">
      <xdr:nvSpPr>
        <xdr:cNvPr id="5" name="テキスト ボックス 4"/>
        <xdr:cNvSpPr txBox="1"/>
      </xdr:nvSpPr>
      <xdr:spPr bwMode="auto">
        <a:xfrm>
          <a:off x="2251369" y="28635440"/>
          <a:ext cx="640157" cy="266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100"/>
            <a:t>【</a:t>
          </a:r>
          <a:r>
            <a:rPr kumimoji="1" lang="ja-JP" altLang="en-US" sz="1100"/>
            <a:t>間接補助</a:t>
          </a:r>
          <a:r>
            <a:rPr kumimoji="1" lang="en-US" altLang="ja-JP" sz="1100"/>
            <a:t>】</a:t>
          </a:r>
          <a:endParaRPr kumimoji="1" lang="ja-JP" altLang="en-US" sz="1100"/>
        </a:p>
      </xdr:txBody>
    </xdr:sp>
    <xdr:clientData/>
  </xdr:twoCellAnchor>
  <xdr:twoCellAnchor>
    <xdr:from>
      <xdr:col>18</xdr:col>
      <xdr:colOff>93287</xdr:colOff>
      <xdr:row>105</xdr:row>
      <xdr:rowOff>3618288</xdr:rowOff>
    </xdr:from>
    <xdr:to>
      <xdr:col>29</xdr:col>
      <xdr:colOff>96462</xdr:colOff>
      <xdr:row>105</xdr:row>
      <xdr:rowOff>3867167</xdr:rowOff>
    </xdr:to>
    <xdr:sp macro="" textlink="">
      <xdr:nvSpPr>
        <xdr:cNvPr id="6" name="テキスト ボックス 5"/>
        <xdr:cNvSpPr txBox="1"/>
      </xdr:nvSpPr>
      <xdr:spPr bwMode="auto">
        <a:xfrm>
          <a:off x="3152371" y="29786753"/>
          <a:ext cx="1956666" cy="24887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100"/>
            <a:t>（被災中小企業等への支援）</a:t>
          </a:r>
        </a:p>
      </xdr:txBody>
    </xdr:sp>
    <xdr:clientData/>
  </xdr:twoCellAnchor>
  <xdr:twoCellAnchor>
    <xdr:from>
      <xdr:col>30</xdr:col>
      <xdr:colOff>2030</xdr:colOff>
      <xdr:row>105</xdr:row>
      <xdr:rowOff>1544223</xdr:rowOff>
    </xdr:from>
    <xdr:to>
      <xdr:col>39</xdr:col>
      <xdr:colOff>196850</xdr:colOff>
      <xdr:row>105</xdr:row>
      <xdr:rowOff>2690498</xdr:rowOff>
    </xdr:to>
    <xdr:cxnSp macro="">
      <xdr:nvCxnSpPr>
        <xdr:cNvPr id="7" name="直線コネクタ 6"/>
        <xdr:cNvCxnSpPr>
          <a:stCxn id="2" idx="2"/>
          <a:endCxn id="8" idx="0"/>
        </xdr:cNvCxnSpPr>
      </xdr:nvCxnSpPr>
      <xdr:spPr bwMode="auto">
        <a:xfrm>
          <a:off x="5180859" y="27712688"/>
          <a:ext cx="1915555" cy="11462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194887</xdr:colOff>
      <xdr:row>105</xdr:row>
      <xdr:rowOff>2690437</xdr:rowOff>
    </xdr:from>
    <xdr:to>
      <xdr:col>44</xdr:col>
      <xdr:colOff>59140</xdr:colOff>
      <xdr:row>105</xdr:row>
      <xdr:rowOff>3545317</xdr:rowOff>
    </xdr:to>
    <xdr:sp macro="" textlink="">
      <xdr:nvSpPr>
        <xdr:cNvPr id="8" name="テキスト ボックス 7"/>
        <xdr:cNvSpPr txBox="1"/>
      </xdr:nvSpPr>
      <xdr:spPr bwMode="auto">
        <a:xfrm>
          <a:off x="6238240" y="28858902"/>
          <a:ext cx="1717991" cy="85488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Ｂ．全国商工会連合会、日本商工会議所</a:t>
          </a:r>
          <a:endParaRPr kumimoji="1" lang="en-US" altLang="ja-JP" sz="1100"/>
        </a:p>
        <a:p>
          <a:pPr algn="ctr"/>
          <a:r>
            <a:rPr kumimoji="1" lang="ja-JP" altLang="en-US" sz="1100"/>
            <a:t>　</a:t>
          </a:r>
          <a:r>
            <a:rPr kumimoji="1" lang="en-US" altLang="ja-JP" sz="1100"/>
            <a:t>126</a:t>
          </a:r>
          <a:r>
            <a:rPr kumimoji="1" lang="ja-JP" altLang="en-US" sz="1100"/>
            <a:t>百万円</a:t>
          </a:r>
        </a:p>
      </xdr:txBody>
    </xdr:sp>
    <xdr:clientData/>
  </xdr:twoCellAnchor>
  <xdr:twoCellAnchor>
    <xdr:from>
      <xdr:col>40</xdr:col>
      <xdr:colOff>74358</xdr:colOff>
      <xdr:row>105</xdr:row>
      <xdr:rowOff>2456238</xdr:rowOff>
    </xdr:from>
    <xdr:to>
      <xdr:col>45</xdr:col>
      <xdr:colOff>12700</xdr:colOff>
      <xdr:row>105</xdr:row>
      <xdr:rowOff>2692678</xdr:rowOff>
    </xdr:to>
    <xdr:sp macro="" textlink="">
      <xdr:nvSpPr>
        <xdr:cNvPr id="9" name="テキスト ボックス 8"/>
        <xdr:cNvSpPr txBox="1"/>
      </xdr:nvSpPr>
      <xdr:spPr bwMode="auto">
        <a:xfrm>
          <a:off x="7173427" y="28624703"/>
          <a:ext cx="935869" cy="2364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100"/>
            <a:t>【</a:t>
          </a:r>
          <a:r>
            <a:rPr kumimoji="1" lang="ja-JP" altLang="en-US" sz="1100"/>
            <a:t>間接補助</a:t>
          </a:r>
          <a:r>
            <a:rPr kumimoji="1" lang="en-US" altLang="ja-JP" sz="1100"/>
            <a:t>】</a:t>
          </a:r>
          <a:endParaRPr kumimoji="1" lang="ja-JP" altLang="en-US" sz="1100"/>
        </a:p>
      </xdr:txBody>
    </xdr:sp>
    <xdr:clientData/>
  </xdr:twoCellAnchor>
  <xdr:twoCellAnchor>
    <xdr:from>
      <xdr:col>40</xdr:col>
      <xdr:colOff>59113</xdr:colOff>
      <xdr:row>105</xdr:row>
      <xdr:rowOff>3636587</xdr:rowOff>
    </xdr:from>
    <xdr:to>
      <xdr:col>50</xdr:col>
      <xdr:colOff>96520</xdr:colOff>
      <xdr:row>105</xdr:row>
      <xdr:rowOff>3882923</xdr:rowOff>
    </xdr:to>
    <xdr:sp macro="" textlink="">
      <xdr:nvSpPr>
        <xdr:cNvPr id="10" name="テキスト ボックス 9"/>
        <xdr:cNvSpPr txBox="1"/>
      </xdr:nvSpPr>
      <xdr:spPr bwMode="auto">
        <a:xfrm>
          <a:off x="7158182" y="29805052"/>
          <a:ext cx="1990898" cy="2463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100"/>
            <a:t>（被災商工会等への支援）</a:t>
          </a:r>
        </a:p>
      </xdr:txBody>
    </xdr:sp>
    <xdr:clientData/>
  </xdr:twoCellAnchor>
  <xdr:twoCellAnchor>
    <xdr:from>
      <xdr:col>17</xdr:col>
      <xdr:colOff>163138</xdr:colOff>
      <xdr:row>105</xdr:row>
      <xdr:rowOff>3575050</xdr:rowOff>
    </xdr:from>
    <xdr:to>
      <xdr:col>18</xdr:col>
      <xdr:colOff>1271</xdr:colOff>
      <xdr:row>105</xdr:row>
      <xdr:rowOff>4456525</xdr:rowOff>
    </xdr:to>
    <xdr:cxnSp macro="">
      <xdr:nvCxnSpPr>
        <xdr:cNvPr id="11" name="直線コネクタ 10"/>
        <xdr:cNvCxnSpPr>
          <a:stCxn id="4" idx="2"/>
          <a:endCxn id="12" idx="0"/>
        </xdr:cNvCxnSpPr>
      </xdr:nvCxnSpPr>
      <xdr:spPr bwMode="auto">
        <a:xfrm>
          <a:off x="3055967" y="29743515"/>
          <a:ext cx="4388" cy="88147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74702</xdr:colOff>
      <xdr:row>105</xdr:row>
      <xdr:rowOff>4457700</xdr:rowOff>
    </xdr:from>
    <xdr:to>
      <xdr:col>21</xdr:col>
      <xdr:colOff>93331</xdr:colOff>
      <xdr:row>106</xdr:row>
      <xdr:rowOff>384175</xdr:rowOff>
    </xdr:to>
    <xdr:sp macro="" textlink="">
      <xdr:nvSpPr>
        <xdr:cNvPr id="12" name="テキスト ボックス 11"/>
        <xdr:cNvSpPr txBox="1"/>
      </xdr:nvSpPr>
      <xdr:spPr bwMode="auto">
        <a:xfrm>
          <a:off x="2468767" y="30626165"/>
          <a:ext cx="1182411" cy="822672"/>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被災中小企業</a:t>
          </a:r>
        </a:p>
      </xdr:txBody>
    </xdr:sp>
    <xdr:clientData/>
  </xdr:twoCellAnchor>
  <xdr:twoCellAnchor>
    <xdr:from>
      <xdr:col>17</xdr:col>
      <xdr:colOff>137858</xdr:colOff>
      <xdr:row>105</xdr:row>
      <xdr:rowOff>4210050</xdr:rowOff>
    </xdr:from>
    <xdr:to>
      <xdr:col>21</xdr:col>
      <xdr:colOff>93287</xdr:colOff>
      <xdr:row>105</xdr:row>
      <xdr:rowOff>4457700</xdr:rowOff>
    </xdr:to>
    <xdr:sp macro="" textlink="">
      <xdr:nvSpPr>
        <xdr:cNvPr id="13" name="テキスト ボックス 12"/>
        <xdr:cNvSpPr txBox="1"/>
      </xdr:nvSpPr>
      <xdr:spPr bwMode="auto">
        <a:xfrm>
          <a:off x="3030687" y="30378515"/>
          <a:ext cx="620447"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100"/>
            <a:t>【</a:t>
          </a:r>
          <a:r>
            <a:rPr kumimoji="1" lang="ja-JP" altLang="en-US" sz="1100"/>
            <a:t>公募・補助</a:t>
          </a:r>
          <a:r>
            <a:rPr kumimoji="1" lang="en-US" altLang="ja-JP" sz="1100"/>
            <a:t>】</a:t>
          </a:r>
          <a:endParaRPr kumimoji="1" lang="ja-JP" altLang="en-US" sz="1100"/>
        </a:p>
      </xdr:txBody>
    </xdr:sp>
    <xdr:clientData/>
  </xdr:twoCellAnchor>
  <xdr:twoCellAnchor>
    <xdr:from>
      <xdr:col>12</xdr:col>
      <xdr:colOff>63500</xdr:colOff>
      <xdr:row>106</xdr:row>
      <xdr:rowOff>444500</xdr:rowOff>
    </xdr:from>
    <xdr:to>
      <xdr:col>24</xdr:col>
      <xdr:colOff>3175</xdr:colOff>
      <xdr:row>106</xdr:row>
      <xdr:rowOff>692150</xdr:rowOff>
    </xdr:to>
    <xdr:sp macro="" textlink="">
      <xdr:nvSpPr>
        <xdr:cNvPr id="14" name="テキスト ボックス 13"/>
        <xdr:cNvSpPr txBox="1"/>
      </xdr:nvSpPr>
      <xdr:spPr bwMode="auto">
        <a:xfrm>
          <a:off x="2125056" y="31509162"/>
          <a:ext cx="1934730"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100"/>
            <a:t>（被災した施設・設備の復旧）</a:t>
          </a:r>
        </a:p>
      </xdr:txBody>
    </xdr:sp>
    <xdr:clientData/>
  </xdr:twoCellAnchor>
  <xdr:twoCellAnchor>
    <xdr:from>
      <xdr:col>39</xdr:col>
      <xdr:colOff>196850</xdr:colOff>
      <xdr:row>105</xdr:row>
      <xdr:rowOff>3545263</xdr:rowOff>
    </xdr:from>
    <xdr:to>
      <xdr:col>40</xdr:col>
      <xdr:colOff>2945</xdr:colOff>
      <xdr:row>105</xdr:row>
      <xdr:rowOff>4532718</xdr:rowOff>
    </xdr:to>
    <xdr:cxnSp macro="">
      <xdr:nvCxnSpPr>
        <xdr:cNvPr id="15" name="直線コネクタ 14"/>
        <xdr:cNvCxnSpPr>
          <a:stCxn id="8" idx="2"/>
          <a:endCxn id="16" idx="0"/>
        </xdr:cNvCxnSpPr>
      </xdr:nvCxnSpPr>
      <xdr:spPr bwMode="auto">
        <a:xfrm>
          <a:off x="7096414" y="29713728"/>
          <a:ext cx="5600" cy="987455"/>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189002</xdr:colOff>
      <xdr:row>105</xdr:row>
      <xdr:rowOff>4533900</xdr:rowOff>
    </xdr:from>
    <xdr:to>
      <xdr:col>43</xdr:col>
      <xdr:colOff>12700</xdr:colOff>
      <xdr:row>106</xdr:row>
      <xdr:rowOff>450850</xdr:rowOff>
    </xdr:to>
    <xdr:sp macro="" textlink="">
      <xdr:nvSpPr>
        <xdr:cNvPr id="16" name="テキスト ボックス 15"/>
        <xdr:cNvSpPr txBox="1"/>
      </xdr:nvSpPr>
      <xdr:spPr bwMode="auto">
        <a:xfrm>
          <a:off x="6490049" y="30702365"/>
          <a:ext cx="1220236" cy="813147"/>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lang="ja-JP" altLang="en-US"/>
            <a:t>被災商工会等</a:t>
          </a:r>
        </a:p>
      </xdr:txBody>
    </xdr:sp>
    <xdr:clientData/>
  </xdr:twoCellAnchor>
  <xdr:twoCellAnchor>
    <xdr:from>
      <xdr:col>41</xdr:col>
      <xdr:colOff>74358</xdr:colOff>
      <xdr:row>105</xdr:row>
      <xdr:rowOff>4248150</xdr:rowOff>
    </xdr:from>
    <xdr:to>
      <xdr:col>44</xdr:col>
      <xdr:colOff>139551</xdr:colOff>
      <xdr:row>105</xdr:row>
      <xdr:rowOff>4495800</xdr:rowOff>
    </xdr:to>
    <xdr:sp macro="" textlink="">
      <xdr:nvSpPr>
        <xdr:cNvPr id="17" name="テキスト ボックス 16"/>
        <xdr:cNvSpPr txBox="1"/>
      </xdr:nvSpPr>
      <xdr:spPr bwMode="auto">
        <a:xfrm>
          <a:off x="7372933" y="30416615"/>
          <a:ext cx="663709" cy="247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en-US" altLang="ja-JP" sz="1100"/>
            <a:t>【</a:t>
          </a:r>
          <a:r>
            <a:rPr kumimoji="1" lang="ja-JP" altLang="en-US" sz="1100"/>
            <a:t>公募・補助</a:t>
          </a:r>
          <a:r>
            <a:rPr kumimoji="1" lang="en-US" altLang="ja-JP" sz="1100"/>
            <a:t>】</a:t>
          </a:r>
          <a:endParaRPr kumimoji="1" lang="ja-JP" altLang="en-US" sz="1100"/>
        </a:p>
      </xdr:txBody>
    </xdr:sp>
    <xdr:clientData/>
  </xdr:twoCellAnchor>
  <xdr:twoCellAnchor>
    <xdr:from>
      <xdr:col>36</xdr:col>
      <xdr:colOff>139700</xdr:colOff>
      <xdr:row>106</xdr:row>
      <xdr:rowOff>508000</xdr:rowOff>
    </xdr:from>
    <xdr:to>
      <xdr:col>46</xdr:col>
      <xdr:colOff>180975</xdr:colOff>
      <xdr:row>106</xdr:row>
      <xdr:rowOff>746125</xdr:rowOff>
    </xdr:to>
    <xdr:sp macro="" textlink="">
      <xdr:nvSpPr>
        <xdr:cNvPr id="18" name="テキスト ボックス 17"/>
        <xdr:cNvSpPr txBox="1"/>
      </xdr:nvSpPr>
      <xdr:spPr bwMode="auto">
        <a:xfrm>
          <a:off x="6440747" y="31572662"/>
          <a:ext cx="2036330" cy="238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kumimoji="1" lang="ja-JP" altLang="en-US" sz="1100"/>
            <a:t>（被災した中小企業支援施設等の復旧）</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23</xdr:col>
      <xdr:colOff>31750</xdr:colOff>
      <xdr:row>105</xdr:row>
      <xdr:rowOff>617914</xdr:rowOff>
    </xdr:from>
    <xdr:to>
      <xdr:col>40</xdr:col>
      <xdr:colOff>15875</xdr:colOff>
      <xdr:row>105</xdr:row>
      <xdr:rowOff>1484031</xdr:rowOff>
    </xdr:to>
    <xdr:sp macro="" textlink="">
      <xdr:nvSpPr>
        <xdr:cNvPr id="2" name="正方形/長方形 1"/>
        <xdr:cNvSpPr/>
      </xdr:nvSpPr>
      <xdr:spPr>
        <a:xfrm>
          <a:off x="3922106" y="29870401"/>
          <a:ext cx="3192838" cy="866117"/>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ja-JP" altLang="en-US" sz="1100"/>
            <a:t>経済産業省</a:t>
          </a:r>
          <a:endParaRPr kumimoji="1" lang="en-US" altLang="ja-JP" sz="1100"/>
        </a:p>
        <a:p>
          <a:pPr algn="ctr"/>
          <a:r>
            <a:rPr kumimoji="1" lang="en-US" altLang="ja-JP" sz="1100"/>
            <a:t>30,937</a:t>
          </a:r>
          <a:r>
            <a:rPr kumimoji="1" lang="ja-JP" altLang="en-US" sz="1100"/>
            <a:t>百万円</a:t>
          </a:r>
          <a:endParaRPr kumimoji="1" lang="en-US" altLang="ja-JP" sz="1100"/>
        </a:p>
        <a:p>
          <a:pPr algn="l"/>
          <a:endParaRPr kumimoji="1" lang="ja-JP" altLang="en-US" sz="1100"/>
        </a:p>
      </xdr:txBody>
    </xdr:sp>
    <xdr:clientData/>
  </xdr:twoCellAnchor>
  <xdr:twoCellAnchor>
    <xdr:from>
      <xdr:col>31</xdr:col>
      <xdr:colOff>142875</xdr:colOff>
      <xdr:row>105</xdr:row>
      <xdr:rowOff>1452188</xdr:rowOff>
    </xdr:from>
    <xdr:to>
      <xdr:col>31</xdr:col>
      <xdr:colOff>154873</xdr:colOff>
      <xdr:row>105</xdr:row>
      <xdr:rowOff>2472074</xdr:rowOff>
    </xdr:to>
    <xdr:cxnSp macro="">
      <xdr:nvCxnSpPr>
        <xdr:cNvPr id="3" name="直線矢印コネクタ 2"/>
        <xdr:cNvCxnSpPr/>
      </xdr:nvCxnSpPr>
      <xdr:spPr>
        <a:xfrm rot="5400000">
          <a:off x="4984015" y="31208619"/>
          <a:ext cx="1019886" cy="11998"/>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102812</xdr:colOff>
      <xdr:row>105</xdr:row>
      <xdr:rowOff>2864601</xdr:rowOff>
    </xdr:from>
    <xdr:to>
      <xdr:col>39</xdr:col>
      <xdr:colOff>127012</xdr:colOff>
      <xdr:row>105</xdr:row>
      <xdr:rowOff>3730639</xdr:rowOff>
    </xdr:to>
    <xdr:sp macro="" textlink="">
      <xdr:nvSpPr>
        <xdr:cNvPr id="4" name="正方形/長方形 3"/>
        <xdr:cNvSpPr/>
      </xdr:nvSpPr>
      <xdr:spPr>
        <a:xfrm>
          <a:off x="3826914" y="32117088"/>
          <a:ext cx="3199662" cy="86603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a:t>
          </a:r>
          <a:r>
            <a:rPr kumimoji="1" lang="ja-JP" altLang="en-US" sz="1100"/>
            <a:t>独</a:t>
          </a:r>
          <a:r>
            <a:rPr kumimoji="1" lang="en-US" altLang="ja-JP" sz="1100"/>
            <a:t>)</a:t>
          </a:r>
          <a:r>
            <a:rPr kumimoji="1" lang="ja-JP" altLang="en-US" sz="1100"/>
            <a:t>中小企業基盤整備機構</a:t>
          </a:r>
          <a:endParaRPr kumimoji="1" lang="en-US" altLang="ja-JP" sz="1100"/>
        </a:p>
        <a:p>
          <a:pPr algn="ctr"/>
          <a:r>
            <a:rPr kumimoji="1" lang="en-US" altLang="ja-JP" sz="1100"/>
            <a:t>30,937</a:t>
          </a:r>
          <a:r>
            <a:rPr kumimoji="1" lang="ja-JP" altLang="en-US" sz="1100"/>
            <a:t>百万円</a:t>
          </a:r>
          <a:endParaRPr kumimoji="1" lang="en-US" altLang="ja-JP" sz="1100"/>
        </a:p>
        <a:p>
          <a:pPr algn="l"/>
          <a:endParaRPr kumimoji="1" lang="ja-JP" altLang="en-US" sz="1100"/>
        </a:p>
      </xdr:txBody>
    </xdr:sp>
    <xdr:clientData/>
  </xdr:twoCellAnchor>
  <xdr:twoCellAnchor>
    <xdr:from>
      <xdr:col>27</xdr:col>
      <xdr:colOff>158750</xdr:colOff>
      <xdr:row>105</xdr:row>
      <xdr:rowOff>2483601</xdr:rowOff>
    </xdr:from>
    <xdr:to>
      <xdr:col>35</xdr:col>
      <xdr:colOff>118661</xdr:colOff>
      <xdr:row>105</xdr:row>
      <xdr:rowOff>2833948</xdr:rowOff>
    </xdr:to>
    <xdr:sp macro="" textlink="">
      <xdr:nvSpPr>
        <xdr:cNvPr id="5" name="正方形/長方形 4"/>
        <xdr:cNvSpPr/>
      </xdr:nvSpPr>
      <xdr:spPr>
        <a:xfrm>
          <a:off x="4797252" y="31736088"/>
          <a:ext cx="1364762" cy="350347"/>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r>
            <a:rPr kumimoji="1" lang="en-US" altLang="ja-JP" sz="1100"/>
            <a:t>【</a:t>
          </a:r>
          <a:r>
            <a:rPr kumimoji="1" lang="ja-JP" altLang="en-US" sz="1100"/>
            <a:t>交付金</a:t>
          </a:r>
          <a:r>
            <a:rPr kumimoji="1" lang="en-US" altLang="ja-JP" sz="1100"/>
            <a:t>】</a:t>
          </a:r>
          <a:endParaRPr kumimoji="1" lang="ja-JP" altLang="en-US" sz="1100"/>
        </a:p>
      </xdr:txBody>
    </xdr:sp>
    <xdr:clientData/>
  </xdr:twoCellAnchor>
  <xdr:twoCellAnchor>
    <xdr:from>
      <xdr:col>31</xdr:col>
      <xdr:colOff>79375</xdr:colOff>
      <xdr:row>106</xdr:row>
      <xdr:rowOff>333377</xdr:rowOff>
    </xdr:from>
    <xdr:to>
      <xdr:col>31</xdr:col>
      <xdr:colOff>91373</xdr:colOff>
      <xdr:row>106</xdr:row>
      <xdr:rowOff>1371144</xdr:rowOff>
    </xdr:to>
    <xdr:cxnSp macro="">
      <xdr:nvCxnSpPr>
        <xdr:cNvPr id="6" name="直線矢印コネクタ 5"/>
        <xdr:cNvCxnSpPr/>
      </xdr:nvCxnSpPr>
      <xdr:spPr>
        <a:xfrm rot="5400000">
          <a:off x="4911574" y="34994946"/>
          <a:ext cx="1037767" cy="11998"/>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127000</xdr:colOff>
      <xdr:row>105</xdr:row>
      <xdr:rowOff>3810000</xdr:rowOff>
    </xdr:from>
    <xdr:to>
      <xdr:col>37</xdr:col>
      <xdr:colOff>302</xdr:colOff>
      <xdr:row>106</xdr:row>
      <xdr:rowOff>126999</xdr:rowOff>
    </xdr:to>
    <xdr:sp macro="" textlink="">
      <xdr:nvSpPr>
        <xdr:cNvPr id="7" name="大かっこ 6"/>
        <xdr:cNvSpPr/>
      </xdr:nvSpPr>
      <xdr:spPr>
        <a:xfrm>
          <a:off x="4349865" y="33062487"/>
          <a:ext cx="2150990" cy="1213196"/>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900"/>
            </a:lnSpc>
          </a:pPr>
          <a:r>
            <a:rPr lang="ja-JP" altLang="en-US" sz="1000"/>
            <a:t>東日本大震災被災地中小企業等の復旧・復興に係る仮設施設設置・運営事業、被災中小企業等の復興に資する助言、情報提供事業等</a:t>
          </a:r>
        </a:p>
      </xdr:txBody>
    </xdr:sp>
    <xdr:clientData/>
  </xdr:twoCellAnchor>
  <xdr:twoCellAnchor>
    <xdr:from>
      <xdr:col>22</xdr:col>
      <xdr:colOff>142875</xdr:colOff>
      <xdr:row>106</xdr:row>
      <xdr:rowOff>1595813</xdr:rowOff>
    </xdr:from>
    <xdr:to>
      <xdr:col>39</xdr:col>
      <xdr:colOff>158750</xdr:colOff>
      <xdr:row>106</xdr:row>
      <xdr:rowOff>2460622</xdr:rowOff>
    </xdr:to>
    <xdr:sp macro="" textlink="">
      <xdr:nvSpPr>
        <xdr:cNvPr id="8" name="正方形/長方形 7"/>
        <xdr:cNvSpPr/>
      </xdr:nvSpPr>
      <xdr:spPr>
        <a:xfrm>
          <a:off x="3866977" y="35744497"/>
          <a:ext cx="3191337" cy="864809"/>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r>
            <a:rPr kumimoji="1" lang="en-US" altLang="ja-JP" sz="1100"/>
            <a:t>(</a:t>
          </a:r>
          <a:r>
            <a:rPr kumimoji="1" lang="ja-JP" altLang="en-US" sz="1100"/>
            <a:t>独</a:t>
          </a:r>
          <a:r>
            <a:rPr kumimoji="1" lang="en-US" altLang="ja-JP" sz="1100"/>
            <a:t>)</a:t>
          </a:r>
          <a:r>
            <a:rPr kumimoji="1" lang="ja-JP" altLang="en-US" sz="1100"/>
            <a:t>中小企業基盤整備機構</a:t>
          </a:r>
          <a:endParaRPr kumimoji="1" lang="en-US" altLang="ja-JP" sz="1100"/>
        </a:p>
        <a:p>
          <a:pPr algn="ctr"/>
          <a:r>
            <a:rPr kumimoji="1" lang="en-US" altLang="ja-JP" sz="1100"/>
            <a:t>【</a:t>
          </a:r>
          <a:r>
            <a:rPr kumimoji="1" lang="ja-JP" altLang="en-US" sz="1100"/>
            <a:t>一般勘定</a:t>
          </a:r>
          <a:r>
            <a:rPr kumimoji="1" lang="en-US" altLang="ja-JP" sz="1100"/>
            <a:t>】</a:t>
          </a:r>
        </a:p>
        <a:p>
          <a:pPr algn="ctr"/>
          <a:r>
            <a:rPr kumimoji="1" lang="en-US" altLang="ja-JP" sz="1100"/>
            <a:t>19,687</a:t>
          </a:r>
          <a:r>
            <a:rPr kumimoji="1" lang="ja-JP" altLang="en-US" sz="1100"/>
            <a:t>百万円</a:t>
          </a:r>
          <a:endParaRPr kumimoji="1" lang="en-US" altLang="ja-JP" sz="1100"/>
        </a:p>
        <a:p>
          <a:pPr algn="l"/>
          <a:endParaRPr kumimoji="1" lang="ja-JP" altLang="en-US" sz="1100"/>
        </a:p>
      </xdr:txBody>
    </xdr:sp>
    <xdr:clientData/>
  </xdr:twoCellAnchor>
  <xdr:twoCellAnchor>
    <xdr:from>
      <xdr:col>12</xdr:col>
      <xdr:colOff>102812</xdr:colOff>
      <xdr:row>106</xdr:row>
      <xdr:rowOff>4381500</xdr:rowOff>
    </xdr:from>
    <xdr:to>
      <xdr:col>26</xdr:col>
      <xdr:colOff>166312</xdr:colOff>
      <xdr:row>107</xdr:row>
      <xdr:rowOff>843328</xdr:rowOff>
    </xdr:to>
    <xdr:sp macro="" textlink="">
      <xdr:nvSpPr>
        <xdr:cNvPr id="9" name="正方形/長方形 8"/>
        <xdr:cNvSpPr/>
      </xdr:nvSpPr>
      <xdr:spPr>
        <a:xfrm>
          <a:off x="2164368" y="38530184"/>
          <a:ext cx="2432628" cy="892511"/>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1100"/>
        </a:p>
        <a:p>
          <a:pPr algn="ctr"/>
          <a:r>
            <a:rPr kumimoji="1" lang="en-US" altLang="ja-JP" sz="1100"/>
            <a:t>B.</a:t>
          </a:r>
          <a:r>
            <a:rPr kumimoji="1" lang="ja-JP" altLang="en-US" sz="1100"/>
            <a:t>民間企業等（</a:t>
          </a:r>
          <a:r>
            <a:rPr kumimoji="1" lang="en-US" altLang="ja-JP" sz="1100"/>
            <a:t>200</a:t>
          </a:r>
          <a:r>
            <a:rPr kumimoji="1" lang="ja-JP" altLang="en-US" sz="1100"/>
            <a:t>社）</a:t>
          </a:r>
          <a:endParaRPr kumimoji="1" lang="en-US" altLang="ja-JP" sz="1100"/>
        </a:p>
        <a:p>
          <a:pPr algn="ctr"/>
          <a:r>
            <a:rPr kumimoji="1" lang="en-US" altLang="ja-JP" sz="1100"/>
            <a:t>16,545</a:t>
          </a:r>
          <a:r>
            <a:rPr kumimoji="1" lang="ja-JP" altLang="en-US" sz="1100"/>
            <a:t>百万円</a:t>
          </a:r>
          <a:endParaRPr kumimoji="1" lang="en-US" altLang="ja-JP" sz="1100"/>
        </a:p>
        <a:p>
          <a:pPr algn="l"/>
          <a:endParaRPr kumimoji="1" lang="ja-JP" altLang="en-US" sz="1100"/>
        </a:p>
      </xdr:txBody>
    </xdr:sp>
    <xdr:clientData/>
  </xdr:twoCellAnchor>
  <xdr:twoCellAnchor>
    <xdr:from>
      <xdr:col>35</xdr:col>
      <xdr:colOff>0</xdr:colOff>
      <xdr:row>107</xdr:row>
      <xdr:rowOff>0</xdr:rowOff>
    </xdr:from>
    <xdr:to>
      <xdr:col>46</xdr:col>
      <xdr:colOff>198077</xdr:colOff>
      <xdr:row>107</xdr:row>
      <xdr:rowOff>866038</xdr:rowOff>
    </xdr:to>
    <xdr:sp macro="" textlink="">
      <xdr:nvSpPr>
        <xdr:cNvPr id="10" name="正方形/長方形 9"/>
        <xdr:cNvSpPr/>
      </xdr:nvSpPr>
      <xdr:spPr>
        <a:xfrm>
          <a:off x="6043353" y="38579367"/>
          <a:ext cx="2450826" cy="866038"/>
        </a:xfrm>
        <a:prstGeom prst="rect">
          <a:avLst/>
        </a:prstGeom>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ctr"/>
        <a:lstStyle/>
        <a:p>
          <a:pPr algn="ctr"/>
          <a:endParaRPr kumimoji="1" lang="en-US" altLang="ja-JP" sz="1100"/>
        </a:p>
        <a:p>
          <a:pPr algn="ctr"/>
          <a:r>
            <a:rPr kumimoji="1" lang="en-US" altLang="ja-JP" sz="1100"/>
            <a:t>C.</a:t>
          </a:r>
          <a:r>
            <a:rPr kumimoji="1" lang="ja-JP" altLang="en-US" sz="1100"/>
            <a:t>公益法人（</a:t>
          </a:r>
          <a:r>
            <a:rPr kumimoji="1" lang="en-US" altLang="ja-JP" sz="1100"/>
            <a:t>9</a:t>
          </a:r>
          <a:r>
            <a:rPr kumimoji="1" lang="ja-JP" altLang="en-US" sz="1100"/>
            <a:t>社）</a:t>
          </a:r>
          <a:endParaRPr kumimoji="1" lang="en-US" altLang="ja-JP" sz="1100"/>
        </a:p>
        <a:p>
          <a:pPr algn="ctr"/>
          <a:r>
            <a:rPr kumimoji="1" lang="en-US" altLang="ja-JP" sz="1100"/>
            <a:t>22</a:t>
          </a:r>
          <a:r>
            <a:rPr kumimoji="1" lang="ja-JP" altLang="en-US" sz="1100"/>
            <a:t>百万円</a:t>
          </a:r>
          <a:endParaRPr kumimoji="1" lang="en-US" altLang="ja-JP" sz="1100"/>
        </a:p>
        <a:p>
          <a:pPr algn="l"/>
          <a:endParaRPr kumimoji="1" lang="ja-JP" altLang="en-US" sz="1100"/>
        </a:p>
      </xdr:txBody>
    </xdr:sp>
    <xdr:clientData/>
  </xdr:twoCellAnchor>
  <xdr:twoCellAnchor>
    <xdr:from>
      <xdr:col>19</xdr:col>
      <xdr:colOff>142875</xdr:colOff>
      <xdr:row>106</xdr:row>
      <xdr:rowOff>3412374</xdr:rowOff>
    </xdr:from>
    <xdr:to>
      <xdr:col>41</xdr:col>
      <xdr:colOff>127000</xdr:colOff>
      <xdr:row>106</xdr:row>
      <xdr:rowOff>3412374</xdr:rowOff>
    </xdr:to>
    <xdr:cxnSp macro="">
      <xdr:nvCxnSpPr>
        <xdr:cNvPr id="11" name="直線コネクタ 10"/>
        <xdr:cNvCxnSpPr/>
      </xdr:nvCxnSpPr>
      <xdr:spPr>
        <a:xfrm>
          <a:off x="3368213" y="37561058"/>
          <a:ext cx="4057362" cy="0"/>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0</xdr:colOff>
      <xdr:row>106</xdr:row>
      <xdr:rowOff>3371851</xdr:rowOff>
    </xdr:from>
    <xdr:to>
      <xdr:col>20</xdr:col>
      <xdr:colOff>11998</xdr:colOff>
      <xdr:row>106</xdr:row>
      <xdr:rowOff>4417987</xdr:rowOff>
    </xdr:to>
    <xdr:cxnSp macro="">
      <xdr:nvCxnSpPr>
        <xdr:cNvPr id="12" name="直線矢印コネクタ 11"/>
        <xdr:cNvCxnSpPr/>
      </xdr:nvCxnSpPr>
      <xdr:spPr>
        <a:xfrm rot="5400000">
          <a:off x="2874524" y="38037604"/>
          <a:ext cx="1046136" cy="11998"/>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127000</xdr:colOff>
      <xdr:row>106</xdr:row>
      <xdr:rowOff>3420688</xdr:rowOff>
    </xdr:from>
    <xdr:to>
      <xdr:col>41</xdr:col>
      <xdr:colOff>138998</xdr:colOff>
      <xdr:row>107</xdr:row>
      <xdr:rowOff>36556</xdr:rowOff>
    </xdr:to>
    <xdr:cxnSp macro="">
      <xdr:nvCxnSpPr>
        <xdr:cNvPr id="13" name="直線矢印コネクタ 12"/>
        <xdr:cNvCxnSpPr/>
      </xdr:nvCxnSpPr>
      <xdr:spPr>
        <a:xfrm rot="5400000">
          <a:off x="6908298" y="38086649"/>
          <a:ext cx="1046551" cy="11998"/>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31</xdr:col>
      <xdr:colOff>47625</xdr:colOff>
      <xdr:row>106</xdr:row>
      <xdr:rowOff>2460624</xdr:rowOff>
    </xdr:from>
    <xdr:to>
      <xdr:col>31</xdr:col>
      <xdr:colOff>47625</xdr:colOff>
      <xdr:row>106</xdr:row>
      <xdr:rowOff>3429000</xdr:rowOff>
    </xdr:to>
    <xdr:cxnSp macro="">
      <xdr:nvCxnSpPr>
        <xdr:cNvPr id="14" name="直線コネクタ 13"/>
        <xdr:cNvCxnSpPr/>
      </xdr:nvCxnSpPr>
      <xdr:spPr>
        <a:xfrm>
          <a:off x="5392709" y="36609308"/>
          <a:ext cx="0" cy="968376"/>
        </a:xfrm>
        <a:prstGeom prst="line">
          <a:avLst/>
        </a:prstGeom>
        <a:ln w="38100">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102812</xdr:colOff>
      <xdr:row>107</xdr:row>
      <xdr:rowOff>2540000</xdr:rowOff>
    </xdr:from>
    <xdr:to>
      <xdr:col>38</xdr:col>
      <xdr:colOff>132320</xdr:colOff>
      <xdr:row>107</xdr:row>
      <xdr:rowOff>2989960</xdr:rowOff>
    </xdr:to>
    <xdr:sp macro="" textlink="">
      <xdr:nvSpPr>
        <xdr:cNvPr id="15" name="正方形/長方形 14"/>
        <xdr:cNvSpPr/>
      </xdr:nvSpPr>
      <xdr:spPr>
        <a:xfrm>
          <a:off x="3660659" y="41119367"/>
          <a:ext cx="3171719" cy="449960"/>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現在、決算作業中につき未確定</a:t>
          </a:r>
        </a:p>
      </xdr:txBody>
    </xdr:sp>
    <xdr:clientData/>
  </xdr:twoCellAnchor>
  <xdr:twoCellAnchor>
    <xdr:from>
      <xdr:col>19</xdr:col>
      <xdr:colOff>105987</xdr:colOff>
      <xdr:row>150</xdr:row>
      <xdr:rowOff>50800</xdr:rowOff>
    </xdr:from>
    <xdr:to>
      <xdr:col>36</xdr:col>
      <xdr:colOff>186276</xdr:colOff>
      <xdr:row>151</xdr:row>
      <xdr:rowOff>191615</xdr:rowOff>
    </xdr:to>
    <xdr:sp macro="" textlink="">
      <xdr:nvSpPr>
        <xdr:cNvPr id="16" name="正方形/長方形 15"/>
        <xdr:cNvSpPr/>
      </xdr:nvSpPr>
      <xdr:spPr>
        <a:xfrm>
          <a:off x="3331325" y="55238996"/>
          <a:ext cx="3155998" cy="448386"/>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現在、決算作業中につき未確定</a:t>
          </a:r>
        </a:p>
      </xdr:txBody>
    </xdr:sp>
    <xdr:clientData/>
  </xdr:twoCellAnchor>
  <xdr:twoCellAnchor>
    <xdr:from>
      <xdr:col>19</xdr:col>
      <xdr:colOff>29787</xdr:colOff>
      <xdr:row>231</xdr:row>
      <xdr:rowOff>271087</xdr:rowOff>
    </xdr:from>
    <xdr:to>
      <xdr:col>36</xdr:col>
      <xdr:colOff>118418</xdr:colOff>
      <xdr:row>234</xdr:row>
      <xdr:rowOff>69074</xdr:rowOff>
    </xdr:to>
    <xdr:sp macro="" textlink="">
      <xdr:nvSpPr>
        <xdr:cNvPr id="17" name="正方形/長方形 16"/>
        <xdr:cNvSpPr/>
      </xdr:nvSpPr>
      <xdr:spPr>
        <a:xfrm>
          <a:off x="3255125" y="64254149"/>
          <a:ext cx="3164340" cy="429754"/>
        </a:xfrm>
        <a:prstGeom prst="rect">
          <a:avLst/>
        </a:prstGeom>
        <a:ln>
          <a:solidFill>
            <a:schemeClr val="accent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現在、決算作業中につき未確定</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95251</xdr:colOff>
      <xdr:row>72</xdr:row>
      <xdr:rowOff>2828925</xdr:rowOff>
    </xdr:from>
    <xdr:to>
      <xdr:col>45</xdr:col>
      <xdr:colOff>104776</xdr:colOff>
      <xdr:row>72</xdr:row>
      <xdr:rowOff>3762375</xdr:rowOff>
    </xdr:to>
    <xdr:cxnSp macro="">
      <xdr:nvCxnSpPr>
        <xdr:cNvPr id="2" name="直線矢印コネクタ 1"/>
        <xdr:cNvCxnSpPr/>
      </xdr:nvCxnSpPr>
      <xdr:spPr>
        <a:xfrm rot="5400000">
          <a:off x="7729885" y="34230858"/>
          <a:ext cx="933450"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114300</xdr:colOff>
      <xdr:row>72</xdr:row>
      <xdr:rowOff>4171950</xdr:rowOff>
    </xdr:from>
    <xdr:to>
      <xdr:col>34</xdr:col>
      <xdr:colOff>0</xdr:colOff>
      <xdr:row>73</xdr:row>
      <xdr:rowOff>314325</xdr:rowOff>
    </xdr:to>
    <xdr:sp macro="" textlink="">
      <xdr:nvSpPr>
        <xdr:cNvPr id="3" name="正方形/長方形 2"/>
        <xdr:cNvSpPr/>
      </xdr:nvSpPr>
      <xdr:spPr>
        <a:xfrm>
          <a:off x="4337165" y="35111921"/>
          <a:ext cx="1506682" cy="103857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Ｃ</a:t>
          </a:r>
          <a:r>
            <a:rPr kumimoji="1" lang="en-US" altLang="ja-JP" sz="1100"/>
            <a:t>.</a:t>
          </a:r>
          <a:r>
            <a:rPr kumimoji="1" lang="ja-JP" altLang="en-US" sz="1100"/>
            <a:t>日本政策金融公庫</a:t>
          </a:r>
          <a:endParaRPr kumimoji="1" lang="en-US" altLang="ja-JP" sz="1100"/>
        </a:p>
        <a:p>
          <a:pPr algn="ctr"/>
          <a:r>
            <a:rPr kumimoji="1" lang="ja-JP" altLang="en-US" sz="1100"/>
            <a:t>（３，７８３百万円）</a:t>
          </a:r>
        </a:p>
      </xdr:txBody>
    </xdr:sp>
    <xdr:clientData/>
  </xdr:twoCellAnchor>
  <xdr:twoCellAnchor>
    <xdr:from>
      <xdr:col>34</xdr:col>
      <xdr:colOff>95250</xdr:colOff>
      <xdr:row>72</xdr:row>
      <xdr:rowOff>4152900</xdr:rowOff>
    </xdr:from>
    <xdr:to>
      <xdr:col>41</xdr:col>
      <xdr:colOff>114300</xdr:colOff>
      <xdr:row>73</xdr:row>
      <xdr:rowOff>295275</xdr:rowOff>
    </xdr:to>
    <xdr:sp macro="" textlink="">
      <xdr:nvSpPr>
        <xdr:cNvPr id="4" name="正方形/長方形 3"/>
        <xdr:cNvSpPr/>
      </xdr:nvSpPr>
      <xdr:spPr>
        <a:xfrm>
          <a:off x="5939097" y="35092871"/>
          <a:ext cx="1473778" cy="103857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Ｄ</a:t>
          </a:r>
          <a:r>
            <a:rPr kumimoji="1" lang="en-US" altLang="ja-JP" sz="1100"/>
            <a:t>.</a:t>
          </a:r>
          <a:r>
            <a:rPr kumimoji="1" lang="ja-JP" altLang="en-US" sz="1100"/>
            <a:t>各漁業信用基金協会</a:t>
          </a:r>
          <a:endParaRPr kumimoji="1" lang="en-US" altLang="ja-JP" sz="1100"/>
        </a:p>
        <a:p>
          <a:pPr algn="ctr"/>
          <a:r>
            <a:rPr kumimoji="1" lang="ja-JP" altLang="en-US" sz="1100"/>
            <a:t>（３，０８５百万円）</a:t>
          </a:r>
        </a:p>
      </xdr:txBody>
    </xdr:sp>
    <xdr:clientData/>
  </xdr:twoCellAnchor>
  <xdr:twoCellAnchor>
    <xdr:from>
      <xdr:col>17</xdr:col>
      <xdr:colOff>152400</xdr:colOff>
      <xdr:row>73</xdr:row>
      <xdr:rowOff>1762125</xdr:rowOff>
    </xdr:from>
    <xdr:to>
      <xdr:col>26</xdr:col>
      <xdr:colOff>114300</xdr:colOff>
      <xdr:row>73</xdr:row>
      <xdr:rowOff>2800350</xdr:rowOff>
    </xdr:to>
    <xdr:sp macro="" textlink="">
      <xdr:nvSpPr>
        <xdr:cNvPr id="5" name="正方形/長方形 4"/>
        <xdr:cNvSpPr/>
      </xdr:nvSpPr>
      <xdr:spPr>
        <a:xfrm>
          <a:off x="3045229" y="37598292"/>
          <a:ext cx="1499755" cy="103822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Ｂ</a:t>
          </a:r>
          <a:r>
            <a:rPr kumimoji="1" lang="en-US" altLang="ja-JP" sz="1100"/>
            <a:t>.</a:t>
          </a:r>
          <a:r>
            <a:rPr kumimoji="1" lang="ja-JP" altLang="en-US" sz="1100"/>
            <a:t>全国漁業協同組合連合会</a:t>
          </a:r>
          <a:endParaRPr kumimoji="1" lang="en-US" altLang="ja-JP" sz="1100"/>
        </a:p>
        <a:p>
          <a:pPr algn="ctr"/>
          <a:r>
            <a:rPr kumimoji="1" lang="ja-JP" altLang="en-US" sz="1100"/>
            <a:t>（１０５百万円）</a:t>
          </a:r>
        </a:p>
      </xdr:txBody>
    </xdr:sp>
    <xdr:clientData/>
  </xdr:twoCellAnchor>
  <xdr:twoCellAnchor>
    <xdr:from>
      <xdr:col>8</xdr:col>
      <xdr:colOff>0</xdr:colOff>
      <xdr:row>73</xdr:row>
      <xdr:rowOff>1762125</xdr:rowOff>
    </xdr:from>
    <xdr:to>
      <xdr:col>17</xdr:col>
      <xdr:colOff>0</xdr:colOff>
      <xdr:row>73</xdr:row>
      <xdr:rowOff>2800350</xdr:rowOff>
    </xdr:to>
    <xdr:sp macro="" textlink="">
      <xdr:nvSpPr>
        <xdr:cNvPr id="6" name="正方形/長方形 5"/>
        <xdr:cNvSpPr/>
      </xdr:nvSpPr>
      <xdr:spPr>
        <a:xfrm>
          <a:off x="1396538" y="37598292"/>
          <a:ext cx="1496291" cy="103822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Ａ</a:t>
          </a:r>
          <a:r>
            <a:rPr kumimoji="1" lang="en-US" altLang="ja-JP" sz="1100">
              <a:solidFill>
                <a:schemeClr val="dk1"/>
              </a:solidFill>
              <a:latin typeface="+mn-lt"/>
              <a:ea typeface="+mn-ea"/>
              <a:cs typeface="+mn-cs"/>
            </a:rPr>
            <a:t>.</a:t>
          </a:r>
          <a:r>
            <a:rPr kumimoji="1" lang="ja-JP" altLang="en-US" sz="1100">
              <a:solidFill>
                <a:schemeClr val="dk1"/>
              </a:solidFill>
              <a:latin typeface="+mn-lt"/>
              <a:ea typeface="+mn-ea"/>
              <a:cs typeface="+mn-cs"/>
            </a:rPr>
            <a:t>全国漁業協同組合連合会</a:t>
          </a:r>
          <a:endParaRPr kumimoji="1" lang="en-US" altLang="ja-JP" sz="1100">
            <a:solidFill>
              <a:schemeClr val="dk1"/>
            </a:solidFill>
            <a:latin typeface="+mn-lt"/>
            <a:ea typeface="+mn-ea"/>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latin typeface="+mn-lt"/>
              <a:ea typeface="+mn-ea"/>
              <a:cs typeface="+mn-cs"/>
            </a:rPr>
            <a:t>（４７百万円）</a:t>
          </a:r>
          <a:endParaRPr lang="ja-JP"/>
        </a:p>
      </xdr:txBody>
    </xdr:sp>
    <xdr:clientData/>
  </xdr:twoCellAnchor>
  <xdr:twoCellAnchor>
    <xdr:from>
      <xdr:col>42</xdr:col>
      <xdr:colOff>19050</xdr:colOff>
      <xdr:row>72</xdr:row>
      <xdr:rowOff>4171950</xdr:rowOff>
    </xdr:from>
    <xdr:to>
      <xdr:col>49</xdr:col>
      <xdr:colOff>114300</xdr:colOff>
      <xdr:row>73</xdr:row>
      <xdr:rowOff>314325</xdr:rowOff>
    </xdr:to>
    <xdr:sp macro="" textlink="">
      <xdr:nvSpPr>
        <xdr:cNvPr id="7" name="正方形/長方形 6"/>
        <xdr:cNvSpPr/>
      </xdr:nvSpPr>
      <xdr:spPr>
        <a:xfrm>
          <a:off x="7517130" y="35111921"/>
          <a:ext cx="1483475" cy="1038571"/>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Ｅ</a:t>
          </a:r>
          <a:r>
            <a:rPr kumimoji="1" lang="en-US" altLang="ja-JP" sz="1100"/>
            <a:t>.</a:t>
          </a:r>
          <a:r>
            <a:rPr kumimoji="1" lang="ja-JP" altLang="en-US" sz="1100"/>
            <a:t>農林漁業信用基金</a:t>
          </a:r>
          <a:endParaRPr kumimoji="1" lang="en-US" altLang="ja-JP" sz="1100"/>
        </a:p>
        <a:p>
          <a:pPr algn="ctr"/>
          <a:r>
            <a:rPr kumimoji="1" lang="ja-JP" altLang="en-US" sz="1100"/>
            <a:t>（８，２３３百万円）</a:t>
          </a:r>
        </a:p>
      </xdr:txBody>
    </xdr:sp>
    <xdr:clientData/>
  </xdr:twoCellAnchor>
  <xdr:twoCellAnchor>
    <xdr:from>
      <xdr:col>26</xdr:col>
      <xdr:colOff>152400</xdr:colOff>
      <xdr:row>72</xdr:row>
      <xdr:rowOff>990600</xdr:rowOff>
    </xdr:from>
    <xdr:to>
      <xdr:col>35</xdr:col>
      <xdr:colOff>38100</xdr:colOff>
      <xdr:row>72</xdr:row>
      <xdr:rowOff>2028825</xdr:rowOff>
    </xdr:to>
    <xdr:sp macro="" textlink="">
      <xdr:nvSpPr>
        <xdr:cNvPr id="8" name="正方形/長方形 7"/>
        <xdr:cNvSpPr/>
      </xdr:nvSpPr>
      <xdr:spPr>
        <a:xfrm>
          <a:off x="4583084" y="31930571"/>
          <a:ext cx="1498369" cy="1038225"/>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農林水産省</a:t>
          </a:r>
          <a:endParaRPr kumimoji="1" lang="en-US" altLang="ja-JP" sz="1100"/>
        </a:p>
        <a:p>
          <a:pPr algn="ctr"/>
          <a:r>
            <a:rPr kumimoji="1" lang="ja-JP" altLang="en-US" sz="1100"/>
            <a:t>（２７</a:t>
          </a:r>
          <a:r>
            <a:rPr kumimoji="1" lang="en-US" altLang="ja-JP" sz="1100"/>
            <a:t>,</a:t>
          </a:r>
          <a:r>
            <a:rPr kumimoji="1" lang="ja-JP" altLang="en-US" sz="1100"/>
            <a:t>０２１百万円）</a:t>
          </a:r>
        </a:p>
      </xdr:txBody>
    </xdr:sp>
    <xdr:clientData/>
  </xdr:twoCellAnchor>
  <xdr:twoCellAnchor>
    <xdr:from>
      <xdr:col>7</xdr:col>
      <xdr:colOff>152400</xdr:colOff>
      <xdr:row>74</xdr:row>
      <xdr:rowOff>114300</xdr:rowOff>
    </xdr:from>
    <xdr:to>
      <xdr:col>16</xdr:col>
      <xdr:colOff>152400</xdr:colOff>
      <xdr:row>74</xdr:row>
      <xdr:rowOff>1143000</xdr:rowOff>
    </xdr:to>
    <xdr:sp macro="" textlink="">
      <xdr:nvSpPr>
        <xdr:cNvPr id="9" name="正方形/長方形 8"/>
        <xdr:cNvSpPr/>
      </xdr:nvSpPr>
      <xdr:spPr>
        <a:xfrm>
          <a:off x="1382684" y="40381151"/>
          <a:ext cx="1496291" cy="10287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Ｆ</a:t>
          </a:r>
          <a:r>
            <a:rPr kumimoji="1" lang="en-US" altLang="ja-JP" sz="1100"/>
            <a:t>.</a:t>
          </a:r>
          <a:r>
            <a:rPr kumimoji="1" lang="ja-JP" altLang="en-US" sz="1100"/>
            <a:t>被災漁業者等</a:t>
          </a:r>
          <a:endParaRPr kumimoji="1" lang="en-US" altLang="ja-JP" sz="1100"/>
        </a:p>
        <a:p>
          <a:pPr algn="ctr"/>
          <a:r>
            <a:rPr kumimoji="1" lang="ja-JP" altLang="en-US" sz="1100"/>
            <a:t>（３７百万円）</a:t>
          </a:r>
        </a:p>
      </xdr:txBody>
    </xdr:sp>
    <xdr:clientData/>
  </xdr:twoCellAnchor>
  <xdr:twoCellAnchor>
    <xdr:from>
      <xdr:col>17</xdr:col>
      <xdr:colOff>133350</xdr:colOff>
      <xdr:row>74</xdr:row>
      <xdr:rowOff>114300</xdr:rowOff>
    </xdr:from>
    <xdr:to>
      <xdr:col>26</xdr:col>
      <xdr:colOff>95250</xdr:colOff>
      <xdr:row>74</xdr:row>
      <xdr:rowOff>1143000</xdr:rowOff>
    </xdr:to>
    <xdr:sp macro="" textlink="">
      <xdr:nvSpPr>
        <xdr:cNvPr id="10" name="正方形/長方形 9"/>
        <xdr:cNvSpPr/>
      </xdr:nvSpPr>
      <xdr:spPr>
        <a:xfrm>
          <a:off x="3026179" y="40381151"/>
          <a:ext cx="1499755" cy="1028700"/>
        </a:xfrm>
        <a:prstGeom prst="rect">
          <a:avLst/>
        </a:prstGeom>
        <a:ln>
          <a:solidFill>
            <a:schemeClr val="tx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Ｇ</a:t>
          </a:r>
          <a:r>
            <a:rPr kumimoji="1" lang="en-US" altLang="ja-JP" sz="1100"/>
            <a:t>.</a:t>
          </a:r>
          <a:r>
            <a:rPr kumimoji="1" lang="ja-JP" altLang="en-US" sz="1100"/>
            <a:t>各信漁連</a:t>
          </a:r>
          <a:endParaRPr kumimoji="1" lang="en-US" altLang="ja-JP" sz="1100"/>
        </a:p>
        <a:p>
          <a:pPr algn="ctr"/>
          <a:r>
            <a:rPr kumimoji="1" lang="ja-JP" altLang="en-US" sz="1100"/>
            <a:t>（１０３百万円）</a:t>
          </a:r>
        </a:p>
      </xdr:txBody>
    </xdr:sp>
    <xdr:clientData/>
  </xdr:twoCellAnchor>
  <xdr:twoCellAnchor>
    <xdr:from>
      <xdr:col>17</xdr:col>
      <xdr:colOff>76200</xdr:colOff>
      <xdr:row>72</xdr:row>
      <xdr:rowOff>2828925</xdr:rowOff>
    </xdr:from>
    <xdr:to>
      <xdr:col>45</xdr:col>
      <xdr:colOff>114300</xdr:colOff>
      <xdr:row>72</xdr:row>
      <xdr:rowOff>2830513</xdr:rowOff>
    </xdr:to>
    <xdr:cxnSp macro="">
      <xdr:nvCxnSpPr>
        <xdr:cNvPr id="11" name="直線コネクタ 10"/>
        <xdr:cNvCxnSpPr/>
      </xdr:nvCxnSpPr>
      <xdr:spPr>
        <a:xfrm>
          <a:off x="2969029" y="33768896"/>
          <a:ext cx="5241867"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29</xdr:col>
      <xdr:colOff>56356</xdr:colOff>
      <xdr:row>72</xdr:row>
      <xdr:rowOff>2848769</xdr:rowOff>
    </xdr:from>
    <xdr:to>
      <xdr:col>29</xdr:col>
      <xdr:colOff>57944</xdr:colOff>
      <xdr:row>72</xdr:row>
      <xdr:rowOff>3820319</xdr:rowOff>
    </xdr:to>
    <xdr:cxnSp macro="">
      <xdr:nvCxnSpPr>
        <xdr:cNvPr id="12" name="直線矢印コネクタ 11"/>
        <xdr:cNvCxnSpPr/>
      </xdr:nvCxnSpPr>
      <xdr:spPr>
        <a:xfrm rot="5400000">
          <a:off x="4583950" y="34273721"/>
          <a:ext cx="97155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37</xdr:col>
      <xdr:colOff>95250</xdr:colOff>
      <xdr:row>72</xdr:row>
      <xdr:rowOff>2829719</xdr:rowOff>
    </xdr:from>
    <xdr:to>
      <xdr:col>37</xdr:col>
      <xdr:colOff>96044</xdr:colOff>
      <xdr:row>72</xdr:row>
      <xdr:rowOff>3781425</xdr:rowOff>
    </xdr:to>
    <xdr:cxnSp macro="">
      <xdr:nvCxnSpPr>
        <xdr:cNvPr id="13" name="直線矢印コネクタ 12"/>
        <xdr:cNvCxnSpPr/>
      </xdr:nvCxnSpPr>
      <xdr:spPr>
        <a:xfrm rot="5400000">
          <a:off x="6120347" y="34245146"/>
          <a:ext cx="951706" cy="79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17</xdr:col>
      <xdr:colOff>56356</xdr:colOff>
      <xdr:row>72</xdr:row>
      <xdr:rowOff>2810669</xdr:rowOff>
    </xdr:from>
    <xdr:to>
      <xdr:col>17</xdr:col>
      <xdr:colOff>57944</xdr:colOff>
      <xdr:row>73</xdr:row>
      <xdr:rowOff>524669</xdr:rowOff>
    </xdr:to>
    <xdr:cxnSp macro="">
      <xdr:nvCxnSpPr>
        <xdr:cNvPr id="14" name="直線コネクタ 13"/>
        <xdr:cNvCxnSpPr/>
      </xdr:nvCxnSpPr>
      <xdr:spPr>
        <a:xfrm rot="5400000">
          <a:off x="1644881" y="35054944"/>
          <a:ext cx="2610196" cy="1588"/>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76200</xdr:colOff>
      <xdr:row>73</xdr:row>
      <xdr:rowOff>523875</xdr:rowOff>
    </xdr:from>
    <xdr:to>
      <xdr:col>22</xdr:col>
      <xdr:colOff>19050</xdr:colOff>
      <xdr:row>73</xdr:row>
      <xdr:rowOff>533400</xdr:rowOff>
    </xdr:to>
    <xdr:cxnSp macro="">
      <xdr:nvCxnSpPr>
        <xdr:cNvPr id="15" name="直線コネクタ 14"/>
        <xdr:cNvCxnSpPr/>
      </xdr:nvCxnSpPr>
      <xdr:spPr>
        <a:xfrm flipV="1">
          <a:off x="2137756" y="36360042"/>
          <a:ext cx="1605396" cy="9525"/>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18256</xdr:colOff>
      <xdr:row>73</xdr:row>
      <xdr:rowOff>524669</xdr:rowOff>
    </xdr:from>
    <xdr:to>
      <xdr:col>22</xdr:col>
      <xdr:colOff>19844</xdr:colOff>
      <xdr:row>73</xdr:row>
      <xdr:rowOff>1429544</xdr:rowOff>
    </xdr:to>
    <xdr:cxnSp macro="">
      <xdr:nvCxnSpPr>
        <xdr:cNvPr id="16" name="直線矢印コネクタ 15"/>
        <xdr:cNvCxnSpPr/>
      </xdr:nvCxnSpPr>
      <xdr:spPr>
        <a:xfrm rot="5400000">
          <a:off x="3290714" y="36812480"/>
          <a:ext cx="904875"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12</xdr:col>
      <xdr:colOff>57150</xdr:colOff>
      <xdr:row>73</xdr:row>
      <xdr:rowOff>533400</xdr:rowOff>
    </xdr:from>
    <xdr:to>
      <xdr:col>12</xdr:col>
      <xdr:colOff>76200</xdr:colOff>
      <xdr:row>73</xdr:row>
      <xdr:rowOff>1419225</xdr:rowOff>
    </xdr:to>
    <xdr:cxnSp macro="">
      <xdr:nvCxnSpPr>
        <xdr:cNvPr id="17" name="直線矢印コネクタ 16"/>
        <xdr:cNvCxnSpPr/>
      </xdr:nvCxnSpPr>
      <xdr:spPr>
        <a:xfrm rot="16200000" flipH="1">
          <a:off x="1685318" y="36802955"/>
          <a:ext cx="885825" cy="1905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30</xdr:col>
      <xdr:colOff>152400</xdr:colOff>
      <xdr:row>72</xdr:row>
      <xdr:rowOff>2028826</xdr:rowOff>
    </xdr:from>
    <xdr:to>
      <xdr:col>30</xdr:col>
      <xdr:colOff>157163</xdr:colOff>
      <xdr:row>72</xdr:row>
      <xdr:rowOff>2809879</xdr:rowOff>
    </xdr:to>
    <xdr:cxnSp macro="">
      <xdr:nvCxnSpPr>
        <xdr:cNvPr id="18" name="直線コネクタ 17"/>
        <xdr:cNvCxnSpPr>
          <a:stCxn id="8" idx="2"/>
        </xdr:cNvCxnSpPr>
      </xdr:nvCxnSpPr>
      <xdr:spPr>
        <a:xfrm rot="5400000">
          <a:off x="4943084" y="33356942"/>
          <a:ext cx="781053" cy="4763"/>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twoCellAnchor>
    <xdr:from>
      <xdr:col>18</xdr:col>
      <xdr:colOff>47625</xdr:colOff>
      <xdr:row>73</xdr:row>
      <xdr:rowOff>1438275</xdr:rowOff>
    </xdr:from>
    <xdr:to>
      <xdr:col>25</xdr:col>
      <xdr:colOff>47625</xdr:colOff>
      <xdr:row>73</xdr:row>
      <xdr:rowOff>1695450</xdr:rowOff>
    </xdr:to>
    <xdr:sp macro="" textlink="">
      <xdr:nvSpPr>
        <xdr:cNvPr id="19" name="正方形/長方形 18"/>
        <xdr:cNvSpPr/>
      </xdr:nvSpPr>
      <xdr:spPr>
        <a:xfrm>
          <a:off x="3106709" y="37274442"/>
          <a:ext cx="1163781" cy="25717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00"/>
            <a:t>【</a:t>
          </a:r>
          <a:r>
            <a:rPr kumimoji="1" lang="ja-JP" altLang="en-US" sz="1000"/>
            <a:t>特定：事業⑤</a:t>
          </a:r>
          <a:r>
            <a:rPr kumimoji="1" lang="en-US" altLang="ja-JP" sz="1000"/>
            <a:t>】</a:t>
          </a:r>
          <a:endParaRPr kumimoji="1" lang="ja-JP" altLang="en-US" sz="1000"/>
        </a:p>
      </xdr:txBody>
    </xdr:sp>
    <xdr:clientData/>
  </xdr:twoCellAnchor>
  <xdr:twoCellAnchor>
    <xdr:from>
      <xdr:col>26</xdr:col>
      <xdr:colOff>9525</xdr:colOff>
      <xdr:row>72</xdr:row>
      <xdr:rowOff>3848100</xdr:rowOff>
    </xdr:from>
    <xdr:to>
      <xdr:col>32</xdr:col>
      <xdr:colOff>66674</xdr:colOff>
      <xdr:row>72</xdr:row>
      <xdr:rowOff>4114800</xdr:rowOff>
    </xdr:to>
    <xdr:sp macro="" textlink="">
      <xdr:nvSpPr>
        <xdr:cNvPr id="20" name="正方形/長方形 19"/>
        <xdr:cNvSpPr/>
      </xdr:nvSpPr>
      <xdr:spPr>
        <a:xfrm>
          <a:off x="4440209" y="34788071"/>
          <a:ext cx="1137803" cy="2667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00"/>
            <a:t>【</a:t>
          </a:r>
          <a:r>
            <a:rPr kumimoji="1" lang="ja-JP" altLang="en-US" sz="1000"/>
            <a:t>特定：事業②</a:t>
          </a:r>
          <a:r>
            <a:rPr kumimoji="1" lang="en-US" altLang="ja-JP" sz="1000"/>
            <a:t>】</a:t>
          </a:r>
          <a:endParaRPr kumimoji="1" lang="ja-JP" altLang="en-US" sz="1000"/>
        </a:p>
      </xdr:txBody>
    </xdr:sp>
    <xdr:clientData/>
  </xdr:twoCellAnchor>
  <xdr:twoCellAnchor>
    <xdr:from>
      <xdr:col>33</xdr:col>
      <xdr:colOff>161925</xdr:colOff>
      <xdr:row>72</xdr:row>
      <xdr:rowOff>3790950</xdr:rowOff>
    </xdr:from>
    <xdr:to>
      <xdr:col>41</xdr:col>
      <xdr:colOff>200024</xdr:colOff>
      <xdr:row>72</xdr:row>
      <xdr:rowOff>4057650</xdr:rowOff>
    </xdr:to>
    <xdr:sp macro="" textlink="">
      <xdr:nvSpPr>
        <xdr:cNvPr id="21" name="正方形/長方形 20"/>
        <xdr:cNvSpPr/>
      </xdr:nvSpPr>
      <xdr:spPr>
        <a:xfrm>
          <a:off x="5839518" y="34730921"/>
          <a:ext cx="1659081" cy="2667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00"/>
            <a:t>【</a:t>
          </a:r>
          <a:r>
            <a:rPr kumimoji="1" lang="ja-JP" altLang="en-US" sz="1000"/>
            <a:t>特定：事業③、事業④</a:t>
          </a:r>
          <a:r>
            <a:rPr kumimoji="1" lang="en-US" altLang="ja-JP" sz="1000"/>
            <a:t>】</a:t>
          </a:r>
          <a:endParaRPr kumimoji="1" lang="ja-JP" altLang="en-US" sz="1000"/>
        </a:p>
      </xdr:txBody>
    </xdr:sp>
    <xdr:clientData/>
  </xdr:twoCellAnchor>
  <xdr:twoCellAnchor>
    <xdr:from>
      <xdr:col>8</xdr:col>
      <xdr:colOff>161925</xdr:colOff>
      <xdr:row>73</xdr:row>
      <xdr:rowOff>1400175</xdr:rowOff>
    </xdr:from>
    <xdr:to>
      <xdr:col>16</xdr:col>
      <xdr:colOff>19050</xdr:colOff>
      <xdr:row>73</xdr:row>
      <xdr:rowOff>1676400</xdr:rowOff>
    </xdr:to>
    <xdr:sp macro="" textlink="">
      <xdr:nvSpPr>
        <xdr:cNvPr id="22" name="正方形/長方形 21"/>
        <xdr:cNvSpPr/>
      </xdr:nvSpPr>
      <xdr:spPr>
        <a:xfrm>
          <a:off x="1558463" y="37236342"/>
          <a:ext cx="1187162" cy="276225"/>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00"/>
            <a:t>【</a:t>
          </a:r>
          <a:r>
            <a:rPr kumimoji="1" lang="ja-JP" altLang="en-US" sz="1000"/>
            <a:t>特定：事業①</a:t>
          </a:r>
          <a:r>
            <a:rPr kumimoji="1" lang="en-US" altLang="ja-JP" sz="1000"/>
            <a:t>】</a:t>
          </a:r>
          <a:endParaRPr kumimoji="1" lang="ja-JP" altLang="en-US" sz="1000"/>
        </a:p>
      </xdr:txBody>
    </xdr:sp>
    <xdr:clientData/>
  </xdr:twoCellAnchor>
  <xdr:twoCellAnchor>
    <xdr:from>
      <xdr:col>12</xdr:col>
      <xdr:colOff>57149</xdr:colOff>
      <xdr:row>73</xdr:row>
      <xdr:rowOff>4019550</xdr:rowOff>
    </xdr:from>
    <xdr:to>
      <xdr:col>12</xdr:col>
      <xdr:colOff>66674</xdr:colOff>
      <xdr:row>74</xdr:row>
      <xdr:rowOff>114300</xdr:rowOff>
    </xdr:to>
    <xdr:cxnSp macro="">
      <xdr:nvCxnSpPr>
        <xdr:cNvPr id="23" name="直線矢印コネクタ 22"/>
        <xdr:cNvCxnSpPr>
          <a:endCxn id="9" idx="0"/>
        </xdr:cNvCxnSpPr>
      </xdr:nvCxnSpPr>
      <xdr:spPr>
        <a:xfrm rot="16200000" flipH="1">
          <a:off x="1860751" y="40113671"/>
          <a:ext cx="525434"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22</xdr:col>
      <xdr:colOff>47625</xdr:colOff>
      <xdr:row>73</xdr:row>
      <xdr:rowOff>4019551</xdr:rowOff>
    </xdr:from>
    <xdr:to>
      <xdr:col>22</xdr:col>
      <xdr:colOff>57150</xdr:colOff>
      <xdr:row>74</xdr:row>
      <xdr:rowOff>114301</xdr:rowOff>
    </xdr:to>
    <xdr:cxnSp macro="">
      <xdr:nvCxnSpPr>
        <xdr:cNvPr id="24" name="直線矢印コネクタ 23"/>
        <xdr:cNvCxnSpPr>
          <a:endCxn id="10" idx="0"/>
        </xdr:cNvCxnSpPr>
      </xdr:nvCxnSpPr>
      <xdr:spPr>
        <a:xfrm rot="5400000">
          <a:off x="3513773" y="40113672"/>
          <a:ext cx="525434" cy="95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25</xdr:col>
      <xdr:colOff>76200</xdr:colOff>
      <xdr:row>73</xdr:row>
      <xdr:rowOff>400050</xdr:rowOff>
    </xdr:from>
    <xdr:to>
      <xdr:col>34</xdr:col>
      <xdr:colOff>95250</xdr:colOff>
      <xdr:row>73</xdr:row>
      <xdr:rowOff>1504950</xdr:rowOff>
    </xdr:to>
    <xdr:sp macro="" textlink="">
      <xdr:nvSpPr>
        <xdr:cNvPr id="25" name="大かっこ 24"/>
        <xdr:cNvSpPr/>
      </xdr:nvSpPr>
      <xdr:spPr>
        <a:xfrm>
          <a:off x="4299065" y="36236217"/>
          <a:ext cx="1640032" cy="110490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200"/>
            </a:lnSpc>
          </a:pPr>
          <a:r>
            <a:rPr kumimoji="1" lang="ja-JP" altLang="en-US" sz="1000"/>
            <a:t>・被災漁業者等が借り入れる公庫資金について、無担保・無保証人融資</a:t>
          </a:r>
        </a:p>
      </xdr:txBody>
    </xdr:sp>
    <xdr:clientData/>
  </xdr:twoCellAnchor>
  <xdr:twoCellAnchor>
    <xdr:from>
      <xdr:col>34</xdr:col>
      <xdr:colOff>114300</xdr:colOff>
      <xdr:row>73</xdr:row>
      <xdr:rowOff>400050</xdr:rowOff>
    </xdr:from>
    <xdr:to>
      <xdr:col>42</xdr:col>
      <xdr:colOff>57150</xdr:colOff>
      <xdr:row>73</xdr:row>
      <xdr:rowOff>1524000</xdr:rowOff>
    </xdr:to>
    <xdr:sp macro="" textlink="">
      <xdr:nvSpPr>
        <xdr:cNvPr id="26" name="大かっこ 25"/>
        <xdr:cNvSpPr/>
      </xdr:nvSpPr>
      <xdr:spPr>
        <a:xfrm>
          <a:off x="5958147" y="36236217"/>
          <a:ext cx="1597083" cy="11239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nSpc>
              <a:spcPts val="1200"/>
            </a:lnSpc>
          </a:pPr>
          <a:r>
            <a:rPr lang="ja-JP" altLang="en-US" sz="1000"/>
            <a:t>・被災漁業者等の債務保証に係る求償権償却経費等を助成</a:t>
          </a:r>
          <a:endParaRPr lang="en-US" altLang="ja-JP" sz="1000"/>
        </a:p>
        <a:p>
          <a:r>
            <a:rPr lang="ja-JP" altLang="en-US" sz="1000"/>
            <a:t>・既往債務保証に係る代弁済経費等を助成</a:t>
          </a:r>
        </a:p>
      </xdr:txBody>
    </xdr:sp>
    <xdr:clientData/>
  </xdr:twoCellAnchor>
  <xdr:twoCellAnchor>
    <xdr:from>
      <xdr:col>42</xdr:col>
      <xdr:colOff>57150</xdr:colOff>
      <xdr:row>73</xdr:row>
      <xdr:rowOff>361949</xdr:rowOff>
    </xdr:from>
    <xdr:to>
      <xdr:col>50</xdr:col>
      <xdr:colOff>114300</xdr:colOff>
      <xdr:row>73</xdr:row>
      <xdr:rowOff>1485899</xdr:rowOff>
    </xdr:to>
    <xdr:sp macro="" textlink="">
      <xdr:nvSpPr>
        <xdr:cNvPr id="27" name="大かっこ 26"/>
        <xdr:cNvSpPr/>
      </xdr:nvSpPr>
      <xdr:spPr>
        <a:xfrm>
          <a:off x="7555230" y="36198116"/>
          <a:ext cx="1611630" cy="11239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nSpc>
              <a:spcPts val="1200"/>
            </a:lnSpc>
          </a:pPr>
          <a:r>
            <a:rPr lang="ja-JP" altLang="en-US" sz="1000"/>
            <a:t>・被災漁業者等の保証保険に係る求償権償却経費を助成</a:t>
          </a:r>
          <a:endParaRPr lang="en-US" altLang="ja-JP" sz="1000"/>
        </a:p>
        <a:p>
          <a:r>
            <a:rPr lang="ja-JP" altLang="en-US" sz="1000"/>
            <a:t>・既往債務保証に係る支払い保険金を助成</a:t>
          </a:r>
        </a:p>
      </xdr:txBody>
    </xdr:sp>
    <xdr:clientData/>
  </xdr:twoCellAnchor>
  <xdr:twoCellAnchor>
    <xdr:from>
      <xdr:col>7</xdr:col>
      <xdr:colOff>133350</xdr:colOff>
      <xdr:row>73</xdr:row>
      <xdr:rowOff>2981324</xdr:rowOff>
    </xdr:from>
    <xdr:to>
      <xdr:col>17</xdr:col>
      <xdr:colOff>116416</xdr:colOff>
      <xdr:row>73</xdr:row>
      <xdr:rowOff>4233333</xdr:rowOff>
    </xdr:to>
    <xdr:sp macro="" textlink="">
      <xdr:nvSpPr>
        <xdr:cNvPr id="28" name="大かっこ 27"/>
        <xdr:cNvSpPr/>
      </xdr:nvSpPr>
      <xdr:spPr>
        <a:xfrm>
          <a:off x="1363634" y="38817491"/>
          <a:ext cx="1645611" cy="1252009"/>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lang="ja-JP" altLang="en-US" sz="1000"/>
            <a:t>・被災漁業者等が借り入れる公庫資金、漁業近代化資金及び漁業経営維持安定資金について、実質無利子化</a:t>
          </a:r>
        </a:p>
      </xdr:txBody>
    </xdr:sp>
    <xdr:clientData/>
  </xdr:twoCellAnchor>
  <xdr:twoCellAnchor>
    <xdr:from>
      <xdr:col>17</xdr:col>
      <xdr:colOff>152400</xdr:colOff>
      <xdr:row>73</xdr:row>
      <xdr:rowOff>2981325</xdr:rowOff>
    </xdr:from>
    <xdr:to>
      <xdr:col>27</xdr:col>
      <xdr:colOff>38100</xdr:colOff>
      <xdr:row>73</xdr:row>
      <xdr:rowOff>3914775</xdr:rowOff>
    </xdr:to>
    <xdr:sp macro="" textlink="">
      <xdr:nvSpPr>
        <xdr:cNvPr id="29" name="大かっこ 28"/>
        <xdr:cNvSpPr/>
      </xdr:nvSpPr>
      <xdr:spPr>
        <a:xfrm>
          <a:off x="3045229" y="38817492"/>
          <a:ext cx="1631373" cy="933450"/>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lnSpc>
              <a:spcPts val="1200"/>
            </a:lnSpc>
          </a:pPr>
          <a:r>
            <a:rPr lang="ja-JP" altLang="en-US" sz="1000"/>
            <a:t>・被災漁協等が経営再建のために借入れる資金について、実質無利子化</a:t>
          </a:r>
        </a:p>
      </xdr:txBody>
    </xdr:sp>
    <xdr:clientData/>
  </xdr:twoCellAnchor>
  <xdr:twoCellAnchor>
    <xdr:from>
      <xdr:col>17</xdr:col>
      <xdr:colOff>104775</xdr:colOff>
      <xdr:row>74</xdr:row>
      <xdr:rowOff>1266825</xdr:rowOff>
    </xdr:from>
    <xdr:to>
      <xdr:col>26</xdr:col>
      <xdr:colOff>123825</xdr:colOff>
      <xdr:row>74</xdr:row>
      <xdr:rowOff>2447925</xdr:rowOff>
    </xdr:to>
    <xdr:sp macro="" textlink="">
      <xdr:nvSpPr>
        <xdr:cNvPr id="30" name="大かっこ 29"/>
        <xdr:cNvSpPr/>
      </xdr:nvSpPr>
      <xdr:spPr>
        <a:xfrm>
          <a:off x="2997604" y="41533676"/>
          <a:ext cx="1556905" cy="1181100"/>
        </a:xfrm>
        <a:prstGeom prst="bracketPair">
          <a:avLst>
            <a:gd name="adj" fmla="val 16667"/>
          </a:avLst>
        </a:prstGeom>
      </xdr:spPr>
      <xdr:style>
        <a:lnRef idx="1">
          <a:schemeClr val="dk1"/>
        </a:lnRef>
        <a:fillRef idx="0">
          <a:schemeClr val="dk1"/>
        </a:fillRef>
        <a:effectRef idx="0">
          <a:schemeClr val="dk1"/>
        </a:effectRef>
        <a:fontRef idx="minor">
          <a:schemeClr val="tx1"/>
        </a:fontRef>
      </xdr:style>
      <xdr:txBody>
        <a:bodyPr vertOverflow="clip" rtlCol="0" anchor="ctr"/>
        <a:lstStyle/>
        <a:p>
          <a:pPr algn="l"/>
          <a:r>
            <a:rPr kumimoji="1" lang="ja-JP" altLang="en-US" sz="1000"/>
            <a:t>・被災漁協等が経営再建のために借入れる資金を融資（被災漁協に代わり利子助成金を代理受領）</a:t>
          </a:r>
        </a:p>
      </xdr:txBody>
    </xdr:sp>
    <xdr:clientData/>
  </xdr:twoCellAnchor>
  <xdr:twoCellAnchor>
    <xdr:from>
      <xdr:col>41</xdr:col>
      <xdr:colOff>76200</xdr:colOff>
      <xdr:row>72</xdr:row>
      <xdr:rowOff>3771900</xdr:rowOff>
    </xdr:from>
    <xdr:to>
      <xdr:col>50</xdr:col>
      <xdr:colOff>28575</xdr:colOff>
      <xdr:row>72</xdr:row>
      <xdr:rowOff>4038600</xdr:rowOff>
    </xdr:to>
    <xdr:sp macro="" textlink="">
      <xdr:nvSpPr>
        <xdr:cNvPr id="31" name="正方形/長方形 30"/>
        <xdr:cNvSpPr/>
      </xdr:nvSpPr>
      <xdr:spPr>
        <a:xfrm>
          <a:off x="7374775" y="34711871"/>
          <a:ext cx="1706360" cy="266700"/>
        </a:xfrm>
        <a:prstGeom prst="rect">
          <a:avLst/>
        </a:prstGeom>
        <a:ln>
          <a:no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000"/>
            <a:t>【</a:t>
          </a:r>
          <a:r>
            <a:rPr kumimoji="1" lang="ja-JP" altLang="en-US" sz="1000"/>
            <a:t>特定：事業③、事業④</a:t>
          </a:r>
          <a:r>
            <a:rPr kumimoji="1" lang="en-US" altLang="ja-JP" sz="1000"/>
            <a:t>】</a:t>
          </a:r>
          <a:endParaRPr kumimoji="1" lang="ja-JP" altLang="en-US" sz="1000"/>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21</xdr:col>
      <xdr:colOff>49876</xdr:colOff>
      <xdr:row>105</xdr:row>
      <xdr:rowOff>2335876</xdr:rowOff>
    </xdr:from>
    <xdr:to>
      <xdr:col>38</xdr:col>
      <xdr:colOff>58189</xdr:colOff>
      <xdr:row>107</xdr:row>
      <xdr:rowOff>640080</xdr:rowOff>
    </xdr:to>
    <xdr:grpSp>
      <xdr:nvGrpSpPr>
        <xdr:cNvPr id="2" name="グループ化 21"/>
        <xdr:cNvGrpSpPr>
          <a:grpSpLocks/>
        </xdr:cNvGrpSpPr>
      </xdr:nvGrpSpPr>
      <xdr:grpSpPr bwMode="auto">
        <a:xfrm>
          <a:off x="3607723" y="31530175"/>
          <a:ext cx="3156066" cy="7636625"/>
          <a:chOff x="3673929" y="31509195"/>
          <a:chExt cx="3279320" cy="7663019"/>
        </a:xfrm>
      </xdr:grpSpPr>
      <xdr:sp macro="" textlink="">
        <xdr:nvSpPr>
          <xdr:cNvPr id="3" name="正方形/長方形 2"/>
          <xdr:cNvSpPr/>
        </xdr:nvSpPr>
        <xdr:spPr>
          <a:xfrm>
            <a:off x="4348828" y="37110377"/>
            <a:ext cx="1834344" cy="275468"/>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委託・随意契約</a:t>
            </a:r>
            <a:r>
              <a:rPr kumimoji="1" lang="en-US" altLang="ja-JP" sz="1100"/>
              <a:t>】</a:t>
            </a:r>
            <a:endParaRPr kumimoji="1" lang="ja-JP" altLang="en-US" sz="1100"/>
          </a:p>
        </xdr:txBody>
      </xdr:sp>
      <xdr:sp macro="" textlink="">
        <xdr:nvSpPr>
          <xdr:cNvPr id="4" name="正方形/長方形 3"/>
          <xdr:cNvSpPr/>
        </xdr:nvSpPr>
        <xdr:spPr>
          <a:xfrm>
            <a:off x="4020031" y="31509195"/>
            <a:ext cx="2362149" cy="843099"/>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中小企業庁</a:t>
            </a:r>
            <a:endParaRPr kumimoji="1" lang="en-US" altLang="ja-JP" sz="1400"/>
          </a:p>
          <a:p>
            <a:pPr algn="ctr"/>
            <a:r>
              <a:rPr kumimoji="1" lang="en-US" altLang="ja-JP" sz="1050"/>
              <a:t>52</a:t>
            </a:r>
            <a:r>
              <a:rPr kumimoji="1" lang="ja-JP" altLang="en-US" sz="1050"/>
              <a:t>百万円</a:t>
            </a:r>
          </a:p>
        </xdr:txBody>
      </xdr:sp>
      <xdr:cxnSp macro="">
        <xdr:nvCxnSpPr>
          <xdr:cNvPr id="5" name="直線矢印コネクタ 4"/>
          <xdr:cNvCxnSpPr/>
        </xdr:nvCxnSpPr>
        <xdr:spPr>
          <a:xfrm flipH="1">
            <a:off x="5240042" y="33487556"/>
            <a:ext cx="0" cy="54258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xdr:cNvCxnSpPr/>
        </xdr:nvCxnSpPr>
        <xdr:spPr>
          <a:xfrm>
            <a:off x="5240042" y="36158761"/>
            <a:ext cx="0" cy="909879"/>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7" name="正方形/長方形 6"/>
          <xdr:cNvSpPr/>
        </xdr:nvSpPr>
        <xdr:spPr>
          <a:xfrm>
            <a:off x="4045989" y="34472563"/>
            <a:ext cx="2353497" cy="8431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400"/>
              <a:t>経済産業局等（２局）</a:t>
            </a:r>
            <a:endParaRPr kumimoji="1" lang="en-US" altLang="ja-JP" sz="1400"/>
          </a:p>
          <a:p>
            <a:pPr marL="0" marR="0" indent="0" algn="ctr"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latin typeface="+mn-lt"/>
                <a:ea typeface="+mn-ea"/>
                <a:cs typeface="+mn-cs"/>
              </a:rPr>
              <a:t>52</a:t>
            </a:r>
            <a:r>
              <a:rPr kumimoji="1" lang="ja-JP" altLang="ja-JP" sz="1100">
                <a:solidFill>
                  <a:schemeClr val="dk1"/>
                </a:solidFill>
                <a:latin typeface="+mn-lt"/>
                <a:ea typeface="+mn-ea"/>
                <a:cs typeface="+mn-cs"/>
              </a:rPr>
              <a:t>百万円</a:t>
            </a:r>
            <a:endParaRPr kumimoji="1" lang="ja-JP" altLang="en-US" sz="1400"/>
          </a:p>
        </xdr:txBody>
      </xdr:sp>
      <xdr:sp macro="" textlink="">
        <xdr:nvSpPr>
          <xdr:cNvPr id="8" name="正方形/長方形 7"/>
          <xdr:cNvSpPr/>
        </xdr:nvSpPr>
        <xdr:spPr>
          <a:xfrm>
            <a:off x="3673929" y="37360803"/>
            <a:ext cx="3011091" cy="1001702"/>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Ａ．商工会議所等（２機関）</a:t>
            </a:r>
            <a:endParaRPr kumimoji="1" lang="en-US" altLang="ja-JP" sz="1400"/>
          </a:p>
          <a:p>
            <a:pPr algn="ctr"/>
            <a:r>
              <a:rPr kumimoji="1" lang="en-US" altLang="ja-JP" sz="1100"/>
              <a:t>※</a:t>
            </a:r>
            <a:r>
              <a:rPr kumimoji="1" lang="ja-JP" altLang="en-US" sz="1100"/>
              <a:t>再生支援協議会を設置</a:t>
            </a:r>
            <a:endParaRPr kumimoji="1" lang="en-US" altLang="ja-JP" sz="1100"/>
          </a:p>
          <a:p>
            <a:pPr algn="ctr"/>
            <a:r>
              <a:rPr kumimoji="1" lang="en-US" altLang="ja-JP" sz="1100">
                <a:solidFill>
                  <a:schemeClr val="dk1"/>
                </a:solidFill>
                <a:latin typeface="+mn-lt"/>
                <a:ea typeface="+mn-ea"/>
                <a:cs typeface="+mn-cs"/>
              </a:rPr>
              <a:t>52</a:t>
            </a:r>
            <a:r>
              <a:rPr kumimoji="1" lang="ja-JP" altLang="en-US" sz="1100"/>
              <a:t>百万円</a:t>
            </a:r>
            <a:endParaRPr kumimoji="1" lang="en-US" altLang="ja-JP" sz="1100"/>
          </a:p>
          <a:p>
            <a:pPr algn="ctr"/>
            <a:endParaRPr kumimoji="1" lang="ja-JP" altLang="en-US" sz="1100"/>
          </a:p>
        </xdr:txBody>
      </xdr:sp>
      <xdr:sp macro="" textlink="">
        <xdr:nvSpPr>
          <xdr:cNvPr id="9" name="大かっこ 8"/>
          <xdr:cNvSpPr/>
        </xdr:nvSpPr>
        <xdr:spPr>
          <a:xfrm>
            <a:off x="4080599" y="32427422"/>
            <a:ext cx="2569811" cy="103509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・事業全体の予算執行管理</a:t>
            </a:r>
            <a:endParaRPr kumimoji="1" lang="en-US" altLang="ja-JP" sz="1100"/>
          </a:p>
          <a:p>
            <a:pPr algn="l"/>
            <a:r>
              <a:rPr kumimoji="1" lang="ja-JP" altLang="en-US" sz="1100"/>
              <a:t>・活動実績報告の公表</a:t>
            </a:r>
            <a:endParaRPr kumimoji="1" lang="en-US" altLang="ja-JP" sz="1100"/>
          </a:p>
          <a:p>
            <a:pPr algn="l"/>
            <a:r>
              <a:rPr kumimoji="1" lang="ja-JP" altLang="en-US" sz="1100"/>
              <a:t>・関係機関全体の連携強化</a:t>
            </a:r>
          </a:p>
        </xdr:txBody>
      </xdr:sp>
      <xdr:sp macro="" textlink="">
        <xdr:nvSpPr>
          <xdr:cNvPr id="10" name="大かっこ 9"/>
          <xdr:cNvSpPr/>
        </xdr:nvSpPr>
        <xdr:spPr>
          <a:xfrm>
            <a:off x="3743149" y="35332357"/>
            <a:ext cx="3210100" cy="626064"/>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・協議会を含む認定</a:t>
            </a:r>
            <a:endParaRPr kumimoji="1" lang="en-US" altLang="ja-JP" sz="1100"/>
          </a:p>
          <a:p>
            <a:pPr algn="l"/>
            <a:r>
              <a:rPr kumimoji="1" lang="ja-JP" altLang="en-US" sz="1100"/>
              <a:t>・支援機関の監督（人事、予算執行管理等）</a:t>
            </a:r>
          </a:p>
        </xdr:txBody>
      </xdr:sp>
      <xdr:sp macro="" textlink="">
        <xdr:nvSpPr>
          <xdr:cNvPr id="11" name="大かっこ 10"/>
          <xdr:cNvSpPr/>
        </xdr:nvSpPr>
        <xdr:spPr>
          <a:xfrm>
            <a:off x="4080599" y="38362505"/>
            <a:ext cx="2266970" cy="809709"/>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t>・</a:t>
            </a:r>
            <a:r>
              <a:rPr lang="ja-JP" altLang="ja-JP" sz="1100">
                <a:solidFill>
                  <a:schemeClr val="tx1"/>
                </a:solidFill>
                <a:latin typeface="+mn-lt"/>
                <a:ea typeface="+mn-ea"/>
                <a:cs typeface="+mn-cs"/>
              </a:rPr>
              <a:t>総合窓口相談</a:t>
            </a:r>
            <a:endParaRPr kumimoji="1" lang="en-US" altLang="ja-JP" sz="1100"/>
          </a:p>
          <a:p>
            <a:pPr algn="l"/>
            <a:r>
              <a:rPr kumimoji="1" lang="ja-JP" altLang="en-US" sz="1100"/>
              <a:t>・</a:t>
            </a:r>
            <a:r>
              <a:rPr lang="ja-JP" altLang="ja-JP" sz="1100">
                <a:solidFill>
                  <a:schemeClr val="tx1"/>
                </a:solidFill>
                <a:latin typeface="+mn-lt"/>
                <a:ea typeface="+mn-ea"/>
                <a:cs typeface="+mn-cs"/>
              </a:rPr>
              <a:t>再生計画策定支援</a:t>
            </a:r>
            <a:endParaRPr kumimoji="1" lang="en-US" altLang="ja-JP" sz="1100"/>
          </a:p>
          <a:p>
            <a:pPr algn="l"/>
            <a:r>
              <a:rPr kumimoji="1" lang="ja-JP" altLang="en-US" sz="1100"/>
              <a:t>・</a:t>
            </a:r>
            <a:r>
              <a:rPr lang="ja-JP" altLang="ja-JP" sz="1100">
                <a:solidFill>
                  <a:schemeClr val="tx1"/>
                </a:solidFill>
                <a:latin typeface="+mn-lt"/>
                <a:ea typeface="+mn-ea"/>
                <a:cs typeface="+mn-cs"/>
              </a:rPr>
              <a:t>債権買取支援</a:t>
            </a:r>
            <a:endParaRPr kumimoji="1" lang="en-US" altLang="ja-JP" sz="1100"/>
          </a:p>
          <a:p>
            <a:pPr algn="l"/>
            <a:endParaRPr kumimoji="1" lang="ja-JP" altLang="en-US" sz="1100"/>
          </a:p>
        </xdr:txBody>
      </xdr:sp>
      <xdr:sp macro="" textlink="">
        <xdr:nvSpPr>
          <xdr:cNvPr id="12" name="正方形/長方形 11"/>
          <xdr:cNvSpPr/>
        </xdr:nvSpPr>
        <xdr:spPr>
          <a:xfrm>
            <a:off x="4668973" y="34080230"/>
            <a:ext cx="1150791" cy="317206"/>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業務委任</a:t>
            </a:r>
            <a:r>
              <a:rPr kumimoji="1" lang="en-US" altLang="ja-JP" sz="1100"/>
              <a:t>】</a:t>
            </a:r>
            <a:endParaRPr kumimoji="1" lang="ja-JP" altLang="en-U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152400</xdr:colOff>
      <xdr:row>105</xdr:row>
      <xdr:rowOff>1017963</xdr:rowOff>
    </xdr:from>
    <xdr:to>
      <xdr:col>31</xdr:col>
      <xdr:colOff>12700</xdr:colOff>
      <xdr:row>105</xdr:row>
      <xdr:rowOff>1490464</xdr:rowOff>
    </xdr:to>
    <xdr:sp macro="" textlink="">
      <xdr:nvSpPr>
        <xdr:cNvPr id="2" name="テキスト ボックス 1"/>
        <xdr:cNvSpPr txBox="1"/>
      </xdr:nvSpPr>
      <xdr:spPr>
        <a:xfrm>
          <a:off x="4375265" y="30303701"/>
          <a:ext cx="982519" cy="4725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経済産業省</a:t>
          </a:r>
          <a:endParaRPr kumimoji="1" lang="en-US" altLang="ja-JP" sz="1100"/>
        </a:p>
        <a:p>
          <a:pPr algn="ctr"/>
          <a:r>
            <a:rPr kumimoji="1" lang="en-US" altLang="ja-JP" sz="1100"/>
            <a:t>9</a:t>
          </a:r>
          <a:r>
            <a:rPr kumimoji="1" lang="ja-JP" altLang="en-US" sz="1100"/>
            <a:t>百万円</a:t>
          </a:r>
        </a:p>
      </xdr:txBody>
    </xdr:sp>
    <xdr:clientData/>
  </xdr:twoCellAnchor>
  <xdr:twoCellAnchor>
    <xdr:from>
      <xdr:col>23</xdr:col>
      <xdr:colOff>152400</xdr:colOff>
      <xdr:row>105</xdr:row>
      <xdr:rowOff>2146300</xdr:rowOff>
    </xdr:from>
    <xdr:to>
      <xdr:col>32</xdr:col>
      <xdr:colOff>165100</xdr:colOff>
      <xdr:row>105</xdr:row>
      <xdr:rowOff>2657280</xdr:rowOff>
    </xdr:to>
    <xdr:sp macro="" textlink="">
      <xdr:nvSpPr>
        <xdr:cNvPr id="3" name="テキスト ボックス 2"/>
        <xdr:cNvSpPr txBox="1"/>
      </xdr:nvSpPr>
      <xdr:spPr>
        <a:xfrm>
          <a:off x="4042756" y="31432038"/>
          <a:ext cx="1633682" cy="510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東北経済産業局</a:t>
          </a:r>
          <a:endParaRPr kumimoji="1" lang="en-US" altLang="ja-JP" sz="1100"/>
        </a:p>
        <a:p>
          <a:pPr algn="ctr"/>
          <a:r>
            <a:rPr kumimoji="1" lang="en-US" altLang="ja-JP" sz="1100"/>
            <a:t>9</a:t>
          </a:r>
          <a:r>
            <a:rPr kumimoji="1" lang="ja-JP" altLang="en-US" sz="1100"/>
            <a:t>百万円</a:t>
          </a:r>
        </a:p>
      </xdr:txBody>
    </xdr:sp>
    <xdr:clientData/>
  </xdr:twoCellAnchor>
  <xdr:twoCellAnchor>
    <xdr:from>
      <xdr:col>20</xdr:col>
      <xdr:colOff>139700</xdr:colOff>
      <xdr:row>105</xdr:row>
      <xdr:rowOff>3709611</xdr:rowOff>
    </xdr:from>
    <xdr:to>
      <xdr:col>37</xdr:col>
      <xdr:colOff>0</xdr:colOff>
      <xdr:row>105</xdr:row>
      <xdr:rowOff>4263873</xdr:rowOff>
    </xdr:to>
    <xdr:sp macro="" textlink="">
      <xdr:nvSpPr>
        <xdr:cNvPr id="4" name="テキスト ボックス 3"/>
        <xdr:cNvSpPr txBox="1"/>
      </xdr:nvSpPr>
      <xdr:spPr>
        <a:xfrm>
          <a:off x="3531293" y="32995349"/>
          <a:ext cx="2969260" cy="5542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a:t>
          </a:r>
          <a:r>
            <a:rPr kumimoji="1" lang="ja-JP" altLang="en-US" sz="1100"/>
            <a:t>財団法人材料科学技術振興財団</a:t>
          </a:r>
          <a:endParaRPr kumimoji="1" lang="en-US" altLang="ja-JP" sz="1100"/>
        </a:p>
        <a:p>
          <a:pPr algn="ctr"/>
          <a:r>
            <a:rPr kumimoji="1" lang="en-US" altLang="ja-JP" sz="1100"/>
            <a:t>9</a:t>
          </a:r>
          <a:r>
            <a:rPr kumimoji="1" lang="ja-JP" altLang="en-US" sz="1100"/>
            <a:t>百万円</a:t>
          </a:r>
        </a:p>
      </xdr:txBody>
    </xdr:sp>
    <xdr:clientData/>
  </xdr:twoCellAnchor>
  <xdr:twoCellAnchor>
    <xdr:from>
      <xdr:col>28</xdr:col>
      <xdr:colOff>12700</xdr:colOff>
      <xdr:row>105</xdr:row>
      <xdr:rowOff>1490417</xdr:rowOff>
    </xdr:from>
    <xdr:to>
      <xdr:col>28</xdr:col>
      <xdr:colOff>25400</xdr:colOff>
      <xdr:row>105</xdr:row>
      <xdr:rowOff>2137987</xdr:rowOff>
    </xdr:to>
    <xdr:cxnSp macro="">
      <xdr:nvCxnSpPr>
        <xdr:cNvPr id="5" name="直線矢印コネクタ 4"/>
        <xdr:cNvCxnSpPr>
          <a:stCxn id="2" idx="2"/>
          <a:endCxn id="3" idx="0"/>
        </xdr:cNvCxnSpPr>
      </xdr:nvCxnSpPr>
      <xdr:spPr>
        <a:xfrm flipH="1">
          <a:off x="4859020" y="30776155"/>
          <a:ext cx="12700" cy="64757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0</xdr:colOff>
      <xdr:row>105</xdr:row>
      <xdr:rowOff>2662613</xdr:rowOff>
    </xdr:from>
    <xdr:to>
      <xdr:col>28</xdr:col>
      <xdr:colOff>0</xdr:colOff>
      <xdr:row>105</xdr:row>
      <xdr:rowOff>3368249</xdr:rowOff>
    </xdr:to>
    <xdr:cxnSp macro="">
      <xdr:nvCxnSpPr>
        <xdr:cNvPr id="6" name="直線矢印コネクタ 5"/>
        <xdr:cNvCxnSpPr/>
      </xdr:nvCxnSpPr>
      <xdr:spPr>
        <a:xfrm>
          <a:off x="4846320" y="31948351"/>
          <a:ext cx="0" cy="705636"/>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23</xdr:col>
      <xdr:colOff>152400</xdr:colOff>
      <xdr:row>105</xdr:row>
      <xdr:rowOff>3381375</xdr:rowOff>
    </xdr:from>
    <xdr:to>
      <xdr:col>33</xdr:col>
      <xdr:colOff>29818</xdr:colOff>
      <xdr:row>105</xdr:row>
      <xdr:rowOff>3673238</xdr:rowOff>
    </xdr:to>
    <xdr:sp macro="" textlink="">
      <xdr:nvSpPr>
        <xdr:cNvPr id="7" name="テキスト ボックス 6"/>
        <xdr:cNvSpPr txBox="1"/>
      </xdr:nvSpPr>
      <xdr:spPr>
        <a:xfrm>
          <a:off x="4042756" y="32667113"/>
          <a:ext cx="1664655" cy="29186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一般競争入札・委託</a:t>
          </a:r>
          <a:r>
            <a:rPr kumimoji="1" lang="en-US" altLang="ja-JP" sz="1100"/>
            <a:t>】</a:t>
          </a:r>
        </a:p>
        <a:p>
          <a:endParaRPr kumimoji="1" lang="ja-JP" altLang="en-US" sz="1100"/>
        </a:p>
      </xdr:txBody>
    </xdr:sp>
    <xdr:clientData/>
  </xdr:twoCellAnchor>
  <xdr:twoCellAnchor>
    <xdr:from>
      <xdr:col>20</xdr:col>
      <xdr:colOff>0</xdr:colOff>
      <xdr:row>105</xdr:row>
      <xdr:rowOff>4251325</xdr:rowOff>
    </xdr:from>
    <xdr:to>
      <xdr:col>41</xdr:col>
      <xdr:colOff>0</xdr:colOff>
      <xdr:row>105</xdr:row>
      <xdr:rowOff>4590959</xdr:rowOff>
    </xdr:to>
    <xdr:sp macro="" textlink="">
      <xdr:nvSpPr>
        <xdr:cNvPr id="8" name="テキスト ボックス 7"/>
        <xdr:cNvSpPr txBox="1"/>
      </xdr:nvSpPr>
      <xdr:spPr>
        <a:xfrm>
          <a:off x="3391593" y="33537063"/>
          <a:ext cx="3906982" cy="33963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工業製品等の放射線量測定等に関する指導・助言を行う</a:t>
          </a:r>
          <a:r>
            <a:rPr kumimoji="1" lang="en-US" altLang="ja-JP" sz="1100"/>
            <a:t>〕</a:t>
          </a:r>
          <a:endParaRPr kumimoji="1" lang="ja-JP" altLang="en-US" sz="1100"/>
        </a:p>
      </xdr:txBody>
    </xdr:sp>
    <xdr:clientData/>
  </xdr:twoCellAnchor>
  <xdr:twoCellAnchor>
    <xdr:from>
      <xdr:col>21</xdr:col>
      <xdr:colOff>76200</xdr:colOff>
      <xdr:row>105</xdr:row>
      <xdr:rowOff>2776913</xdr:rowOff>
    </xdr:from>
    <xdr:to>
      <xdr:col>36</xdr:col>
      <xdr:colOff>139700</xdr:colOff>
      <xdr:row>105</xdr:row>
      <xdr:rowOff>3115661</xdr:rowOff>
    </xdr:to>
    <xdr:sp macro="" textlink="">
      <xdr:nvSpPr>
        <xdr:cNvPr id="9" name="テキスト ボックス 8"/>
        <xdr:cNvSpPr txBox="1"/>
      </xdr:nvSpPr>
      <xdr:spPr>
        <a:xfrm>
          <a:off x="3634047" y="32062651"/>
          <a:ext cx="2806700" cy="33874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a:t>〔</a:t>
          </a:r>
          <a:r>
            <a:rPr kumimoji="1" lang="ja-JP" altLang="ja-JP" sz="1100">
              <a:solidFill>
                <a:schemeClr val="dk1"/>
              </a:solidFill>
              <a:latin typeface="+mn-lt"/>
              <a:ea typeface="+mn-ea"/>
              <a:cs typeface="+mn-cs"/>
            </a:rPr>
            <a:t>委託公募、事業者採択、委託契約等</a:t>
          </a:r>
          <a:r>
            <a:rPr kumimoji="1" lang="en-US" altLang="ja-JP" sz="1100"/>
            <a:t>〕</a:t>
          </a:r>
          <a:endParaRPr kumimoji="1" lang="ja-JP" altLang="en-US" sz="1100"/>
        </a:p>
      </xdr:txBody>
    </xdr:sp>
    <xdr:clientData/>
  </xdr:twoCellAnchor>
  <xdr:twoCellAnchor>
    <xdr:from>
      <xdr:col>25</xdr:col>
      <xdr:colOff>165100</xdr:colOff>
      <xdr:row>105</xdr:row>
      <xdr:rowOff>1642687</xdr:rowOff>
    </xdr:from>
    <xdr:to>
      <xdr:col>31</xdr:col>
      <xdr:colOff>25400</xdr:colOff>
      <xdr:row>105</xdr:row>
      <xdr:rowOff>1914104</xdr:rowOff>
    </xdr:to>
    <xdr:sp macro="" textlink="">
      <xdr:nvSpPr>
        <xdr:cNvPr id="10" name="テキスト ボックス 9"/>
        <xdr:cNvSpPr txBox="1"/>
      </xdr:nvSpPr>
      <xdr:spPr>
        <a:xfrm>
          <a:off x="4387965" y="30928425"/>
          <a:ext cx="982519" cy="27141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1100"/>
            <a:t>事務委任</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22</xdr:col>
      <xdr:colOff>29787</xdr:colOff>
      <xdr:row>105</xdr:row>
      <xdr:rowOff>727075</xdr:rowOff>
    </xdr:from>
    <xdr:to>
      <xdr:col>34</xdr:col>
      <xdr:colOff>152423</xdr:colOff>
      <xdr:row>105</xdr:row>
      <xdr:rowOff>1410897</xdr:rowOff>
    </xdr:to>
    <xdr:sp macro="" textlink="">
      <xdr:nvSpPr>
        <xdr:cNvPr id="2" name="正方形/長方形 1"/>
        <xdr:cNvSpPr/>
      </xdr:nvSpPr>
      <xdr:spPr>
        <a:xfrm>
          <a:off x="3753889" y="29921373"/>
          <a:ext cx="2242381" cy="68382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ysClr val="windowText" lastClr="000000"/>
              </a:solidFill>
            </a:rPr>
            <a:t>経済産業省</a:t>
          </a:r>
          <a:endParaRPr kumimoji="1" lang="en-US" altLang="ja-JP" sz="1100" b="1">
            <a:solidFill>
              <a:sysClr val="windowText" lastClr="000000"/>
            </a:solidFill>
          </a:endParaRPr>
        </a:p>
        <a:p>
          <a:pPr algn="ctr"/>
          <a:r>
            <a:rPr kumimoji="1" lang="en-US" altLang="ja-JP" sz="1100" b="1">
              <a:solidFill>
                <a:sysClr val="windowText" lastClr="000000"/>
              </a:solidFill>
            </a:rPr>
            <a:t>12</a:t>
          </a:r>
          <a:r>
            <a:rPr kumimoji="1" lang="ja-JP" altLang="en-US" sz="1100" b="1">
              <a:solidFill>
                <a:sysClr val="windowText" lastClr="000000"/>
              </a:solidFill>
            </a:rPr>
            <a:t>百万円</a:t>
          </a:r>
        </a:p>
      </xdr:txBody>
    </xdr:sp>
    <xdr:clientData/>
  </xdr:twoCellAnchor>
  <xdr:twoCellAnchor>
    <xdr:from>
      <xdr:col>22</xdr:col>
      <xdr:colOff>88900</xdr:colOff>
      <xdr:row>105</xdr:row>
      <xdr:rowOff>367088</xdr:rowOff>
    </xdr:from>
    <xdr:to>
      <xdr:col>34</xdr:col>
      <xdr:colOff>139700</xdr:colOff>
      <xdr:row>105</xdr:row>
      <xdr:rowOff>671888</xdr:rowOff>
    </xdr:to>
    <xdr:sp macro="" textlink="">
      <xdr:nvSpPr>
        <xdr:cNvPr id="3" name="テキスト ボックス 2"/>
        <xdr:cNvSpPr txBox="1"/>
      </xdr:nvSpPr>
      <xdr:spPr>
        <a:xfrm>
          <a:off x="3813002" y="29561386"/>
          <a:ext cx="2170545"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公募・補助</a:t>
          </a:r>
          <a:r>
            <a:rPr kumimoji="1" lang="en-US" altLang="ja-JP" sz="1100"/>
            <a:t>】</a:t>
          </a:r>
          <a:endParaRPr kumimoji="1" lang="ja-JP" altLang="en-US" sz="1100"/>
        </a:p>
      </xdr:txBody>
    </xdr:sp>
    <xdr:clientData/>
  </xdr:twoCellAnchor>
  <xdr:twoCellAnchor>
    <xdr:from>
      <xdr:col>21</xdr:col>
      <xdr:colOff>152400</xdr:colOff>
      <xdr:row>105</xdr:row>
      <xdr:rowOff>1833187</xdr:rowOff>
    </xdr:from>
    <xdr:to>
      <xdr:col>35</xdr:col>
      <xdr:colOff>0</xdr:colOff>
      <xdr:row>105</xdr:row>
      <xdr:rowOff>2505207</xdr:rowOff>
    </xdr:to>
    <xdr:sp macro="" textlink="">
      <xdr:nvSpPr>
        <xdr:cNvPr id="4" name="正方形/長方形 3"/>
        <xdr:cNvSpPr/>
      </xdr:nvSpPr>
      <xdr:spPr>
        <a:xfrm>
          <a:off x="3710247" y="31027485"/>
          <a:ext cx="2333106" cy="672020"/>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b="1">
              <a:solidFill>
                <a:sysClr val="windowText" lastClr="000000"/>
              </a:solidFill>
            </a:rPr>
            <a:t>(</a:t>
          </a:r>
          <a:r>
            <a:rPr kumimoji="1" lang="ja-JP" altLang="en-US" sz="1100" b="1">
              <a:solidFill>
                <a:sysClr val="windowText" lastClr="000000"/>
              </a:solidFill>
            </a:rPr>
            <a:t>株</a:t>
          </a:r>
          <a:r>
            <a:rPr kumimoji="1" lang="en-US" altLang="ja-JP" sz="1100" b="1">
              <a:solidFill>
                <a:sysClr val="windowText" lastClr="000000"/>
              </a:solidFill>
            </a:rPr>
            <a:t>)JTB</a:t>
          </a:r>
          <a:r>
            <a:rPr kumimoji="1" lang="ja-JP" altLang="en-US" sz="1100" b="1">
              <a:solidFill>
                <a:sysClr val="windowText" lastClr="000000"/>
              </a:solidFill>
            </a:rPr>
            <a:t>東北</a:t>
          </a:r>
          <a:endParaRPr kumimoji="1" lang="en-US" altLang="ja-JP" sz="1100" b="1">
            <a:solidFill>
              <a:sysClr val="windowText" lastClr="000000"/>
            </a:solidFill>
          </a:endParaRPr>
        </a:p>
        <a:p>
          <a:pPr algn="ctr"/>
          <a:r>
            <a:rPr kumimoji="1" lang="en-US" altLang="ja-JP" sz="1100" b="1">
              <a:solidFill>
                <a:sysClr val="windowText" lastClr="000000"/>
              </a:solidFill>
            </a:rPr>
            <a:t>12</a:t>
          </a:r>
          <a:r>
            <a:rPr kumimoji="1" lang="ja-JP" altLang="en-US" sz="1100" b="1">
              <a:solidFill>
                <a:sysClr val="windowText" lastClr="000000"/>
              </a:solidFill>
            </a:rPr>
            <a:t>百万円</a:t>
          </a:r>
        </a:p>
      </xdr:txBody>
    </xdr:sp>
    <xdr:clientData/>
  </xdr:twoCellAnchor>
  <xdr:twoCellAnchor>
    <xdr:from>
      <xdr:col>28</xdr:col>
      <xdr:colOff>25400</xdr:colOff>
      <xdr:row>105</xdr:row>
      <xdr:rowOff>1410912</xdr:rowOff>
    </xdr:from>
    <xdr:to>
      <xdr:col>28</xdr:col>
      <xdr:colOff>25400</xdr:colOff>
      <xdr:row>105</xdr:row>
      <xdr:rowOff>1795010</xdr:rowOff>
    </xdr:to>
    <xdr:cxnSp macro="">
      <xdr:nvCxnSpPr>
        <xdr:cNvPr id="5" name="直線コネクタ 4"/>
        <xdr:cNvCxnSpPr/>
      </xdr:nvCxnSpPr>
      <xdr:spPr>
        <a:xfrm>
          <a:off x="4871720" y="30605210"/>
          <a:ext cx="0" cy="38409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165100</xdr:colOff>
      <xdr:row>105</xdr:row>
      <xdr:rowOff>3411913</xdr:rowOff>
    </xdr:from>
    <xdr:to>
      <xdr:col>28</xdr:col>
      <xdr:colOff>165100</xdr:colOff>
      <xdr:row>105</xdr:row>
      <xdr:rowOff>3996113</xdr:rowOff>
    </xdr:to>
    <xdr:cxnSp macro="">
      <xdr:nvCxnSpPr>
        <xdr:cNvPr id="6" name="直線矢印コネクタ 5"/>
        <xdr:cNvCxnSpPr/>
      </xdr:nvCxnSpPr>
      <xdr:spPr>
        <a:xfrm>
          <a:off x="5011420" y="32606211"/>
          <a:ext cx="0" cy="5842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12700</xdr:colOff>
      <xdr:row>105</xdr:row>
      <xdr:rowOff>4378325</xdr:rowOff>
    </xdr:from>
    <xdr:to>
      <xdr:col>32</xdr:col>
      <xdr:colOff>165100</xdr:colOff>
      <xdr:row>106</xdr:row>
      <xdr:rowOff>351284</xdr:rowOff>
    </xdr:to>
    <xdr:sp macro="" textlink="">
      <xdr:nvSpPr>
        <xdr:cNvPr id="7" name="正方形/長方形 6"/>
        <xdr:cNvSpPr/>
      </xdr:nvSpPr>
      <xdr:spPr>
        <a:xfrm>
          <a:off x="4235565" y="33572623"/>
          <a:ext cx="1440873" cy="86915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b="1">
              <a:solidFill>
                <a:sysClr val="windowText" lastClr="000000"/>
              </a:solidFill>
            </a:rPr>
            <a:t>民間企業等（３件）</a:t>
          </a:r>
          <a:endParaRPr kumimoji="1" lang="en-US" altLang="ja-JP" sz="1100" b="1">
            <a:solidFill>
              <a:sysClr val="windowText" lastClr="000000"/>
            </a:solidFill>
          </a:endParaRPr>
        </a:p>
        <a:p>
          <a:pPr algn="ctr"/>
          <a:r>
            <a:rPr kumimoji="1" lang="en-US" altLang="ja-JP" sz="1100" b="1">
              <a:solidFill>
                <a:sysClr val="windowText" lastClr="000000"/>
              </a:solidFill>
            </a:rPr>
            <a:t>8</a:t>
          </a:r>
          <a:r>
            <a:rPr kumimoji="1" lang="ja-JP" altLang="en-US" sz="1100" b="1">
              <a:solidFill>
                <a:sysClr val="windowText" lastClr="000000"/>
              </a:solidFill>
            </a:rPr>
            <a:t>百万円</a:t>
          </a:r>
        </a:p>
      </xdr:txBody>
    </xdr:sp>
    <xdr:clientData/>
  </xdr:twoCellAnchor>
  <xdr:twoCellAnchor>
    <xdr:from>
      <xdr:col>21</xdr:col>
      <xdr:colOff>105987</xdr:colOff>
      <xdr:row>105</xdr:row>
      <xdr:rowOff>2597900</xdr:rowOff>
    </xdr:from>
    <xdr:to>
      <xdr:col>35</xdr:col>
      <xdr:colOff>88926</xdr:colOff>
      <xdr:row>105</xdr:row>
      <xdr:rowOff>3602355</xdr:rowOff>
    </xdr:to>
    <xdr:sp macro="" textlink="">
      <xdr:nvSpPr>
        <xdr:cNvPr id="8" name="大かっこ 7"/>
        <xdr:cNvSpPr/>
      </xdr:nvSpPr>
      <xdr:spPr>
        <a:xfrm>
          <a:off x="3663834" y="31792198"/>
          <a:ext cx="2468445" cy="100445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300"/>
            </a:lnSpc>
          </a:pPr>
          <a:r>
            <a:rPr kumimoji="1" lang="ja-JP" altLang="en-US" sz="1100">
              <a:solidFill>
                <a:sysClr val="windowText" lastClr="000000"/>
              </a:solidFill>
            </a:rPr>
            <a:t>東北での地域伝統芸能を活用した交流プログラム実施及び交流プログラムの商品開発</a:t>
          </a:r>
        </a:p>
      </xdr:txBody>
    </xdr:sp>
    <xdr:clientData/>
  </xdr:twoCellAnchor>
  <xdr:twoCellAnchor>
    <xdr:from>
      <xdr:col>25</xdr:col>
      <xdr:colOff>12700</xdr:colOff>
      <xdr:row>105</xdr:row>
      <xdr:rowOff>4057650</xdr:rowOff>
    </xdr:from>
    <xdr:to>
      <xdr:col>33</xdr:col>
      <xdr:colOff>106021</xdr:colOff>
      <xdr:row>105</xdr:row>
      <xdr:rowOff>4340116</xdr:rowOff>
    </xdr:to>
    <xdr:sp macro="" textlink="">
      <xdr:nvSpPr>
        <xdr:cNvPr id="9" name="テキスト ボックス 8"/>
        <xdr:cNvSpPr txBox="1"/>
      </xdr:nvSpPr>
      <xdr:spPr>
        <a:xfrm>
          <a:off x="4235565" y="33251948"/>
          <a:ext cx="1548049" cy="2824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100"/>
            <a:t>【</a:t>
          </a:r>
          <a:r>
            <a:rPr kumimoji="1" lang="ja-JP" altLang="en-US" sz="1100"/>
            <a:t>再委託</a:t>
          </a:r>
          <a:r>
            <a:rPr kumimoji="1" lang="en-US" altLang="ja-JP" sz="1100"/>
            <a:t>】</a:t>
          </a:r>
          <a:endParaRPr kumimoji="1" lang="ja-JP" altLang="en-US" sz="1100"/>
        </a:p>
      </xdr:txBody>
    </xdr:sp>
    <xdr:clientData/>
  </xdr:twoCellAnchor>
  <xdr:twoCellAnchor>
    <xdr:from>
      <xdr:col>21</xdr:col>
      <xdr:colOff>152400</xdr:colOff>
      <xdr:row>106</xdr:row>
      <xdr:rowOff>515561</xdr:rowOff>
    </xdr:from>
    <xdr:to>
      <xdr:col>35</xdr:col>
      <xdr:colOff>245708</xdr:colOff>
      <xdr:row>106</xdr:row>
      <xdr:rowOff>1676378</xdr:rowOff>
    </xdr:to>
    <xdr:sp macro="" textlink="">
      <xdr:nvSpPr>
        <xdr:cNvPr id="10" name="大かっこ 9"/>
        <xdr:cNvSpPr/>
      </xdr:nvSpPr>
      <xdr:spPr>
        <a:xfrm>
          <a:off x="3710247" y="34606056"/>
          <a:ext cx="2578814" cy="1160817"/>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r>
            <a:rPr kumimoji="1" lang="ja-JP" altLang="en-US" sz="1100">
              <a:solidFill>
                <a:sysClr val="windowText" lastClr="000000"/>
              </a:solidFill>
            </a:rPr>
            <a:t>・交流プログラム実施補助</a:t>
          </a:r>
          <a:endParaRPr kumimoji="1" lang="en-US" altLang="ja-JP" sz="1100">
            <a:solidFill>
              <a:sysClr val="windowText" lastClr="000000"/>
            </a:solidFill>
          </a:endParaRPr>
        </a:p>
        <a:p>
          <a:pPr algn="l"/>
          <a:r>
            <a:rPr kumimoji="1" lang="ja-JP" altLang="en-US" sz="1100">
              <a:solidFill>
                <a:sysClr val="windowText" lastClr="000000"/>
              </a:solidFill>
            </a:rPr>
            <a:t>・メディア招聘</a:t>
          </a:r>
          <a:endParaRPr kumimoji="1" lang="en-US" altLang="ja-JP" sz="1100">
            <a:solidFill>
              <a:sysClr val="windowText" lastClr="000000"/>
            </a:solidFill>
          </a:endParaRPr>
        </a:p>
        <a:p>
          <a:pPr algn="l"/>
          <a:r>
            <a:rPr kumimoji="1" lang="ja-JP" altLang="en-US" sz="1100">
              <a:solidFill>
                <a:sysClr val="windowText" lastClr="000000"/>
              </a:solidFill>
            </a:rPr>
            <a:t>・交流プログラム参加者へのアンケート分析調査</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24</xdr:col>
      <xdr:colOff>25854</xdr:colOff>
      <xdr:row>105</xdr:row>
      <xdr:rowOff>193675</xdr:rowOff>
    </xdr:from>
    <xdr:to>
      <xdr:col>35</xdr:col>
      <xdr:colOff>236171</xdr:colOff>
      <xdr:row>105</xdr:row>
      <xdr:rowOff>723972</xdr:rowOff>
    </xdr:to>
    <xdr:sp macro="" textlink="">
      <xdr:nvSpPr>
        <xdr:cNvPr id="2" name="正方形/長方形 1"/>
        <xdr:cNvSpPr/>
      </xdr:nvSpPr>
      <xdr:spPr>
        <a:xfrm>
          <a:off x="4082465" y="34442111"/>
          <a:ext cx="2197059" cy="53029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経済産業省</a:t>
          </a:r>
          <a:endParaRPr kumimoji="1" lang="en-US" altLang="ja-JP" sz="1100">
            <a:solidFill>
              <a:sysClr val="windowText" lastClr="000000"/>
            </a:solidFill>
          </a:endParaRPr>
        </a:p>
        <a:p>
          <a:pPr algn="ctr"/>
          <a:r>
            <a:rPr kumimoji="1" lang="ja-JP" altLang="en-US" sz="1100">
              <a:solidFill>
                <a:sysClr val="windowText" lastClr="000000"/>
              </a:solidFill>
            </a:rPr>
            <a:t>（</a:t>
          </a:r>
          <a:r>
            <a:rPr kumimoji="1" lang="en-US" altLang="ja-JP" sz="1100">
              <a:solidFill>
                <a:sysClr val="windowText" lastClr="000000"/>
              </a:solidFill>
            </a:rPr>
            <a:t>35,000</a:t>
          </a:r>
          <a:r>
            <a:rPr kumimoji="1" lang="ja-JP" altLang="en-US" sz="1100">
              <a:solidFill>
                <a:sysClr val="windowText" lastClr="000000"/>
              </a:solidFill>
            </a:rPr>
            <a:t>百万円）</a:t>
          </a:r>
        </a:p>
      </xdr:txBody>
    </xdr:sp>
    <xdr:clientData/>
  </xdr:twoCellAnchor>
  <xdr:twoCellAnchor>
    <xdr:from>
      <xdr:col>24</xdr:col>
      <xdr:colOff>454</xdr:colOff>
      <xdr:row>105</xdr:row>
      <xdr:rowOff>762000</xdr:rowOff>
    </xdr:from>
    <xdr:to>
      <xdr:col>36</xdr:col>
      <xdr:colOff>20255</xdr:colOff>
      <xdr:row>105</xdr:row>
      <xdr:rowOff>1189482</xdr:rowOff>
    </xdr:to>
    <xdr:sp macro="" textlink="">
      <xdr:nvSpPr>
        <xdr:cNvPr id="3" name="大かっこ 2"/>
        <xdr:cNvSpPr/>
      </xdr:nvSpPr>
      <xdr:spPr>
        <a:xfrm>
          <a:off x="4057065" y="35010436"/>
          <a:ext cx="2264237" cy="42748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補助率１００％（基金積み増し）</a:t>
          </a:r>
        </a:p>
      </xdr:txBody>
    </xdr:sp>
    <xdr:clientData/>
  </xdr:twoCellAnchor>
  <xdr:twoCellAnchor>
    <xdr:from>
      <xdr:col>30</xdr:col>
      <xdr:colOff>454</xdr:colOff>
      <xdr:row>105</xdr:row>
      <xdr:rowOff>1189413</xdr:rowOff>
    </xdr:from>
    <xdr:to>
      <xdr:col>30</xdr:col>
      <xdr:colOff>454</xdr:colOff>
      <xdr:row>105</xdr:row>
      <xdr:rowOff>1646613</xdr:rowOff>
    </xdr:to>
    <xdr:cxnSp macro="">
      <xdr:nvCxnSpPr>
        <xdr:cNvPr id="4" name="直線矢印コネクタ 3"/>
        <xdr:cNvCxnSpPr/>
      </xdr:nvCxnSpPr>
      <xdr:spPr>
        <a:xfrm>
          <a:off x="5179283" y="35437849"/>
          <a:ext cx="0" cy="4572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25854</xdr:colOff>
      <xdr:row>105</xdr:row>
      <xdr:rowOff>1838325</xdr:rowOff>
    </xdr:from>
    <xdr:to>
      <xdr:col>35</xdr:col>
      <xdr:colOff>236171</xdr:colOff>
      <xdr:row>105</xdr:row>
      <xdr:rowOff>2489154</xdr:rowOff>
    </xdr:to>
    <xdr:sp macro="" textlink="">
      <xdr:nvSpPr>
        <xdr:cNvPr id="5" name="正方形/長方形 4"/>
        <xdr:cNvSpPr/>
      </xdr:nvSpPr>
      <xdr:spPr>
        <a:xfrm>
          <a:off x="4082465" y="36086761"/>
          <a:ext cx="2197059" cy="65082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a:t>
          </a:r>
          <a:r>
            <a:rPr kumimoji="1" lang="ja-JP" altLang="en-US" sz="1100">
              <a:solidFill>
                <a:sysClr val="windowText" lastClr="000000"/>
              </a:solidFill>
            </a:rPr>
            <a:t>一般社団法人環境</a:t>
          </a:r>
          <a:endParaRPr kumimoji="1" lang="en-US" altLang="ja-JP" sz="1100">
            <a:solidFill>
              <a:sysClr val="windowText" lastClr="000000"/>
            </a:solidFill>
          </a:endParaRPr>
        </a:p>
        <a:p>
          <a:pPr algn="ctr"/>
          <a:r>
            <a:rPr kumimoji="1" lang="ja-JP" altLang="en-US" sz="1100">
              <a:solidFill>
                <a:sysClr val="windowText" lastClr="000000"/>
              </a:solidFill>
            </a:rPr>
            <a:t>パートナーシップ会議（</a:t>
          </a:r>
          <a:r>
            <a:rPr kumimoji="1" lang="en-US" altLang="ja-JP" sz="1100">
              <a:solidFill>
                <a:sysClr val="windowText" lastClr="000000"/>
              </a:solidFill>
            </a:rPr>
            <a:t>EPC)</a:t>
          </a:r>
        </a:p>
        <a:p>
          <a:pPr algn="ctr"/>
          <a:r>
            <a:rPr kumimoji="1" lang="ja-JP" altLang="en-US" sz="1100">
              <a:solidFill>
                <a:sysClr val="windowText" lastClr="000000"/>
              </a:solidFill>
            </a:rPr>
            <a:t>（</a:t>
          </a:r>
          <a:r>
            <a:rPr kumimoji="1" lang="en-US" altLang="ja-JP" sz="1100">
              <a:solidFill>
                <a:sysClr val="windowText" lastClr="000000"/>
              </a:solidFill>
            </a:rPr>
            <a:t>35,000</a:t>
          </a:r>
          <a:r>
            <a:rPr kumimoji="1" lang="ja-JP" altLang="en-US" sz="1100">
              <a:solidFill>
                <a:sysClr val="windowText" lastClr="000000"/>
              </a:solidFill>
            </a:rPr>
            <a:t>百万円）</a:t>
          </a:r>
        </a:p>
      </xdr:txBody>
    </xdr:sp>
    <xdr:clientData/>
  </xdr:twoCellAnchor>
  <xdr:twoCellAnchor>
    <xdr:from>
      <xdr:col>24</xdr:col>
      <xdr:colOff>454</xdr:colOff>
      <xdr:row>105</xdr:row>
      <xdr:rowOff>2543925</xdr:rowOff>
    </xdr:from>
    <xdr:to>
      <xdr:col>36</xdr:col>
      <xdr:colOff>20255</xdr:colOff>
      <xdr:row>105</xdr:row>
      <xdr:rowOff>3457660</xdr:rowOff>
    </xdr:to>
    <xdr:sp macro="" textlink="">
      <xdr:nvSpPr>
        <xdr:cNvPr id="6" name="大かっこ 5"/>
        <xdr:cNvSpPr/>
      </xdr:nvSpPr>
      <xdr:spPr>
        <a:xfrm>
          <a:off x="4057065" y="36792361"/>
          <a:ext cx="2264237" cy="91373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ja-JP" altLang="en-US" sz="1100"/>
            <a:t>基金積み増し</a:t>
          </a:r>
          <a:endParaRPr kumimoji="1" lang="en-US" altLang="ja-JP" sz="1100"/>
        </a:p>
        <a:p>
          <a:pPr algn="ctr">
            <a:lnSpc>
              <a:spcPts val="1300"/>
            </a:lnSpc>
          </a:pPr>
          <a:r>
            <a:rPr kumimoji="1" lang="ja-JP" altLang="en-US" sz="1100"/>
            <a:t>これによりイノベーション拠点立地推進事業を実施。</a:t>
          </a:r>
        </a:p>
      </xdr:txBody>
    </xdr:sp>
    <xdr:clientData/>
  </xdr:twoCellAnchor>
  <xdr:oneCellAnchor>
    <xdr:from>
      <xdr:col>23</xdr:col>
      <xdr:colOff>94648</xdr:colOff>
      <xdr:row>105</xdr:row>
      <xdr:rowOff>1625600</xdr:rowOff>
    </xdr:from>
    <xdr:ext cx="1562223" cy="275717"/>
    <xdr:sp macro="" textlink="">
      <xdr:nvSpPr>
        <xdr:cNvPr id="7" name="テキスト ボックス 6"/>
        <xdr:cNvSpPr txBox="1"/>
      </xdr:nvSpPr>
      <xdr:spPr>
        <a:xfrm>
          <a:off x="3985004" y="35874036"/>
          <a:ext cx="1562223"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補助（基金積み増し）</a:t>
          </a:r>
          <a:r>
            <a:rPr kumimoji="1" lang="en-US" altLang="ja-JP" sz="1100"/>
            <a:t>】</a:t>
          </a:r>
          <a:endParaRPr kumimoji="1" lang="ja-JP" altLang="en-US" sz="1100"/>
        </a:p>
      </xdr:txBody>
    </xdr:sp>
    <xdr:clientData/>
  </xdr:oneCellAnchor>
  <xdr:twoCellAnchor>
    <xdr:from>
      <xdr:col>24</xdr:col>
      <xdr:colOff>164647</xdr:colOff>
      <xdr:row>105</xdr:row>
      <xdr:rowOff>3424613</xdr:rowOff>
    </xdr:from>
    <xdr:to>
      <xdr:col>24</xdr:col>
      <xdr:colOff>164647</xdr:colOff>
      <xdr:row>105</xdr:row>
      <xdr:rowOff>3881813</xdr:rowOff>
    </xdr:to>
    <xdr:cxnSp macro="">
      <xdr:nvCxnSpPr>
        <xdr:cNvPr id="8" name="直線矢印コネクタ 7"/>
        <xdr:cNvCxnSpPr/>
      </xdr:nvCxnSpPr>
      <xdr:spPr>
        <a:xfrm>
          <a:off x="4221258" y="37673049"/>
          <a:ext cx="0" cy="4572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103720</xdr:colOff>
      <xdr:row>105</xdr:row>
      <xdr:rowOff>3424613</xdr:rowOff>
    </xdr:from>
    <xdr:to>
      <xdr:col>35</xdr:col>
      <xdr:colOff>103720</xdr:colOff>
      <xdr:row>105</xdr:row>
      <xdr:rowOff>3881813</xdr:rowOff>
    </xdr:to>
    <xdr:cxnSp macro="">
      <xdr:nvCxnSpPr>
        <xdr:cNvPr id="9" name="直線矢印コネクタ 8"/>
        <xdr:cNvCxnSpPr/>
      </xdr:nvCxnSpPr>
      <xdr:spPr>
        <a:xfrm>
          <a:off x="6147073" y="37673049"/>
          <a:ext cx="0" cy="45720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112940</xdr:colOff>
      <xdr:row>105</xdr:row>
      <xdr:rowOff>3957262</xdr:rowOff>
    </xdr:from>
    <xdr:to>
      <xdr:col>27</xdr:col>
      <xdr:colOff>114300</xdr:colOff>
      <xdr:row>105</xdr:row>
      <xdr:rowOff>4838737</xdr:rowOff>
    </xdr:to>
    <xdr:sp macro="" textlink="">
      <xdr:nvSpPr>
        <xdr:cNvPr id="10" name="正方形/長方形 9"/>
        <xdr:cNvSpPr/>
      </xdr:nvSpPr>
      <xdr:spPr>
        <a:xfrm>
          <a:off x="2174496" y="38205698"/>
          <a:ext cx="2578306" cy="881475"/>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Ｂ：みずほ情報総研株式会社</a:t>
          </a:r>
          <a:endParaRPr kumimoji="1" lang="en-US" altLang="ja-JP" sz="1100">
            <a:solidFill>
              <a:sysClr val="windowText" lastClr="000000"/>
            </a:solidFill>
          </a:endParaRPr>
        </a:p>
        <a:p>
          <a:pPr algn="ctr"/>
          <a:r>
            <a:rPr kumimoji="1" lang="en-US" altLang="ja-JP" sz="1100">
              <a:solidFill>
                <a:sysClr val="windowText" lastClr="000000"/>
              </a:solidFill>
            </a:rPr>
            <a:t>※</a:t>
          </a:r>
          <a:r>
            <a:rPr kumimoji="1" lang="ja-JP" altLang="en-US" sz="1100">
              <a:solidFill>
                <a:sysClr val="windowText" lastClr="000000"/>
              </a:solidFill>
            </a:rPr>
            <a:t>人件費等事務費用以外、直接的な費用は</a:t>
          </a:r>
          <a:r>
            <a:rPr kumimoji="1" lang="en-US" altLang="ja-JP" sz="1100">
              <a:solidFill>
                <a:sysClr val="windowText" lastClr="000000"/>
              </a:solidFill>
            </a:rPr>
            <a:t>EPC</a:t>
          </a:r>
          <a:r>
            <a:rPr kumimoji="1" lang="ja-JP" altLang="en-US" sz="1100">
              <a:solidFill>
                <a:sysClr val="windowText" lastClr="000000"/>
              </a:solidFill>
            </a:rPr>
            <a:t>から事業者へ支払われる</a:t>
          </a:r>
          <a:endParaRPr kumimoji="1" lang="en-US" altLang="ja-JP" sz="1100">
            <a:solidFill>
              <a:sysClr val="windowText" lastClr="000000"/>
            </a:solidFill>
          </a:endParaRPr>
        </a:p>
      </xdr:txBody>
    </xdr:sp>
    <xdr:clientData/>
  </xdr:twoCellAnchor>
  <xdr:twoCellAnchor>
    <xdr:from>
      <xdr:col>12</xdr:col>
      <xdr:colOff>103792</xdr:colOff>
      <xdr:row>105</xdr:row>
      <xdr:rowOff>4857749</xdr:rowOff>
    </xdr:from>
    <xdr:to>
      <xdr:col>27</xdr:col>
      <xdr:colOff>152399</xdr:colOff>
      <xdr:row>106</xdr:row>
      <xdr:rowOff>624343</xdr:rowOff>
    </xdr:to>
    <xdr:sp macro="" textlink="">
      <xdr:nvSpPr>
        <xdr:cNvPr id="11" name="大かっこ 10"/>
        <xdr:cNvSpPr/>
      </xdr:nvSpPr>
      <xdr:spPr>
        <a:xfrm>
          <a:off x="2165348" y="39106185"/>
          <a:ext cx="2625553" cy="66279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lnSpc>
              <a:spcPts val="1300"/>
            </a:lnSpc>
          </a:pPr>
          <a:r>
            <a:rPr kumimoji="1" lang="ja-JP" altLang="en-US" sz="1100"/>
            <a:t>業務を受託し、事務局として先端技術実証・評価設備整備等事業を実施</a:t>
          </a:r>
        </a:p>
      </xdr:txBody>
    </xdr:sp>
    <xdr:clientData/>
  </xdr:twoCellAnchor>
  <xdr:oneCellAnchor>
    <xdr:from>
      <xdr:col>12</xdr:col>
      <xdr:colOff>130778</xdr:colOff>
      <xdr:row>105</xdr:row>
      <xdr:rowOff>3732588</xdr:rowOff>
    </xdr:from>
    <xdr:ext cx="960519" cy="275717"/>
    <xdr:sp macro="" textlink="">
      <xdr:nvSpPr>
        <xdr:cNvPr id="12" name="テキスト ボックス 11"/>
        <xdr:cNvSpPr txBox="1"/>
      </xdr:nvSpPr>
      <xdr:spPr>
        <a:xfrm>
          <a:off x="2192334" y="37981024"/>
          <a:ext cx="96051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公募・委託</a:t>
          </a:r>
          <a:r>
            <a:rPr kumimoji="1" lang="en-US" altLang="ja-JP" sz="1100"/>
            <a:t>】</a:t>
          </a:r>
          <a:endParaRPr kumimoji="1" lang="ja-JP" altLang="en-US" sz="1100"/>
        </a:p>
      </xdr:txBody>
    </xdr:sp>
    <xdr:clientData/>
  </xdr:oneCellAnchor>
  <xdr:twoCellAnchor>
    <xdr:from>
      <xdr:col>7</xdr:col>
      <xdr:colOff>130175</xdr:colOff>
      <xdr:row>106</xdr:row>
      <xdr:rowOff>1294947</xdr:rowOff>
    </xdr:from>
    <xdr:to>
      <xdr:col>18</xdr:col>
      <xdr:colOff>82097</xdr:colOff>
      <xdr:row>106</xdr:row>
      <xdr:rowOff>2176126</xdr:rowOff>
    </xdr:to>
    <xdr:sp macro="" textlink="">
      <xdr:nvSpPr>
        <xdr:cNvPr id="13" name="正方形/長方形 12"/>
        <xdr:cNvSpPr/>
      </xdr:nvSpPr>
      <xdr:spPr>
        <a:xfrm>
          <a:off x="1360459" y="40439580"/>
          <a:ext cx="1780722" cy="881179"/>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1000"/>
            </a:lnSpc>
          </a:pPr>
          <a:r>
            <a:rPr kumimoji="1" lang="ja-JP" altLang="en-US" sz="1100">
              <a:solidFill>
                <a:sysClr val="windowText" lastClr="000000"/>
              </a:solidFill>
            </a:rPr>
            <a:t>Ｄ</a:t>
          </a:r>
          <a:r>
            <a:rPr kumimoji="1" lang="en-US" altLang="ja-JP" sz="1100">
              <a:solidFill>
                <a:sysClr val="windowText" lastClr="000000"/>
              </a:solidFill>
            </a:rPr>
            <a:t>:</a:t>
          </a:r>
          <a:r>
            <a:rPr kumimoji="1" lang="ja-JP" altLang="en-US" sz="1100">
              <a:solidFill>
                <a:sysClr val="windowText" lastClr="000000"/>
              </a:solidFill>
            </a:rPr>
            <a:t>国内法人等</a:t>
          </a:r>
          <a:endParaRPr kumimoji="1" lang="en-US" altLang="ja-JP" sz="1100">
            <a:solidFill>
              <a:sysClr val="windowText" lastClr="000000"/>
            </a:solidFill>
          </a:endParaRPr>
        </a:p>
        <a:p>
          <a:pPr algn="ctr">
            <a:lnSpc>
              <a:spcPts val="1000"/>
            </a:lnSpc>
          </a:pPr>
          <a:r>
            <a:rPr kumimoji="1" lang="ja-JP" altLang="en-US" sz="1100">
              <a:solidFill>
                <a:sysClr val="windowText" lastClr="000000"/>
              </a:solidFill>
            </a:rPr>
            <a:t>（企業等の実証・評価設備等</a:t>
          </a:r>
          <a:endParaRPr kumimoji="1" lang="en-US" altLang="ja-JP" sz="1100">
            <a:solidFill>
              <a:sysClr val="windowText" lastClr="000000"/>
            </a:solidFill>
          </a:endParaRPr>
        </a:p>
        <a:p>
          <a:pPr algn="ctr">
            <a:lnSpc>
              <a:spcPts val="1300"/>
            </a:lnSpc>
          </a:pPr>
          <a:r>
            <a:rPr kumimoji="1" lang="ja-JP" altLang="en-US" sz="1100">
              <a:solidFill>
                <a:sysClr val="windowText" lastClr="000000"/>
              </a:solidFill>
            </a:rPr>
            <a:t>の整備事業）</a:t>
          </a:r>
        </a:p>
      </xdr:txBody>
    </xdr:sp>
    <xdr:clientData/>
  </xdr:twoCellAnchor>
  <xdr:twoCellAnchor>
    <xdr:from>
      <xdr:col>7</xdr:col>
      <xdr:colOff>117475</xdr:colOff>
      <xdr:row>106</xdr:row>
      <xdr:rowOff>2162098</xdr:rowOff>
    </xdr:from>
    <xdr:to>
      <xdr:col>18</xdr:col>
      <xdr:colOff>107497</xdr:colOff>
      <xdr:row>106</xdr:row>
      <xdr:rowOff>3452804</xdr:rowOff>
    </xdr:to>
    <xdr:sp macro="" textlink="">
      <xdr:nvSpPr>
        <xdr:cNvPr id="14" name="大かっこ 13"/>
        <xdr:cNvSpPr/>
      </xdr:nvSpPr>
      <xdr:spPr>
        <a:xfrm>
          <a:off x="1347759" y="41306731"/>
          <a:ext cx="1818822" cy="1290706"/>
        </a:xfrm>
        <a:prstGeom prst="bracketPair">
          <a:avLst>
            <a:gd name="adj" fmla="val 843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300"/>
            </a:lnSpc>
          </a:pPr>
          <a:r>
            <a:rPr kumimoji="1" lang="ja-JP" altLang="en-US" sz="1100"/>
            <a:t>企業等が実証・評価等を行うための設備等を整備し、新技術の実用化を支援することにより、新たな市場の創出を図る。</a:t>
          </a:r>
        </a:p>
      </xdr:txBody>
    </xdr:sp>
    <xdr:clientData/>
  </xdr:twoCellAnchor>
  <xdr:oneCellAnchor>
    <xdr:from>
      <xdr:col>7</xdr:col>
      <xdr:colOff>46413</xdr:colOff>
      <xdr:row>106</xdr:row>
      <xdr:rowOff>1072697</xdr:rowOff>
    </xdr:from>
    <xdr:ext cx="960519" cy="275717"/>
    <xdr:sp macro="" textlink="">
      <xdr:nvSpPr>
        <xdr:cNvPr id="15" name="テキスト ボックス 14"/>
        <xdr:cNvSpPr txBox="1"/>
      </xdr:nvSpPr>
      <xdr:spPr>
        <a:xfrm>
          <a:off x="1276697" y="40217330"/>
          <a:ext cx="96051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公募・補助</a:t>
          </a:r>
          <a:r>
            <a:rPr kumimoji="1" lang="en-US" altLang="ja-JP" sz="1100"/>
            <a:t>】</a:t>
          </a:r>
          <a:endParaRPr kumimoji="1" lang="ja-JP" altLang="en-US" sz="1100"/>
        </a:p>
      </xdr:txBody>
    </xdr:sp>
    <xdr:clientData/>
  </xdr:oneCellAnchor>
  <xdr:twoCellAnchor>
    <xdr:from>
      <xdr:col>13</xdr:col>
      <xdr:colOff>56846</xdr:colOff>
      <xdr:row>106</xdr:row>
      <xdr:rowOff>687310</xdr:rowOff>
    </xdr:from>
    <xdr:to>
      <xdr:col>13</xdr:col>
      <xdr:colOff>56846</xdr:colOff>
      <xdr:row>106</xdr:row>
      <xdr:rowOff>1134985</xdr:rowOff>
    </xdr:to>
    <xdr:cxnSp macro="">
      <xdr:nvCxnSpPr>
        <xdr:cNvPr id="16" name="直線矢印コネクタ 15"/>
        <xdr:cNvCxnSpPr/>
      </xdr:nvCxnSpPr>
      <xdr:spPr>
        <a:xfrm>
          <a:off x="2284657" y="39831943"/>
          <a:ext cx="0" cy="44767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64103</xdr:colOff>
      <xdr:row>106</xdr:row>
      <xdr:rowOff>1317172</xdr:rowOff>
    </xdr:from>
    <xdr:to>
      <xdr:col>29</xdr:col>
      <xdr:colOff>39454</xdr:colOff>
      <xdr:row>106</xdr:row>
      <xdr:rowOff>2195309</xdr:rowOff>
    </xdr:to>
    <xdr:sp macro="" textlink="">
      <xdr:nvSpPr>
        <xdr:cNvPr id="17" name="正方形/長方形 16"/>
        <xdr:cNvSpPr/>
      </xdr:nvSpPr>
      <xdr:spPr>
        <a:xfrm>
          <a:off x="3289441" y="40461805"/>
          <a:ext cx="1762588" cy="878137"/>
        </a:xfrm>
        <a:prstGeom prst="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Ｅ</a:t>
          </a:r>
          <a:r>
            <a:rPr kumimoji="1" lang="en-US" altLang="ja-JP" sz="1100">
              <a:solidFill>
                <a:sysClr val="windowText" lastClr="000000"/>
              </a:solidFill>
            </a:rPr>
            <a:t>:</a:t>
          </a:r>
          <a:r>
            <a:rPr kumimoji="1" lang="ja-JP" altLang="en-US" sz="1100">
              <a:solidFill>
                <a:sysClr val="windowText" lastClr="000000"/>
              </a:solidFill>
            </a:rPr>
            <a:t>国内法人等</a:t>
          </a:r>
          <a:endParaRPr kumimoji="1" lang="en-US" altLang="ja-JP" sz="1100">
            <a:solidFill>
              <a:sysClr val="windowText" lastClr="000000"/>
            </a:solidFill>
          </a:endParaRPr>
        </a:p>
        <a:p>
          <a:pPr algn="ctr">
            <a:lnSpc>
              <a:spcPts val="1300"/>
            </a:lnSpc>
          </a:pPr>
          <a:r>
            <a:rPr kumimoji="1" lang="ja-JP" altLang="en-US" sz="1100">
              <a:solidFill>
                <a:sysClr val="windowText" lastClr="000000"/>
              </a:solidFill>
            </a:rPr>
            <a:t>（企業等の実証・評価等設備の開発事業）</a:t>
          </a:r>
        </a:p>
      </xdr:txBody>
    </xdr:sp>
    <xdr:clientData/>
  </xdr:twoCellAnchor>
  <xdr:twoCellAnchor>
    <xdr:from>
      <xdr:col>19</xdr:col>
      <xdr:colOff>30390</xdr:colOff>
      <xdr:row>106</xdr:row>
      <xdr:rowOff>2176087</xdr:rowOff>
    </xdr:from>
    <xdr:to>
      <xdr:col>29</xdr:col>
      <xdr:colOff>60503</xdr:colOff>
      <xdr:row>106</xdr:row>
      <xdr:rowOff>3452799</xdr:rowOff>
    </xdr:to>
    <xdr:sp macro="" textlink="">
      <xdr:nvSpPr>
        <xdr:cNvPr id="18" name="大かっこ 17"/>
        <xdr:cNvSpPr/>
      </xdr:nvSpPr>
      <xdr:spPr>
        <a:xfrm>
          <a:off x="3255728" y="41320720"/>
          <a:ext cx="1817350" cy="1276712"/>
        </a:xfrm>
        <a:prstGeom prst="bracketPair">
          <a:avLst>
            <a:gd name="adj" fmla="val 8432"/>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300"/>
            </a:lnSpc>
          </a:pPr>
          <a:r>
            <a:rPr kumimoji="1" lang="ja-JP" altLang="en-US" sz="1100"/>
            <a:t>企業等が実証・評価等を行うための設備を開発し、新技術の実用化を支援することにより、新たな市場の創出を図る。</a:t>
          </a:r>
        </a:p>
      </xdr:txBody>
    </xdr:sp>
    <xdr:clientData/>
  </xdr:twoCellAnchor>
  <xdr:oneCellAnchor>
    <xdr:from>
      <xdr:col>18</xdr:col>
      <xdr:colOff>160260</xdr:colOff>
      <xdr:row>106</xdr:row>
      <xdr:rowOff>1085397</xdr:rowOff>
    </xdr:from>
    <xdr:ext cx="960519" cy="275717"/>
    <xdr:sp macro="" textlink="">
      <xdr:nvSpPr>
        <xdr:cNvPr id="19" name="テキスト ボックス 18"/>
        <xdr:cNvSpPr txBox="1"/>
      </xdr:nvSpPr>
      <xdr:spPr>
        <a:xfrm>
          <a:off x="3219344" y="40230030"/>
          <a:ext cx="96051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公募・補助</a:t>
          </a:r>
          <a:r>
            <a:rPr kumimoji="1" lang="en-US" altLang="ja-JP" sz="1100"/>
            <a:t>】</a:t>
          </a:r>
          <a:endParaRPr kumimoji="1" lang="ja-JP" altLang="en-US" sz="1100"/>
        </a:p>
      </xdr:txBody>
    </xdr:sp>
    <xdr:clientData/>
  </xdr:oneCellAnchor>
  <xdr:twoCellAnchor>
    <xdr:from>
      <xdr:col>24</xdr:col>
      <xdr:colOff>151947</xdr:colOff>
      <xdr:row>106</xdr:row>
      <xdr:rowOff>690485</xdr:rowOff>
    </xdr:from>
    <xdr:to>
      <xdr:col>24</xdr:col>
      <xdr:colOff>151947</xdr:colOff>
      <xdr:row>106</xdr:row>
      <xdr:rowOff>1154900</xdr:rowOff>
    </xdr:to>
    <xdr:cxnSp macro="">
      <xdr:nvCxnSpPr>
        <xdr:cNvPr id="20" name="直線矢印コネクタ 19"/>
        <xdr:cNvCxnSpPr/>
      </xdr:nvCxnSpPr>
      <xdr:spPr>
        <a:xfrm>
          <a:off x="4208558" y="39835118"/>
          <a:ext cx="0" cy="464415"/>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85503</xdr:colOff>
      <xdr:row>105</xdr:row>
      <xdr:rowOff>3386840</xdr:rowOff>
    </xdr:from>
    <xdr:to>
      <xdr:col>49</xdr:col>
      <xdr:colOff>43938</xdr:colOff>
      <xdr:row>106</xdr:row>
      <xdr:rowOff>3714600</xdr:rowOff>
    </xdr:to>
    <xdr:grpSp>
      <xdr:nvGrpSpPr>
        <xdr:cNvPr id="21" name="グループ化 43"/>
        <xdr:cNvGrpSpPr>
          <a:grpSpLocks/>
        </xdr:cNvGrpSpPr>
      </xdr:nvGrpSpPr>
      <xdr:grpSpPr bwMode="auto">
        <a:xfrm>
          <a:off x="5106390" y="37690695"/>
          <a:ext cx="3826624" cy="5226726"/>
          <a:chOff x="193763" y="9768983"/>
          <a:chExt cx="4099744" cy="5211886"/>
        </a:xfrm>
      </xdr:grpSpPr>
      <xdr:sp macro="" textlink="">
        <xdr:nvSpPr>
          <xdr:cNvPr id="22" name="正方形/長方形 21"/>
          <xdr:cNvSpPr/>
        </xdr:nvSpPr>
        <xdr:spPr>
          <a:xfrm>
            <a:off x="837379" y="10076053"/>
            <a:ext cx="2918313" cy="755225"/>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Ｃ：株式会社野村総合研究所</a:t>
            </a:r>
            <a:endParaRPr kumimoji="1" lang="en-US" altLang="ja-JP" sz="1100">
              <a:solidFill>
                <a:sysClr val="windowText" lastClr="000000"/>
              </a:solidFill>
            </a:endParaRPr>
          </a:p>
          <a:p>
            <a:pPr algn="ctr"/>
            <a:r>
              <a:rPr kumimoji="1" lang="en-US" altLang="ja-JP" sz="1100">
                <a:solidFill>
                  <a:sysClr val="windowText" lastClr="000000"/>
                </a:solidFill>
              </a:rPr>
              <a:t>※</a:t>
            </a:r>
            <a:r>
              <a:rPr kumimoji="1" lang="ja-JP" altLang="en-US" sz="1100">
                <a:solidFill>
                  <a:sysClr val="windowText" lastClr="000000"/>
                </a:solidFill>
              </a:rPr>
              <a:t>人件費等事務費用以外、直接的な費用は</a:t>
            </a:r>
            <a:r>
              <a:rPr kumimoji="1" lang="en-US" altLang="ja-JP" sz="1100">
                <a:solidFill>
                  <a:sysClr val="windowText" lastClr="000000"/>
                </a:solidFill>
              </a:rPr>
              <a:t>EPC</a:t>
            </a:r>
            <a:r>
              <a:rPr kumimoji="1" lang="ja-JP" altLang="en-US" sz="1100">
                <a:solidFill>
                  <a:sysClr val="windowText" lastClr="000000"/>
                </a:solidFill>
              </a:rPr>
              <a:t>から事業者へ支払われる</a:t>
            </a:r>
            <a:endParaRPr kumimoji="1" lang="en-US" altLang="ja-JP" sz="1100">
              <a:solidFill>
                <a:sysClr val="windowText" lastClr="000000"/>
              </a:solidFill>
            </a:endParaRPr>
          </a:p>
        </xdr:txBody>
      </xdr:sp>
      <xdr:sp macro="" textlink="">
        <xdr:nvSpPr>
          <xdr:cNvPr id="23" name="大かっこ 22"/>
          <xdr:cNvSpPr/>
        </xdr:nvSpPr>
        <xdr:spPr>
          <a:xfrm>
            <a:off x="784479" y="10831278"/>
            <a:ext cx="3138729" cy="904610"/>
          </a:xfrm>
          <a:prstGeom prst="bracketPair">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algn="ctr" defTabSz="914400" eaLnBrk="1" fontAlgn="auto" latinLnBrk="0" hangingPunct="1">
              <a:lnSpc>
                <a:spcPts val="13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業務を受託し、事務局として</a:t>
            </a:r>
            <a:r>
              <a:rPr kumimoji="1" lang="ja-JP" altLang="en-US" sz="1100">
                <a:solidFill>
                  <a:sysClr val="windowText" lastClr="000000"/>
                </a:solidFill>
                <a:latin typeface="+mn-lt"/>
                <a:ea typeface="+mn-ea"/>
                <a:cs typeface="+mn-cs"/>
              </a:rPr>
              <a:t>希少金属使用量削減・代替技術開発設備整備費等事業</a:t>
            </a:r>
            <a:r>
              <a:rPr kumimoji="1" lang="ja-JP" altLang="ja-JP" sz="1100">
                <a:solidFill>
                  <a:sysClr val="windowText" lastClr="000000"/>
                </a:solidFill>
                <a:latin typeface="+mn-lt"/>
                <a:ea typeface="+mn-ea"/>
                <a:cs typeface="+mn-cs"/>
              </a:rPr>
              <a:t>を実施</a:t>
            </a:r>
            <a:endParaRPr lang="ja-JP" altLang="ja-JP">
              <a:solidFill>
                <a:sysClr val="windowText" lastClr="000000"/>
              </a:solidFill>
            </a:endParaRPr>
          </a:p>
        </xdr:txBody>
      </xdr:sp>
      <xdr:sp macro="" textlink="">
        <xdr:nvSpPr>
          <xdr:cNvPr id="24" name="テキスト ボックス 23"/>
          <xdr:cNvSpPr txBox="1"/>
        </xdr:nvSpPr>
        <xdr:spPr>
          <a:xfrm>
            <a:off x="1410461" y="9768983"/>
            <a:ext cx="1018747" cy="275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ysClr val="windowText" lastClr="000000"/>
                </a:solidFill>
              </a:rPr>
              <a:t>【</a:t>
            </a:r>
            <a:r>
              <a:rPr kumimoji="1" lang="ja-JP" altLang="en-US" sz="1100">
                <a:solidFill>
                  <a:sysClr val="windowText" lastClr="000000"/>
                </a:solidFill>
              </a:rPr>
              <a:t>公募・委託</a:t>
            </a:r>
            <a:r>
              <a:rPr kumimoji="1" lang="en-US" altLang="ja-JP" sz="1100">
                <a:solidFill>
                  <a:sysClr val="windowText" lastClr="000000"/>
                </a:solidFill>
              </a:rPr>
              <a:t>】</a:t>
            </a:r>
            <a:endParaRPr kumimoji="1" lang="ja-JP" altLang="en-US" sz="1100">
              <a:solidFill>
                <a:sysClr val="windowText" lastClr="000000"/>
              </a:solidFill>
            </a:endParaRPr>
          </a:p>
        </xdr:txBody>
      </xdr:sp>
      <xdr:sp macro="" textlink="">
        <xdr:nvSpPr>
          <xdr:cNvPr id="25" name="正方形/長方形 24"/>
          <xdr:cNvSpPr/>
        </xdr:nvSpPr>
        <xdr:spPr>
          <a:xfrm>
            <a:off x="281929" y="12325131"/>
            <a:ext cx="1913214" cy="929508"/>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Ｆ</a:t>
            </a:r>
            <a:r>
              <a:rPr kumimoji="1" lang="en-US" altLang="ja-JP" sz="1100">
                <a:solidFill>
                  <a:sysClr val="windowText" lastClr="000000"/>
                </a:solidFill>
              </a:rPr>
              <a:t>:</a:t>
            </a:r>
            <a:r>
              <a:rPr kumimoji="1" lang="ja-JP" altLang="ja-JP" sz="1100">
                <a:solidFill>
                  <a:sysClr val="windowText" lastClr="000000"/>
                </a:solidFill>
                <a:latin typeface="+mn-lt"/>
                <a:ea typeface="+mn-ea"/>
                <a:cs typeface="+mn-cs"/>
              </a:rPr>
              <a:t>国内法人等</a:t>
            </a:r>
            <a:endParaRPr kumimoji="1" lang="en-US" altLang="ja-JP" sz="1100">
              <a:solidFill>
                <a:sysClr val="windowText" lastClr="000000"/>
              </a:solidFill>
              <a:latin typeface="+mn-lt"/>
              <a:ea typeface="+mn-ea"/>
              <a:cs typeface="+mn-cs"/>
            </a:endParaRPr>
          </a:p>
          <a:p>
            <a:pPr algn="ctr">
              <a:lnSpc>
                <a:spcPts val="1300"/>
              </a:lnSpc>
            </a:pPr>
            <a:r>
              <a:rPr kumimoji="1" lang="ja-JP" altLang="ja-JP" sz="1100">
                <a:solidFill>
                  <a:sysClr val="windowText" lastClr="000000"/>
                </a:solidFill>
                <a:latin typeface="+mn-lt"/>
                <a:ea typeface="+mn-ea"/>
                <a:cs typeface="+mn-cs"/>
              </a:rPr>
              <a:t>（企業等の実証・評価設備等の整備事業）</a:t>
            </a:r>
            <a:endParaRPr lang="ja-JP" altLang="ja-JP">
              <a:solidFill>
                <a:sysClr val="windowText" lastClr="000000"/>
              </a:solidFill>
            </a:endParaRPr>
          </a:p>
        </xdr:txBody>
      </xdr:sp>
      <xdr:sp macro="" textlink="">
        <xdr:nvSpPr>
          <xdr:cNvPr id="26" name="大かっこ 25"/>
          <xdr:cNvSpPr/>
        </xdr:nvSpPr>
        <xdr:spPr>
          <a:xfrm>
            <a:off x="264296" y="13279537"/>
            <a:ext cx="1957297" cy="1693033"/>
          </a:xfrm>
          <a:prstGeom prst="bracketPair">
            <a:avLst>
              <a:gd name="adj" fmla="val 8432"/>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defTabSz="914400" eaLnBrk="1" fontAlgn="auto" latinLnBrk="0" hangingPunct="1">
              <a:lnSpc>
                <a:spcPts val="13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企業等が実証・評価等を行うための設備等を整備し、</a:t>
            </a:r>
            <a:r>
              <a:rPr kumimoji="1" lang="ja-JP" altLang="en-US" sz="1100">
                <a:solidFill>
                  <a:sysClr val="windowText" lastClr="000000"/>
                </a:solidFill>
                <a:latin typeface="+mn-lt"/>
                <a:ea typeface="+mn-ea"/>
                <a:cs typeface="+mn-cs"/>
              </a:rPr>
              <a:t>国際競争力のある技術への投資を拡大させ、資源制約等による研究開発拠点の海外移転等を防止する。</a:t>
            </a:r>
            <a:endParaRPr lang="ja-JP" altLang="ja-JP">
              <a:solidFill>
                <a:sysClr val="windowText" lastClr="000000"/>
              </a:solidFill>
            </a:endParaRPr>
          </a:p>
        </xdr:txBody>
      </xdr:sp>
      <xdr:sp macro="" textlink="">
        <xdr:nvSpPr>
          <xdr:cNvPr id="27" name="テキスト ボックス 26"/>
          <xdr:cNvSpPr txBox="1"/>
        </xdr:nvSpPr>
        <xdr:spPr>
          <a:xfrm>
            <a:off x="193763" y="12109352"/>
            <a:ext cx="1018747" cy="275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ysClr val="windowText" lastClr="000000"/>
                </a:solidFill>
              </a:rPr>
              <a:t>【</a:t>
            </a:r>
            <a:r>
              <a:rPr kumimoji="1" lang="ja-JP" altLang="en-US" sz="1100">
                <a:solidFill>
                  <a:sysClr val="windowText" lastClr="000000"/>
                </a:solidFill>
              </a:rPr>
              <a:t>公募・補助</a:t>
            </a:r>
            <a:r>
              <a:rPr kumimoji="1" lang="en-US" altLang="ja-JP" sz="1100">
                <a:solidFill>
                  <a:sysClr val="windowText" lastClr="000000"/>
                </a:solidFill>
              </a:rPr>
              <a:t>】</a:t>
            </a:r>
            <a:endParaRPr kumimoji="1" lang="ja-JP" altLang="en-US" sz="1100">
              <a:solidFill>
                <a:sysClr val="windowText" lastClr="000000"/>
              </a:solidFill>
            </a:endParaRPr>
          </a:p>
        </xdr:txBody>
      </xdr:sp>
      <xdr:cxnSp macro="">
        <xdr:nvCxnSpPr>
          <xdr:cNvPr id="28" name="直線矢印コネクタ 27"/>
          <xdr:cNvCxnSpPr/>
        </xdr:nvCxnSpPr>
        <xdr:spPr>
          <a:xfrm>
            <a:off x="1278211" y="11793983"/>
            <a:ext cx="0" cy="43985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9" name="正方形/長方形 28"/>
          <xdr:cNvSpPr/>
        </xdr:nvSpPr>
        <xdr:spPr>
          <a:xfrm>
            <a:off x="2362660" y="12325131"/>
            <a:ext cx="1922030" cy="937807"/>
          </a:xfrm>
          <a:prstGeom prst="rect">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Ｇ</a:t>
            </a:r>
            <a:r>
              <a:rPr kumimoji="1" lang="en-US" altLang="ja-JP" sz="1100">
                <a:solidFill>
                  <a:sysClr val="windowText" lastClr="000000"/>
                </a:solidFill>
              </a:rPr>
              <a:t>:</a:t>
            </a:r>
            <a:r>
              <a:rPr kumimoji="1" lang="ja-JP" altLang="ja-JP" sz="1100">
                <a:solidFill>
                  <a:sysClr val="windowText" lastClr="000000"/>
                </a:solidFill>
                <a:latin typeface="+mn-lt"/>
                <a:ea typeface="+mn-ea"/>
                <a:cs typeface="+mn-cs"/>
              </a:rPr>
              <a:t>国内法人等</a:t>
            </a:r>
            <a:endParaRPr kumimoji="1" lang="en-US" altLang="ja-JP" sz="1100">
              <a:solidFill>
                <a:sysClr val="windowText" lastClr="000000"/>
              </a:solidFill>
              <a:latin typeface="+mn-lt"/>
              <a:ea typeface="+mn-ea"/>
              <a:cs typeface="+mn-cs"/>
            </a:endParaRPr>
          </a:p>
          <a:p>
            <a:pPr algn="ctr">
              <a:lnSpc>
                <a:spcPts val="1300"/>
              </a:lnSpc>
            </a:pPr>
            <a:r>
              <a:rPr kumimoji="1" lang="ja-JP" altLang="ja-JP" sz="1100">
                <a:solidFill>
                  <a:sysClr val="windowText" lastClr="000000"/>
                </a:solidFill>
                <a:latin typeface="+mn-lt"/>
                <a:ea typeface="+mn-ea"/>
                <a:cs typeface="+mn-cs"/>
              </a:rPr>
              <a:t>（企業等の</a:t>
            </a:r>
            <a:r>
              <a:rPr kumimoji="1" lang="ja-JP" altLang="en-US" sz="1100">
                <a:solidFill>
                  <a:sysClr val="windowText" lastClr="000000"/>
                </a:solidFill>
                <a:latin typeface="+mn-lt"/>
                <a:ea typeface="+mn-ea"/>
                <a:cs typeface="+mn-cs"/>
              </a:rPr>
              <a:t>実用化研究</a:t>
            </a:r>
            <a:r>
              <a:rPr kumimoji="1" lang="ja-JP" altLang="ja-JP" sz="1100">
                <a:solidFill>
                  <a:sysClr val="windowText" lastClr="000000"/>
                </a:solidFill>
                <a:latin typeface="+mn-lt"/>
                <a:ea typeface="+mn-ea"/>
                <a:cs typeface="+mn-cs"/>
              </a:rPr>
              <a:t>設備</a:t>
            </a:r>
            <a:r>
              <a:rPr kumimoji="1" lang="ja-JP" altLang="en-US" sz="1100">
                <a:solidFill>
                  <a:sysClr val="windowText" lastClr="000000"/>
                </a:solidFill>
                <a:latin typeface="+mn-lt"/>
                <a:ea typeface="+mn-ea"/>
                <a:cs typeface="+mn-cs"/>
              </a:rPr>
              <a:t>等</a:t>
            </a:r>
            <a:r>
              <a:rPr kumimoji="1" lang="ja-JP" altLang="ja-JP" sz="1100">
                <a:solidFill>
                  <a:sysClr val="windowText" lastClr="000000"/>
                </a:solidFill>
                <a:latin typeface="+mn-lt"/>
                <a:ea typeface="+mn-ea"/>
                <a:cs typeface="+mn-cs"/>
              </a:rPr>
              <a:t>の</a:t>
            </a:r>
            <a:r>
              <a:rPr kumimoji="1" lang="ja-JP" altLang="en-US" sz="1100">
                <a:solidFill>
                  <a:sysClr val="windowText" lastClr="000000"/>
                </a:solidFill>
                <a:latin typeface="+mn-lt"/>
                <a:ea typeface="+mn-ea"/>
                <a:cs typeface="+mn-cs"/>
              </a:rPr>
              <a:t>整備</a:t>
            </a:r>
            <a:r>
              <a:rPr kumimoji="1" lang="ja-JP" altLang="ja-JP" sz="1100">
                <a:solidFill>
                  <a:sysClr val="windowText" lastClr="000000"/>
                </a:solidFill>
                <a:latin typeface="+mn-lt"/>
                <a:ea typeface="+mn-ea"/>
                <a:cs typeface="+mn-cs"/>
              </a:rPr>
              <a:t>事業）</a:t>
            </a:r>
            <a:endParaRPr kumimoji="1" lang="en-US" altLang="ja-JP" sz="1100">
              <a:solidFill>
                <a:sysClr val="windowText" lastClr="000000"/>
              </a:solidFill>
            </a:endParaRPr>
          </a:p>
        </xdr:txBody>
      </xdr:sp>
      <xdr:sp macro="" textlink="">
        <xdr:nvSpPr>
          <xdr:cNvPr id="30" name="大かっこ 29"/>
          <xdr:cNvSpPr/>
        </xdr:nvSpPr>
        <xdr:spPr>
          <a:xfrm>
            <a:off x="2336210" y="13271238"/>
            <a:ext cx="1957297" cy="1709631"/>
          </a:xfrm>
          <a:prstGeom prst="bracketPair">
            <a:avLst>
              <a:gd name="adj" fmla="val 8432"/>
            </a:avLst>
          </a:prstGeom>
          <a:noFill/>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marL="0" marR="0" indent="0" defTabSz="914400" eaLnBrk="1" fontAlgn="auto" latinLnBrk="0" hangingPunct="1">
              <a:lnSpc>
                <a:spcPts val="1300"/>
              </a:lnSpc>
              <a:spcBef>
                <a:spcPts val="0"/>
              </a:spcBef>
              <a:spcAft>
                <a:spcPts val="0"/>
              </a:spcAft>
              <a:buClrTx/>
              <a:buSzTx/>
              <a:buFontTx/>
              <a:buNone/>
              <a:tabLst/>
              <a:defRPr/>
            </a:pPr>
            <a:r>
              <a:rPr kumimoji="1" lang="ja-JP" altLang="ja-JP" sz="1100">
                <a:solidFill>
                  <a:sysClr val="windowText" lastClr="000000"/>
                </a:solidFill>
                <a:latin typeface="+mn-lt"/>
                <a:ea typeface="+mn-ea"/>
                <a:cs typeface="+mn-cs"/>
              </a:rPr>
              <a:t>企業等が実用化研究等を行うための設備</a:t>
            </a:r>
            <a:r>
              <a:rPr kumimoji="1" lang="ja-JP" altLang="en-US" sz="1100">
                <a:solidFill>
                  <a:sysClr val="windowText" lastClr="000000"/>
                </a:solidFill>
                <a:latin typeface="+mn-lt"/>
                <a:ea typeface="+mn-ea"/>
                <a:cs typeface="+mn-cs"/>
              </a:rPr>
              <a:t>等</a:t>
            </a:r>
            <a:r>
              <a:rPr kumimoji="1" lang="ja-JP" altLang="ja-JP" sz="1100">
                <a:solidFill>
                  <a:sysClr val="windowText" lastClr="000000"/>
                </a:solidFill>
                <a:latin typeface="+mn-lt"/>
                <a:ea typeface="+mn-ea"/>
                <a:cs typeface="+mn-cs"/>
              </a:rPr>
              <a:t>を</a:t>
            </a:r>
            <a:r>
              <a:rPr kumimoji="1" lang="ja-JP" altLang="en-US" sz="1100">
                <a:solidFill>
                  <a:sysClr val="windowText" lastClr="000000"/>
                </a:solidFill>
                <a:latin typeface="+mn-lt"/>
                <a:ea typeface="+mn-ea"/>
                <a:cs typeface="+mn-cs"/>
              </a:rPr>
              <a:t>整備</a:t>
            </a:r>
            <a:r>
              <a:rPr kumimoji="1" lang="ja-JP" altLang="ja-JP" sz="1100">
                <a:solidFill>
                  <a:sysClr val="windowText" lastClr="000000"/>
                </a:solidFill>
                <a:latin typeface="+mn-lt"/>
                <a:ea typeface="+mn-ea"/>
                <a:cs typeface="+mn-cs"/>
              </a:rPr>
              <a:t>し、</a:t>
            </a:r>
            <a:r>
              <a:rPr kumimoji="1" lang="ja-JP" altLang="en-US" sz="1100">
                <a:solidFill>
                  <a:sysClr val="windowText" lastClr="000000"/>
                </a:solidFill>
                <a:latin typeface="+mn-lt"/>
                <a:ea typeface="+mn-ea"/>
                <a:cs typeface="+mn-cs"/>
              </a:rPr>
              <a:t>国際競争力のある技術への投資を拡大させ、資源制約等による研究開発拠点の海外移転等を防止する。</a:t>
            </a:r>
            <a:endParaRPr lang="ja-JP" altLang="ja-JP">
              <a:solidFill>
                <a:sysClr val="windowText" lastClr="000000"/>
              </a:solidFill>
            </a:endParaRPr>
          </a:p>
        </xdr:txBody>
      </xdr:sp>
      <xdr:sp macro="" textlink="">
        <xdr:nvSpPr>
          <xdr:cNvPr id="31" name="テキスト ボックス 30"/>
          <xdr:cNvSpPr txBox="1"/>
        </xdr:nvSpPr>
        <xdr:spPr>
          <a:xfrm>
            <a:off x="2283310" y="12109352"/>
            <a:ext cx="1018747" cy="27526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solidFill>
                  <a:sysClr val="windowText" lastClr="000000"/>
                </a:solidFill>
              </a:rPr>
              <a:t>【</a:t>
            </a:r>
            <a:r>
              <a:rPr kumimoji="1" lang="ja-JP" altLang="en-US" sz="1100">
                <a:solidFill>
                  <a:sysClr val="windowText" lastClr="000000"/>
                </a:solidFill>
              </a:rPr>
              <a:t>公募・補助</a:t>
            </a:r>
            <a:r>
              <a:rPr kumimoji="1" lang="en-US" altLang="ja-JP" sz="1100">
                <a:solidFill>
                  <a:sysClr val="windowText" lastClr="000000"/>
                </a:solidFill>
              </a:rPr>
              <a:t>】</a:t>
            </a:r>
            <a:endParaRPr kumimoji="1" lang="ja-JP" altLang="en-US" sz="1100">
              <a:solidFill>
                <a:sysClr val="windowText" lastClr="000000"/>
              </a:solidFill>
            </a:endParaRPr>
          </a:p>
        </xdr:txBody>
      </xdr:sp>
      <xdr:cxnSp macro="">
        <xdr:nvCxnSpPr>
          <xdr:cNvPr id="32" name="直線矢印コネクタ 31"/>
          <xdr:cNvCxnSpPr/>
        </xdr:nvCxnSpPr>
        <xdr:spPr>
          <a:xfrm>
            <a:off x="3367759" y="11793983"/>
            <a:ext cx="0" cy="439857"/>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grpSp>
    <xdr:clientData/>
  </xdr:twoCellAnchor>
  <xdr:oneCellAnchor>
    <xdr:from>
      <xdr:col>7</xdr:col>
      <xdr:colOff>88900</xdr:colOff>
      <xdr:row>107</xdr:row>
      <xdr:rowOff>0</xdr:rowOff>
    </xdr:from>
    <xdr:ext cx="7574959" cy="275717"/>
    <xdr:sp macro="" textlink="">
      <xdr:nvSpPr>
        <xdr:cNvPr id="33" name="テキスト ボックス 32"/>
        <xdr:cNvSpPr txBox="1"/>
      </xdr:nvSpPr>
      <xdr:spPr>
        <a:xfrm>
          <a:off x="1319184" y="43242807"/>
          <a:ext cx="7574959"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現在、積み増された基金を活用して補助事業を実施中であり、Ｂ．以降の金額はまだ確定していないため、記載していない。</a:t>
          </a:r>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34</xdr:col>
      <xdr:colOff>139700</xdr:colOff>
      <xdr:row>100</xdr:row>
      <xdr:rowOff>647700</xdr:rowOff>
    </xdr:from>
    <xdr:ext cx="184731" cy="264560"/>
    <xdr:sp macro="" textlink="">
      <xdr:nvSpPr>
        <xdr:cNvPr id="44" name="テキスト ボックス 43"/>
        <xdr:cNvSpPr txBox="1"/>
      </xdr:nvSpPr>
      <xdr:spPr>
        <a:xfrm>
          <a:off x="5983547" y="261345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24</xdr:col>
      <xdr:colOff>76200</xdr:colOff>
      <xdr:row>105</xdr:row>
      <xdr:rowOff>367088</xdr:rowOff>
    </xdr:from>
    <xdr:to>
      <xdr:col>35</xdr:col>
      <xdr:colOff>63500</xdr:colOff>
      <xdr:row>105</xdr:row>
      <xdr:rowOff>1261737</xdr:rowOff>
    </xdr:to>
    <xdr:sp macro="" textlink="">
      <xdr:nvSpPr>
        <xdr:cNvPr id="2" name="正方形/長方形 1"/>
        <xdr:cNvSpPr/>
      </xdr:nvSpPr>
      <xdr:spPr>
        <a:xfrm>
          <a:off x="4132811" y="29478259"/>
          <a:ext cx="1974042" cy="8946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経済産業省（１１２百万円）</a:t>
          </a:r>
        </a:p>
      </xdr:txBody>
    </xdr:sp>
    <xdr:clientData/>
  </xdr:twoCellAnchor>
  <xdr:twoCellAnchor>
    <xdr:from>
      <xdr:col>11</xdr:col>
      <xdr:colOff>88900</xdr:colOff>
      <xdr:row>105</xdr:row>
      <xdr:rowOff>2695575</xdr:rowOff>
    </xdr:from>
    <xdr:to>
      <xdr:col>23</xdr:col>
      <xdr:colOff>29827</xdr:colOff>
      <xdr:row>105</xdr:row>
      <xdr:rowOff>3615051</xdr:rowOff>
    </xdr:to>
    <xdr:sp macro="" textlink="">
      <xdr:nvSpPr>
        <xdr:cNvPr id="3" name="正方形/長方形 2"/>
        <xdr:cNvSpPr/>
      </xdr:nvSpPr>
      <xdr:spPr>
        <a:xfrm>
          <a:off x="1984202" y="31806746"/>
          <a:ext cx="1935981" cy="919476"/>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a:t>
          </a:r>
          <a:r>
            <a:rPr kumimoji="1" lang="ja-JP" altLang="en-US" sz="1100">
              <a:solidFill>
                <a:sysClr val="windowText" lastClr="000000"/>
              </a:solidFill>
            </a:rPr>
            <a:t>財団法人エネルギー総合工学研究所（１１０百万円）</a:t>
          </a:r>
        </a:p>
      </xdr:txBody>
    </xdr:sp>
    <xdr:clientData/>
  </xdr:twoCellAnchor>
  <xdr:twoCellAnchor>
    <xdr:from>
      <xdr:col>35</xdr:col>
      <xdr:colOff>194887</xdr:colOff>
      <xdr:row>105</xdr:row>
      <xdr:rowOff>2674101</xdr:rowOff>
    </xdr:from>
    <xdr:to>
      <xdr:col>45</xdr:col>
      <xdr:colOff>190471</xdr:colOff>
      <xdr:row>105</xdr:row>
      <xdr:rowOff>3576933</xdr:rowOff>
    </xdr:to>
    <xdr:sp macro="" textlink="">
      <xdr:nvSpPr>
        <xdr:cNvPr id="4" name="正方形/長方形 3"/>
        <xdr:cNvSpPr/>
      </xdr:nvSpPr>
      <xdr:spPr>
        <a:xfrm>
          <a:off x="6238240" y="31785272"/>
          <a:ext cx="2048827" cy="902832"/>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B.</a:t>
          </a:r>
          <a:r>
            <a:rPr kumimoji="1" lang="ja-JP" altLang="en-US" sz="1100">
              <a:solidFill>
                <a:sysClr val="windowText" lastClr="000000"/>
              </a:solidFill>
            </a:rPr>
            <a:t>株式会社東芝（２百万円）</a:t>
          </a:r>
        </a:p>
      </xdr:txBody>
    </xdr:sp>
    <xdr:clientData/>
  </xdr:twoCellAnchor>
  <xdr:twoCellAnchor>
    <xdr:from>
      <xdr:col>29</xdr:col>
      <xdr:colOff>93287</xdr:colOff>
      <xdr:row>105</xdr:row>
      <xdr:rowOff>1261687</xdr:rowOff>
    </xdr:from>
    <xdr:to>
      <xdr:col>29</xdr:col>
      <xdr:colOff>93287</xdr:colOff>
      <xdr:row>105</xdr:row>
      <xdr:rowOff>1909387</xdr:rowOff>
    </xdr:to>
    <xdr:cxnSp macro="">
      <xdr:nvCxnSpPr>
        <xdr:cNvPr id="5" name="直線コネクタ 4"/>
        <xdr:cNvCxnSpPr/>
      </xdr:nvCxnSpPr>
      <xdr:spPr>
        <a:xfrm>
          <a:off x="5105862" y="30372858"/>
          <a:ext cx="0" cy="6477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105987</xdr:colOff>
      <xdr:row>105</xdr:row>
      <xdr:rowOff>1909387</xdr:rowOff>
    </xdr:from>
    <xdr:to>
      <xdr:col>41</xdr:col>
      <xdr:colOff>88909</xdr:colOff>
      <xdr:row>105</xdr:row>
      <xdr:rowOff>1909387</xdr:rowOff>
    </xdr:to>
    <xdr:cxnSp macro="">
      <xdr:nvCxnSpPr>
        <xdr:cNvPr id="6" name="直線コネクタ 5"/>
        <xdr:cNvCxnSpPr/>
      </xdr:nvCxnSpPr>
      <xdr:spPr>
        <a:xfrm>
          <a:off x="2998816" y="31020558"/>
          <a:ext cx="4388668"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118687</xdr:colOff>
      <xdr:row>105</xdr:row>
      <xdr:rowOff>1914525</xdr:rowOff>
    </xdr:from>
    <xdr:to>
      <xdr:col>17</xdr:col>
      <xdr:colOff>118687</xdr:colOff>
      <xdr:row>105</xdr:row>
      <xdr:rowOff>2352675</xdr:rowOff>
    </xdr:to>
    <xdr:cxnSp macro="">
      <xdr:nvCxnSpPr>
        <xdr:cNvPr id="7" name="直線コネクタ 6"/>
        <xdr:cNvCxnSpPr/>
      </xdr:nvCxnSpPr>
      <xdr:spPr>
        <a:xfrm>
          <a:off x="3011516" y="31025696"/>
          <a:ext cx="0" cy="43815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76200</xdr:colOff>
      <xdr:row>105</xdr:row>
      <xdr:rowOff>1892300</xdr:rowOff>
    </xdr:from>
    <xdr:to>
      <xdr:col>41</xdr:col>
      <xdr:colOff>76200</xdr:colOff>
      <xdr:row>105</xdr:row>
      <xdr:rowOff>2349500</xdr:rowOff>
    </xdr:to>
    <xdr:cxnSp macro="">
      <xdr:nvCxnSpPr>
        <xdr:cNvPr id="8" name="直線コネクタ 7"/>
        <xdr:cNvCxnSpPr/>
      </xdr:nvCxnSpPr>
      <xdr:spPr>
        <a:xfrm>
          <a:off x="7374775" y="31003471"/>
          <a:ext cx="0" cy="45720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76200</xdr:colOff>
      <xdr:row>105</xdr:row>
      <xdr:rowOff>3632200</xdr:rowOff>
    </xdr:from>
    <xdr:to>
      <xdr:col>23</xdr:col>
      <xdr:colOff>0</xdr:colOff>
      <xdr:row>105</xdr:row>
      <xdr:rowOff>4572772</xdr:rowOff>
    </xdr:to>
    <xdr:sp macro="" textlink="">
      <xdr:nvSpPr>
        <xdr:cNvPr id="9" name="大かっこ 8"/>
        <xdr:cNvSpPr/>
      </xdr:nvSpPr>
      <xdr:spPr>
        <a:xfrm>
          <a:off x="1971502" y="32743371"/>
          <a:ext cx="1918854" cy="94057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300"/>
            </a:lnSpc>
          </a:pPr>
          <a:r>
            <a:rPr kumimoji="1" lang="ja-JP" altLang="en-US" sz="1100"/>
            <a:t>過酷事故事象解析コード（機構論的モデル）の開発</a:t>
          </a:r>
        </a:p>
      </xdr:txBody>
    </xdr:sp>
    <xdr:clientData/>
  </xdr:twoCellAnchor>
  <xdr:twoCellAnchor>
    <xdr:from>
      <xdr:col>35</xdr:col>
      <xdr:colOff>207587</xdr:colOff>
      <xdr:row>105</xdr:row>
      <xdr:rowOff>3648075</xdr:rowOff>
    </xdr:from>
    <xdr:to>
      <xdr:col>45</xdr:col>
      <xdr:colOff>186118</xdr:colOff>
      <xdr:row>105</xdr:row>
      <xdr:rowOff>4572000</xdr:rowOff>
    </xdr:to>
    <xdr:sp macro="" textlink="">
      <xdr:nvSpPr>
        <xdr:cNvPr id="10" name="大かっこ 9"/>
        <xdr:cNvSpPr/>
      </xdr:nvSpPr>
      <xdr:spPr>
        <a:xfrm>
          <a:off x="6250940" y="32759246"/>
          <a:ext cx="2031774" cy="923925"/>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300"/>
            </a:lnSpc>
          </a:pPr>
          <a:r>
            <a:rPr kumimoji="1" lang="ja-JP" altLang="en-US" sz="1100"/>
            <a:t>過酷事故事象解析コード（ユーザーチューニング活用型）の開発</a:t>
          </a:r>
        </a:p>
      </xdr:txBody>
    </xdr:sp>
    <xdr:clientData/>
  </xdr:twoCellAnchor>
  <xdr:twoCellAnchor>
    <xdr:from>
      <xdr:col>11</xdr:col>
      <xdr:colOff>93287</xdr:colOff>
      <xdr:row>105</xdr:row>
      <xdr:rowOff>2350251</xdr:rowOff>
    </xdr:from>
    <xdr:to>
      <xdr:col>23</xdr:col>
      <xdr:colOff>105987</xdr:colOff>
      <xdr:row>105</xdr:row>
      <xdr:rowOff>2662576</xdr:rowOff>
    </xdr:to>
    <xdr:sp macro="" textlink="">
      <xdr:nvSpPr>
        <xdr:cNvPr id="11" name="大かっこ 10"/>
        <xdr:cNvSpPr/>
      </xdr:nvSpPr>
      <xdr:spPr>
        <a:xfrm>
          <a:off x="1988589" y="31461422"/>
          <a:ext cx="2007754" cy="312325"/>
        </a:xfrm>
        <a:prstGeom prst="bracketPair">
          <a:avLst/>
        </a:prstGeom>
        <a:ln>
          <a:no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a:t>
          </a:r>
          <a:r>
            <a:rPr kumimoji="1" lang="ja-JP" altLang="en-US" sz="1100"/>
            <a:t>一般競争入札・委託</a:t>
          </a:r>
          <a:r>
            <a:rPr kumimoji="1" lang="en-US" altLang="ja-JP" sz="1100"/>
            <a:t>】</a:t>
          </a:r>
          <a:endParaRPr kumimoji="1" lang="ja-JP" altLang="en-US" sz="1100"/>
        </a:p>
      </xdr:txBody>
    </xdr:sp>
    <xdr:clientData/>
  </xdr:twoCellAnchor>
  <xdr:twoCellAnchor>
    <xdr:from>
      <xdr:col>35</xdr:col>
      <xdr:colOff>228600</xdr:colOff>
      <xdr:row>105</xdr:row>
      <xdr:rowOff>2353426</xdr:rowOff>
    </xdr:from>
    <xdr:to>
      <xdr:col>45</xdr:col>
      <xdr:colOff>186097</xdr:colOff>
      <xdr:row>105</xdr:row>
      <xdr:rowOff>2586405</xdr:rowOff>
    </xdr:to>
    <xdr:sp macro="" textlink="">
      <xdr:nvSpPr>
        <xdr:cNvPr id="12" name="大かっこ 11"/>
        <xdr:cNvSpPr/>
      </xdr:nvSpPr>
      <xdr:spPr>
        <a:xfrm>
          <a:off x="6271953" y="31464597"/>
          <a:ext cx="2010740" cy="232979"/>
        </a:xfrm>
        <a:prstGeom prst="bracketPair">
          <a:avLst/>
        </a:prstGeom>
        <a:ln>
          <a:no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r>
            <a:rPr kumimoji="1" lang="en-US" altLang="ja-JP" sz="1100"/>
            <a:t>【</a:t>
          </a:r>
          <a:r>
            <a:rPr kumimoji="1" lang="ja-JP" altLang="en-US" sz="1100"/>
            <a:t>一般競争入札・委託</a:t>
          </a:r>
          <a:r>
            <a:rPr kumimoji="1" lang="en-US" altLang="ja-JP" sz="1100"/>
            <a:t>】</a:t>
          </a:r>
          <a:endParaRPr kumimoji="1" lang="ja-JP" altLang="en-US" sz="1100"/>
        </a:p>
      </xdr:txBody>
    </xdr:sp>
    <xdr:clientData/>
  </xdr:twoCellAnchor>
  <xdr:twoCellAnchor>
    <xdr:from>
      <xdr:col>2</xdr:col>
      <xdr:colOff>12700</xdr:colOff>
      <xdr:row>203</xdr:row>
      <xdr:rowOff>12700</xdr:rowOff>
    </xdr:from>
    <xdr:to>
      <xdr:col>35</xdr:col>
      <xdr:colOff>194888</xdr:colOff>
      <xdr:row>203</xdr:row>
      <xdr:rowOff>228600</xdr:rowOff>
    </xdr:to>
    <xdr:sp macro="" textlink="">
      <xdr:nvSpPr>
        <xdr:cNvPr id="13" name="テキスト ボックス 12"/>
        <xdr:cNvSpPr txBox="1"/>
      </xdr:nvSpPr>
      <xdr:spPr>
        <a:xfrm>
          <a:off x="345209" y="48259769"/>
          <a:ext cx="5893032" cy="21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a:t>
          </a:r>
          <a:r>
            <a:rPr kumimoji="1" lang="ja-JP" altLang="en-US" sz="1100"/>
            <a:t>財団法人エネルギー総合工学研究所</a:t>
          </a:r>
        </a:p>
      </xdr:txBody>
    </xdr:sp>
    <xdr:clientData/>
  </xdr:twoCellAnchor>
  <xdr:twoCellAnchor>
    <xdr:from>
      <xdr:col>1</xdr:col>
      <xdr:colOff>0</xdr:colOff>
      <xdr:row>215</xdr:row>
      <xdr:rowOff>152400</xdr:rowOff>
    </xdr:from>
    <xdr:to>
      <xdr:col>35</xdr:col>
      <xdr:colOff>12700</xdr:colOff>
      <xdr:row>221</xdr:row>
      <xdr:rowOff>12700</xdr:rowOff>
    </xdr:to>
    <xdr:sp macro="" textlink="">
      <xdr:nvSpPr>
        <xdr:cNvPr id="14" name="テキスト ボックス 13"/>
        <xdr:cNvSpPr txBox="1"/>
      </xdr:nvSpPr>
      <xdr:spPr>
        <a:xfrm>
          <a:off x="166255" y="52846778"/>
          <a:ext cx="5889798" cy="300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B.</a:t>
          </a:r>
          <a:r>
            <a:rPr kumimoji="1" lang="ja-JP" altLang="en-US" sz="1100"/>
            <a:t>株式会社東芝</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27</xdr:col>
      <xdr:colOff>16626</xdr:colOff>
      <xdr:row>294</xdr:row>
      <xdr:rowOff>155568</xdr:rowOff>
    </xdr:from>
    <xdr:to>
      <xdr:col>38</xdr:col>
      <xdr:colOff>98010</xdr:colOff>
      <xdr:row>311</xdr:row>
      <xdr:rowOff>7336</xdr:rowOff>
    </xdr:to>
    <xdr:grpSp>
      <xdr:nvGrpSpPr>
        <xdr:cNvPr id="2" name="グループ化 15"/>
        <xdr:cNvGrpSpPr>
          <a:grpSpLocks/>
        </xdr:cNvGrpSpPr>
      </xdr:nvGrpSpPr>
      <xdr:grpSpPr bwMode="auto">
        <a:xfrm>
          <a:off x="4660670" y="74970113"/>
          <a:ext cx="2142940" cy="2678096"/>
          <a:chOff x="4780588" y="59690000"/>
          <a:chExt cx="2211149" cy="2784526"/>
        </a:xfrm>
      </xdr:grpSpPr>
      <xdr:sp macro="" textlink="">
        <xdr:nvSpPr>
          <xdr:cNvPr id="3" name="テキスト ボックス 2"/>
          <xdr:cNvSpPr txBox="1"/>
        </xdr:nvSpPr>
        <xdr:spPr>
          <a:xfrm>
            <a:off x="5146573" y="59690000"/>
            <a:ext cx="1234136" cy="605016"/>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r>
              <a:rPr kumimoji="1" lang="ja-JP" altLang="en-US" sz="1100"/>
              <a:t>経済産業省</a:t>
            </a:r>
            <a:r>
              <a:rPr kumimoji="1" lang="en-US" altLang="ja-JP" sz="1100"/>
              <a:t>40,000</a:t>
            </a:r>
            <a:r>
              <a:rPr kumimoji="1" lang="ja-JP" altLang="en-US" sz="1100"/>
              <a:t>百万円</a:t>
            </a:r>
          </a:p>
        </xdr:txBody>
      </xdr:sp>
      <xdr:cxnSp macro="">
        <xdr:nvCxnSpPr>
          <xdr:cNvPr id="4" name="直線コネクタ 3"/>
          <xdr:cNvCxnSpPr>
            <a:stCxn id="3" idx="2"/>
            <a:endCxn id="5" idx="0"/>
          </xdr:cNvCxnSpPr>
        </xdr:nvCxnSpPr>
        <xdr:spPr>
          <a:xfrm flipH="1">
            <a:off x="5733851" y="60295016"/>
            <a:ext cx="0" cy="993954"/>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xdr:cNvSpPr txBox="1"/>
        </xdr:nvSpPr>
        <xdr:spPr>
          <a:xfrm>
            <a:off x="5197640" y="61288970"/>
            <a:ext cx="1106467" cy="838380"/>
          </a:xfrm>
          <a:prstGeom prst="rect">
            <a:avLst/>
          </a:prstGeom>
          <a:noFill/>
          <a:ln>
            <a:solidFill>
              <a:schemeClr val="tx1"/>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pPr algn="ctr">
              <a:lnSpc>
                <a:spcPts val="1300"/>
              </a:lnSpc>
            </a:pPr>
            <a:r>
              <a:rPr kumimoji="1" lang="ja-JP" altLang="en-US" sz="1100"/>
              <a:t>Ａ．中小企業基盤整備機構</a:t>
            </a:r>
            <a:r>
              <a:rPr kumimoji="1" lang="en-US" altLang="ja-JP" sz="1100"/>
              <a:t>40,000</a:t>
            </a:r>
            <a:r>
              <a:rPr kumimoji="1" lang="ja-JP" altLang="en-US" sz="1100"/>
              <a:t>百万円</a:t>
            </a:r>
          </a:p>
        </xdr:txBody>
      </xdr:sp>
      <xdr:sp macro="" textlink="">
        <xdr:nvSpPr>
          <xdr:cNvPr id="6" name="テキスト ボックス 5"/>
          <xdr:cNvSpPr txBox="1"/>
        </xdr:nvSpPr>
        <xdr:spPr>
          <a:xfrm>
            <a:off x="5835987" y="61626051"/>
            <a:ext cx="622378" cy="28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en-US" altLang="ja-JP" sz="1100"/>
              <a:t>【</a:t>
            </a:r>
            <a:r>
              <a:rPr kumimoji="1" lang="ja-JP" altLang="en-US" sz="1100"/>
              <a:t>出資</a:t>
            </a:r>
            <a:r>
              <a:rPr kumimoji="1" lang="en-US" altLang="ja-JP" sz="1100"/>
              <a:t>】</a:t>
            </a:r>
            <a:endParaRPr kumimoji="1" lang="ja-JP" altLang="en-US" sz="1100"/>
          </a:p>
        </xdr:txBody>
      </xdr:sp>
      <xdr:sp macro="" textlink="">
        <xdr:nvSpPr>
          <xdr:cNvPr id="7" name="テキスト ボックス 6"/>
          <xdr:cNvSpPr txBox="1"/>
        </xdr:nvSpPr>
        <xdr:spPr>
          <a:xfrm>
            <a:off x="4780588" y="62187852"/>
            <a:ext cx="2211149" cy="2866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kumimoji="1" lang="ja-JP" altLang="en-US" sz="1100"/>
              <a:t>（被災中小企業への貸付支援等）</a:t>
            </a:r>
          </a:p>
        </xdr:txBody>
      </xdr:sp>
    </xdr:grpSp>
    <xdr:clientData/>
  </xdr:twoCellAnchor>
  <xdr:twoCellAnchor>
    <xdr:from>
      <xdr:col>19</xdr:col>
      <xdr:colOff>58189</xdr:colOff>
      <xdr:row>105</xdr:row>
      <xdr:rowOff>2734887</xdr:rowOff>
    </xdr:from>
    <xdr:to>
      <xdr:col>41</xdr:col>
      <xdr:colOff>83127</xdr:colOff>
      <xdr:row>106</xdr:row>
      <xdr:rowOff>3042458</xdr:rowOff>
    </xdr:to>
    <xdr:grpSp>
      <xdr:nvGrpSpPr>
        <xdr:cNvPr id="8" name="グループ化 41"/>
        <xdr:cNvGrpSpPr>
          <a:grpSpLocks/>
        </xdr:cNvGrpSpPr>
      </xdr:nvGrpSpPr>
      <xdr:grpSpPr bwMode="auto">
        <a:xfrm>
          <a:off x="3283528" y="30477228"/>
          <a:ext cx="4103715" cy="5206539"/>
          <a:chOff x="3458936" y="31473321"/>
          <a:chExt cx="4256314" cy="5214257"/>
        </a:xfrm>
      </xdr:grpSpPr>
      <xdr:sp macro="" textlink="">
        <xdr:nvSpPr>
          <xdr:cNvPr id="9" name="テキスト ボックス 8"/>
          <xdr:cNvSpPr txBox="1"/>
        </xdr:nvSpPr>
        <xdr:spPr>
          <a:xfrm>
            <a:off x="3467570" y="31473321"/>
            <a:ext cx="3539733" cy="12077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経済産業省</a:t>
            </a:r>
            <a:endParaRPr kumimoji="1" lang="en-US" altLang="ja-JP" sz="1100"/>
          </a:p>
          <a:p>
            <a:pPr algn="ctr"/>
            <a:r>
              <a:rPr kumimoji="1" lang="en-US" altLang="ja-JP" sz="1100"/>
              <a:t>40,000</a:t>
            </a:r>
            <a:r>
              <a:rPr kumimoji="1" lang="ja-JP" altLang="en-US" sz="1100"/>
              <a:t>百万円</a:t>
            </a:r>
          </a:p>
        </xdr:txBody>
      </xdr:sp>
      <xdr:sp macro="" textlink="">
        <xdr:nvSpPr>
          <xdr:cNvPr id="10" name="テキスト ボックス 9"/>
          <xdr:cNvSpPr txBox="1"/>
        </xdr:nvSpPr>
        <xdr:spPr>
          <a:xfrm>
            <a:off x="3467570" y="34913398"/>
            <a:ext cx="3539733" cy="120777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pPr algn="ctr"/>
            <a:r>
              <a:rPr kumimoji="1" lang="ja-JP" altLang="en-US" sz="1100"/>
              <a:t>Ａ．中小企業基盤整備機構</a:t>
            </a:r>
            <a:endParaRPr kumimoji="1" lang="en-US" altLang="ja-JP" sz="1100"/>
          </a:p>
          <a:p>
            <a:pPr algn="ctr"/>
            <a:r>
              <a:rPr kumimoji="1" lang="en-US" altLang="ja-JP" sz="1100"/>
              <a:t>40,000</a:t>
            </a:r>
            <a:r>
              <a:rPr kumimoji="1" lang="ja-JP" altLang="en-US" sz="1100"/>
              <a:t>百万円</a:t>
            </a:r>
          </a:p>
        </xdr:txBody>
      </xdr:sp>
      <xdr:cxnSp macro="">
        <xdr:nvCxnSpPr>
          <xdr:cNvPr id="11" name="直線コネクタ 10"/>
          <xdr:cNvCxnSpPr>
            <a:stCxn id="9" idx="2"/>
            <a:endCxn id="10" idx="0"/>
          </xdr:cNvCxnSpPr>
        </xdr:nvCxnSpPr>
        <xdr:spPr>
          <a:xfrm>
            <a:off x="5246070" y="32681097"/>
            <a:ext cx="0" cy="2232301"/>
          </a:xfrm>
          <a:prstGeom prst="line">
            <a:avLst/>
          </a:prstGeom>
        </xdr:spPr>
        <xdr:style>
          <a:lnRef idx="1">
            <a:schemeClr val="dk1"/>
          </a:lnRef>
          <a:fillRef idx="0">
            <a:schemeClr val="dk1"/>
          </a:fillRef>
          <a:effectRef idx="0">
            <a:schemeClr val="dk1"/>
          </a:effectRef>
          <a:fontRef idx="minor">
            <a:schemeClr val="tx1"/>
          </a:fontRef>
        </xdr:style>
      </xdr:cxnSp>
      <xdr:sp macro="" textlink="">
        <xdr:nvSpPr>
          <xdr:cNvPr id="12" name="テキスト ボックス 11"/>
          <xdr:cNvSpPr txBox="1"/>
        </xdr:nvSpPr>
        <xdr:spPr>
          <a:xfrm>
            <a:off x="5306505" y="34330334"/>
            <a:ext cx="1295024" cy="42480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100"/>
              <a:t>【</a:t>
            </a:r>
            <a:r>
              <a:rPr kumimoji="1" lang="ja-JP" altLang="en-US" sz="1100"/>
              <a:t>出資</a:t>
            </a:r>
            <a:r>
              <a:rPr kumimoji="1" lang="en-US" altLang="ja-JP" sz="1100"/>
              <a:t>】</a:t>
            </a:r>
            <a:endParaRPr kumimoji="1" lang="ja-JP" altLang="en-US" sz="1100"/>
          </a:p>
        </xdr:txBody>
      </xdr:sp>
      <xdr:sp macro="" textlink="">
        <xdr:nvSpPr>
          <xdr:cNvPr id="13" name="テキスト ボックス 12"/>
          <xdr:cNvSpPr txBox="1"/>
        </xdr:nvSpPr>
        <xdr:spPr>
          <a:xfrm>
            <a:off x="3458936" y="36271103"/>
            <a:ext cx="4256314" cy="4164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（被災中小企業への貸付支援等）</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24</xdr:col>
      <xdr:colOff>53063</xdr:colOff>
      <xdr:row>68</xdr:row>
      <xdr:rowOff>4190062</xdr:rowOff>
    </xdr:from>
    <xdr:to>
      <xdr:col>35</xdr:col>
      <xdr:colOff>191070</xdr:colOff>
      <xdr:row>69</xdr:row>
      <xdr:rowOff>14515</xdr:rowOff>
    </xdr:to>
    <xdr:sp macro="" textlink="">
      <xdr:nvSpPr>
        <xdr:cNvPr id="2" name="正方形/長方形 1"/>
        <xdr:cNvSpPr/>
      </xdr:nvSpPr>
      <xdr:spPr>
        <a:xfrm>
          <a:off x="4109674" y="33492426"/>
          <a:ext cx="2124749" cy="720649"/>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国土交通省</a:t>
          </a:r>
          <a:endParaRPr kumimoji="1" lang="en-US" altLang="ja-JP" sz="1100">
            <a:solidFill>
              <a:sysClr val="windowText" lastClr="000000"/>
            </a:solidFill>
          </a:endParaRPr>
        </a:p>
        <a:p>
          <a:pPr algn="ctr"/>
          <a:r>
            <a:rPr kumimoji="1" lang="en-US" altLang="ja-JP" sz="1100">
              <a:solidFill>
                <a:sysClr val="windowText" lastClr="000000"/>
              </a:solidFill>
              <a:latin typeface="+mn-lt"/>
              <a:ea typeface="+mn-ea"/>
              <a:cs typeface="+mn-cs"/>
            </a:rPr>
            <a:t>14,541</a:t>
          </a:r>
          <a:r>
            <a:rPr kumimoji="1" lang="ja-JP" altLang="en-US" sz="1100">
              <a:solidFill>
                <a:sysClr val="windowText" lastClr="000000"/>
              </a:solidFill>
              <a:latin typeface="+mn-lt"/>
              <a:ea typeface="+mn-ea"/>
              <a:cs typeface="+mn-cs"/>
            </a:rPr>
            <a:t>百</a:t>
          </a:r>
          <a:r>
            <a:rPr kumimoji="1" lang="ja-JP" altLang="en-US" sz="1100">
              <a:solidFill>
                <a:sysClr val="windowText" lastClr="000000"/>
              </a:solidFill>
            </a:rPr>
            <a:t>万円</a:t>
          </a:r>
        </a:p>
      </xdr:txBody>
    </xdr:sp>
    <xdr:clientData/>
  </xdr:twoCellAnchor>
  <xdr:twoCellAnchor>
    <xdr:from>
      <xdr:col>24</xdr:col>
      <xdr:colOff>88128</xdr:colOff>
      <xdr:row>69</xdr:row>
      <xdr:rowOff>100209</xdr:rowOff>
    </xdr:from>
    <xdr:to>
      <xdr:col>35</xdr:col>
      <xdr:colOff>156005</xdr:colOff>
      <xdr:row>69</xdr:row>
      <xdr:rowOff>559157</xdr:rowOff>
    </xdr:to>
    <xdr:sp macro="" textlink="">
      <xdr:nvSpPr>
        <xdr:cNvPr id="3" name="大かっこ 2"/>
        <xdr:cNvSpPr/>
      </xdr:nvSpPr>
      <xdr:spPr>
        <a:xfrm>
          <a:off x="4144739" y="34298769"/>
          <a:ext cx="2054619" cy="45894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300"/>
            </a:lnSpc>
          </a:pPr>
          <a:r>
            <a:rPr kumimoji="1" lang="ja-JP" altLang="en-US" sz="1100"/>
            <a:t>社会資本総合整備計画単位で配分</a:t>
          </a:r>
        </a:p>
      </xdr:txBody>
    </xdr:sp>
    <xdr:clientData/>
  </xdr:twoCellAnchor>
  <xdr:twoCellAnchor>
    <xdr:from>
      <xdr:col>24</xdr:col>
      <xdr:colOff>53063</xdr:colOff>
      <xdr:row>69</xdr:row>
      <xdr:rowOff>2349470</xdr:rowOff>
    </xdr:from>
    <xdr:to>
      <xdr:col>35</xdr:col>
      <xdr:colOff>191070</xdr:colOff>
      <xdr:row>69</xdr:row>
      <xdr:rowOff>3426517</xdr:rowOff>
    </xdr:to>
    <xdr:sp macro="" textlink="">
      <xdr:nvSpPr>
        <xdr:cNvPr id="4" name="正方形/長方形 3"/>
        <xdr:cNvSpPr/>
      </xdr:nvSpPr>
      <xdr:spPr>
        <a:xfrm>
          <a:off x="4109674" y="36548030"/>
          <a:ext cx="2124749" cy="1077047"/>
        </a:xfrm>
        <a:prstGeom prst="rect">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a:t>
          </a:r>
          <a:r>
            <a:rPr kumimoji="1" lang="ja-JP" altLang="en-US" sz="1100">
              <a:solidFill>
                <a:sysClr val="windowText" lastClr="000000"/>
              </a:solidFill>
            </a:rPr>
            <a:t>地方公共団体（</a:t>
          </a:r>
          <a:r>
            <a:rPr kumimoji="1" lang="en-US" altLang="ja-JP" sz="1100">
              <a:solidFill>
                <a:sysClr val="windowText" lastClr="000000"/>
              </a:solidFill>
            </a:rPr>
            <a:t>9</a:t>
          </a:r>
          <a:r>
            <a:rPr kumimoji="1" lang="ja-JP" altLang="en-US" sz="1100">
              <a:solidFill>
                <a:sysClr val="windowText" lastClr="000000"/>
              </a:solidFill>
            </a:rPr>
            <a:t>県）</a:t>
          </a:r>
          <a:endParaRPr kumimoji="1" lang="en-US" altLang="ja-JP" sz="1100">
            <a:solidFill>
              <a:sysClr val="windowText" lastClr="000000"/>
            </a:solidFill>
          </a:endParaRPr>
        </a:p>
        <a:p>
          <a:pPr algn="ctr"/>
          <a:r>
            <a:rPr kumimoji="1" lang="en-US" altLang="ja-JP" sz="1100">
              <a:solidFill>
                <a:sysClr val="windowText" lastClr="000000"/>
              </a:solidFill>
              <a:latin typeface="+mn-lt"/>
              <a:ea typeface="+mn-ea"/>
              <a:cs typeface="+mn-cs"/>
            </a:rPr>
            <a:t>14,541</a:t>
          </a:r>
          <a:r>
            <a:rPr kumimoji="1" lang="ja-JP" altLang="en-US" sz="1100">
              <a:solidFill>
                <a:sysClr val="windowText" lastClr="000000"/>
              </a:solidFill>
            </a:rPr>
            <a:t>百万円</a:t>
          </a:r>
        </a:p>
      </xdr:txBody>
    </xdr:sp>
    <xdr:clientData/>
  </xdr:twoCellAnchor>
  <xdr:twoCellAnchor>
    <xdr:from>
      <xdr:col>25</xdr:col>
      <xdr:colOff>144243</xdr:colOff>
      <xdr:row>69</xdr:row>
      <xdr:rowOff>2059333</xdr:rowOff>
    </xdr:from>
    <xdr:to>
      <xdr:col>34</xdr:col>
      <xdr:colOff>127106</xdr:colOff>
      <xdr:row>69</xdr:row>
      <xdr:rowOff>2352982</xdr:rowOff>
    </xdr:to>
    <xdr:sp macro="" textlink="">
      <xdr:nvSpPr>
        <xdr:cNvPr id="5" name="テキスト ボックス 4"/>
        <xdr:cNvSpPr txBox="1"/>
      </xdr:nvSpPr>
      <xdr:spPr>
        <a:xfrm>
          <a:off x="4367108" y="36257893"/>
          <a:ext cx="1603845" cy="293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en-US" altLang="ja-JP" sz="1400"/>
            <a:t>【</a:t>
          </a:r>
          <a:r>
            <a:rPr kumimoji="1" lang="ja-JP" altLang="en-US" sz="1400"/>
            <a:t>補助</a:t>
          </a:r>
          <a:r>
            <a:rPr kumimoji="1" lang="en-US" altLang="ja-JP" sz="1400"/>
            <a:t>】</a:t>
          </a:r>
          <a:endParaRPr kumimoji="1" lang="ja-JP" altLang="en-US" sz="1400"/>
        </a:p>
      </xdr:txBody>
    </xdr:sp>
    <xdr:clientData/>
  </xdr:twoCellAnchor>
  <xdr:twoCellAnchor>
    <xdr:from>
      <xdr:col>24</xdr:col>
      <xdr:colOff>79049</xdr:colOff>
      <xdr:row>69</xdr:row>
      <xdr:rowOff>3405463</xdr:rowOff>
    </xdr:from>
    <xdr:to>
      <xdr:col>35</xdr:col>
      <xdr:colOff>165084</xdr:colOff>
      <xdr:row>69</xdr:row>
      <xdr:rowOff>4012115</xdr:rowOff>
    </xdr:to>
    <xdr:sp macro="" textlink="">
      <xdr:nvSpPr>
        <xdr:cNvPr id="6" name="大かっこ 5"/>
        <xdr:cNvSpPr/>
      </xdr:nvSpPr>
      <xdr:spPr>
        <a:xfrm>
          <a:off x="4135660" y="37604023"/>
          <a:ext cx="2072777" cy="60665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l">
            <a:lnSpc>
              <a:spcPts val="1200"/>
            </a:lnSpc>
          </a:pPr>
          <a:r>
            <a:rPr kumimoji="1" lang="ja-JP" altLang="en-US" sz="1100"/>
            <a:t>基幹事業、関連社会資本整備事業、効果促進事業</a:t>
          </a:r>
          <a:endParaRPr kumimoji="1" lang="en-US" altLang="ja-JP"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23</xdr:col>
      <xdr:colOff>34396</xdr:colOff>
      <xdr:row>73</xdr:row>
      <xdr:rowOff>1294649</xdr:rowOff>
    </xdr:from>
    <xdr:to>
      <xdr:col>35</xdr:col>
      <xdr:colOff>28737</xdr:colOff>
      <xdr:row>73</xdr:row>
      <xdr:rowOff>1971801</xdr:rowOff>
    </xdr:to>
    <xdr:sp macro="" textlink="">
      <xdr:nvSpPr>
        <xdr:cNvPr id="2" name="正方形/長方形 1"/>
        <xdr:cNvSpPr/>
      </xdr:nvSpPr>
      <xdr:spPr>
        <a:xfrm>
          <a:off x="3924752" y="31278656"/>
          <a:ext cx="2147338" cy="677152"/>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国土交通省</a:t>
          </a:r>
          <a:endParaRPr kumimoji="1" lang="en-US" altLang="ja-JP" sz="1100"/>
        </a:p>
        <a:p>
          <a:pPr algn="ctr"/>
          <a:r>
            <a:rPr kumimoji="1" lang="ja-JP" altLang="en-US" sz="1100"/>
            <a:t>４１２百万円</a:t>
          </a:r>
        </a:p>
      </xdr:txBody>
    </xdr:sp>
    <xdr:clientData/>
  </xdr:twoCellAnchor>
  <xdr:twoCellAnchor>
    <xdr:from>
      <xdr:col>22</xdr:col>
      <xdr:colOff>59642</xdr:colOff>
      <xdr:row>73</xdr:row>
      <xdr:rowOff>3706592</xdr:rowOff>
    </xdr:from>
    <xdr:to>
      <xdr:col>35</xdr:col>
      <xdr:colOff>94610</xdr:colOff>
      <xdr:row>73</xdr:row>
      <xdr:rowOff>4649565</xdr:rowOff>
    </xdr:to>
    <xdr:sp macro="" textlink="">
      <xdr:nvSpPr>
        <xdr:cNvPr id="3" name="正方形/長方形 2"/>
        <xdr:cNvSpPr/>
      </xdr:nvSpPr>
      <xdr:spPr>
        <a:xfrm>
          <a:off x="3783744" y="33690599"/>
          <a:ext cx="2354219" cy="942973"/>
        </a:xfrm>
        <a:prstGeom prst="rect">
          <a:avLst/>
        </a:prstGeom>
      </xdr:spPr>
      <xdr:style>
        <a:lnRef idx="2">
          <a:schemeClr val="dk1"/>
        </a:lnRef>
        <a:fillRef idx="1">
          <a:schemeClr val="lt1"/>
        </a:fillRef>
        <a:effectRef idx="0">
          <a:schemeClr val="dk1"/>
        </a:effectRef>
        <a:fontRef idx="minor">
          <a:schemeClr val="dk1"/>
        </a:fontRef>
      </xdr:style>
      <xdr:txBody>
        <a:bodyPr vertOverflow="clip" rtlCol="0" anchor="ctr"/>
        <a:lstStyle/>
        <a:p>
          <a:pPr algn="ctr"/>
          <a:r>
            <a:rPr kumimoji="1" lang="ja-JP" altLang="en-US" sz="1100"/>
            <a:t>Ａ．　　補助金交付要綱に定める　　　補助対象事業者</a:t>
          </a:r>
          <a:endParaRPr kumimoji="1" lang="en-US" altLang="ja-JP" sz="1100"/>
        </a:p>
        <a:p>
          <a:pPr algn="ctr"/>
          <a:r>
            <a:rPr kumimoji="1" lang="ja-JP" altLang="en-US" sz="1100"/>
            <a:t>（</a:t>
          </a:r>
          <a:r>
            <a:rPr kumimoji="1" lang="en-US" altLang="ja-JP" sz="1100"/>
            <a:t>7</a:t>
          </a:r>
          <a:r>
            <a:rPr kumimoji="1" lang="ja-JP" altLang="en-US" sz="1100"/>
            <a:t>社）</a:t>
          </a:r>
          <a:endParaRPr kumimoji="1" lang="en-US" altLang="ja-JP" sz="1100"/>
        </a:p>
        <a:p>
          <a:pPr algn="ctr"/>
          <a:r>
            <a:rPr kumimoji="1" lang="ja-JP" altLang="en-US" sz="1100"/>
            <a:t>４１２百万円</a:t>
          </a:r>
        </a:p>
      </xdr:txBody>
    </xdr:sp>
    <xdr:clientData/>
  </xdr:twoCellAnchor>
  <xdr:twoCellAnchor>
    <xdr:from>
      <xdr:col>24</xdr:col>
      <xdr:colOff>9107</xdr:colOff>
      <xdr:row>73</xdr:row>
      <xdr:rowOff>3312542</xdr:rowOff>
    </xdr:from>
    <xdr:to>
      <xdr:col>34</xdr:col>
      <xdr:colOff>24994</xdr:colOff>
      <xdr:row>73</xdr:row>
      <xdr:rowOff>3633014</xdr:rowOff>
    </xdr:to>
    <xdr:sp macro="" textlink="">
      <xdr:nvSpPr>
        <xdr:cNvPr id="4" name="正方形/長方形 3"/>
        <xdr:cNvSpPr/>
      </xdr:nvSpPr>
      <xdr:spPr>
        <a:xfrm>
          <a:off x="4065718" y="33296549"/>
          <a:ext cx="1803123" cy="32047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1100">
              <a:solidFill>
                <a:sysClr val="windowText" lastClr="000000"/>
              </a:solidFill>
            </a:rPr>
            <a:t>【</a:t>
          </a:r>
          <a:r>
            <a:rPr kumimoji="1" lang="ja-JP" altLang="en-US" sz="1100">
              <a:solidFill>
                <a:sysClr val="windowText" lastClr="000000"/>
              </a:solidFill>
            </a:rPr>
            <a:t>補　助</a:t>
          </a:r>
          <a:r>
            <a:rPr kumimoji="1" lang="en-US" altLang="ja-JP" sz="1100">
              <a:solidFill>
                <a:sysClr val="windowText" lastClr="000000"/>
              </a:solidFill>
            </a:rPr>
            <a:t>】</a:t>
          </a:r>
        </a:p>
      </xdr:txBody>
    </xdr:sp>
    <xdr:clientData/>
  </xdr:twoCellAnchor>
  <xdr:twoCellAnchor>
    <xdr:from>
      <xdr:col>21</xdr:col>
      <xdr:colOff>132858</xdr:colOff>
      <xdr:row>73</xdr:row>
      <xdr:rowOff>4513036</xdr:rowOff>
    </xdr:from>
    <xdr:to>
      <xdr:col>36</xdr:col>
      <xdr:colOff>15104</xdr:colOff>
      <xdr:row>74</xdr:row>
      <xdr:rowOff>832685</xdr:rowOff>
    </xdr:to>
    <xdr:sp macro="" textlink="">
      <xdr:nvSpPr>
        <xdr:cNvPr id="5" name="正方形/長方形 4"/>
        <xdr:cNvSpPr/>
      </xdr:nvSpPr>
      <xdr:spPr>
        <a:xfrm>
          <a:off x="3690705" y="34497043"/>
          <a:ext cx="2625446" cy="1215846"/>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lnSpc>
              <a:spcPts val="1000"/>
            </a:lnSpc>
          </a:pPr>
          <a:r>
            <a:rPr kumimoji="1" lang="ja-JP" altLang="en-US" sz="900">
              <a:solidFill>
                <a:sysClr val="windowText" lastClr="000000"/>
              </a:solidFill>
            </a:rPr>
            <a:t>　被災地域生活交通確保維持計画に基づき、被災地域地域間幹線系統確保維持事業を実施。　　　　　　　　　　　　　　　　　　　　　　　　　　　</a:t>
          </a:r>
          <a:endParaRPr kumimoji="1" lang="en-US" altLang="ja-JP" sz="900">
            <a:solidFill>
              <a:sysClr val="windowText" lastClr="000000"/>
            </a:solidFill>
          </a:endParaRPr>
        </a:p>
      </xdr:txBody>
    </xdr:sp>
    <xdr:clientData/>
  </xdr:twoCellAnchor>
  <xdr:twoCellAnchor>
    <xdr:from>
      <xdr:col>19</xdr:col>
      <xdr:colOff>137583</xdr:colOff>
      <xdr:row>73</xdr:row>
      <xdr:rowOff>2099623</xdr:rowOff>
    </xdr:from>
    <xdr:to>
      <xdr:col>36</xdr:col>
      <xdr:colOff>139873</xdr:colOff>
      <xdr:row>73</xdr:row>
      <xdr:rowOff>2408345</xdr:rowOff>
    </xdr:to>
    <xdr:sp macro="" textlink="">
      <xdr:nvSpPr>
        <xdr:cNvPr id="6" name="正方形/長方形 5"/>
        <xdr:cNvSpPr/>
      </xdr:nvSpPr>
      <xdr:spPr>
        <a:xfrm>
          <a:off x="3362921" y="32083630"/>
          <a:ext cx="3077999" cy="308722"/>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100">
              <a:solidFill>
                <a:sysClr val="windowText" lastClr="000000"/>
              </a:solidFill>
            </a:rPr>
            <a:t>（地域公共交通確保維持改善事業の実施）</a:t>
          </a:r>
          <a:endParaRPr kumimoji="1" lang="en-US" altLang="ja-JP" sz="1100">
            <a:solidFill>
              <a:sysClr val="windowText" lastClr="000000"/>
            </a:solidFill>
          </a:endParaRPr>
        </a:p>
      </xdr:txBody>
    </xdr:sp>
    <xdr:clientData/>
  </xdr:twoCellAnchor>
  <xdr:twoCellAnchor>
    <xdr:from>
      <xdr:col>12</xdr:col>
      <xdr:colOff>154782</xdr:colOff>
      <xdr:row>73</xdr:row>
      <xdr:rowOff>2752725</xdr:rowOff>
    </xdr:from>
    <xdr:to>
      <xdr:col>12</xdr:col>
      <xdr:colOff>154782</xdr:colOff>
      <xdr:row>73</xdr:row>
      <xdr:rowOff>2752725</xdr:rowOff>
    </xdr:to>
    <xdr:cxnSp macro="">
      <xdr:nvCxnSpPr>
        <xdr:cNvPr id="7" name="直線コネクタ 6"/>
        <xdr:cNvCxnSpPr/>
      </xdr:nvCxnSpPr>
      <xdr:spPr>
        <a:xfrm>
          <a:off x="2216338" y="32736732"/>
          <a:ext cx="0" cy="0"/>
        </a:xfrm>
        <a:prstGeom prst="line">
          <a:avLst/>
        </a:prstGeom>
        <a:ln w="12700"/>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133991</xdr:colOff>
      <xdr:row>73</xdr:row>
      <xdr:rowOff>4763633</xdr:rowOff>
    </xdr:from>
    <xdr:to>
      <xdr:col>36</xdr:col>
      <xdr:colOff>15112</xdr:colOff>
      <xdr:row>74</xdr:row>
      <xdr:rowOff>511682</xdr:rowOff>
    </xdr:to>
    <xdr:sp macro="" textlink="">
      <xdr:nvSpPr>
        <xdr:cNvPr id="8" name="大かっこ 7"/>
        <xdr:cNvSpPr/>
      </xdr:nvSpPr>
      <xdr:spPr>
        <a:xfrm>
          <a:off x="3525584" y="34747640"/>
          <a:ext cx="2790575" cy="644246"/>
        </a:xfrm>
        <a:prstGeom prst="bracketPair">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28</xdr:col>
      <xdr:colOff>84667</xdr:colOff>
      <xdr:row>73</xdr:row>
      <xdr:rowOff>2541059</xdr:rowOff>
    </xdr:from>
    <xdr:to>
      <xdr:col>28</xdr:col>
      <xdr:colOff>84667</xdr:colOff>
      <xdr:row>73</xdr:row>
      <xdr:rowOff>3236201</xdr:rowOff>
    </xdr:to>
    <xdr:cxnSp macro="">
      <xdr:nvCxnSpPr>
        <xdr:cNvPr id="9" name="直線矢印コネクタ 8"/>
        <xdr:cNvCxnSpPr/>
      </xdr:nvCxnSpPr>
      <xdr:spPr>
        <a:xfrm>
          <a:off x="4930987" y="32525066"/>
          <a:ext cx="0" cy="695142"/>
        </a:xfrm>
        <a:prstGeom prst="straightConnector1">
          <a:avLst/>
        </a:prstGeom>
        <a:ln w="1905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118687</xdr:colOff>
      <xdr:row>72</xdr:row>
      <xdr:rowOff>252788</xdr:rowOff>
    </xdr:from>
    <xdr:to>
      <xdr:col>36</xdr:col>
      <xdr:colOff>160904</xdr:colOff>
      <xdr:row>72</xdr:row>
      <xdr:rowOff>614925</xdr:rowOff>
    </xdr:to>
    <xdr:sp macro="" textlink="">
      <xdr:nvSpPr>
        <xdr:cNvPr id="2" name="角丸四角形 1"/>
        <xdr:cNvSpPr>
          <a:spLocks noChangeArrowheads="1"/>
        </xdr:cNvSpPr>
      </xdr:nvSpPr>
      <xdr:spPr bwMode="auto">
        <a:xfrm>
          <a:off x="1465349" y="29122890"/>
          <a:ext cx="5254297" cy="362137"/>
        </a:xfrm>
        <a:prstGeom prst="roundRect">
          <a:avLst>
            <a:gd name="adj" fmla="val 16667"/>
          </a:avLst>
        </a:prstGeom>
        <a:solidFill>
          <a:srgbClr val="FFFFFF"/>
        </a:solidFill>
        <a:ln w="12700" algn="ctr">
          <a:noFill/>
          <a:round/>
          <a:headEnd/>
          <a:tailEnd/>
        </a:ln>
      </xdr:spPr>
      <xdr:txBody>
        <a:bodyPr vertOverflow="clip" wrap="square" lIns="36576" tIns="22860" rIns="0" bIns="22860" anchor="ctr" upright="1"/>
        <a:lstStyle/>
        <a:p>
          <a:pPr algn="l" rtl="0">
            <a:defRPr sz="1000"/>
          </a:pPr>
          <a:r>
            <a:rPr lang="en-US" altLang="ja-JP" sz="1400" b="0" i="0" u="none" strike="noStrike" baseline="0">
              <a:solidFill>
                <a:srgbClr val="000000"/>
              </a:solidFill>
              <a:latin typeface="ＭＳ Ｐゴシック"/>
              <a:ea typeface="ＭＳ Ｐゴシック"/>
            </a:rPr>
            <a:t>【 </a:t>
          </a:r>
          <a:r>
            <a:rPr lang="ja-JP" altLang="en-US" sz="1400" b="0" i="0" u="none" strike="noStrike" baseline="0">
              <a:solidFill>
                <a:srgbClr val="000000"/>
              </a:solidFill>
              <a:latin typeface="ＭＳ Ｐゴシック"/>
              <a:ea typeface="ＭＳ Ｐゴシック"/>
            </a:rPr>
            <a:t>平成２３年度　漁業復興担い手確保支援事業　実施体制 </a:t>
          </a:r>
          <a:r>
            <a:rPr lang="en-US" altLang="ja-JP" sz="1400" b="0" i="0" u="none" strike="noStrike" baseline="0">
              <a:solidFill>
                <a:srgbClr val="000000"/>
              </a:solidFill>
              <a:latin typeface="ＭＳ Ｐゴシック"/>
              <a:ea typeface="ＭＳ Ｐゴシック"/>
            </a:rPr>
            <a:t>】</a:t>
          </a:r>
        </a:p>
      </xdr:txBody>
    </xdr:sp>
    <xdr:clientData/>
  </xdr:twoCellAnchor>
  <xdr:twoCellAnchor>
    <xdr:from>
      <xdr:col>8</xdr:col>
      <xdr:colOff>61915</xdr:colOff>
      <xdr:row>72</xdr:row>
      <xdr:rowOff>557589</xdr:rowOff>
    </xdr:from>
    <xdr:to>
      <xdr:col>49</xdr:col>
      <xdr:colOff>118680</xdr:colOff>
      <xdr:row>72</xdr:row>
      <xdr:rowOff>1299816</xdr:rowOff>
    </xdr:to>
    <xdr:sp macro="" textlink="">
      <xdr:nvSpPr>
        <xdr:cNvPr id="3" name="AutoShape 10"/>
        <xdr:cNvSpPr>
          <a:spLocks noChangeArrowheads="1"/>
        </xdr:cNvSpPr>
      </xdr:nvSpPr>
      <xdr:spPr bwMode="auto">
        <a:xfrm>
          <a:off x="1574831" y="29427691"/>
          <a:ext cx="7687849" cy="742227"/>
        </a:xfrm>
        <a:prstGeom prst="bevel">
          <a:avLst>
            <a:gd name="adj" fmla="val 12500"/>
          </a:avLst>
        </a:prstGeom>
        <a:solidFill>
          <a:srgbClr val="FFFFFF"/>
        </a:solidFill>
        <a:ln w="9525">
          <a:solidFill>
            <a:srgbClr val="000000"/>
          </a:solidFill>
          <a:miter lim="800000"/>
          <a:headEnd/>
          <a:tailEnd/>
        </a:ln>
      </xdr:spPr>
      <xdr:txBody>
        <a:bodyPr vertOverflow="clip" wrap="square" lIns="36576" tIns="22860" rIns="36576" bIns="22860" anchor="ctr" upright="1"/>
        <a:lstStyle/>
        <a:p>
          <a:pPr algn="ctr" rtl="0">
            <a:lnSpc>
              <a:spcPts val="1600"/>
            </a:lnSpc>
            <a:defRPr sz="1000"/>
          </a:pPr>
          <a:r>
            <a:rPr lang="ja-JP" altLang="en-US" sz="1400" b="0" i="0" u="none" strike="noStrike" baseline="0">
              <a:solidFill>
                <a:srgbClr val="000000"/>
              </a:solidFill>
              <a:latin typeface="ＭＳ Ｐゴシック"/>
              <a:ea typeface="ＭＳ Ｐゴシック"/>
            </a:rPr>
            <a:t>農林水産省</a:t>
          </a:r>
        </a:p>
        <a:p>
          <a:pPr algn="ctr" rtl="0">
            <a:lnSpc>
              <a:spcPts val="1600"/>
            </a:lnSpc>
            <a:defRPr sz="1000"/>
          </a:pPr>
          <a:r>
            <a:rPr lang="ja-JP" altLang="en-US" sz="1400" b="0" i="0" u="none" strike="noStrike" baseline="0">
              <a:solidFill>
                <a:srgbClr val="000000"/>
              </a:solidFill>
              <a:latin typeface="ＭＳ Ｐゴシック"/>
              <a:ea typeface="ＭＳ Ｐゴシック"/>
            </a:rPr>
            <a:t>１５１百万円</a:t>
          </a:r>
        </a:p>
      </xdr:txBody>
    </xdr:sp>
    <xdr:clientData/>
  </xdr:twoCellAnchor>
  <xdr:twoCellAnchor>
    <xdr:from>
      <xdr:col>23</xdr:col>
      <xdr:colOff>88438</xdr:colOff>
      <xdr:row>72</xdr:row>
      <xdr:rowOff>3384142</xdr:rowOff>
    </xdr:from>
    <xdr:to>
      <xdr:col>36</xdr:col>
      <xdr:colOff>89413</xdr:colOff>
      <xdr:row>72</xdr:row>
      <xdr:rowOff>4075112</xdr:rowOff>
    </xdr:to>
    <xdr:sp macro="" textlink="">
      <xdr:nvSpPr>
        <xdr:cNvPr id="4" name="大かっこ 5"/>
        <xdr:cNvSpPr/>
      </xdr:nvSpPr>
      <xdr:spPr>
        <a:xfrm>
          <a:off x="4236489" y="32254244"/>
          <a:ext cx="2411666" cy="69097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23</xdr:col>
      <xdr:colOff>147921</xdr:colOff>
      <xdr:row>72</xdr:row>
      <xdr:rowOff>1587735</xdr:rowOff>
    </xdr:from>
    <xdr:to>
      <xdr:col>31</xdr:col>
      <xdr:colOff>150756</xdr:colOff>
      <xdr:row>72</xdr:row>
      <xdr:rowOff>2158205</xdr:rowOff>
    </xdr:to>
    <xdr:sp macro="" textlink="">
      <xdr:nvSpPr>
        <xdr:cNvPr id="5" name="角丸四角形 2"/>
        <xdr:cNvSpPr>
          <a:spLocks noChangeArrowheads="1"/>
        </xdr:cNvSpPr>
      </xdr:nvSpPr>
      <xdr:spPr bwMode="auto">
        <a:xfrm>
          <a:off x="4295972" y="30457837"/>
          <a:ext cx="1457562" cy="570470"/>
        </a:xfrm>
        <a:prstGeom prst="roundRect">
          <a:avLst>
            <a:gd name="adj" fmla="val 16667"/>
          </a:avLst>
        </a:prstGeom>
        <a:solidFill>
          <a:srgbClr val="FFFFFF"/>
        </a:solidFill>
        <a:ln w="12700" algn="ctr">
          <a:noFill/>
          <a:round/>
          <a:headEnd/>
          <a:tailEnd/>
        </a:ln>
      </xdr:spPr>
      <xdr:txBody>
        <a:bodyPr vertOverflow="clip" wrap="square" lIns="27432" tIns="18288" rIns="27432" bIns="18288" anchor="ctr" upright="1"/>
        <a:lstStyle/>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公 募・補助 </a:t>
          </a:r>
          <a:r>
            <a:rPr lang="en-US" altLang="ja-JP" sz="1200" b="0" i="0" u="none" strike="noStrike" baseline="0">
              <a:solidFill>
                <a:srgbClr val="000000"/>
              </a:solidFill>
              <a:latin typeface="ＭＳ Ｐゴシック"/>
              <a:ea typeface="ＭＳ Ｐゴシック"/>
            </a:rPr>
            <a:t>】</a:t>
          </a:r>
        </a:p>
      </xdr:txBody>
    </xdr:sp>
    <xdr:clientData/>
  </xdr:twoCellAnchor>
  <xdr:twoCellAnchor>
    <xdr:from>
      <xdr:col>24</xdr:col>
      <xdr:colOff>5161</xdr:colOff>
      <xdr:row>72</xdr:row>
      <xdr:rowOff>2101854</xdr:rowOff>
    </xdr:from>
    <xdr:to>
      <xdr:col>36</xdr:col>
      <xdr:colOff>12876</xdr:colOff>
      <xdr:row>72</xdr:row>
      <xdr:rowOff>3134367</xdr:rowOff>
    </xdr:to>
    <xdr:sp macro="" textlink="">
      <xdr:nvSpPr>
        <xdr:cNvPr id="6" name="Text Box 1"/>
        <xdr:cNvSpPr txBox="1">
          <a:spLocks noChangeArrowheads="1"/>
        </xdr:cNvSpPr>
      </xdr:nvSpPr>
      <xdr:spPr bwMode="auto">
        <a:xfrm>
          <a:off x="4319466" y="30971956"/>
          <a:ext cx="2252152" cy="1032513"/>
        </a:xfrm>
        <a:prstGeom prst="rect">
          <a:avLst/>
        </a:prstGeom>
        <a:solidFill>
          <a:srgbClr val="FFFFFF"/>
        </a:solidFill>
        <a:ln w="9525">
          <a:solidFill>
            <a:srgbClr val="000000"/>
          </a:solidFill>
          <a:miter lim="800000"/>
          <a:headEnd/>
          <a:tailEnd/>
        </a:ln>
      </xdr:spPr>
      <xdr:txBody>
        <a:bodyPr vertOverflow="clip" wrap="square" lIns="27432" tIns="18288" rIns="0" bIns="0" anchor="ctr" upright="1"/>
        <a:lstStyle/>
        <a:p>
          <a:pPr algn="ctr" rtl="0">
            <a:lnSpc>
              <a:spcPts val="1700"/>
            </a:lnSpc>
            <a:defRPr sz="1000"/>
          </a:pPr>
          <a:r>
            <a:rPr lang="ja-JP" altLang="en-US" sz="1400" b="0" i="0" u="none" strike="noStrike" baseline="0">
              <a:solidFill>
                <a:srgbClr val="000000"/>
              </a:solidFill>
              <a:latin typeface="ＭＳ Ｐゴシック"/>
              <a:ea typeface="ＭＳ Ｐゴシック"/>
            </a:rPr>
            <a:t>　Ａ．</a:t>
          </a: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株</a:t>
          </a:r>
          <a:r>
            <a:rPr lang="en-US" altLang="ja-JP" sz="1400" b="0" i="0" u="none" strike="noStrike" baseline="0">
              <a:solidFill>
                <a:srgbClr val="000000"/>
              </a:solidFill>
              <a:latin typeface="ＭＳ Ｐゴシック"/>
              <a:ea typeface="ＭＳ Ｐゴシック"/>
            </a:rPr>
            <a:t>)</a:t>
          </a:r>
          <a:r>
            <a:rPr lang="ja-JP" altLang="en-US" sz="1400" b="0" i="0" u="none" strike="noStrike" baseline="0">
              <a:solidFill>
                <a:srgbClr val="000000"/>
              </a:solidFill>
              <a:latin typeface="ＭＳ Ｐゴシック"/>
              <a:ea typeface="ＭＳ Ｐゴシック"/>
            </a:rPr>
            <a:t>アール･ピー・アイ</a:t>
          </a:r>
          <a:endParaRPr lang="en-US" altLang="ja-JP" sz="1400" b="0" i="0" u="none" strike="noStrike" baseline="0">
            <a:solidFill>
              <a:srgbClr val="000000"/>
            </a:solidFill>
            <a:latin typeface="ＭＳ Ｐゴシック"/>
            <a:ea typeface="ＭＳ Ｐゴシック"/>
          </a:endParaRPr>
        </a:p>
        <a:p>
          <a:pPr algn="ctr" rtl="0">
            <a:lnSpc>
              <a:spcPts val="1500"/>
            </a:lnSpc>
            <a:defRPr sz="1000"/>
          </a:pPr>
          <a:r>
            <a:rPr lang="en-US" altLang="ja-JP" sz="1400" b="0" i="0" u="none" strike="noStrike" baseline="0">
              <a:solidFill>
                <a:srgbClr val="000000"/>
              </a:solidFill>
              <a:latin typeface="ＭＳ Ｐゴシック"/>
              <a:ea typeface="ＭＳ Ｐゴシック"/>
            </a:rPr>
            <a:t>151</a:t>
          </a:r>
          <a:r>
            <a:rPr lang="ja-JP" altLang="en-US" sz="1400" b="0" i="0" u="none" strike="noStrike" baseline="0">
              <a:solidFill>
                <a:srgbClr val="000000"/>
              </a:solidFill>
              <a:latin typeface="ＭＳ Ｐゴシック"/>
              <a:ea typeface="ＭＳ Ｐゴシック"/>
            </a:rPr>
            <a:t>百万円</a:t>
          </a:r>
          <a:endParaRPr lang="en-US" altLang="ja-JP" sz="1400" b="0" i="0" u="none" strike="noStrike" baseline="0">
            <a:solidFill>
              <a:srgbClr val="000000"/>
            </a:solidFill>
            <a:latin typeface="ＭＳ Ｐゴシック"/>
            <a:ea typeface="ＭＳ Ｐゴシック"/>
          </a:endParaRPr>
        </a:p>
      </xdr:txBody>
    </xdr:sp>
    <xdr:clientData/>
  </xdr:twoCellAnchor>
  <xdr:twoCellAnchor>
    <xdr:from>
      <xdr:col>30</xdr:col>
      <xdr:colOff>108065</xdr:colOff>
      <xdr:row>72</xdr:row>
      <xdr:rowOff>1379913</xdr:rowOff>
    </xdr:from>
    <xdr:to>
      <xdr:col>30</xdr:col>
      <xdr:colOff>108065</xdr:colOff>
      <xdr:row>72</xdr:row>
      <xdr:rowOff>1762298</xdr:rowOff>
    </xdr:to>
    <xdr:cxnSp macro="">
      <xdr:nvCxnSpPr>
        <xdr:cNvPr id="7" name="直線矢印コネクタ 19"/>
        <xdr:cNvCxnSpPr>
          <a:cxnSpLocks noChangeShapeType="1"/>
        </xdr:cNvCxnSpPr>
      </xdr:nvCxnSpPr>
      <xdr:spPr bwMode="auto">
        <a:xfrm>
          <a:off x="5544589" y="30250015"/>
          <a:ext cx="0" cy="382385"/>
        </a:xfrm>
        <a:prstGeom prst="straightConnector1">
          <a:avLst/>
        </a:prstGeom>
        <a:noFill/>
        <a:ln w="34925" algn="ctr">
          <a:solidFill>
            <a:srgbClr val="000000"/>
          </a:solidFill>
          <a:round/>
          <a:headEnd/>
          <a:tailEnd type="triangle" w="lg" len="lg"/>
        </a:ln>
        <a:extLst>
          <a:ext uri="{909E8E84-426E-40DD-AFC4-6F175D3DCCD1}">
            <a14:hiddenFill xmlns:a14="http://schemas.microsoft.com/office/drawing/2010/main">
              <a:noFill/>
            </a14:hiddenFill>
          </a:ext>
        </a:extLst>
      </xdr:spPr>
    </xdr:cxnSp>
    <xdr:clientData/>
  </xdr:twoCellAnchor>
  <xdr:twoCellAnchor>
    <xdr:from>
      <xdr:col>24</xdr:col>
      <xdr:colOff>21602</xdr:colOff>
      <xdr:row>72</xdr:row>
      <xdr:rowOff>3442871</xdr:rowOff>
    </xdr:from>
    <xdr:to>
      <xdr:col>41</xdr:col>
      <xdr:colOff>69000</xdr:colOff>
      <xdr:row>72</xdr:row>
      <xdr:rowOff>4072756</xdr:rowOff>
    </xdr:to>
    <xdr:sp macro="" textlink="">
      <xdr:nvSpPr>
        <xdr:cNvPr id="8" name="Text Box 34"/>
        <xdr:cNvSpPr txBox="1">
          <a:spLocks noChangeArrowheads="1"/>
        </xdr:cNvSpPr>
      </xdr:nvSpPr>
      <xdr:spPr bwMode="auto">
        <a:xfrm>
          <a:off x="4335907" y="32312973"/>
          <a:ext cx="3289362" cy="629885"/>
        </a:xfrm>
        <a:prstGeom prst="rect">
          <a:avLst/>
        </a:prstGeom>
        <a:noFill/>
        <a:ln w="9525" algn="ctr">
          <a:noFill/>
          <a:miter lim="800000"/>
          <a:headEnd/>
          <a:tailEnd/>
        </a:ln>
      </xdr:spPr>
      <xdr:txBody>
        <a:bodyPr vertOverflow="clip" wrap="square" lIns="27432" tIns="18288" rIns="0" bIns="0" anchor="t" upright="1"/>
        <a:lstStyle/>
        <a:p>
          <a:pPr algn="l" rtl="0">
            <a:lnSpc>
              <a:spcPts val="1200"/>
            </a:lnSpc>
            <a:defRPr sz="1000"/>
          </a:pPr>
          <a:r>
            <a:rPr lang="ja-JP" altLang="en-US" sz="1000" b="0" i="0" u="none" strike="noStrike" baseline="0">
              <a:solidFill>
                <a:srgbClr val="000000"/>
              </a:solidFill>
              <a:latin typeface="ＭＳ Ｐゴシック"/>
              <a:ea typeface="ＭＳ Ｐゴシック"/>
            </a:rPr>
            <a:t>・技術習得・就業情報の提供・相談会</a:t>
          </a:r>
        </a:p>
        <a:p>
          <a:pPr algn="l" rtl="0">
            <a:lnSpc>
              <a:spcPts val="1200"/>
            </a:lnSpc>
            <a:defRPr sz="1000"/>
          </a:pPr>
          <a:r>
            <a:rPr lang="ja-JP" altLang="en-US" sz="1000" b="0" i="0" u="none" strike="noStrike" baseline="0">
              <a:solidFill>
                <a:srgbClr val="000000"/>
              </a:solidFill>
              <a:latin typeface="ＭＳ Ｐゴシック"/>
              <a:ea typeface="ＭＳ Ｐゴシック"/>
            </a:rPr>
            <a:t>・若青年漁業者等の技術習得や就業</a:t>
          </a:r>
          <a:endParaRPr lang="en-US" altLang="ja-JP" sz="1000" b="0" i="0" u="none" strike="noStrike" baseline="0">
            <a:solidFill>
              <a:srgbClr val="000000"/>
            </a:solidFill>
            <a:latin typeface="ＭＳ Ｐゴシック"/>
            <a:ea typeface="ＭＳ Ｐゴシック"/>
          </a:endParaRPr>
        </a:p>
        <a:p>
          <a:pPr algn="l" rtl="0">
            <a:lnSpc>
              <a:spcPts val="1200"/>
            </a:lnSpc>
            <a:defRPr sz="1000"/>
          </a:pPr>
          <a:r>
            <a:rPr lang="ja-JP" altLang="en-US" sz="1000" b="0" i="0" u="none" strike="noStrike" baseline="0">
              <a:solidFill>
                <a:srgbClr val="000000"/>
              </a:solidFill>
              <a:latin typeface="ＭＳ Ｐゴシック"/>
              <a:ea typeface="ＭＳ Ｐゴシック"/>
            </a:rPr>
            <a:t>　に関する謝金等の支払</a:t>
          </a:r>
          <a:endParaRPr lang="en-US" altLang="ja-JP" sz="1000" b="0" i="0" u="none" strike="noStrike" baseline="0">
            <a:solidFill>
              <a:srgbClr val="000000"/>
            </a:solidFill>
            <a:latin typeface="ＭＳ Ｐゴシック"/>
            <a:ea typeface="ＭＳ Ｐゴシック"/>
          </a:endParaRPr>
        </a:p>
        <a:p>
          <a:pPr algn="l" rtl="0">
            <a:lnSpc>
              <a:spcPts val="1100"/>
            </a:lnSpc>
            <a:defRPr sz="1000"/>
          </a:pPr>
          <a:endParaRPr lang="ja-JP" altLang="en-US" sz="1000" b="0" i="0" u="none" strike="noStrike" baseline="0">
            <a:solidFill>
              <a:srgbClr val="000000"/>
            </a:solidFill>
            <a:latin typeface="ＭＳ Ｐゴシック"/>
            <a:ea typeface="ＭＳ Ｐゴシック"/>
          </a:endParaRPr>
        </a:p>
      </xdr:txBody>
    </xdr:sp>
    <xdr:clientData/>
  </xdr:twoCellAnchor>
  <xdr:twoCellAnchor>
    <xdr:from>
      <xdr:col>35</xdr:col>
      <xdr:colOff>169488</xdr:colOff>
      <xdr:row>72</xdr:row>
      <xdr:rowOff>1642687</xdr:rowOff>
    </xdr:from>
    <xdr:to>
      <xdr:col>39</xdr:col>
      <xdr:colOff>76273</xdr:colOff>
      <xdr:row>72</xdr:row>
      <xdr:rowOff>1985587</xdr:rowOff>
    </xdr:to>
    <xdr:sp macro="" textlink="">
      <xdr:nvSpPr>
        <xdr:cNvPr id="9" name="角丸四角形 2"/>
        <xdr:cNvSpPr>
          <a:spLocks noChangeArrowheads="1"/>
        </xdr:cNvSpPr>
      </xdr:nvSpPr>
      <xdr:spPr bwMode="auto">
        <a:xfrm>
          <a:off x="6470535" y="30512789"/>
          <a:ext cx="762996" cy="342900"/>
        </a:xfrm>
        <a:prstGeom prst="roundRect">
          <a:avLst>
            <a:gd name="adj" fmla="val 16667"/>
          </a:avLst>
        </a:prstGeom>
        <a:solidFill>
          <a:srgbClr val="FFFFFF"/>
        </a:solidFill>
        <a:ln w="12700" algn="ctr">
          <a:noFill/>
          <a:round/>
          <a:headEnd/>
          <a:tailEnd/>
        </a:ln>
      </xdr:spPr>
      <xdr:txBody>
        <a:bodyPr vertOverflow="clip" wrap="square" lIns="27432" tIns="18288" rIns="27432" bIns="18288" anchor="ctr" upright="1"/>
        <a:lstStyle/>
        <a:p>
          <a:pPr algn="l" rtl="0">
            <a:defRPr sz="1000"/>
          </a:pP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１</a:t>
          </a:r>
          <a:r>
            <a:rPr lang="en-US" altLang="ja-JP" sz="1200" b="0" i="0" u="none" strike="noStrike" baseline="0">
              <a:solidFill>
                <a:srgbClr val="000000"/>
              </a:solidFill>
              <a:latin typeface="ＭＳ Ｐゴシック"/>
              <a:ea typeface="ＭＳ Ｐゴシック"/>
            </a:rPr>
            <a:t>/</a:t>
          </a:r>
          <a:r>
            <a:rPr lang="ja-JP" altLang="en-US" sz="1200" b="0" i="0" u="none" strike="noStrike" baseline="0">
              <a:solidFill>
                <a:srgbClr val="000000"/>
              </a:solidFill>
              <a:latin typeface="ＭＳ Ｐゴシック"/>
              <a:ea typeface="ＭＳ Ｐゴシック"/>
            </a:rPr>
            <a:t>１</a:t>
          </a:r>
          <a:r>
            <a:rPr lang="en-US" altLang="ja-JP" sz="1200" b="0" i="0" u="none" strike="noStrike" baseline="0">
              <a:solidFill>
                <a:srgbClr val="000000"/>
              </a:solidFill>
              <a:latin typeface="ＭＳ Ｐゴシック"/>
              <a:ea typeface="ＭＳ Ｐゴシック"/>
            </a:rPr>
            <a: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16</xdr:col>
      <xdr:colOff>66675</xdr:colOff>
      <xdr:row>75</xdr:row>
      <xdr:rowOff>628650</xdr:rowOff>
    </xdr:from>
    <xdr:to>
      <xdr:col>44</xdr:col>
      <xdr:colOff>88900</xdr:colOff>
      <xdr:row>75</xdr:row>
      <xdr:rowOff>2470150</xdr:rowOff>
    </xdr:to>
    <xdr:sp macro="" textlink="">
      <xdr:nvSpPr>
        <xdr:cNvPr id="2" name="テキスト ボックス 1"/>
        <xdr:cNvSpPr txBox="1"/>
      </xdr:nvSpPr>
      <xdr:spPr>
        <a:xfrm>
          <a:off x="10706966" y="12632229"/>
          <a:ext cx="18642734" cy="4387"/>
        </a:xfrm>
        <a:prstGeom prst="rect">
          <a:avLst/>
        </a:prstGeom>
        <a:solidFill>
          <a:schemeClr val="lt1"/>
        </a:solidFill>
        <a:ln w="38100"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endParaRPr kumimoji="1" lang="en-US" altLang="ja-JP" sz="1800"/>
        </a:p>
        <a:p>
          <a:pPr algn="l"/>
          <a:r>
            <a:rPr kumimoji="1" lang="ja-JP" altLang="en-US" sz="1400"/>
            <a:t>①漁業者グループからの取組申請受付及び承認手続き　　　　　　　　　　　　　　　　　　 ②省エネ機器設備の性能評価</a:t>
          </a:r>
          <a:endParaRPr kumimoji="1" lang="en-US" altLang="ja-JP" sz="1400"/>
        </a:p>
        <a:p>
          <a:pPr algn="l"/>
          <a:r>
            <a:rPr kumimoji="1" lang="ja-JP" altLang="en-US" sz="1400"/>
            <a:t>③省エネ機器設備導入に関する漁業者グループへの助成　等</a:t>
          </a:r>
          <a:endParaRPr kumimoji="1" lang="en-US" altLang="ja-JP" sz="1400"/>
        </a:p>
        <a:p>
          <a:pPr algn="l"/>
          <a:endParaRPr kumimoji="1" lang="ja-JP" altLang="en-US" sz="1100"/>
        </a:p>
      </xdr:txBody>
    </xdr:sp>
    <xdr:clientData/>
  </xdr:twoCellAnchor>
  <xdr:twoCellAnchor>
    <xdr:from>
      <xdr:col>19</xdr:col>
      <xdr:colOff>101600</xdr:colOff>
      <xdr:row>74</xdr:row>
      <xdr:rowOff>304800</xdr:rowOff>
    </xdr:from>
    <xdr:to>
      <xdr:col>38</xdr:col>
      <xdr:colOff>101600</xdr:colOff>
      <xdr:row>74</xdr:row>
      <xdr:rowOff>1879600</xdr:rowOff>
    </xdr:to>
    <xdr:sp macro="" textlink="">
      <xdr:nvSpPr>
        <xdr:cNvPr id="3" name="テキスト ボックス 2"/>
        <xdr:cNvSpPr txBox="1"/>
      </xdr:nvSpPr>
      <xdr:spPr>
        <a:xfrm>
          <a:off x="12736945" y="12466320"/>
          <a:ext cx="12635346" cy="3695"/>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kumimoji="1" lang="ja-JP" altLang="en-US" sz="2400"/>
            <a:t>　　　　　　　　　　　　　　　　　　　　　　　　</a:t>
          </a:r>
          <a:endParaRPr kumimoji="1" lang="en-US" altLang="ja-JP" sz="2400"/>
        </a:p>
        <a:p>
          <a:pPr algn="ctr"/>
          <a:r>
            <a:rPr kumimoji="1" lang="ja-JP" altLang="en-US" sz="2400"/>
            <a:t>農林水産省</a:t>
          </a:r>
          <a:endParaRPr kumimoji="1" lang="en-US" altLang="ja-JP" sz="2400"/>
        </a:p>
        <a:p>
          <a:pPr algn="ctr"/>
          <a:r>
            <a:rPr kumimoji="1" lang="en-US" altLang="ja-JP" sz="1800">
              <a:solidFill>
                <a:schemeClr val="tx1"/>
              </a:solidFill>
            </a:rPr>
            <a:t>12</a:t>
          </a:r>
          <a:r>
            <a:rPr kumimoji="1" lang="ja-JP" altLang="en-US" sz="1800">
              <a:solidFill>
                <a:schemeClr val="tx1"/>
              </a:solidFill>
            </a:rPr>
            <a:t>百万円</a:t>
          </a:r>
          <a:endParaRPr kumimoji="1" lang="en-US" altLang="ja-JP" sz="1800">
            <a:solidFill>
              <a:schemeClr val="tx1"/>
            </a:solidFill>
          </a:endParaRPr>
        </a:p>
        <a:p>
          <a:endParaRPr kumimoji="1" lang="ja-JP" altLang="en-US" sz="1100"/>
        </a:p>
      </xdr:txBody>
    </xdr:sp>
    <xdr:clientData/>
  </xdr:twoCellAnchor>
  <xdr:twoCellAnchor>
    <xdr:from>
      <xdr:col>21</xdr:col>
      <xdr:colOff>133350</xdr:colOff>
      <xdr:row>75</xdr:row>
      <xdr:rowOff>3476625</xdr:rowOff>
    </xdr:from>
    <xdr:to>
      <xdr:col>36</xdr:col>
      <xdr:colOff>171450</xdr:colOff>
      <xdr:row>76</xdr:row>
      <xdr:rowOff>114300</xdr:rowOff>
    </xdr:to>
    <xdr:sp macro="" textlink="">
      <xdr:nvSpPr>
        <xdr:cNvPr id="4" name="テキスト ボックス 3"/>
        <xdr:cNvSpPr txBox="1"/>
      </xdr:nvSpPr>
      <xdr:spPr>
        <a:xfrm>
          <a:off x="14098732" y="12637251"/>
          <a:ext cx="10013373" cy="112394"/>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endParaRPr kumimoji="1" lang="en-US" altLang="ja-JP" sz="1800"/>
        </a:p>
        <a:p>
          <a:pPr algn="ctr"/>
          <a:r>
            <a:rPr kumimoji="1" lang="ja-JP" altLang="en-US" sz="1600">
              <a:solidFill>
                <a:srgbClr val="FF0000"/>
              </a:solidFill>
            </a:rPr>
            <a:t>　</a:t>
          </a:r>
          <a:r>
            <a:rPr kumimoji="1" lang="ja-JP" altLang="en-US" sz="1600">
              <a:solidFill>
                <a:schemeClr val="tx1"/>
              </a:solidFill>
            </a:rPr>
            <a:t>Ｂ：漁業者グループ</a:t>
          </a:r>
          <a:endParaRPr kumimoji="1" lang="en-US" altLang="ja-JP" sz="1600">
            <a:solidFill>
              <a:schemeClr val="tx1"/>
            </a:solidFill>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tx1"/>
              </a:solidFill>
              <a:latin typeface="+mn-lt"/>
              <a:ea typeface="+mn-ea"/>
              <a:cs typeface="+mn-cs"/>
            </a:rPr>
            <a:t>３</a:t>
          </a:r>
          <a:r>
            <a:rPr kumimoji="1" lang="ja-JP" altLang="ja-JP" sz="1600">
              <a:solidFill>
                <a:schemeClr val="tx1"/>
              </a:solidFill>
              <a:latin typeface="+mn-lt"/>
              <a:ea typeface="+mn-ea"/>
              <a:cs typeface="+mn-cs"/>
            </a:rPr>
            <a:t>百万円</a:t>
          </a:r>
          <a:endParaRPr kumimoji="1" lang="en-US" altLang="ja-JP" sz="1600">
            <a:solidFill>
              <a:schemeClr val="tx1"/>
            </a:solidFill>
            <a:latin typeface="+mn-lt"/>
            <a:ea typeface="+mn-ea"/>
            <a:cs typeface="+mn-cs"/>
          </a:endParaRPr>
        </a:p>
        <a:p>
          <a:pPr algn="ctr"/>
          <a:endParaRPr kumimoji="1" lang="ja-JP" altLang="en-US" sz="2400"/>
        </a:p>
      </xdr:txBody>
    </xdr:sp>
    <xdr:clientData/>
  </xdr:twoCellAnchor>
  <xdr:twoCellAnchor>
    <xdr:from>
      <xdr:col>31</xdr:col>
      <xdr:colOff>79375</xdr:colOff>
      <xdr:row>74</xdr:row>
      <xdr:rowOff>2178050</xdr:rowOff>
    </xdr:from>
    <xdr:to>
      <xdr:col>39</xdr:col>
      <xdr:colOff>127000</xdr:colOff>
      <xdr:row>74</xdr:row>
      <xdr:rowOff>2921000</xdr:rowOff>
    </xdr:to>
    <xdr:sp macro="" textlink="">
      <xdr:nvSpPr>
        <xdr:cNvPr id="5" name="正方形/長方形 4"/>
        <xdr:cNvSpPr/>
      </xdr:nvSpPr>
      <xdr:spPr>
        <a:xfrm>
          <a:off x="20694939" y="12469206"/>
          <a:ext cx="5367770" cy="3118"/>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a:solidFill>
                <a:sysClr val="windowText" lastClr="000000"/>
              </a:solidFill>
            </a:rPr>
            <a:t>定額</a:t>
          </a:r>
        </a:p>
      </xdr:txBody>
    </xdr:sp>
    <xdr:clientData/>
  </xdr:twoCellAnchor>
  <xdr:twoCellAnchor>
    <xdr:from>
      <xdr:col>29</xdr:col>
      <xdr:colOff>95250</xdr:colOff>
      <xdr:row>75</xdr:row>
      <xdr:rowOff>1803400</xdr:rowOff>
    </xdr:from>
    <xdr:to>
      <xdr:col>47</xdr:col>
      <xdr:colOff>57150</xdr:colOff>
      <xdr:row>75</xdr:row>
      <xdr:rowOff>2641600</xdr:rowOff>
    </xdr:to>
    <xdr:sp macro="" textlink="">
      <xdr:nvSpPr>
        <xdr:cNvPr id="6" name="正方形/長方形 5"/>
        <xdr:cNvSpPr/>
      </xdr:nvSpPr>
      <xdr:spPr>
        <a:xfrm>
          <a:off x="19380777" y="12634884"/>
          <a:ext cx="11932228" cy="0"/>
        </a:xfrm>
        <a:prstGeom prst="rect">
          <a:avLst/>
        </a:prstGeom>
        <a:solidFill>
          <a:schemeClr val="bg1"/>
        </a:solid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l"/>
          <a:r>
            <a:rPr kumimoji="1" lang="ja-JP" altLang="en-US" sz="1800">
              <a:solidFill>
                <a:sysClr val="windowText" lastClr="000000"/>
              </a:solidFill>
            </a:rPr>
            <a:t>省エネ機器設備の導入費用</a:t>
          </a:r>
          <a:endParaRPr kumimoji="1" lang="en-US" altLang="ja-JP" sz="1800">
            <a:solidFill>
              <a:sysClr val="windowText" lastClr="000000"/>
            </a:solidFill>
          </a:endParaRPr>
        </a:p>
        <a:p>
          <a:pPr algn="l"/>
          <a:r>
            <a:rPr kumimoji="1" lang="ja-JP" altLang="en-US" sz="1800">
              <a:solidFill>
                <a:sysClr val="windowText" lastClr="000000"/>
              </a:solidFill>
            </a:rPr>
            <a:t>の１／２以内を助成</a:t>
          </a:r>
        </a:p>
      </xdr:txBody>
    </xdr:sp>
    <xdr:clientData/>
  </xdr:twoCellAnchor>
  <xdr:twoCellAnchor>
    <xdr:from>
      <xdr:col>22</xdr:col>
      <xdr:colOff>95250</xdr:colOff>
      <xdr:row>74</xdr:row>
      <xdr:rowOff>3200400</xdr:rowOff>
    </xdr:from>
    <xdr:to>
      <xdr:col>36</xdr:col>
      <xdr:colOff>152400</xdr:colOff>
      <xdr:row>74</xdr:row>
      <xdr:rowOff>3829050</xdr:rowOff>
    </xdr:to>
    <xdr:sp macro="" textlink="">
      <xdr:nvSpPr>
        <xdr:cNvPr id="7" name="正方形/長方形 6"/>
        <xdr:cNvSpPr/>
      </xdr:nvSpPr>
      <xdr:spPr>
        <a:xfrm>
          <a:off x="14725650" y="12469091"/>
          <a:ext cx="9367405" cy="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en-US" altLang="ja-JP" sz="2000">
              <a:solidFill>
                <a:sysClr val="windowText" lastClr="000000"/>
              </a:solidFill>
            </a:rPr>
            <a:t>【</a:t>
          </a:r>
          <a:r>
            <a:rPr kumimoji="1" lang="ja-JP" altLang="en-US" sz="2000">
              <a:solidFill>
                <a:sysClr val="windowText" lastClr="000000"/>
              </a:solidFill>
            </a:rPr>
            <a:t>公募・補助</a:t>
          </a:r>
          <a:r>
            <a:rPr kumimoji="1" lang="en-US" altLang="ja-JP" sz="2000">
              <a:solidFill>
                <a:sysClr val="windowText" lastClr="000000"/>
              </a:solidFill>
            </a:rPr>
            <a:t>】</a:t>
          </a:r>
        </a:p>
      </xdr:txBody>
    </xdr:sp>
    <xdr:clientData/>
  </xdr:twoCellAnchor>
  <xdr:twoCellAnchor>
    <xdr:from>
      <xdr:col>29</xdr:col>
      <xdr:colOff>95250</xdr:colOff>
      <xdr:row>74</xdr:row>
      <xdr:rowOff>1866900</xdr:rowOff>
    </xdr:from>
    <xdr:to>
      <xdr:col>29</xdr:col>
      <xdr:colOff>95250</xdr:colOff>
      <xdr:row>74</xdr:row>
      <xdr:rowOff>3390900</xdr:rowOff>
    </xdr:to>
    <xdr:cxnSp macro="">
      <xdr:nvCxnSpPr>
        <xdr:cNvPr id="8" name="直線矢印コネクタ 7"/>
        <xdr:cNvCxnSpPr/>
      </xdr:nvCxnSpPr>
      <xdr:spPr>
        <a:xfrm>
          <a:off x="19380777" y="12465627"/>
          <a:ext cx="0" cy="2771"/>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44450</xdr:colOff>
      <xdr:row>74</xdr:row>
      <xdr:rowOff>3810000</xdr:rowOff>
    </xdr:from>
    <xdr:to>
      <xdr:col>43</xdr:col>
      <xdr:colOff>95250</xdr:colOff>
      <xdr:row>75</xdr:row>
      <xdr:rowOff>755650</xdr:rowOff>
    </xdr:to>
    <xdr:sp macro="" textlink="">
      <xdr:nvSpPr>
        <xdr:cNvPr id="9" name="テキスト ボックス 8"/>
        <xdr:cNvSpPr txBox="1"/>
      </xdr:nvSpPr>
      <xdr:spPr>
        <a:xfrm>
          <a:off x="10019723" y="12471862"/>
          <a:ext cx="18671309" cy="162676"/>
        </a:xfrm>
        <a:prstGeom prst="rect">
          <a:avLst/>
        </a:prstGeom>
        <a:solidFill>
          <a:schemeClr val="lt1"/>
        </a:solidFill>
        <a:ln w="381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endParaRPr kumimoji="1" lang="en-US" altLang="ja-JP" sz="1800"/>
        </a:p>
        <a:p>
          <a:pPr algn="l"/>
          <a:r>
            <a:rPr kumimoji="1" lang="ja-JP" altLang="en-US" sz="1800"/>
            <a:t>　　</a:t>
          </a:r>
          <a:r>
            <a:rPr kumimoji="1" lang="ja-JP" altLang="en-US" sz="1400"/>
            <a:t>Ａ：漁業経営体質強化機器設備導入支援</a:t>
          </a:r>
          <a:r>
            <a:rPr kumimoji="1" lang="ja-JP" altLang="en-US" sz="1400">
              <a:solidFill>
                <a:schemeClr val="tx1"/>
              </a:solidFill>
            </a:rPr>
            <a:t>事業：９百万円</a:t>
          </a:r>
          <a:endParaRPr kumimoji="1" lang="en-US" altLang="ja-JP" sz="1400">
            <a:solidFill>
              <a:schemeClr val="tx1"/>
            </a:solidFill>
          </a:endParaRPr>
        </a:p>
        <a:p>
          <a:pPr algn="l"/>
          <a:r>
            <a:rPr kumimoji="1" lang="ja-JP" altLang="en-US" sz="1400"/>
            <a:t>　　　　共同実施機関</a:t>
          </a:r>
          <a:endParaRPr kumimoji="1" lang="en-US" altLang="ja-JP" sz="1400"/>
        </a:p>
        <a:p>
          <a:pPr algn="l"/>
          <a:r>
            <a:rPr kumimoji="1" lang="ja-JP" altLang="en-US" sz="1400"/>
            <a:t>　　　　（特定非営利活動法人 水産業・漁村活性化推進機構）</a:t>
          </a:r>
          <a:endParaRPr kumimoji="1" lang="en-US" altLang="ja-JP" sz="1400"/>
        </a:p>
        <a:p>
          <a:pPr algn="l"/>
          <a:r>
            <a:rPr kumimoji="1" lang="en-US" altLang="ja-JP" sz="1400"/>
            <a:t>             </a:t>
          </a:r>
          <a:r>
            <a:rPr kumimoji="1" lang="ja-JP" altLang="en-US" sz="1400"/>
            <a:t>（社団法人　海洋水産システム協会）</a:t>
          </a:r>
          <a:r>
            <a:rPr kumimoji="1" lang="en-US" altLang="ja-JP" sz="1400"/>
            <a:t>                   </a:t>
          </a:r>
        </a:p>
        <a:p>
          <a:pPr algn="l"/>
          <a:r>
            <a:rPr kumimoji="1" lang="ja-JP" altLang="en-US" sz="1200"/>
            <a:t>　　</a:t>
          </a:r>
          <a:r>
            <a:rPr kumimoji="1" lang="ja-JP" altLang="en-US" sz="1200">
              <a:solidFill>
                <a:schemeClr val="tx1"/>
              </a:solidFill>
            </a:rPr>
            <a:t>　　　</a:t>
          </a:r>
          <a:r>
            <a:rPr kumimoji="1" lang="en-US" altLang="ja-JP" sz="1200">
              <a:solidFill>
                <a:schemeClr val="tx1"/>
              </a:solidFill>
            </a:rPr>
            <a:t>※</a:t>
          </a:r>
          <a:r>
            <a:rPr kumimoji="1" lang="ja-JP" altLang="en-US" sz="1200">
              <a:solidFill>
                <a:schemeClr val="tx1"/>
              </a:solidFill>
            </a:rPr>
            <a:t>代表機関は特定非営利活動法人水産業漁村活性化推進機構</a:t>
          </a:r>
        </a:p>
      </xdr:txBody>
    </xdr:sp>
    <xdr:clientData/>
  </xdr:twoCellAnchor>
  <xdr:twoCellAnchor>
    <xdr:from>
      <xdr:col>15</xdr:col>
      <xdr:colOff>95250</xdr:colOff>
      <xdr:row>75</xdr:row>
      <xdr:rowOff>895350</xdr:rowOff>
    </xdr:from>
    <xdr:to>
      <xdr:col>43</xdr:col>
      <xdr:colOff>133350</xdr:colOff>
      <xdr:row>75</xdr:row>
      <xdr:rowOff>1790700</xdr:rowOff>
    </xdr:to>
    <xdr:sp macro="" textlink="">
      <xdr:nvSpPr>
        <xdr:cNvPr id="10" name="大かっこ 9"/>
        <xdr:cNvSpPr/>
      </xdr:nvSpPr>
      <xdr:spPr>
        <a:xfrm>
          <a:off x="10070523" y="12632921"/>
          <a:ext cx="18658609" cy="5889"/>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29</xdr:col>
      <xdr:colOff>0</xdr:colOff>
      <xdr:row>75</xdr:row>
      <xdr:rowOff>1704975</xdr:rowOff>
    </xdr:from>
    <xdr:to>
      <xdr:col>29</xdr:col>
      <xdr:colOff>28575</xdr:colOff>
      <xdr:row>75</xdr:row>
      <xdr:rowOff>3429000</xdr:rowOff>
    </xdr:to>
    <xdr:cxnSp macro="">
      <xdr:nvCxnSpPr>
        <xdr:cNvPr id="11" name="直線矢印コネクタ 10"/>
        <xdr:cNvCxnSpPr/>
      </xdr:nvCxnSpPr>
      <xdr:spPr>
        <a:xfrm>
          <a:off x="19285527" y="12636212"/>
          <a:ext cx="28575" cy="0"/>
        </a:xfrm>
        <a:prstGeom prst="straightConnector1">
          <a:avLst/>
        </a:prstGeom>
        <a:ln w="38100">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23814</xdr:colOff>
      <xdr:row>74</xdr:row>
      <xdr:rowOff>3349625</xdr:rowOff>
    </xdr:from>
    <xdr:to>
      <xdr:col>42</xdr:col>
      <xdr:colOff>193676</xdr:colOff>
      <xdr:row>74</xdr:row>
      <xdr:rowOff>3762375</xdr:rowOff>
    </xdr:to>
    <xdr:sp macro="" textlink="">
      <xdr:nvSpPr>
        <xdr:cNvPr id="12" name="正方形/長方形 11"/>
        <xdr:cNvSpPr/>
      </xdr:nvSpPr>
      <xdr:spPr>
        <a:xfrm>
          <a:off x="23299450" y="12468687"/>
          <a:ext cx="4824990" cy="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a:solidFill>
                <a:sysClr val="windowText" lastClr="000000"/>
              </a:solidFill>
            </a:rPr>
            <a:t>（１／１）</a:t>
          </a:r>
        </a:p>
      </xdr:txBody>
    </xdr:sp>
    <xdr:clientData/>
  </xdr:twoCellAnchor>
  <xdr:twoCellAnchor>
    <xdr:from>
      <xdr:col>30</xdr:col>
      <xdr:colOff>25400</xdr:colOff>
      <xdr:row>75</xdr:row>
      <xdr:rowOff>2984500</xdr:rowOff>
    </xdr:from>
    <xdr:to>
      <xdr:col>38</xdr:col>
      <xdr:colOff>93662</xdr:colOff>
      <xdr:row>75</xdr:row>
      <xdr:rowOff>3397250</xdr:rowOff>
    </xdr:to>
    <xdr:sp macro="" textlink="">
      <xdr:nvSpPr>
        <xdr:cNvPr id="13" name="正方形/長方形 12"/>
        <xdr:cNvSpPr/>
      </xdr:nvSpPr>
      <xdr:spPr>
        <a:xfrm>
          <a:off x="19975945" y="12635577"/>
          <a:ext cx="5388408" cy="0"/>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2000">
              <a:solidFill>
                <a:sysClr val="windowText" lastClr="000000"/>
              </a:solidFill>
            </a:rPr>
            <a:t>（１／１）</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72</xdr:row>
      <xdr:rowOff>228600</xdr:rowOff>
    </xdr:from>
    <xdr:to>
      <xdr:col>39</xdr:col>
      <xdr:colOff>12700</xdr:colOff>
      <xdr:row>72</xdr:row>
      <xdr:rowOff>1232026</xdr:rowOff>
    </xdr:to>
    <xdr:sp macro="" textlink="">
      <xdr:nvSpPr>
        <xdr:cNvPr id="2" name="正方形/長方形 1"/>
        <xdr:cNvSpPr/>
      </xdr:nvSpPr>
      <xdr:spPr>
        <a:xfrm>
          <a:off x="3225338" y="29530964"/>
          <a:ext cx="3686926" cy="1003426"/>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800">
              <a:solidFill>
                <a:schemeClr val="tx1"/>
              </a:solidFill>
            </a:rPr>
            <a:t>農林水産省</a:t>
          </a:r>
          <a:endParaRPr kumimoji="1" lang="en-US" altLang="ja-JP" sz="1800">
            <a:solidFill>
              <a:schemeClr val="tx1"/>
            </a:solidFill>
          </a:endParaRPr>
        </a:p>
        <a:p>
          <a:pPr algn="ctr"/>
          <a:r>
            <a:rPr kumimoji="1" lang="ja-JP" altLang="en-US" sz="1800">
              <a:solidFill>
                <a:schemeClr val="tx1"/>
              </a:solidFill>
            </a:rPr>
            <a:t>８３３百万円　　　</a:t>
          </a:r>
          <a:endParaRPr kumimoji="1" lang="en-US" altLang="ja-JP" sz="1800">
            <a:solidFill>
              <a:schemeClr val="tx1"/>
            </a:solidFill>
          </a:endParaRPr>
        </a:p>
      </xdr:txBody>
    </xdr:sp>
    <xdr:clientData/>
  </xdr:twoCellAnchor>
  <xdr:oneCellAnchor>
    <xdr:from>
      <xdr:col>25</xdr:col>
      <xdr:colOff>50800</xdr:colOff>
      <xdr:row>72</xdr:row>
      <xdr:rowOff>4187825</xdr:rowOff>
    </xdr:from>
    <xdr:ext cx="184731" cy="254761"/>
    <xdr:sp macro="" textlink="">
      <xdr:nvSpPr>
        <xdr:cNvPr id="3" name="テキスト ボックス 2"/>
        <xdr:cNvSpPr txBox="1"/>
      </xdr:nvSpPr>
      <xdr:spPr>
        <a:xfrm>
          <a:off x="4273665" y="33490189"/>
          <a:ext cx="184731" cy="2547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23</xdr:col>
      <xdr:colOff>139700</xdr:colOff>
      <xdr:row>72</xdr:row>
      <xdr:rowOff>3883025</xdr:rowOff>
    </xdr:from>
    <xdr:ext cx="121231" cy="254761"/>
    <xdr:sp macro="" textlink="">
      <xdr:nvSpPr>
        <xdr:cNvPr id="4" name="テキスト ボックス 3"/>
        <xdr:cNvSpPr txBox="1"/>
      </xdr:nvSpPr>
      <xdr:spPr>
        <a:xfrm>
          <a:off x="4030056" y="33185389"/>
          <a:ext cx="121231" cy="2547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en-US"/>
        </a:p>
      </xdr:txBody>
    </xdr:sp>
    <xdr:clientData/>
  </xdr:oneCellAnchor>
  <xdr:oneCellAnchor>
    <xdr:from>
      <xdr:col>32</xdr:col>
      <xdr:colOff>12700</xdr:colOff>
      <xdr:row>72</xdr:row>
      <xdr:rowOff>4073525</xdr:rowOff>
    </xdr:from>
    <xdr:ext cx="184731" cy="254761"/>
    <xdr:sp macro="" textlink="">
      <xdr:nvSpPr>
        <xdr:cNvPr id="5" name="テキスト ボックス 4"/>
        <xdr:cNvSpPr txBox="1"/>
      </xdr:nvSpPr>
      <xdr:spPr>
        <a:xfrm>
          <a:off x="5524038" y="33375889"/>
          <a:ext cx="184731" cy="25476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oneCellAnchor>
    <xdr:from>
      <xdr:col>24</xdr:col>
      <xdr:colOff>63500</xdr:colOff>
      <xdr:row>73</xdr:row>
      <xdr:rowOff>3749675</xdr:rowOff>
    </xdr:from>
    <xdr:ext cx="2412999" cy="571500"/>
    <xdr:sp macro="" textlink="">
      <xdr:nvSpPr>
        <xdr:cNvPr id="6" name="テキスト ボックス 5"/>
        <xdr:cNvSpPr txBox="1"/>
      </xdr:nvSpPr>
      <xdr:spPr>
        <a:xfrm>
          <a:off x="4120111" y="37948235"/>
          <a:ext cx="2412999" cy="571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endParaRPr lang="ja-JP" altLang="en-US"/>
        </a:p>
      </xdr:txBody>
    </xdr:sp>
    <xdr:clientData/>
  </xdr:oneCellAnchor>
  <xdr:twoCellAnchor>
    <xdr:from>
      <xdr:col>20</xdr:col>
      <xdr:colOff>165100</xdr:colOff>
      <xdr:row>72</xdr:row>
      <xdr:rowOff>2476501</xdr:rowOff>
    </xdr:from>
    <xdr:to>
      <xdr:col>36</xdr:col>
      <xdr:colOff>76200</xdr:colOff>
      <xdr:row>72</xdr:row>
      <xdr:rowOff>3546448</xdr:rowOff>
    </xdr:to>
    <xdr:sp macro="" textlink="">
      <xdr:nvSpPr>
        <xdr:cNvPr id="7" name="正方形/長方形 6"/>
        <xdr:cNvSpPr/>
      </xdr:nvSpPr>
      <xdr:spPr>
        <a:xfrm>
          <a:off x="3556693" y="31778865"/>
          <a:ext cx="2820554" cy="1069947"/>
        </a:xfrm>
        <a:prstGeom prst="rect">
          <a:avLst/>
        </a:prstGeom>
        <a:no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solidFill>
                <a:schemeClr val="tx1"/>
              </a:solidFill>
            </a:rPr>
            <a:t>Ａ　道県</a:t>
          </a:r>
          <a:endParaRPr kumimoji="1" lang="en-US" altLang="ja-JP" sz="1400">
            <a:solidFill>
              <a:schemeClr val="tx1"/>
            </a:solidFill>
          </a:endParaRPr>
        </a:p>
        <a:p>
          <a:pPr algn="ctr"/>
          <a:r>
            <a:rPr kumimoji="1" lang="ja-JP" altLang="en-US" sz="1400">
              <a:solidFill>
                <a:schemeClr val="tx1"/>
              </a:solidFill>
            </a:rPr>
            <a:t>（５道県）</a:t>
          </a:r>
          <a:endParaRPr kumimoji="1" lang="en-US" altLang="ja-JP" sz="1400">
            <a:solidFill>
              <a:schemeClr val="tx1"/>
            </a:solidFill>
          </a:endParaRPr>
        </a:p>
        <a:p>
          <a:pPr algn="ctr"/>
          <a:r>
            <a:rPr kumimoji="1" lang="ja-JP" altLang="en-US" sz="1400">
              <a:solidFill>
                <a:schemeClr val="tx1"/>
              </a:solidFill>
            </a:rPr>
            <a:t>８３３百万円　</a:t>
          </a:r>
          <a:endParaRPr kumimoji="1" lang="en-US" altLang="ja-JP" sz="1400">
            <a:solidFill>
              <a:schemeClr val="tx1"/>
            </a:solidFill>
          </a:endParaRPr>
        </a:p>
      </xdr:txBody>
    </xdr:sp>
    <xdr:clientData/>
  </xdr:twoCellAnchor>
  <xdr:twoCellAnchor>
    <xdr:from>
      <xdr:col>28</xdr:col>
      <xdr:colOff>90492</xdr:colOff>
      <xdr:row>72</xdr:row>
      <xdr:rowOff>1219202</xdr:rowOff>
    </xdr:from>
    <xdr:to>
      <xdr:col>28</xdr:col>
      <xdr:colOff>101605</xdr:colOff>
      <xdr:row>72</xdr:row>
      <xdr:rowOff>2416206</xdr:rowOff>
    </xdr:to>
    <xdr:cxnSp macro="">
      <xdr:nvCxnSpPr>
        <xdr:cNvPr id="8" name="直線矢印コネクタ 7"/>
        <xdr:cNvCxnSpPr/>
      </xdr:nvCxnSpPr>
      <xdr:spPr>
        <a:xfrm rot="16200000" flipH="1">
          <a:off x="4343867" y="31114511"/>
          <a:ext cx="1197004" cy="1111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20</xdr:col>
      <xdr:colOff>165100</xdr:colOff>
      <xdr:row>73</xdr:row>
      <xdr:rowOff>25400</xdr:rowOff>
    </xdr:from>
    <xdr:to>
      <xdr:col>36</xdr:col>
      <xdr:colOff>0</xdr:colOff>
      <xdr:row>73</xdr:row>
      <xdr:rowOff>1857359</xdr:rowOff>
    </xdr:to>
    <xdr:sp macro="" textlink="">
      <xdr:nvSpPr>
        <xdr:cNvPr id="9" name="正方形/長方形 8"/>
        <xdr:cNvSpPr/>
      </xdr:nvSpPr>
      <xdr:spPr>
        <a:xfrm>
          <a:off x="3556693" y="34223960"/>
          <a:ext cx="2744354" cy="1831959"/>
        </a:xfrm>
        <a:prstGeom prst="rect">
          <a:avLst/>
        </a:prstGeom>
        <a:solidFill>
          <a:sysClr val="window" lastClr="FFFFFF"/>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Ｃ　市町村</a:t>
          </a:r>
          <a:endParaRPr kumimoji="1" lang="en-US" altLang="ja-JP" sz="1400"/>
        </a:p>
        <a:p>
          <a:pPr algn="ctr"/>
          <a:r>
            <a:rPr kumimoji="1" lang="ja-JP" altLang="en-US" sz="1400"/>
            <a:t>（１２市町村）</a:t>
          </a:r>
          <a:endParaRPr kumimoji="1" lang="en-US" altLang="ja-JP" sz="1400"/>
        </a:p>
        <a:p>
          <a:pPr algn="ctr"/>
          <a:r>
            <a:rPr kumimoji="1" lang="ja-JP" altLang="en-US" sz="1400"/>
            <a:t>８０６百万円</a:t>
          </a:r>
          <a:endParaRPr kumimoji="1" lang="en-US" altLang="ja-JP" sz="1400"/>
        </a:p>
      </xdr:txBody>
    </xdr:sp>
    <xdr:clientData/>
  </xdr:twoCellAnchor>
  <xdr:twoCellAnchor>
    <xdr:from>
      <xdr:col>28</xdr:col>
      <xdr:colOff>88903</xdr:colOff>
      <xdr:row>72</xdr:row>
      <xdr:rowOff>4133853</xdr:rowOff>
    </xdr:from>
    <xdr:to>
      <xdr:col>28</xdr:col>
      <xdr:colOff>101600</xdr:colOff>
      <xdr:row>72</xdr:row>
      <xdr:rowOff>4898937</xdr:rowOff>
    </xdr:to>
    <xdr:cxnSp macro="">
      <xdr:nvCxnSpPr>
        <xdr:cNvPr id="10" name="直線矢印コネクタ 9"/>
        <xdr:cNvCxnSpPr/>
      </xdr:nvCxnSpPr>
      <xdr:spPr>
        <a:xfrm rot="5400000">
          <a:off x="4559030" y="33812410"/>
          <a:ext cx="765084" cy="12697"/>
        </a:xfrm>
        <a:prstGeom prst="straightConnector1">
          <a:avLst/>
        </a:prstGeom>
        <a:ln>
          <a:solidFill>
            <a:sysClr val="windowText" lastClr="00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1</xdr:colOff>
      <xdr:row>73</xdr:row>
      <xdr:rowOff>2473324</xdr:rowOff>
    </xdr:from>
    <xdr:to>
      <xdr:col>29</xdr:col>
      <xdr:colOff>12701</xdr:colOff>
      <xdr:row>73</xdr:row>
      <xdr:rowOff>3003670</xdr:rowOff>
    </xdr:to>
    <xdr:cxnSp macro="">
      <xdr:nvCxnSpPr>
        <xdr:cNvPr id="11" name="直線矢印コネクタ 10"/>
        <xdr:cNvCxnSpPr>
          <a:stCxn id="15" idx="2"/>
        </xdr:cNvCxnSpPr>
      </xdr:nvCxnSpPr>
      <xdr:spPr>
        <a:xfrm rot="5400000">
          <a:off x="4753753" y="36930707"/>
          <a:ext cx="530346" cy="127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13</xdr:col>
      <xdr:colOff>127000</xdr:colOff>
      <xdr:row>73</xdr:row>
      <xdr:rowOff>3013075</xdr:rowOff>
    </xdr:from>
    <xdr:to>
      <xdr:col>45</xdr:col>
      <xdr:colOff>38100</xdr:colOff>
      <xdr:row>74</xdr:row>
      <xdr:rowOff>698514</xdr:rowOff>
    </xdr:to>
    <xdr:sp macro="" textlink="">
      <xdr:nvSpPr>
        <xdr:cNvPr id="12" name="正方形/長方形 11"/>
        <xdr:cNvSpPr/>
      </xdr:nvSpPr>
      <xdr:spPr>
        <a:xfrm>
          <a:off x="2354811" y="37211635"/>
          <a:ext cx="5779885" cy="2116123"/>
        </a:xfrm>
        <a:prstGeom prst="rect">
          <a:avLst/>
        </a:prstGeom>
        <a:solidFill>
          <a:sysClr val="window" lastClr="FFFFFF"/>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Ｅ　実施主体（漁業協同組合、漁連、協業体など）</a:t>
          </a:r>
          <a:endParaRPr kumimoji="1" lang="en-US" altLang="ja-JP" sz="1400"/>
        </a:p>
        <a:p>
          <a:pPr algn="ctr"/>
          <a:r>
            <a:rPr kumimoji="1" lang="ja-JP" altLang="en-US" sz="1400"/>
            <a:t>（１５件）</a:t>
          </a:r>
          <a:endParaRPr kumimoji="1" lang="en-US" altLang="ja-JP" sz="1400"/>
        </a:p>
        <a:p>
          <a:pPr algn="ctr"/>
          <a:r>
            <a:rPr kumimoji="1" lang="ja-JP" altLang="en-US" sz="1400"/>
            <a:t>８０１百万円</a:t>
          </a:r>
          <a:endParaRPr kumimoji="1" lang="en-US" altLang="ja-JP" sz="1400"/>
        </a:p>
      </xdr:txBody>
    </xdr:sp>
    <xdr:clientData/>
  </xdr:twoCellAnchor>
  <xdr:twoCellAnchor>
    <xdr:from>
      <xdr:col>39</xdr:col>
      <xdr:colOff>88900</xdr:colOff>
      <xdr:row>73</xdr:row>
      <xdr:rowOff>66675</xdr:rowOff>
    </xdr:from>
    <xdr:to>
      <xdr:col>50</xdr:col>
      <xdr:colOff>0</xdr:colOff>
      <xdr:row>73</xdr:row>
      <xdr:rowOff>1844624</xdr:rowOff>
    </xdr:to>
    <xdr:sp macro="" textlink="">
      <xdr:nvSpPr>
        <xdr:cNvPr id="13" name="正方形/長方形 12"/>
        <xdr:cNvSpPr/>
      </xdr:nvSpPr>
      <xdr:spPr>
        <a:xfrm>
          <a:off x="6988464" y="34265235"/>
          <a:ext cx="2064096" cy="1777949"/>
        </a:xfrm>
        <a:prstGeom prst="rect">
          <a:avLst/>
        </a:prstGeom>
        <a:solidFill>
          <a:sysClr val="window" lastClr="FFFFFF"/>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Ｄ　　市町村直営</a:t>
          </a:r>
          <a:endParaRPr kumimoji="1" lang="en-US" altLang="ja-JP" sz="1400"/>
        </a:p>
        <a:p>
          <a:pPr algn="ctr"/>
          <a:r>
            <a:rPr kumimoji="1" lang="ja-JP" altLang="en-US" sz="1400"/>
            <a:t>の事業</a:t>
          </a:r>
          <a:endParaRPr kumimoji="1" lang="en-US" altLang="ja-JP" sz="1400"/>
        </a:p>
        <a:p>
          <a:pPr algn="ctr"/>
          <a:r>
            <a:rPr kumimoji="1" lang="ja-JP" altLang="en-US" sz="1400"/>
            <a:t>（２件）</a:t>
          </a:r>
          <a:endParaRPr kumimoji="1" lang="en-US" altLang="ja-JP" sz="1400"/>
        </a:p>
        <a:p>
          <a:pPr algn="ctr"/>
          <a:r>
            <a:rPr kumimoji="1" lang="ja-JP" altLang="en-US" sz="1400"/>
            <a:t>４百万円　</a:t>
          </a:r>
          <a:endParaRPr kumimoji="1" lang="en-US" altLang="ja-JP" sz="1400"/>
        </a:p>
      </xdr:txBody>
    </xdr:sp>
    <xdr:clientData/>
  </xdr:twoCellAnchor>
  <xdr:twoCellAnchor>
    <xdr:from>
      <xdr:col>36</xdr:col>
      <xdr:colOff>0</xdr:colOff>
      <xdr:row>73</xdr:row>
      <xdr:rowOff>941380</xdr:rowOff>
    </xdr:from>
    <xdr:to>
      <xdr:col>39</xdr:col>
      <xdr:colOff>88900</xdr:colOff>
      <xdr:row>73</xdr:row>
      <xdr:rowOff>955650</xdr:rowOff>
    </xdr:to>
    <xdr:cxnSp macro="">
      <xdr:nvCxnSpPr>
        <xdr:cNvPr id="14" name="直線矢印コネクタ 13"/>
        <xdr:cNvCxnSpPr>
          <a:stCxn id="9" idx="3"/>
          <a:endCxn id="13" idx="1"/>
        </xdr:cNvCxnSpPr>
      </xdr:nvCxnSpPr>
      <xdr:spPr>
        <a:xfrm>
          <a:off x="6301047" y="35139940"/>
          <a:ext cx="687417" cy="14270"/>
        </a:xfrm>
        <a:prstGeom prst="straightConnector1">
          <a:avLst/>
        </a:prstGeom>
        <a:ln>
          <a:prstDash val="lgDash"/>
          <a:tailEnd type="arrow"/>
        </a:ln>
      </xdr:spPr>
      <xdr:style>
        <a:lnRef idx="1">
          <a:schemeClr val="dk1"/>
        </a:lnRef>
        <a:fillRef idx="0">
          <a:schemeClr val="dk1"/>
        </a:fillRef>
        <a:effectRef idx="0">
          <a:schemeClr val="dk1"/>
        </a:effectRef>
        <a:fontRef idx="minor">
          <a:schemeClr val="tx1"/>
        </a:fontRef>
      </xdr:style>
    </xdr:cxnSp>
    <xdr:clientData/>
  </xdr:twoCellAnchor>
  <xdr:oneCellAnchor>
    <xdr:from>
      <xdr:col>22</xdr:col>
      <xdr:colOff>165100</xdr:colOff>
      <xdr:row>73</xdr:row>
      <xdr:rowOff>1882775</xdr:rowOff>
    </xdr:from>
    <xdr:ext cx="2412999" cy="590550"/>
    <xdr:sp macro="" textlink="">
      <xdr:nvSpPr>
        <xdr:cNvPr id="15" name="テキスト ボックス 14"/>
        <xdr:cNvSpPr txBox="1"/>
      </xdr:nvSpPr>
      <xdr:spPr>
        <a:xfrm>
          <a:off x="3889202" y="36081335"/>
          <a:ext cx="2412999" cy="5905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事業実施主体への交付金の交付事務、指導監督、調整等</a:t>
          </a:r>
          <a:endParaRPr kumimoji="1" lang="en-US" altLang="ja-JP" sz="1100"/>
        </a:p>
      </xdr:txBody>
    </xdr:sp>
    <xdr:clientData/>
  </xdr:oneCellAnchor>
  <xdr:twoCellAnchor>
    <xdr:from>
      <xdr:col>22</xdr:col>
      <xdr:colOff>76200</xdr:colOff>
      <xdr:row>73</xdr:row>
      <xdr:rowOff>1882775</xdr:rowOff>
    </xdr:from>
    <xdr:to>
      <xdr:col>36</xdr:col>
      <xdr:colOff>76200</xdr:colOff>
      <xdr:row>73</xdr:row>
      <xdr:rowOff>2613197</xdr:rowOff>
    </xdr:to>
    <xdr:sp macro="" textlink="">
      <xdr:nvSpPr>
        <xdr:cNvPr id="16" name="大かっこ 15"/>
        <xdr:cNvSpPr/>
      </xdr:nvSpPr>
      <xdr:spPr>
        <a:xfrm>
          <a:off x="3800302" y="36081335"/>
          <a:ext cx="2576945" cy="730422"/>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oneCellAnchor>
    <xdr:from>
      <xdr:col>25</xdr:col>
      <xdr:colOff>88900</xdr:colOff>
      <xdr:row>74</xdr:row>
      <xdr:rowOff>885825</xdr:rowOff>
    </xdr:from>
    <xdr:ext cx="1612900" cy="688932"/>
    <xdr:sp macro="" textlink="">
      <xdr:nvSpPr>
        <xdr:cNvPr id="17" name="テキスト ボックス 16"/>
        <xdr:cNvSpPr txBox="1"/>
      </xdr:nvSpPr>
      <xdr:spPr>
        <a:xfrm>
          <a:off x="4311765" y="39515069"/>
          <a:ext cx="1612900" cy="68893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施設整備</a:t>
          </a:r>
        </a:p>
      </xdr:txBody>
    </xdr:sp>
    <xdr:clientData/>
  </xdr:oneCellAnchor>
  <xdr:twoCellAnchor>
    <xdr:from>
      <xdr:col>23</xdr:col>
      <xdr:colOff>127000</xdr:colOff>
      <xdr:row>74</xdr:row>
      <xdr:rowOff>749300</xdr:rowOff>
    </xdr:from>
    <xdr:to>
      <xdr:col>35</xdr:col>
      <xdr:colOff>88900</xdr:colOff>
      <xdr:row>74</xdr:row>
      <xdr:rowOff>1362171</xdr:rowOff>
    </xdr:to>
    <xdr:sp macro="" textlink="">
      <xdr:nvSpPr>
        <xdr:cNvPr id="18" name="大かっこ 17"/>
        <xdr:cNvSpPr/>
      </xdr:nvSpPr>
      <xdr:spPr>
        <a:xfrm>
          <a:off x="4017356" y="39378544"/>
          <a:ext cx="2114897" cy="6128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41</xdr:col>
      <xdr:colOff>50800</xdr:colOff>
      <xdr:row>73</xdr:row>
      <xdr:rowOff>1955800</xdr:rowOff>
    </xdr:from>
    <xdr:ext cx="1612900" cy="707939"/>
    <xdr:sp macro="" textlink="">
      <xdr:nvSpPr>
        <xdr:cNvPr id="19" name="テキスト ボックス 18"/>
        <xdr:cNvSpPr txBox="1"/>
      </xdr:nvSpPr>
      <xdr:spPr>
        <a:xfrm>
          <a:off x="7349375" y="36154360"/>
          <a:ext cx="1612900" cy="707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施設整備</a:t>
          </a:r>
        </a:p>
      </xdr:txBody>
    </xdr:sp>
    <xdr:clientData/>
  </xdr:oneCellAnchor>
  <xdr:twoCellAnchor>
    <xdr:from>
      <xdr:col>39</xdr:col>
      <xdr:colOff>190500</xdr:colOff>
      <xdr:row>73</xdr:row>
      <xdr:rowOff>1939925</xdr:rowOff>
    </xdr:from>
    <xdr:to>
      <xdr:col>50</xdr:col>
      <xdr:colOff>25400</xdr:colOff>
      <xdr:row>73</xdr:row>
      <xdr:rowOff>2543220</xdr:rowOff>
    </xdr:to>
    <xdr:sp macro="" textlink="">
      <xdr:nvSpPr>
        <xdr:cNvPr id="20" name="大かっこ 19"/>
        <xdr:cNvSpPr/>
      </xdr:nvSpPr>
      <xdr:spPr>
        <a:xfrm>
          <a:off x="7090064" y="36138485"/>
          <a:ext cx="1987896" cy="6032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22</xdr:col>
      <xdr:colOff>127001</xdr:colOff>
      <xdr:row>72</xdr:row>
      <xdr:rowOff>3609975</xdr:rowOff>
    </xdr:from>
    <xdr:ext cx="2197100" cy="600075"/>
    <xdr:sp macro="" textlink="">
      <xdr:nvSpPr>
        <xdr:cNvPr id="21" name="テキスト ボックス 20"/>
        <xdr:cNvSpPr txBox="1"/>
      </xdr:nvSpPr>
      <xdr:spPr>
        <a:xfrm>
          <a:off x="3851103" y="32912339"/>
          <a:ext cx="2197100" cy="6000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事業実施主体への交付金の交付事務、指導監督、調整等</a:t>
          </a:r>
          <a:endParaRPr kumimoji="1" lang="en-US" altLang="ja-JP" sz="1100"/>
        </a:p>
      </xdr:txBody>
    </xdr:sp>
    <xdr:clientData/>
  </xdr:oneCellAnchor>
  <xdr:twoCellAnchor>
    <xdr:from>
      <xdr:col>22</xdr:col>
      <xdr:colOff>50800</xdr:colOff>
      <xdr:row>72</xdr:row>
      <xdr:rowOff>3568700</xdr:rowOff>
    </xdr:from>
    <xdr:to>
      <xdr:col>35</xdr:col>
      <xdr:colOff>50800</xdr:colOff>
      <xdr:row>72</xdr:row>
      <xdr:rowOff>4308733</xdr:rowOff>
    </xdr:to>
    <xdr:sp macro="" textlink="">
      <xdr:nvSpPr>
        <xdr:cNvPr id="22" name="大かっこ 21"/>
        <xdr:cNvSpPr/>
      </xdr:nvSpPr>
      <xdr:spPr>
        <a:xfrm>
          <a:off x="3774902" y="32871064"/>
          <a:ext cx="2319251" cy="740033"/>
        </a:xfrm>
        <a:prstGeom prst="bracketPair">
          <a:avLst/>
        </a:prstGeom>
      </xdr:spPr>
      <xdr:style>
        <a:lnRef idx="1">
          <a:schemeClr val="dk1"/>
        </a:lnRef>
        <a:fillRef idx="0">
          <a:schemeClr val="dk1"/>
        </a:fillRef>
        <a:effectRef idx="0">
          <a:schemeClr val="dk1"/>
        </a:effectRef>
        <a:fontRef idx="minor">
          <a:schemeClr val="tx1"/>
        </a:fontRef>
      </xdr:style>
      <xdr:txBody>
        <a:bodyPr vertOverflow="clip" rtlCol="0" anchor="ctr"/>
        <a:lstStyle/>
        <a:p>
          <a:endParaRPr lang="ja-JP" altLang="en-US"/>
        </a:p>
      </xdr:txBody>
    </xdr:sp>
    <xdr:clientData/>
  </xdr:twoCellAnchor>
  <xdr:twoCellAnchor>
    <xdr:from>
      <xdr:col>39</xdr:col>
      <xdr:colOff>114300</xdr:colOff>
      <xdr:row>72</xdr:row>
      <xdr:rowOff>2209800</xdr:rowOff>
    </xdr:from>
    <xdr:to>
      <xdr:col>50</xdr:col>
      <xdr:colOff>25400</xdr:colOff>
      <xdr:row>72</xdr:row>
      <xdr:rowOff>3797300</xdr:rowOff>
    </xdr:to>
    <xdr:sp macro="" textlink="">
      <xdr:nvSpPr>
        <xdr:cNvPr id="23" name="正方形/長方形 22"/>
        <xdr:cNvSpPr/>
      </xdr:nvSpPr>
      <xdr:spPr>
        <a:xfrm>
          <a:off x="7013864" y="31512164"/>
          <a:ext cx="2064096" cy="1587500"/>
        </a:xfrm>
        <a:prstGeom prst="rect">
          <a:avLst/>
        </a:prstGeom>
        <a:solidFill>
          <a:sysClr val="window" lastClr="FFFFFF"/>
        </a:solidFill>
        <a:ln>
          <a:solidFill>
            <a:sysClr val="windowText" lastClr="000000"/>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400"/>
            <a:t>Ｂ　都道府県直営</a:t>
          </a:r>
          <a:endParaRPr kumimoji="1" lang="en-US" altLang="ja-JP" sz="1400"/>
        </a:p>
        <a:p>
          <a:pPr algn="ctr"/>
          <a:r>
            <a:rPr kumimoji="1" lang="ja-JP" altLang="en-US" sz="1400"/>
            <a:t>の事業</a:t>
          </a:r>
          <a:endParaRPr kumimoji="1" lang="en-US" altLang="ja-JP" sz="1400"/>
        </a:p>
        <a:p>
          <a:pPr algn="ctr"/>
          <a:r>
            <a:rPr kumimoji="1" lang="ja-JP" altLang="en-US" sz="1400"/>
            <a:t>（４件）</a:t>
          </a:r>
          <a:endParaRPr kumimoji="1" lang="en-US" altLang="ja-JP" sz="1400"/>
        </a:p>
        <a:p>
          <a:pPr algn="ctr"/>
          <a:r>
            <a:rPr kumimoji="1" lang="ja-JP" altLang="en-US" sz="1400"/>
            <a:t>２７百万円</a:t>
          </a:r>
          <a:endParaRPr kumimoji="1" lang="en-US" altLang="ja-JP" sz="1400"/>
        </a:p>
      </xdr:txBody>
    </xdr:sp>
    <xdr:clientData/>
  </xdr:twoCellAnchor>
  <xdr:twoCellAnchor>
    <xdr:from>
      <xdr:col>36</xdr:col>
      <xdr:colOff>76200</xdr:colOff>
      <xdr:row>72</xdr:row>
      <xdr:rowOff>3003550</xdr:rowOff>
    </xdr:from>
    <xdr:to>
      <xdr:col>39</xdr:col>
      <xdr:colOff>114300</xdr:colOff>
      <xdr:row>72</xdr:row>
      <xdr:rowOff>3011475</xdr:rowOff>
    </xdr:to>
    <xdr:cxnSp macro="">
      <xdr:nvCxnSpPr>
        <xdr:cNvPr id="24" name="直線矢印コネクタ 23"/>
        <xdr:cNvCxnSpPr>
          <a:stCxn id="7" idx="3"/>
          <a:endCxn id="23" idx="1"/>
        </xdr:cNvCxnSpPr>
      </xdr:nvCxnSpPr>
      <xdr:spPr>
        <a:xfrm flipV="1">
          <a:off x="6377247" y="32305914"/>
          <a:ext cx="636617" cy="7925"/>
        </a:xfrm>
        <a:prstGeom prst="straightConnector1">
          <a:avLst/>
        </a:prstGeom>
        <a:ln>
          <a:prstDash val="lgDash"/>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39</xdr:col>
      <xdr:colOff>177800</xdr:colOff>
      <xdr:row>72</xdr:row>
      <xdr:rowOff>3835400</xdr:rowOff>
    </xdr:from>
    <xdr:to>
      <xdr:col>50</xdr:col>
      <xdr:colOff>12700</xdr:colOff>
      <xdr:row>72</xdr:row>
      <xdr:rowOff>4438695</xdr:rowOff>
    </xdr:to>
    <xdr:sp macro="" textlink="">
      <xdr:nvSpPr>
        <xdr:cNvPr id="25" name="大かっこ 24"/>
        <xdr:cNvSpPr/>
      </xdr:nvSpPr>
      <xdr:spPr>
        <a:xfrm>
          <a:off x="7077364" y="33137764"/>
          <a:ext cx="1987896" cy="60329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oneCellAnchor>
    <xdr:from>
      <xdr:col>41</xdr:col>
      <xdr:colOff>127000</xdr:colOff>
      <xdr:row>72</xdr:row>
      <xdr:rowOff>3822700</xdr:rowOff>
    </xdr:from>
    <xdr:ext cx="1612900" cy="707939"/>
    <xdr:sp macro="" textlink="">
      <xdr:nvSpPr>
        <xdr:cNvPr id="26" name="テキスト ボックス 25"/>
        <xdr:cNvSpPr txBox="1"/>
      </xdr:nvSpPr>
      <xdr:spPr>
        <a:xfrm>
          <a:off x="7425575" y="33125064"/>
          <a:ext cx="1612900" cy="7079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kumimoji="1" lang="ja-JP" altLang="en-US" sz="1100"/>
            <a:t>施設整備</a:t>
          </a:r>
        </a:p>
      </xdr:txBody>
    </xdr:sp>
    <xdr:clientData/>
  </xdr:oneCellAnchor>
  <xdr:twoCellAnchor>
    <xdr:from>
      <xdr:col>20</xdr:col>
      <xdr:colOff>165100</xdr:colOff>
      <xdr:row>72</xdr:row>
      <xdr:rowOff>2057400</xdr:rowOff>
    </xdr:from>
    <xdr:to>
      <xdr:col>27</xdr:col>
      <xdr:colOff>12700</xdr:colOff>
      <xdr:row>72</xdr:row>
      <xdr:rowOff>2413000</xdr:rowOff>
    </xdr:to>
    <xdr:sp macro="" textlink="">
      <xdr:nvSpPr>
        <xdr:cNvPr id="27" name="テキスト ボックス 26"/>
        <xdr:cNvSpPr txBox="1"/>
      </xdr:nvSpPr>
      <xdr:spPr>
        <a:xfrm>
          <a:off x="3556693" y="31359764"/>
          <a:ext cx="1094509"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800"/>
            <a:t>【</a:t>
          </a:r>
          <a:r>
            <a:rPr kumimoji="1" lang="ja-JP" altLang="en-US" sz="1800"/>
            <a:t>特定</a:t>
          </a:r>
          <a:r>
            <a:rPr kumimoji="1" lang="en-US" altLang="ja-JP" sz="1800"/>
            <a:t>】</a:t>
          </a:r>
          <a:endParaRPr kumimoji="1" lang="ja-JP" altLang="en-US" sz="1800"/>
        </a:p>
      </xdr:txBody>
    </xdr:sp>
    <xdr:clientData/>
  </xdr:twoCellAnchor>
  <xdr:twoCellAnchor>
    <xdr:from>
      <xdr:col>21</xdr:col>
      <xdr:colOff>12700</xdr:colOff>
      <xdr:row>72</xdr:row>
      <xdr:rowOff>4533900</xdr:rowOff>
    </xdr:from>
    <xdr:to>
      <xdr:col>27</xdr:col>
      <xdr:colOff>38100</xdr:colOff>
      <xdr:row>72</xdr:row>
      <xdr:rowOff>4889500</xdr:rowOff>
    </xdr:to>
    <xdr:sp macro="" textlink="">
      <xdr:nvSpPr>
        <xdr:cNvPr id="28" name="テキスト ボックス 27"/>
        <xdr:cNvSpPr txBox="1"/>
      </xdr:nvSpPr>
      <xdr:spPr>
        <a:xfrm>
          <a:off x="3570547" y="33836264"/>
          <a:ext cx="1106055"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800"/>
            <a:t>【</a:t>
          </a:r>
          <a:r>
            <a:rPr kumimoji="1" lang="ja-JP" altLang="en-US" sz="1800"/>
            <a:t>特定</a:t>
          </a:r>
          <a:r>
            <a:rPr kumimoji="1" lang="en-US" altLang="ja-JP" sz="1800"/>
            <a:t>】</a:t>
          </a:r>
          <a:endParaRPr kumimoji="1" lang="ja-JP" altLang="en-US" sz="1800"/>
        </a:p>
      </xdr:txBody>
    </xdr:sp>
    <xdr:clientData/>
  </xdr:twoCellAnchor>
  <xdr:twoCellAnchor>
    <xdr:from>
      <xdr:col>14</xdr:col>
      <xdr:colOff>12700</xdr:colOff>
      <xdr:row>73</xdr:row>
      <xdr:rowOff>2603500</xdr:rowOff>
    </xdr:from>
    <xdr:to>
      <xdr:col>20</xdr:col>
      <xdr:colOff>114300</xdr:colOff>
      <xdr:row>73</xdr:row>
      <xdr:rowOff>2959100</xdr:rowOff>
    </xdr:to>
    <xdr:sp macro="" textlink="">
      <xdr:nvSpPr>
        <xdr:cNvPr id="29" name="テキスト ボックス 28"/>
        <xdr:cNvSpPr txBox="1"/>
      </xdr:nvSpPr>
      <xdr:spPr>
        <a:xfrm>
          <a:off x="2406765" y="36802060"/>
          <a:ext cx="1099128"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800"/>
            <a:t>【</a:t>
          </a:r>
          <a:r>
            <a:rPr kumimoji="1" lang="ja-JP" altLang="en-US" sz="1800"/>
            <a:t>特定</a:t>
          </a:r>
          <a:r>
            <a:rPr kumimoji="1" lang="en-US" altLang="ja-JP" sz="1800"/>
            <a:t>】</a:t>
          </a:r>
          <a:endParaRPr kumimoji="1" lang="ja-JP" altLang="en-US" sz="1800"/>
        </a:p>
      </xdr:txBody>
    </xdr:sp>
    <xdr:clientData/>
  </xdr:twoCellAnchor>
  <xdr:twoCellAnchor>
    <xdr:from>
      <xdr:col>39</xdr:col>
      <xdr:colOff>139700</xdr:colOff>
      <xdr:row>72</xdr:row>
      <xdr:rowOff>1778000</xdr:rowOff>
    </xdr:from>
    <xdr:to>
      <xdr:col>45</xdr:col>
      <xdr:colOff>88900</xdr:colOff>
      <xdr:row>72</xdr:row>
      <xdr:rowOff>2133600</xdr:rowOff>
    </xdr:to>
    <xdr:sp macro="" textlink="">
      <xdr:nvSpPr>
        <xdr:cNvPr id="30" name="テキスト ボックス 29"/>
        <xdr:cNvSpPr txBox="1"/>
      </xdr:nvSpPr>
      <xdr:spPr>
        <a:xfrm>
          <a:off x="7039264" y="31080364"/>
          <a:ext cx="1146232"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800"/>
            <a:t>【</a:t>
          </a:r>
          <a:r>
            <a:rPr kumimoji="1" lang="ja-JP" altLang="en-US" sz="1800"/>
            <a:t>特定</a:t>
          </a:r>
          <a:r>
            <a:rPr kumimoji="1" lang="en-US" altLang="ja-JP" sz="1800"/>
            <a:t>】</a:t>
          </a:r>
          <a:endParaRPr kumimoji="1" lang="ja-JP" altLang="en-US" sz="1800"/>
        </a:p>
      </xdr:txBody>
    </xdr:sp>
    <xdr:clientData/>
  </xdr:twoCellAnchor>
  <xdr:twoCellAnchor>
    <xdr:from>
      <xdr:col>40</xdr:col>
      <xdr:colOff>0</xdr:colOff>
      <xdr:row>72</xdr:row>
      <xdr:rowOff>4572000</xdr:rowOff>
    </xdr:from>
    <xdr:to>
      <xdr:col>45</xdr:col>
      <xdr:colOff>152400</xdr:colOff>
      <xdr:row>73</xdr:row>
      <xdr:rowOff>25400</xdr:rowOff>
    </xdr:to>
    <xdr:sp macro="" textlink="">
      <xdr:nvSpPr>
        <xdr:cNvPr id="31" name="テキスト ボックス 30"/>
        <xdr:cNvSpPr txBox="1"/>
      </xdr:nvSpPr>
      <xdr:spPr>
        <a:xfrm>
          <a:off x="7099069" y="33874364"/>
          <a:ext cx="1149927" cy="3495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en-US" altLang="ja-JP" sz="1800"/>
            <a:t>【</a:t>
          </a:r>
          <a:r>
            <a:rPr kumimoji="1" lang="ja-JP" altLang="en-US" sz="1800"/>
            <a:t>特定</a:t>
          </a:r>
          <a:r>
            <a:rPr kumimoji="1" lang="en-US" altLang="ja-JP" sz="1800"/>
            <a:t>】</a:t>
          </a:r>
          <a:endParaRPr kumimoji="1" lang="ja-JP" altLang="en-US" sz="18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21</xdr:col>
      <xdr:colOff>85726</xdr:colOff>
      <xdr:row>72</xdr:row>
      <xdr:rowOff>581025</xdr:rowOff>
    </xdr:from>
    <xdr:to>
      <xdr:col>40</xdr:col>
      <xdr:colOff>130176</xdr:colOff>
      <xdr:row>72</xdr:row>
      <xdr:rowOff>1412950</xdr:rowOff>
    </xdr:to>
    <xdr:sp macro="" textlink="">
      <xdr:nvSpPr>
        <xdr:cNvPr id="2" name="正方形/長方形 1"/>
        <xdr:cNvSpPr/>
      </xdr:nvSpPr>
      <xdr:spPr>
        <a:xfrm>
          <a:off x="3643573" y="29293185"/>
          <a:ext cx="3585672" cy="831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農林水産省</a:t>
          </a:r>
          <a:endParaRPr kumimoji="1" lang="en-US" altLang="ja-JP" sz="1600">
            <a:solidFill>
              <a:srgbClr val="FF0000"/>
            </a:solidFill>
          </a:endParaRPr>
        </a:p>
        <a:p>
          <a:pPr algn="ctr"/>
          <a:r>
            <a:rPr kumimoji="1" lang="ja-JP" altLang="en-US" sz="1600">
              <a:solidFill>
                <a:sysClr val="windowText" lastClr="000000"/>
              </a:solidFill>
            </a:rPr>
            <a:t>１３，５５９百万円</a:t>
          </a:r>
        </a:p>
      </xdr:txBody>
    </xdr:sp>
    <xdr:clientData/>
  </xdr:twoCellAnchor>
  <xdr:twoCellAnchor>
    <xdr:from>
      <xdr:col>21</xdr:col>
      <xdr:colOff>73026</xdr:colOff>
      <xdr:row>72</xdr:row>
      <xdr:rowOff>2222500</xdr:rowOff>
    </xdr:from>
    <xdr:to>
      <xdr:col>40</xdr:col>
      <xdr:colOff>117476</xdr:colOff>
      <xdr:row>72</xdr:row>
      <xdr:rowOff>3044862</xdr:rowOff>
    </xdr:to>
    <xdr:sp macro="" textlink="">
      <xdr:nvSpPr>
        <xdr:cNvPr id="3" name="正方形/長方形 2"/>
        <xdr:cNvSpPr/>
      </xdr:nvSpPr>
      <xdr:spPr>
        <a:xfrm>
          <a:off x="3630873" y="30934660"/>
          <a:ext cx="3585672" cy="82236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Ａ　道県（３施設　６０百万円）</a:t>
          </a:r>
          <a:endParaRPr kumimoji="1" lang="en-US" altLang="ja-JP" sz="1600">
            <a:solidFill>
              <a:sysClr val="windowText" lastClr="000000"/>
            </a:solidFill>
          </a:endParaRPr>
        </a:p>
        <a:p>
          <a:pPr algn="ctr"/>
          <a:r>
            <a:rPr kumimoji="1" lang="ja-JP" altLang="en-US" sz="1600">
              <a:solidFill>
                <a:sysClr val="windowText" lastClr="000000"/>
              </a:solidFill>
            </a:rPr>
            <a:t>１３，５５９百万円（補助）</a:t>
          </a:r>
        </a:p>
      </xdr:txBody>
    </xdr:sp>
    <xdr:clientData/>
  </xdr:twoCellAnchor>
  <xdr:twoCellAnchor>
    <xdr:from>
      <xdr:col>21</xdr:col>
      <xdr:colOff>0</xdr:colOff>
      <xdr:row>72</xdr:row>
      <xdr:rowOff>4845050</xdr:rowOff>
    </xdr:from>
    <xdr:to>
      <xdr:col>40</xdr:col>
      <xdr:colOff>177800</xdr:colOff>
      <xdr:row>73</xdr:row>
      <xdr:rowOff>749335</xdr:rowOff>
    </xdr:to>
    <xdr:sp macro="" textlink="">
      <xdr:nvSpPr>
        <xdr:cNvPr id="4" name="正方形/長方形 3"/>
        <xdr:cNvSpPr/>
      </xdr:nvSpPr>
      <xdr:spPr>
        <a:xfrm>
          <a:off x="3557847" y="33557210"/>
          <a:ext cx="3719022" cy="800481"/>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a:solidFill>
                <a:sysClr val="windowText" lastClr="000000"/>
              </a:solidFill>
            </a:rPr>
            <a:t>Ｂ　漁業協同組合・水産加工協同組合等</a:t>
          </a:r>
          <a:endParaRPr kumimoji="1" lang="en-US" altLang="ja-JP" sz="1400">
            <a:solidFill>
              <a:sysClr val="windowText" lastClr="000000"/>
            </a:solidFill>
          </a:endParaRPr>
        </a:p>
        <a:p>
          <a:pPr algn="ctr"/>
          <a:r>
            <a:rPr kumimoji="1" lang="ja-JP" altLang="en-US" sz="1400">
              <a:solidFill>
                <a:sysClr val="windowText" lastClr="000000"/>
              </a:solidFill>
            </a:rPr>
            <a:t>２８３施設　１３，４９９百万円（補助）</a:t>
          </a:r>
          <a:endParaRPr kumimoji="1" lang="en-US" altLang="ja-JP" sz="1400">
            <a:solidFill>
              <a:sysClr val="windowText" lastClr="000000"/>
            </a:solidFill>
          </a:endParaRPr>
        </a:p>
      </xdr:txBody>
    </xdr:sp>
    <xdr:clientData/>
  </xdr:twoCellAnchor>
  <xdr:twoCellAnchor>
    <xdr:from>
      <xdr:col>28</xdr:col>
      <xdr:colOff>41276</xdr:colOff>
      <xdr:row>72</xdr:row>
      <xdr:rowOff>1565275</xdr:rowOff>
    </xdr:from>
    <xdr:to>
      <xdr:col>34</xdr:col>
      <xdr:colOff>53976</xdr:colOff>
      <xdr:row>72</xdr:row>
      <xdr:rowOff>2095500</xdr:rowOff>
    </xdr:to>
    <xdr:sp macro="" textlink="">
      <xdr:nvSpPr>
        <xdr:cNvPr id="5" name="下矢印 4"/>
        <xdr:cNvSpPr/>
      </xdr:nvSpPr>
      <xdr:spPr>
        <a:xfrm>
          <a:off x="4887596" y="30277435"/>
          <a:ext cx="1010227" cy="530225"/>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28</xdr:col>
      <xdr:colOff>53976</xdr:colOff>
      <xdr:row>72</xdr:row>
      <xdr:rowOff>4098925</xdr:rowOff>
    </xdr:from>
    <xdr:to>
      <xdr:col>34</xdr:col>
      <xdr:colOff>66676</xdr:colOff>
      <xdr:row>72</xdr:row>
      <xdr:rowOff>4800642</xdr:rowOff>
    </xdr:to>
    <xdr:sp macro="" textlink="">
      <xdr:nvSpPr>
        <xdr:cNvPr id="6" name="下矢印 5"/>
        <xdr:cNvSpPr/>
      </xdr:nvSpPr>
      <xdr:spPr>
        <a:xfrm>
          <a:off x="4900296" y="32811085"/>
          <a:ext cx="1010227" cy="701717"/>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21</xdr:col>
      <xdr:colOff>101601</xdr:colOff>
      <xdr:row>73</xdr:row>
      <xdr:rowOff>920750</xdr:rowOff>
    </xdr:from>
    <xdr:to>
      <xdr:col>40</xdr:col>
      <xdr:colOff>149226</xdr:colOff>
      <xdr:row>73</xdr:row>
      <xdr:rowOff>2111375</xdr:rowOff>
    </xdr:to>
    <xdr:sp macro="" textlink="">
      <xdr:nvSpPr>
        <xdr:cNvPr id="7" name="大かっこ 6"/>
        <xdr:cNvSpPr/>
      </xdr:nvSpPr>
      <xdr:spPr>
        <a:xfrm>
          <a:off x="3659448" y="34529106"/>
          <a:ext cx="3588847" cy="1190625"/>
        </a:xfrm>
        <a:prstGeom prst="bracketPair">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22</xdr:col>
      <xdr:colOff>127001</xdr:colOff>
      <xdr:row>73</xdr:row>
      <xdr:rowOff>1044575</xdr:rowOff>
    </xdr:from>
    <xdr:to>
      <xdr:col>39</xdr:col>
      <xdr:colOff>63501</xdr:colOff>
      <xdr:row>73</xdr:row>
      <xdr:rowOff>1939925</xdr:rowOff>
    </xdr:to>
    <xdr:sp macro="" textlink="">
      <xdr:nvSpPr>
        <xdr:cNvPr id="8" name="テキスト ボックス 7"/>
        <xdr:cNvSpPr txBox="1"/>
      </xdr:nvSpPr>
      <xdr:spPr>
        <a:xfrm>
          <a:off x="3851103" y="34652931"/>
          <a:ext cx="3111962"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共同利用施設を復旧するために必要な機器等整備を実施。</a:t>
          </a:r>
        </a:p>
      </xdr:txBody>
    </xdr:sp>
    <xdr:clientData/>
  </xdr:twoCellAnchor>
  <xdr:twoCellAnchor>
    <xdr:from>
      <xdr:col>21</xdr:col>
      <xdr:colOff>158751</xdr:colOff>
      <xdr:row>72</xdr:row>
      <xdr:rowOff>3133725</xdr:rowOff>
    </xdr:from>
    <xdr:to>
      <xdr:col>40</xdr:col>
      <xdr:colOff>44451</xdr:colOff>
      <xdr:row>72</xdr:row>
      <xdr:rowOff>4029075</xdr:rowOff>
    </xdr:to>
    <xdr:sp macro="" textlink="">
      <xdr:nvSpPr>
        <xdr:cNvPr id="9" name="大かっこ 8"/>
        <xdr:cNvSpPr/>
      </xdr:nvSpPr>
      <xdr:spPr>
        <a:xfrm>
          <a:off x="3716598" y="31845885"/>
          <a:ext cx="3426922" cy="895350"/>
        </a:xfrm>
        <a:prstGeom prst="bracketPair">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22</xdr:col>
      <xdr:colOff>155576</xdr:colOff>
      <xdr:row>72</xdr:row>
      <xdr:rowOff>3219450</xdr:rowOff>
    </xdr:from>
    <xdr:to>
      <xdr:col>39</xdr:col>
      <xdr:colOff>53976</xdr:colOff>
      <xdr:row>72</xdr:row>
      <xdr:rowOff>3990975</xdr:rowOff>
    </xdr:to>
    <xdr:sp macro="" textlink="">
      <xdr:nvSpPr>
        <xdr:cNvPr id="10" name="テキスト ボックス 9"/>
        <xdr:cNvSpPr txBox="1"/>
      </xdr:nvSpPr>
      <xdr:spPr>
        <a:xfrm>
          <a:off x="3879678" y="31931610"/>
          <a:ext cx="3073862"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道県内の漁業協同組合、水産加工業協同組合等への助成の他、道県自ら実施主体となり復旧事業を実施。</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18</xdr:col>
      <xdr:colOff>12700</xdr:colOff>
      <xdr:row>72</xdr:row>
      <xdr:rowOff>514350</xdr:rowOff>
    </xdr:from>
    <xdr:to>
      <xdr:col>36</xdr:col>
      <xdr:colOff>19050</xdr:colOff>
      <xdr:row>72</xdr:row>
      <xdr:rowOff>1346275</xdr:rowOff>
    </xdr:to>
    <xdr:sp macro="" textlink="">
      <xdr:nvSpPr>
        <xdr:cNvPr id="2" name="正方形/長方形 1"/>
        <xdr:cNvSpPr/>
      </xdr:nvSpPr>
      <xdr:spPr>
        <a:xfrm>
          <a:off x="3071784" y="29243135"/>
          <a:ext cx="3248313" cy="831925"/>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農林水産省</a:t>
          </a:r>
          <a:endParaRPr kumimoji="1" lang="en-US" altLang="ja-JP" sz="1600">
            <a:solidFill>
              <a:sysClr val="windowText" lastClr="000000"/>
            </a:solidFill>
          </a:endParaRPr>
        </a:p>
        <a:p>
          <a:pPr algn="ctr"/>
          <a:r>
            <a:rPr kumimoji="1" lang="en-US" altLang="ja-JP" sz="1600">
              <a:solidFill>
                <a:sysClr val="windowText" lastClr="000000"/>
              </a:solidFill>
            </a:rPr>
            <a:t>32</a:t>
          </a:r>
          <a:r>
            <a:rPr kumimoji="1" lang="ja-JP" altLang="en-US" sz="1600">
              <a:solidFill>
                <a:sysClr val="windowText" lastClr="000000"/>
              </a:solidFill>
            </a:rPr>
            <a:t>百万円</a:t>
          </a:r>
        </a:p>
      </xdr:txBody>
    </xdr:sp>
    <xdr:clientData/>
  </xdr:twoCellAnchor>
  <xdr:twoCellAnchor>
    <xdr:from>
      <xdr:col>18</xdr:col>
      <xdr:colOff>0</xdr:colOff>
      <xdr:row>72</xdr:row>
      <xdr:rowOff>2317750</xdr:rowOff>
    </xdr:from>
    <xdr:to>
      <xdr:col>36</xdr:col>
      <xdr:colOff>6350</xdr:colOff>
      <xdr:row>72</xdr:row>
      <xdr:rowOff>3140112</xdr:rowOff>
    </xdr:to>
    <xdr:sp macro="" textlink="">
      <xdr:nvSpPr>
        <xdr:cNvPr id="3" name="正方形/長方形 2"/>
        <xdr:cNvSpPr/>
      </xdr:nvSpPr>
      <xdr:spPr>
        <a:xfrm>
          <a:off x="3059084" y="31046535"/>
          <a:ext cx="3248313" cy="82236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600">
              <a:solidFill>
                <a:sysClr val="windowText" lastClr="000000"/>
              </a:solidFill>
            </a:rPr>
            <a:t>Ａ　道　　　県</a:t>
          </a:r>
          <a:endParaRPr kumimoji="1" lang="en-US" altLang="ja-JP" sz="1600">
            <a:solidFill>
              <a:sysClr val="windowText" lastClr="000000"/>
            </a:solidFill>
          </a:endParaRPr>
        </a:p>
        <a:p>
          <a:pPr algn="ctr"/>
          <a:r>
            <a:rPr kumimoji="1" lang="en-US" altLang="ja-JP" sz="1600">
              <a:solidFill>
                <a:sysClr val="windowText" lastClr="000000"/>
              </a:solidFill>
            </a:rPr>
            <a:t>32</a:t>
          </a:r>
          <a:r>
            <a:rPr kumimoji="1" lang="ja-JP" altLang="en-US" sz="1600">
              <a:solidFill>
                <a:sysClr val="windowText" lastClr="000000"/>
              </a:solidFill>
            </a:rPr>
            <a:t>百万円</a:t>
          </a:r>
        </a:p>
      </xdr:txBody>
    </xdr:sp>
    <xdr:clientData/>
  </xdr:twoCellAnchor>
  <xdr:twoCellAnchor>
    <xdr:from>
      <xdr:col>17</xdr:col>
      <xdr:colOff>104774</xdr:colOff>
      <xdr:row>72</xdr:row>
      <xdr:rowOff>4778375</xdr:rowOff>
    </xdr:from>
    <xdr:to>
      <xdr:col>36</xdr:col>
      <xdr:colOff>66674</xdr:colOff>
      <xdr:row>73</xdr:row>
      <xdr:rowOff>952500</xdr:rowOff>
    </xdr:to>
    <xdr:sp macro="" textlink="">
      <xdr:nvSpPr>
        <xdr:cNvPr id="4" name="正方形/長方形 3"/>
        <xdr:cNvSpPr/>
      </xdr:nvSpPr>
      <xdr:spPr>
        <a:xfrm>
          <a:off x="2997603" y="33507160"/>
          <a:ext cx="3370118" cy="1070322"/>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kumimoji="1" lang="ja-JP" altLang="en-US" sz="1400">
              <a:solidFill>
                <a:sysClr val="windowText" lastClr="000000"/>
              </a:solidFill>
            </a:rPr>
            <a:t>Ｂ　漁業協同組合・水産加工協同組合等</a:t>
          </a:r>
          <a:endParaRPr kumimoji="1" lang="en-US" altLang="ja-JP" sz="1400">
            <a:solidFill>
              <a:sysClr val="windowText" lastClr="000000"/>
            </a:solidFill>
          </a:endParaRPr>
        </a:p>
        <a:p>
          <a:pPr algn="ctr"/>
          <a:r>
            <a:rPr kumimoji="1" lang="en-US" altLang="ja-JP" sz="1400">
              <a:solidFill>
                <a:sysClr val="windowText" lastClr="000000"/>
              </a:solidFill>
            </a:rPr>
            <a:t>8</a:t>
          </a:r>
          <a:r>
            <a:rPr kumimoji="1" lang="ja-JP" altLang="en-US" sz="1400">
              <a:solidFill>
                <a:sysClr val="windowText" lastClr="000000"/>
              </a:solidFill>
            </a:rPr>
            <a:t>地区　</a:t>
          </a:r>
          <a:r>
            <a:rPr kumimoji="1" lang="en-US" altLang="ja-JP" sz="1400">
              <a:solidFill>
                <a:sysClr val="windowText" lastClr="000000"/>
              </a:solidFill>
            </a:rPr>
            <a:t>32</a:t>
          </a:r>
          <a:r>
            <a:rPr kumimoji="1" lang="ja-JP" altLang="en-US" sz="1400">
              <a:solidFill>
                <a:sysClr val="windowText" lastClr="000000"/>
              </a:solidFill>
            </a:rPr>
            <a:t>百万円（補助）</a:t>
          </a:r>
          <a:endParaRPr kumimoji="1" lang="en-US" altLang="ja-JP" sz="1400">
            <a:solidFill>
              <a:sysClr val="windowText" lastClr="000000"/>
            </a:solidFill>
          </a:endParaRPr>
        </a:p>
      </xdr:txBody>
    </xdr:sp>
    <xdr:clientData/>
  </xdr:twoCellAnchor>
  <xdr:twoCellAnchor>
    <xdr:from>
      <xdr:col>24</xdr:col>
      <xdr:colOff>120650</xdr:colOff>
      <xdr:row>72</xdr:row>
      <xdr:rowOff>1498600</xdr:rowOff>
    </xdr:from>
    <xdr:to>
      <xdr:col>29</xdr:col>
      <xdr:colOff>101600</xdr:colOff>
      <xdr:row>72</xdr:row>
      <xdr:rowOff>2181352</xdr:rowOff>
    </xdr:to>
    <xdr:sp macro="" textlink="">
      <xdr:nvSpPr>
        <xdr:cNvPr id="5" name="下矢印 4"/>
        <xdr:cNvSpPr/>
      </xdr:nvSpPr>
      <xdr:spPr>
        <a:xfrm>
          <a:off x="4177261" y="30227385"/>
          <a:ext cx="936914" cy="682752"/>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24</xdr:col>
      <xdr:colOff>133350</xdr:colOff>
      <xdr:row>72</xdr:row>
      <xdr:rowOff>4000500</xdr:rowOff>
    </xdr:from>
    <xdr:to>
      <xdr:col>29</xdr:col>
      <xdr:colOff>114300</xdr:colOff>
      <xdr:row>72</xdr:row>
      <xdr:rowOff>4638717</xdr:rowOff>
    </xdr:to>
    <xdr:sp macro="" textlink="">
      <xdr:nvSpPr>
        <xdr:cNvPr id="6" name="下矢印 5"/>
        <xdr:cNvSpPr/>
      </xdr:nvSpPr>
      <xdr:spPr>
        <a:xfrm>
          <a:off x="4189961" y="32729285"/>
          <a:ext cx="936914" cy="638217"/>
        </a:xfrm>
        <a:prstGeom prst="downArrow">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ja-JP" altLang="en-US"/>
        </a:p>
      </xdr:txBody>
    </xdr:sp>
    <xdr:clientData/>
  </xdr:twoCellAnchor>
  <xdr:twoCellAnchor>
    <xdr:from>
      <xdr:col>18</xdr:col>
      <xdr:colOff>28575</xdr:colOff>
      <xdr:row>73</xdr:row>
      <xdr:rowOff>1050925</xdr:rowOff>
    </xdr:from>
    <xdr:to>
      <xdr:col>36</xdr:col>
      <xdr:colOff>38100</xdr:colOff>
      <xdr:row>73</xdr:row>
      <xdr:rowOff>2241550</xdr:rowOff>
    </xdr:to>
    <xdr:sp macro="" textlink="">
      <xdr:nvSpPr>
        <xdr:cNvPr id="7" name="大かっこ 6"/>
        <xdr:cNvSpPr/>
      </xdr:nvSpPr>
      <xdr:spPr>
        <a:xfrm>
          <a:off x="3087659" y="34675907"/>
          <a:ext cx="3251488" cy="1190625"/>
        </a:xfrm>
        <a:prstGeom prst="bracketPair">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19</xdr:col>
      <xdr:colOff>38100</xdr:colOff>
      <xdr:row>73</xdr:row>
      <xdr:rowOff>1174750</xdr:rowOff>
    </xdr:from>
    <xdr:to>
      <xdr:col>35</xdr:col>
      <xdr:colOff>28575</xdr:colOff>
      <xdr:row>73</xdr:row>
      <xdr:rowOff>2070100</xdr:rowOff>
    </xdr:to>
    <xdr:sp macro="" textlink="">
      <xdr:nvSpPr>
        <xdr:cNvPr id="8" name="テキスト ボックス 7"/>
        <xdr:cNvSpPr txBox="1"/>
      </xdr:nvSpPr>
      <xdr:spPr>
        <a:xfrm>
          <a:off x="3263438" y="34799732"/>
          <a:ext cx="2808490" cy="895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遠隔地で水揚げされた加工原料（サバ、イカ等）を仕入れるための運搬料等の掛かり増し経費を支援。</a:t>
          </a:r>
        </a:p>
      </xdr:txBody>
    </xdr:sp>
    <xdr:clientData/>
  </xdr:twoCellAnchor>
  <xdr:twoCellAnchor>
    <xdr:from>
      <xdr:col>18</xdr:col>
      <xdr:colOff>85725</xdr:colOff>
      <xdr:row>72</xdr:row>
      <xdr:rowOff>3228974</xdr:rowOff>
    </xdr:from>
    <xdr:to>
      <xdr:col>35</xdr:col>
      <xdr:colOff>200025</xdr:colOff>
      <xdr:row>72</xdr:row>
      <xdr:rowOff>3924299</xdr:rowOff>
    </xdr:to>
    <xdr:sp macro="" textlink="">
      <xdr:nvSpPr>
        <xdr:cNvPr id="9" name="大かっこ 8"/>
        <xdr:cNvSpPr/>
      </xdr:nvSpPr>
      <xdr:spPr>
        <a:xfrm>
          <a:off x="3144809" y="31957759"/>
          <a:ext cx="3098569" cy="695325"/>
        </a:xfrm>
        <a:prstGeom prst="bracketPair">
          <a:avLst/>
        </a:prstGeom>
        <a:ln w="285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19</xdr:col>
      <xdr:colOff>66675</xdr:colOff>
      <xdr:row>72</xdr:row>
      <xdr:rowOff>3257550</xdr:rowOff>
    </xdr:from>
    <xdr:to>
      <xdr:col>35</xdr:col>
      <xdr:colOff>19050</xdr:colOff>
      <xdr:row>72</xdr:row>
      <xdr:rowOff>3886200</xdr:rowOff>
    </xdr:to>
    <xdr:sp macro="" textlink="">
      <xdr:nvSpPr>
        <xdr:cNvPr id="10" name="テキスト ボックス 9"/>
        <xdr:cNvSpPr txBox="1"/>
      </xdr:nvSpPr>
      <xdr:spPr>
        <a:xfrm>
          <a:off x="3292013" y="31986335"/>
          <a:ext cx="2770390" cy="628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a:t>道県内の漁業協同組合、水産加工業協同組合等への助成。</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24</xdr:col>
      <xdr:colOff>25400</xdr:colOff>
      <xdr:row>74</xdr:row>
      <xdr:rowOff>1377950</xdr:rowOff>
    </xdr:from>
    <xdr:to>
      <xdr:col>32</xdr:col>
      <xdr:colOff>12700</xdr:colOff>
      <xdr:row>74</xdr:row>
      <xdr:rowOff>1685829</xdr:rowOff>
    </xdr:to>
    <xdr:sp macro="" textlink="">
      <xdr:nvSpPr>
        <xdr:cNvPr id="2" name="正方形/長方形 1"/>
        <xdr:cNvSpPr/>
      </xdr:nvSpPr>
      <xdr:spPr>
        <a:xfrm>
          <a:off x="4082011" y="28502379"/>
          <a:ext cx="1442027" cy="307879"/>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補助：特定</a:t>
          </a:r>
          <a:r>
            <a:rPr kumimoji="1" lang="en-US" altLang="ja-JP" sz="1100"/>
            <a:t>】</a:t>
          </a:r>
          <a:endParaRPr kumimoji="1" lang="ja-JP" altLang="en-US" sz="1100"/>
        </a:p>
      </xdr:txBody>
    </xdr:sp>
    <xdr:clientData/>
  </xdr:twoCellAnchor>
  <xdr:twoCellAnchor>
    <xdr:from>
      <xdr:col>24</xdr:col>
      <xdr:colOff>50800</xdr:colOff>
      <xdr:row>74</xdr:row>
      <xdr:rowOff>3575050</xdr:rowOff>
    </xdr:from>
    <xdr:to>
      <xdr:col>32</xdr:col>
      <xdr:colOff>38100</xdr:colOff>
      <xdr:row>74</xdr:row>
      <xdr:rowOff>3921146</xdr:rowOff>
    </xdr:to>
    <xdr:sp macro="" textlink="">
      <xdr:nvSpPr>
        <xdr:cNvPr id="3" name="正方形/長方形 2"/>
        <xdr:cNvSpPr/>
      </xdr:nvSpPr>
      <xdr:spPr>
        <a:xfrm>
          <a:off x="4107411" y="30699479"/>
          <a:ext cx="1442027" cy="346096"/>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en-US" altLang="ja-JP" sz="1100"/>
            <a:t>【</a:t>
          </a:r>
          <a:r>
            <a:rPr kumimoji="1" lang="ja-JP" altLang="en-US" sz="1100"/>
            <a:t>補助</a:t>
          </a:r>
          <a:r>
            <a:rPr kumimoji="1" lang="en-US" altLang="ja-JP" sz="1100"/>
            <a:t>】</a:t>
          </a:r>
          <a:endParaRPr kumimoji="1" lang="ja-JP" altLang="en-US" sz="1100"/>
        </a:p>
      </xdr:txBody>
    </xdr:sp>
    <xdr:clientData/>
  </xdr:twoCellAnchor>
  <xdr:twoCellAnchor>
    <xdr:from>
      <xdr:col>25</xdr:col>
      <xdr:colOff>50800</xdr:colOff>
      <xdr:row>74</xdr:row>
      <xdr:rowOff>231775</xdr:rowOff>
    </xdr:from>
    <xdr:to>
      <xdr:col>41</xdr:col>
      <xdr:colOff>12700</xdr:colOff>
      <xdr:row>74</xdr:row>
      <xdr:rowOff>968375</xdr:rowOff>
    </xdr:to>
    <xdr:sp macro="" textlink="">
      <xdr:nvSpPr>
        <xdr:cNvPr id="4" name="正方形/長方形 3"/>
        <xdr:cNvSpPr/>
      </xdr:nvSpPr>
      <xdr:spPr>
        <a:xfrm>
          <a:off x="4273665" y="27356204"/>
          <a:ext cx="3037610" cy="7366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農林水産省</a:t>
          </a:r>
          <a:endParaRPr kumimoji="1" lang="en-US" altLang="ja-JP" sz="1100"/>
        </a:p>
        <a:p>
          <a:pPr algn="ctr"/>
          <a:r>
            <a:rPr kumimoji="1" lang="en-US" altLang="ja-JP" sz="1100"/>
            <a:t>18,927</a:t>
          </a:r>
          <a:r>
            <a:rPr kumimoji="1" lang="ja-JP" altLang="en-US" sz="1100"/>
            <a:t>百万円</a:t>
          </a:r>
          <a:endParaRPr kumimoji="1" lang="en-US" altLang="ja-JP" sz="1100"/>
        </a:p>
        <a:p>
          <a:pPr algn="ctr"/>
          <a:endParaRPr kumimoji="1" lang="ja-JP" altLang="en-US" sz="1100"/>
        </a:p>
      </xdr:txBody>
    </xdr:sp>
    <xdr:clientData/>
  </xdr:twoCellAnchor>
  <xdr:twoCellAnchor>
    <xdr:from>
      <xdr:col>25</xdr:col>
      <xdr:colOff>38100</xdr:colOff>
      <xdr:row>74</xdr:row>
      <xdr:rowOff>1663700</xdr:rowOff>
    </xdr:from>
    <xdr:to>
      <xdr:col>41</xdr:col>
      <xdr:colOff>0</xdr:colOff>
      <xdr:row>74</xdr:row>
      <xdr:rowOff>2311400</xdr:rowOff>
    </xdr:to>
    <xdr:sp macro="" textlink="">
      <xdr:nvSpPr>
        <xdr:cNvPr id="5" name="正方形/長方形 4"/>
        <xdr:cNvSpPr/>
      </xdr:nvSpPr>
      <xdr:spPr>
        <a:xfrm>
          <a:off x="4260965" y="28788129"/>
          <a:ext cx="3037610" cy="6477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道県（１２道県）</a:t>
          </a:r>
          <a:endParaRPr kumimoji="1" lang="en-US" altLang="ja-JP" sz="1100"/>
        </a:p>
        <a:p>
          <a:r>
            <a:rPr kumimoji="1" lang="ja-JP" altLang="en-US" sz="1100">
              <a:solidFill>
                <a:schemeClr val="dk1"/>
              </a:solidFill>
              <a:effectLst/>
              <a:latin typeface="+mn-lt"/>
              <a:ea typeface="+mn-ea"/>
              <a:cs typeface="+mn-cs"/>
            </a:rPr>
            <a:t>　　　　　　　　</a:t>
          </a:r>
          <a:r>
            <a:rPr kumimoji="1" lang="en-US" altLang="ja-JP" sz="1100">
              <a:solidFill>
                <a:schemeClr val="dk1"/>
              </a:solidFill>
              <a:effectLst/>
              <a:latin typeface="+mn-lt"/>
              <a:ea typeface="+mn-ea"/>
              <a:cs typeface="+mn-cs"/>
            </a:rPr>
            <a:t>18,927</a:t>
          </a:r>
          <a:r>
            <a:rPr kumimoji="1" lang="ja-JP" altLang="ja-JP" sz="1100">
              <a:solidFill>
                <a:schemeClr val="dk1"/>
              </a:solidFill>
              <a:effectLst/>
              <a:latin typeface="+mn-lt"/>
              <a:ea typeface="+mn-ea"/>
              <a:cs typeface="+mn-cs"/>
            </a:rPr>
            <a:t>百万円</a:t>
          </a:r>
          <a:r>
            <a:rPr kumimoji="1" lang="ja-JP" altLang="en-US" sz="1100">
              <a:solidFill>
                <a:schemeClr val="dk1"/>
              </a:solidFill>
              <a:effectLst/>
              <a:latin typeface="+mn-lt"/>
              <a:ea typeface="+mn-ea"/>
              <a:cs typeface="+mn-cs"/>
            </a:rPr>
            <a:t>（交付決定額）</a:t>
          </a:r>
          <a:endParaRPr lang="ja-JP" altLang="ja-JP">
            <a:effectLst/>
          </a:endParaRPr>
        </a:p>
        <a:p>
          <a:pPr algn="ctr"/>
          <a:endParaRPr kumimoji="1" lang="ja-JP" altLang="en-US" sz="1100"/>
        </a:p>
      </xdr:txBody>
    </xdr:sp>
    <xdr:clientData/>
  </xdr:twoCellAnchor>
  <xdr:twoCellAnchor>
    <xdr:from>
      <xdr:col>25</xdr:col>
      <xdr:colOff>25400</xdr:colOff>
      <xdr:row>74</xdr:row>
      <xdr:rowOff>3908425</xdr:rowOff>
    </xdr:from>
    <xdr:to>
      <xdr:col>40</xdr:col>
      <xdr:colOff>190500</xdr:colOff>
      <xdr:row>74</xdr:row>
      <xdr:rowOff>4606925</xdr:rowOff>
    </xdr:to>
    <xdr:sp macro="" textlink="">
      <xdr:nvSpPr>
        <xdr:cNvPr id="6" name="正方形/長方形 5"/>
        <xdr:cNvSpPr/>
      </xdr:nvSpPr>
      <xdr:spPr>
        <a:xfrm>
          <a:off x="4248265" y="31032854"/>
          <a:ext cx="3041304" cy="698500"/>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rtlCol="0" anchor="ctr"/>
        <a:lstStyle/>
        <a:p>
          <a:pPr algn="ctr"/>
          <a:r>
            <a:rPr kumimoji="1" lang="ja-JP" altLang="en-US" sz="1100"/>
            <a:t>養殖業者（</a:t>
          </a:r>
          <a:r>
            <a:rPr kumimoji="1" lang="en-US" altLang="ja-JP" sz="1100"/>
            <a:t>3</a:t>
          </a:r>
          <a:r>
            <a:rPr kumimoji="1" lang="ja-JP" altLang="en-US" sz="1100"/>
            <a:t>，</a:t>
          </a:r>
          <a:r>
            <a:rPr kumimoji="1" lang="en-US" altLang="ja-JP" sz="1100"/>
            <a:t>981</a:t>
          </a:r>
          <a:r>
            <a:rPr kumimoji="1" lang="ja-JP" altLang="en-US" sz="1100"/>
            <a:t>経営体（延べ））</a:t>
          </a:r>
          <a:endParaRPr kumimoji="1" lang="en-US" altLang="ja-JP" sz="1100"/>
        </a:p>
        <a:p>
          <a:pPr algn="ctr"/>
          <a:endParaRPr kumimoji="1" lang="ja-JP" altLang="en-US" sz="1100"/>
        </a:p>
      </xdr:txBody>
    </xdr:sp>
    <xdr:clientData/>
  </xdr:twoCellAnchor>
  <xdr:twoCellAnchor>
    <xdr:from>
      <xdr:col>28</xdr:col>
      <xdr:colOff>76200</xdr:colOff>
      <xdr:row>74</xdr:row>
      <xdr:rowOff>2447925</xdr:rowOff>
    </xdr:from>
    <xdr:to>
      <xdr:col>37</xdr:col>
      <xdr:colOff>254000</xdr:colOff>
      <xdr:row>74</xdr:row>
      <xdr:rowOff>3076575</xdr:rowOff>
    </xdr:to>
    <xdr:sp macro="" textlink="">
      <xdr:nvSpPr>
        <xdr:cNvPr id="7" name="正方形/長方形 6"/>
        <xdr:cNvSpPr/>
      </xdr:nvSpPr>
      <xdr:spPr>
        <a:xfrm>
          <a:off x="4922520" y="29572354"/>
          <a:ext cx="1773843" cy="628650"/>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100"/>
            <a:t>養殖業者の復旧事業</a:t>
          </a:r>
          <a:endParaRPr kumimoji="1" lang="en-US" altLang="ja-JP" sz="1100"/>
        </a:p>
        <a:p>
          <a:pPr algn="l"/>
          <a:r>
            <a:rPr kumimoji="1" lang="ja-JP" altLang="en-US" sz="1100"/>
            <a:t>費の補助</a:t>
          </a:r>
        </a:p>
      </xdr:txBody>
    </xdr:sp>
    <xdr:clientData/>
  </xdr:twoCellAnchor>
  <xdr:twoCellAnchor>
    <xdr:from>
      <xdr:col>28</xdr:col>
      <xdr:colOff>133350</xdr:colOff>
      <xdr:row>74</xdr:row>
      <xdr:rowOff>4733925</xdr:rowOff>
    </xdr:from>
    <xdr:to>
      <xdr:col>38</xdr:col>
      <xdr:colOff>0</xdr:colOff>
      <xdr:row>77</xdr:row>
      <xdr:rowOff>114300</xdr:rowOff>
    </xdr:to>
    <xdr:sp macro="" textlink="">
      <xdr:nvSpPr>
        <xdr:cNvPr id="8" name="正方形/長方形 7"/>
        <xdr:cNvSpPr/>
      </xdr:nvSpPr>
      <xdr:spPr>
        <a:xfrm>
          <a:off x="4979670" y="31858354"/>
          <a:ext cx="1720388" cy="841837"/>
        </a:xfrm>
        <a:prstGeom prst="rect">
          <a:avLst/>
        </a:prstGeom>
        <a:ln>
          <a:solidFill>
            <a:schemeClr val="bg1"/>
          </a:solidFill>
        </a:ln>
      </xdr:spPr>
      <xdr:style>
        <a:lnRef idx="2">
          <a:schemeClr val="accent6"/>
        </a:lnRef>
        <a:fillRef idx="1">
          <a:schemeClr val="lt1"/>
        </a:fillRef>
        <a:effectRef idx="0">
          <a:schemeClr val="accent6"/>
        </a:effectRef>
        <a:fontRef idx="minor">
          <a:schemeClr val="dk1"/>
        </a:fontRef>
      </xdr:style>
      <xdr:txBody>
        <a:bodyPr vertOverflow="clip" rtlCol="0" anchor="ctr"/>
        <a:lstStyle/>
        <a:p>
          <a:pPr algn="l"/>
          <a:r>
            <a:rPr kumimoji="1" lang="ja-JP" altLang="en-US" sz="1100"/>
            <a:t>被災した水産動植物</a:t>
          </a:r>
          <a:endParaRPr kumimoji="1" lang="en-US" altLang="ja-JP" sz="1100"/>
        </a:p>
        <a:p>
          <a:pPr algn="l"/>
          <a:r>
            <a:rPr kumimoji="1" lang="ja-JP" altLang="en-US" sz="1100"/>
            <a:t>の養殖施設の復旧</a:t>
          </a:r>
        </a:p>
      </xdr:txBody>
    </xdr:sp>
    <xdr:clientData/>
  </xdr:twoCellAnchor>
  <xdr:twoCellAnchor>
    <xdr:from>
      <xdr:col>27</xdr:col>
      <xdr:colOff>190500</xdr:colOff>
      <xdr:row>74</xdr:row>
      <xdr:rowOff>2374900</xdr:rowOff>
    </xdr:from>
    <xdr:to>
      <xdr:col>38</xdr:col>
      <xdr:colOff>101600</xdr:colOff>
      <xdr:row>74</xdr:row>
      <xdr:rowOff>3111500</xdr:rowOff>
    </xdr:to>
    <xdr:sp macro="" textlink="">
      <xdr:nvSpPr>
        <xdr:cNvPr id="9" name="大かっこ 8"/>
        <xdr:cNvSpPr/>
      </xdr:nvSpPr>
      <xdr:spPr>
        <a:xfrm>
          <a:off x="4829002" y="29499329"/>
          <a:ext cx="1972656" cy="736600"/>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27</xdr:col>
      <xdr:colOff>190500</xdr:colOff>
      <xdr:row>74</xdr:row>
      <xdr:rowOff>4679950</xdr:rowOff>
    </xdr:from>
    <xdr:to>
      <xdr:col>38</xdr:col>
      <xdr:colOff>101600</xdr:colOff>
      <xdr:row>77</xdr:row>
      <xdr:rowOff>0</xdr:rowOff>
    </xdr:to>
    <xdr:sp macro="" textlink="">
      <xdr:nvSpPr>
        <xdr:cNvPr id="10" name="大かっこ 9"/>
        <xdr:cNvSpPr/>
      </xdr:nvSpPr>
      <xdr:spPr>
        <a:xfrm>
          <a:off x="4829002" y="31804379"/>
          <a:ext cx="1972656" cy="781512"/>
        </a:xfrm>
        <a:prstGeom prst="bracketPair">
          <a:avLst/>
        </a:prstGeom>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33</xdr:col>
      <xdr:colOff>63500</xdr:colOff>
      <xdr:row>74</xdr:row>
      <xdr:rowOff>968375</xdr:rowOff>
    </xdr:from>
    <xdr:to>
      <xdr:col>33</xdr:col>
      <xdr:colOff>69850</xdr:colOff>
      <xdr:row>74</xdr:row>
      <xdr:rowOff>1638303</xdr:rowOff>
    </xdr:to>
    <xdr:cxnSp macro="">
      <xdr:nvCxnSpPr>
        <xdr:cNvPr id="11" name="直線矢印コネクタ 10"/>
        <xdr:cNvCxnSpPr>
          <a:stCxn id="4" idx="2"/>
        </xdr:cNvCxnSpPr>
      </xdr:nvCxnSpPr>
      <xdr:spPr>
        <a:xfrm rot="5400000">
          <a:off x="5409304" y="28424593"/>
          <a:ext cx="669928" cy="6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44451</xdr:colOff>
      <xdr:row>74</xdr:row>
      <xdr:rowOff>3076574</xdr:rowOff>
    </xdr:from>
    <xdr:to>
      <xdr:col>33</xdr:col>
      <xdr:colOff>50801</xdr:colOff>
      <xdr:row>74</xdr:row>
      <xdr:rowOff>3898899</xdr:rowOff>
    </xdr:to>
    <xdr:cxnSp macro="">
      <xdr:nvCxnSpPr>
        <xdr:cNvPr id="12" name="直線矢印コネクタ 11"/>
        <xdr:cNvCxnSpPr>
          <a:stCxn id="7" idx="2"/>
          <a:endCxn id="6" idx="0"/>
        </xdr:cNvCxnSpPr>
      </xdr:nvCxnSpPr>
      <xdr:spPr>
        <a:xfrm rot="5400000">
          <a:off x="5314056" y="30608991"/>
          <a:ext cx="822325" cy="635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123265</xdr:colOff>
      <xdr:row>83</xdr:row>
      <xdr:rowOff>309563</xdr:rowOff>
    </xdr:from>
    <xdr:to>
      <xdr:col>50</xdr:col>
      <xdr:colOff>123265</xdr:colOff>
      <xdr:row>85</xdr:row>
      <xdr:rowOff>3048000</xdr:rowOff>
    </xdr:to>
    <xdr:pic>
      <xdr:nvPicPr>
        <xdr:cNvPr id="2" name="Picture 2"/>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1181" r="3425"/>
        <a:stretch/>
      </xdr:blipFill>
      <xdr:spPr bwMode="auto">
        <a:xfrm>
          <a:off x="1353549" y="30069127"/>
          <a:ext cx="7822276" cy="12065317"/>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168"/>
  <sheetViews>
    <sheetView zoomScale="75" zoomScaleNormal="75" zoomScaleSheetLayoutView="100" zoomScalePageLayoutView="75"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1" width="2.6640625" customWidth="1"/>
    <col min="42" max="42" width="6.44140625" customWidth="1"/>
    <col min="43" max="46" width="2.6640625" customWidth="1"/>
    <col min="47" max="47" width="3.44140625" customWidth="1"/>
    <col min="48" max="58" width="2.21875" customWidth="1"/>
    <col min="59" max="59" width="18.88671875" customWidth="1"/>
    <col min="257" max="258" width="2.21875" customWidth="1"/>
    <col min="259" max="259" width="3.6640625" customWidth="1"/>
    <col min="260" max="262" width="2.21875" customWidth="1"/>
    <col min="263" max="263" width="1.6640625" customWidth="1"/>
    <col min="264" max="281" width="2.21875" customWidth="1"/>
    <col min="282" max="284" width="2.77734375" customWidth="1"/>
    <col min="285" max="290" width="2.21875" customWidth="1"/>
    <col min="291" max="291" width="2.6640625" customWidth="1"/>
    <col min="292" max="292" width="3.44140625" customWidth="1"/>
    <col min="293" max="297" width="2.6640625" customWidth="1"/>
    <col min="298" max="298" width="6.44140625" customWidth="1"/>
    <col min="299" max="302" width="2.6640625" customWidth="1"/>
    <col min="303" max="303" width="3.44140625" customWidth="1"/>
    <col min="304" max="314" width="2.21875" customWidth="1"/>
    <col min="315" max="315" width="18.88671875" customWidth="1"/>
    <col min="513" max="514" width="2.21875" customWidth="1"/>
    <col min="515" max="515" width="3.6640625" customWidth="1"/>
    <col min="516" max="518" width="2.21875" customWidth="1"/>
    <col min="519" max="519" width="1.6640625" customWidth="1"/>
    <col min="520" max="537" width="2.21875" customWidth="1"/>
    <col min="538" max="540" width="2.77734375" customWidth="1"/>
    <col min="541" max="546" width="2.21875" customWidth="1"/>
    <col min="547" max="547" width="2.6640625" customWidth="1"/>
    <col min="548" max="548" width="3.44140625" customWidth="1"/>
    <col min="549" max="553" width="2.6640625" customWidth="1"/>
    <col min="554" max="554" width="6.44140625" customWidth="1"/>
    <col min="555" max="558" width="2.6640625" customWidth="1"/>
    <col min="559" max="559" width="3.44140625" customWidth="1"/>
    <col min="560" max="570" width="2.21875" customWidth="1"/>
    <col min="571" max="571" width="18.88671875" customWidth="1"/>
    <col min="769" max="770" width="2.21875" customWidth="1"/>
    <col min="771" max="771" width="3.6640625" customWidth="1"/>
    <col min="772" max="774" width="2.21875" customWidth="1"/>
    <col min="775" max="775" width="1.6640625" customWidth="1"/>
    <col min="776" max="793" width="2.21875" customWidth="1"/>
    <col min="794" max="796" width="2.77734375" customWidth="1"/>
    <col min="797" max="802" width="2.21875" customWidth="1"/>
    <col min="803" max="803" width="2.6640625" customWidth="1"/>
    <col min="804" max="804" width="3.44140625" customWidth="1"/>
    <col min="805" max="809" width="2.6640625" customWidth="1"/>
    <col min="810" max="810" width="6.44140625" customWidth="1"/>
    <col min="811" max="814" width="2.6640625" customWidth="1"/>
    <col min="815" max="815" width="3.44140625" customWidth="1"/>
    <col min="816" max="826" width="2.21875" customWidth="1"/>
    <col min="827" max="827" width="18.88671875" customWidth="1"/>
    <col min="1025" max="1026" width="2.21875" customWidth="1"/>
    <col min="1027" max="1027" width="3.6640625" customWidth="1"/>
    <col min="1028" max="1030" width="2.21875" customWidth="1"/>
    <col min="1031" max="1031" width="1.6640625" customWidth="1"/>
    <col min="1032" max="1049" width="2.21875" customWidth="1"/>
    <col min="1050" max="1052" width="2.77734375" customWidth="1"/>
    <col min="1053" max="1058" width="2.21875" customWidth="1"/>
    <col min="1059" max="1059" width="2.6640625" customWidth="1"/>
    <col min="1060" max="1060" width="3.44140625" customWidth="1"/>
    <col min="1061" max="1065" width="2.6640625" customWidth="1"/>
    <col min="1066" max="1066" width="6.44140625" customWidth="1"/>
    <col min="1067" max="1070" width="2.6640625" customWidth="1"/>
    <col min="1071" max="1071" width="3.44140625" customWidth="1"/>
    <col min="1072" max="1082" width="2.21875" customWidth="1"/>
    <col min="1083" max="1083" width="18.88671875" customWidth="1"/>
    <col min="1281" max="1282" width="2.21875" customWidth="1"/>
    <col min="1283" max="1283" width="3.6640625" customWidth="1"/>
    <col min="1284" max="1286" width="2.21875" customWidth="1"/>
    <col min="1287" max="1287" width="1.6640625" customWidth="1"/>
    <col min="1288" max="1305" width="2.21875" customWidth="1"/>
    <col min="1306" max="1308" width="2.77734375" customWidth="1"/>
    <col min="1309" max="1314" width="2.21875" customWidth="1"/>
    <col min="1315" max="1315" width="2.6640625" customWidth="1"/>
    <col min="1316" max="1316" width="3.44140625" customWidth="1"/>
    <col min="1317" max="1321" width="2.6640625" customWidth="1"/>
    <col min="1322" max="1322" width="6.44140625" customWidth="1"/>
    <col min="1323" max="1326" width="2.6640625" customWidth="1"/>
    <col min="1327" max="1327" width="3.44140625" customWidth="1"/>
    <col min="1328" max="1338" width="2.21875" customWidth="1"/>
    <col min="1339" max="1339" width="18.88671875" customWidth="1"/>
    <col min="1537" max="1538" width="2.21875" customWidth="1"/>
    <col min="1539" max="1539" width="3.6640625" customWidth="1"/>
    <col min="1540" max="1542" width="2.21875" customWidth="1"/>
    <col min="1543" max="1543" width="1.6640625" customWidth="1"/>
    <col min="1544" max="1561" width="2.21875" customWidth="1"/>
    <col min="1562" max="1564" width="2.77734375" customWidth="1"/>
    <col min="1565" max="1570" width="2.21875" customWidth="1"/>
    <col min="1571" max="1571" width="2.6640625" customWidth="1"/>
    <col min="1572" max="1572" width="3.44140625" customWidth="1"/>
    <col min="1573" max="1577" width="2.6640625" customWidth="1"/>
    <col min="1578" max="1578" width="6.44140625" customWidth="1"/>
    <col min="1579" max="1582" width="2.6640625" customWidth="1"/>
    <col min="1583" max="1583" width="3.44140625" customWidth="1"/>
    <col min="1584" max="1594" width="2.21875" customWidth="1"/>
    <col min="1595" max="1595" width="18.88671875" customWidth="1"/>
    <col min="1793" max="1794" width="2.21875" customWidth="1"/>
    <col min="1795" max="1795" width="3.6640625" customWidth="1"/>
    <col min="1796" max="1798" width="2.21875" customWidth="1"/>
    <col min="1799" max="1799" width="1.6640625" customWidth="1"/>
    <col min="1800" max="1817" width="2.21875" customWidth="1"/>
    <col min="1818" max="1820" width="2.77734375" customWidth="1"/>
    <col min="1821" max="1826" width="2.21875" customWidth="1"/>
    <col min="1827" max="1827" width="2.6640625" customWidth="1"/>
    <col min="1828" max="1828" width="3.44140625" customWidth="1"/>
    <col min="1829" max="1833" width="2.6640625" customWidth="1"/>
    <col min="1834" max="1834" width="6.44140625" customWidth="1"/>
    <col min="1835" max="1838" width="2.6640625" customWidth="1"/>
    <col min="1839" max="1839" width="3.44140625" customWidth="1"/>
    <col min="1840" max="1850" width="2.21875" customWidth="1"/>
    <col min="1851" max="1851" width="18.88671875" customWidth="1"/>
    <col min="2049" max="2050" width="2.21875" customWidth="1"/>
    <col min="2051" max="2051" width="3.6640625" customWidth="1"/>
    <col min="2052" max="2054" width="2.21875" customWidth="1"/>
    <col min="2055" max="2055" width="1.6640625" customWidth="1"/>
    <col min="2056" max="2073" width="2.21875" customWidth="1"/>
    <col min="2074" max="2076" width="2.77734375" customWidth="1"/>
    <col min="2077" max="2082" width="2.21875" customWidth="1"/>
    <col min="2083" max="2083" width="2.6640625" customWidth="1"/>
    <col min="2084" max="2084" width="3.44140625" customWidth="1"/>
    <col min="2085" max="2089" width="2.6640625" customWidth="1"/>
    <col min="2090" max="2090" width="6.44140625" customWidth="1"/>
    <col min="2091" max="2094" width="2.6640625" customWidth="1"/>
    <col min="2095" max="2095" width="3.44140625" customWidth="1"/>
    <col min="2096" max="2106" width="2.21875" customWidth="1"/>
    <col min="2107" max="2107" width="18.88671875" customWidth="1"/>
    <col min="2305" max="2306" width="2.21875" customWidth="1"/>
    <col min="2307" max="2307" width="3.6640625" customWidth="1"/>
    <col min="2308" max="2310" width="2.21875" customWidth="1"/>
    <col min="2311" max="2311" width="1.6640625" customWidth="1"/>
    <col min="2312" max="2329" width="2.21875" customWidth="1"/>
    <col min="2330" max="2332" width="2.77734375" customWidth="1"/>
    <col min="2333" max="2338" width="2.21875" customWidth="1"/>
    <col min="2339" max="2339" width="2.6640625" customWidth="1"/>
    <col min="2340" max="2340" width="3.44140625" customWidth="1"/>
    <col min="2341" max="2345" width="2.6640625" customWidth="1"/>
    <col min="2346" max="2346" width="6.44140625" customWidth="1"/>
    <col min="2347" max="2350" width="2.6640625" customWidth="1"/>
    <col min="2351" max="2351" width="3.44140625" customWidth="1"/>
    <col min="2352" max="2362" width="2.21875" customWidth="1"/>
    <col min="2363" max="2363" width="18.88671875" customWidth="1"/>
    <col min="2561" max="2562" width="2.21875" customWidth="1"/>
    <col min="2563" max="2563" width="3.6640625" customWidth="1"/>
    <col min="2564" max="2566" width="2.21875" customWidth="1"/>
    <col min="2567" max="2567" width="1.6640625" customWidth="1"/>
    <col min="2568" max="2585" width="2.21875" customWidth="1"/>
    <col min="2586" max="2588" width="2.77734375" customWidth="1"/>
    <col min="2589" max="2594" width="2.21875" customWidth="1"/>
    <col min="2595" max="2595" width="2.6640625" customWidth="1"/>
    <col min="2596" max="2596" width="3.44140625" customWidth="1"/>
    <col min="2597" max="2601" width="2.6640625" customWidth="1"/>
    <col min="2602" max="2602" width="6.44140625" customWidth="1"/>
    <col min="2603" max="2606" width="2.6640625" customWidth="1"/>
    <col min="2607" max="2607" width="3.44140625" customWidth="1"/>
    <col min="2608" max="2618" width="2.21875" customWidth="1"/>
    <col min="2619" max="2619" width="18.88671875" customWidth="1"/>
    <col min="2817" max="2818" width="2.21875" customWidth="1"/>
    <col min="2819" max="2819" width="3.6640625" customWidth="1"/>
    <col min="2820" max="2822" width="2.21875" customWidth="1"/>
    <col min="2823" max="2823" width="1.6640625" customWidth="1"/>
    <col min="2824" max="2841" width="2.21875" customWidth="1"/>
    <col min="2842" max="2844" width="2.77734375" customWidth="1"/>
    <col min="2845" max="2850" width="2.21875" customWidth="1"/>
    <col min="2851" max="2851" width="2.6640625" customWidth="1"/>
    <col min="2852" max="2852" width="3.44140625" customWidth="1"/>
    <col min="2853" max="2857" width="2.6640625" customWidth="1"/>
    <col min="2858" max="2858" width="6.44140625" customWidth="1"/>
    <col min="2859" max="2862" width="2.6640625" customWidth="1"/>
    <col min="2863" max="2863" width="3.44140625" customWidth="1"/>
    <col min="2864" max="2874" width="2.21875" customWidth="1"/>
    <col min="2875" max="2875" width="18.88671875" customWidth="1"/>
    <col min="3073" max="3074" width="2.21875" customWidth="1"/>
    <col min="3075" max="3075" width="3.6640625" customWidth="1"/>
    <col min="3076" max="3078" width="2.21875" customWidth="1"/>
    <col min="3079" max="3079" width="1.6640625" customWidth="1"/>
    <col min="3080" max="3097" width="2.21875" customWidth="1"/>
    <col min="3098" max="3100" width="2.77734375" customWidth="1"/>
    <col min="3101" max="3106" width="2.21875" customWidth="1"/>
    <col min="3107" max="3107" width="2.6640625" customWidth="1"/>
    <col min="3108" max="3108" width="3.44140625" customWidth="1"/>
    <col min="3109" max="3113" width="2.6640625" customWidth="1"/>
    <col min="3114" max="3114" width="6.44140625" customWidth="1"/>
    <col min="3115" max="3118" width="2.6640625" customWidth="1"/>
    <col min="3119" max="3119" width="3.44140625" customWidth="1"/>
    <col min="3120" max="3130" width="2.21875" customWidth="1"/>
    <col min="3131" max="3131" width="18.88671875" customWidth="1"/>
    <col min="3329" max="3330" width="2.21875" customWidth="1"/>
    <col min="3331" max="3331" width="3.6640625" customWidth="1"/>
    <col min="3332" max="3334" width="2.21875" customWidth="1"/>
    <col min="3335" max="3335" width="1.6640625" customWidth="1"/>
    <col min="3336" max="3353" width="2.21875" customWidth="1"/>
    <col min="3354" max="3356" width="2.77734375" customWidth="1"/>
    <col min="3357" max="3362" width="2.21875" customWidth="1"/>
    <col min="3363" max="3363" width="2.6640625" customWidth="1"/>
    <col min="3364" max="3364" width="3.44140625" customWidth="1"/>
    <col min="3365" max="3369" width="2.6640625" customWidth="1"/>
    <col min="3370" max="3370" width="6.44140625" customWidth="1"/>
    <col min="3371" max="3374" width="2.6640625" customWidth="1"/>
    <col min="3375" max="3375" width="3.44140625" customWidth="1"/>
    <col min="3376" max="3386" width="2.21875" customWidth="1"/>
    <col min="3387" max="3387" width="18.88671875" customWidth="1"/>
    <col min="3585" max="3586" width="2.21875" customWidth="1"/>
    <col min="3587" max="3587" width="3.6640625" customWidth="1"/>
    <col min="3588" max="3590" width="2.21875" customWidth="1"/>
    <col min="3591" max="3591" width="1.6640625" customWidth="1"/>
    <col min="3592" max="3609" width="2.21875" customWidth="1"/>
    <col min="3610" max="3612" width="2.77734375" customWidth="1"/>
    <col min="3613" max="3618" width="2.21875" customWidth="1"/>
    <col min="3619" max="3619" width="2.6640625" customWidth="1"/>
    <col min="3620" max="3620" width="3.44140625" customWidth="1"/>
    <col min="3621" max="3625" width="2.6640625" customWidth="1"/>
    <col min="3626" max="3626" width="6.44140625" customWidth="1"/>
    <col min="3627" max="3630" width="2.6640625" customWidth="1"/>
    <col min="3631" max="3631" width="3.44140625" customWidth="1"/>
    <col min="3632" max="3642" width="2.21875" customWidth="1"/>
    <col min="3643" max="3643" width="18.88671875" customWidth="1"/>
    <col min="3841" max="3842" width="2.21875" customWidth="1"/>
    <col min="3843" max="3843" width="3.6640625" customWidth="1"/>
    <col min="3844" max="3846" width="2.21875" customWidth="1"/>
    <col min="3847" max="3847" width="1.6640625" customWidth="1"/>
    <col min="3848" max="3865" width="2.21875" customWidth="1"/>
    <col min="3866" max="3868" width="2.77734375" customWidth="1"/>
    <col min="3869" max="3874" width="2.21875" customWidth="1"/>
    <col min="3875" max="3875" width="2.6640625" customWidth="1"/>
    <col min="3876" max="3876" width="3.44140625" customWidth="1"/>
    <col min="3877" max="3881" width="2.6640625" customWidth="1"/>
    <col min="3882" max="3882" width="6.44140625" customWidth="1"/>
    <col min="3883" max="3886" width="2.6640625" customWidth="1"/>
    <col min="3887" max="3887" width="3.44140625" customWidth="1"/>
    <col min="3888" max="3898" width="2.21875" customWidth="1"/>
    <col min="3899" max="3899" width="18.88671875" customWidth="1"/>
    <col min="4097" max="4098" width="2.21875" customWidth="1"/>
    <col min="4099" max="4099" width="3.6640625" customWidth="1"/>
    <col min="4100" max="4102" width="2.21875" customWidth="1"/>
    <col min="4103" max="4103" width="1.6640625" customWidth="1"/>
    <col min="4104" max="4121" width="2.21875" customWidth="1"/>
    <col min="4122" max="4124" width="2.77734375" customWidth="1"/>
    <col min="4125" max="4130" width="2.21875" customWidth="1"/>
    <col min="4131" max="4131" width="2.6640625" customWidth="1"/>
    <col min="4132" max="4132" width="3.44140625" customWidth="1"/>
    <col min="4133" max="4137" width="2.6640625" customWidth="1"/>
    <col min="4138" max="4138" width="6.44140625" customWidth="1"/>
    <col min="4139" max="4142" width="2.6640625" customWidth="1"/>
    <col min="4143" max="4143" width="3.44140625" customWidth="1"/>
    <col min="4144" max="4154" width="2.21875" customWidth="1"/>
    <col min="4155" max="4155" width="18.88671875" customWidth="1"/>
    <col min="4353" max="4354" width="2.21875" customWidth="1"/>
    <col min="4355" max="4355" width="3.6640625" customWidth="1"/>
    <col min="4356" max="4358" width="2.21875" customWidth="1"/>
    <col min="4359" max="4359" width="1.6640625" customWidth="1"/>
    <col min="4360" max="4377" width="2.21875" customWidth="1"/>
    <col min="4378" max="4380" width="2.77734375" customWidth="1"/>
    <col min="4381" max="4386" width="2.21875" customWidth="1"/>
    <col min="4387" max="4387" width="2.6640625" customWidth="1"/>
    <col min="4388" max="4388" width="3.44140625" customWidth="1"/>
    <col min="4389" max="4393" width="2.6640625" customWidth="1"/>
    <col min="4394" max="4394" width="6.44140625" customWidth="1"/>
    <col min="4395" max="4398" width="2.6640625" customWidth="1"/>
    <col min="4399" max="4399" width="3.44140625" customWidth="1"/>
    <col min="4400" max="4410" width="2.21875" customWidth="1"/>
    <col min="4411" max="4411" width="18.88671875" customWidth="1"/>
    <col min="4609" max="4610" width="2.21875" customWidth="1"/>
    <col min="4611" max="4611" width="3.6640625" customWidth="1"/>
    <col min="4612" max="4614" width="2.21875" customWidth="1"/>
    <col min="4615" max="4615" width="1.6640625" customWidth="1"/>
    <col min="4616" max="4633" width="2.21875" customWidth="1"/>
    <col min="4634" max="4636" width="2.77734375" customWidth="1"/>
    <col min="4637" max="4642" width="2.21875" customWidth="1"/>
    <col min="4643" max="4643" width="2.6640625" customWidth="1"/>
    <col min="4644" max="4644" width="3.44140625" customWidth="1"/>
    <col min="4645" max="4649" width="2.6640625" customWidth="1"/>
    <col min="4650" max="4650" width="6.44140625" customWidth="1"/>
    <col min="4651" max="4654" width="2.6640625" customWidth="1"/>
    <col min="4655" max="4655" width="3.44140625" customWidth="1"/>
    <col min="4656" max="4666" width="2.21875" customWidth="1"/>
    <col min="4667" max="4667" width="18.88671875" customWidth="1"/>
    <col min="4865" max="4866" width="2.21875" customWidth="1"/>
    <col min="4867" max="4867" width="3.6640625" customWidth="1"/>
    <col min="4868" max="4870" width="2.21875" customWidth="1"/>
    <col min="4871" max="4871" width="1.6640625" customWidth="1"/>
    <col min="4872" max="4889" width="2.21875" customWidth="1"/>
    <col min="4890" max="4892" width="2.77734375" customWidth="1"/>
    <col min="4893" max="4898" width="2.21875" customWidth="1"/>
    <col min="4899" max="4899" width="2.6640625" customWidth="1"/>
    <col min="4900" max="4900" width="3.44140625" customWidth="1"/>
    <col min="4901" max="4905" width="2.6640625" customWidth="1"/>
    <col min="4906" max="4906" width="6.44140625" customWidth="1"/>
    <col min="4907" max="4910" width="2.6640625" customWidth="1"/>
    <col min="4911" max="4911" width="3.44140625" customWidth="1"/>
    <col min="4912" max="4922" width="2.21875" customWidth="1"/>
    <col min="4923" max="4923" width="18.88671875" customWidth="1"/>
    <col min="5121" max="5122" width="2.21875" customWidth="1"/>
    <col min="5123" max="5123" width="3.6640625" customWidth="1"/>
    <col min="5124" max="5126" width="2.21875" customWidth="1"/>
    <col min="5127" max="5127" width="1.6640625" customWidth="1"/>
    <col min="5128" max="5145" width="2.21875" customWidth="1"/>
    <col min="5146" max="5148" width="2.77734375" customWidth="1"/>
    <col min="5149" max="5154" width="2.21875" customWidth="1"/>
    <col min="5155" max="5155" width="2.6640625" customWidth="1"/>
    <col min="5156" max="5156" width="3.44140625" customWidth="1"/>
    <col min="5157" max="5161" width="2.6640625" customWidth="1"/>
    <col min="5162" max="5162" width="6.44140625" customWidth="1"/>
    <col min="5163" max="5166" width="2.6640625" customWidth="1"/>
    <col min="5167" max="5167" width="3.44140625" customWidth="1"/>
    <col min="5168" max="5178" width="2.21875" customWidth="1"/>
    <col min="5179" max="5179" width="18.88671875" customWidth="1"/>
    <col min="5377" max="5378" width="2.21875" customWidth="1"/>
    <col min="5379" max="5379" width="3.6640625" customWidth="1"/>
    <col min="5380" max="5382" width="2.21875" customWidth="1"/>
    <col min="5383" max="5383" width="1.6640625" customWidth="1"/>
    <col min="5384" max="5401" width="2.21875" customWidth="1"/>
    <col min="5402" max="5404" width="2.77734375" customWidth="1"/>
    <col min="5405" max="5410" width="2.21875" customWidth="1"/>
    <col min="5411" max="5411" width="2.6640625" customWidth="1"/>
    <col min="5412" max="5412" width="3.44140625" customWidth="1"/>
    <col min="5413" max="5417" width="2.6640625" customWidth="1"/>
    <col min="5418" max="5418" width="6.44140625" customWidth="1"/>
    <col min="5419" max="5422" width="2.6640625" customWidth="1"/>
    <col min="5423" max="5423" width="3.44140625" customWidth="1"/>
    <col min="5424" max="5434" width="2.21875" customWidth="1"/>
    <col min="5435" max="5435" width="18.88671875" customWidth="1"/>
    <col min="5633" max="5634" width="2.21875" customWidth="1"/>
    <col min="5635" max="5635" width="3.6640625" customWidth="1"/>
    <col min="5636" max="5638" width="2.21875" customWidth="1"/>
    <col min="5639" max="5639" width="1.6640625" customWidth="1"/>
    <col min="5640" max="5657" width="2.21875" customWidth="1"/>
    <col min="5658" max="5660" width="2.77734375" customWidth="1"/>
    <col min="5661" max="5666" width="2.21875" customWidth="1"/>
    <col min="5667" max="5667" width="2.6640625" customWidth="1"/>
    <col min="5668" max="5668" width="3.44140625" customWidth="1"/>
    <col min="5669" max="5673" width="2.6640625" customWidth="1"/>
    <col min="5674" max="5674" width="6.44140625" customWidth="1"/>
    <col min="5675" max="5678" width="2.6640625" customWidth="1"/>
    <col min="5679" max="5679" width="3.44140625" customWidth="1"/>
    <col min="5680" max="5690" width="2.21875" customWidth="1"/>
    <col min="5691" max="5691" width="18.88671875" customWidth="1"/>
    <col min="5889" max="5890" width="2.21875" customWidth="1"/>
    <col min="5891" max="5891" width="3.6640625" customWidth="1"/>
    <col min="5892" max="5894" width="2.21875" customWidth="1"/>
    <col min="5895" max="5895" width="1.6640625" customWidth="1"/>
    <col min="5896" max="5913" width="2.21875" customWidth="1"/>
    <col min="5914" max="5916" width="2.77734375" customWidth="1"/>
    <col min="5917" max="5922" width="2.21875" customWidth="1"/>
    <col min="5923" max="5923" width="2.6640625" customWidth="1"/>
    <col min="5924" max="5924" width="3.44140625" customWidth="1"/>
    <col min="5925" max="5929" width="2.6640625" customWidth="1"/>
    <col min="5930" max="5930" width="6.44140625" customWidth="1"/>
    <col min="5931" max="5934" width="2.6640625" customWidth="1"/>
    <col min="5935" max="5935" width="3.44140625" customWidth="1"/>
    <col min="5936" max="5946" width="2.21875" customWidth="1"/>
    <col min="5947" max="5947" width="18.88671875" customWidth="1"/>
    <col min="6145" max="6146" width="2.21875" customWidth="1"/>
    <col min="6147" max="6147" width="3.6640625" customWidth="1"/>
    <col min="6148" max="6150" width="2.21875" customWidth="1"/>
    <col min="6151" max="6151" width="1.6640625" customWidth="1"/>
    <col min="6152" max="6169" width="2.21875" customWidth="1"/>
    <col min="6170" max="6172" width="2.77734375" customWidth="1"/>
    <col min="6173" max="6178" width="2.21875" customWidth="1"/>
    <col min="6179" max="6179" width="2.6640625" customWidth="1"/>
    <col min="6180" max="6180" width="3.44140625" customWidth="1"/>
    <col min="6181" max="6185" width="2.6640625" customWidth="1"/>
    <col min="6186" max="6186" width="6.44140625" customWidth="1"/>
    <col min="6187" max="6190" width="2.6640625" customWidth="1"/>
    <col min="6191" max="6191" width="3.44140625" customWidth="1"/>
    <col min="6192" max="6202" width="2.21875" customWidth="1"/>
    <col min="6203" max="6203" width="18.88671875" customWidth="1"/>
    <col min="6401" max="6402" width="2.21875" customWidth="1"/>
    <col min="6403" max="6403" width="3.6640625" customWidth="1"/>
    <col min="6404" max="6406" width="2.21875" customWidth="1"/>
    <col min="6407" max="6407" width="1.6640625" customWidth="1"/>
    <col min="6408" max="6425" width="2.21875" customWidth="1"/>
    <col min="6426" max="6428" width="2.77734375" customWidth="1"/>
    <col min="6429" max="6434" width="2.21875" customWidth="1"/>
    <col min="6435" max="6435" width="2.6640625" customWidth="1"/>
    <col min="6436" max="6436" width="3.44140625" customWidth="1"/>
    <col min="6437" max="6441" width="2.6640625" customWidth="1"/>
    <col min="6442" max="6442" width="6.44140625" customWidth="1"/>
    <col min="6443" max="6446" width="2.6640625" customWidth="1"/>
    <col min="6447" max="6447" width="3.44140625" customWidth="1"/>
    <col min="6448" max="6458" width="2.21875" customWidth="1"/>
    <col min="6459" max="6459" width="18.88671875" customWidth="1"/>
    <col min="6657" max="6658" width="2.21875" customWidth="1"/>
    <col min="6659" max="6659" width="3.6640625" customWidth="1"/>
    <col min="6660" max="6662" width="2.21875" customWidth="1"/>
    <col min="6663" max="6663" width="1.6640625" customWidth="1"/>
    <col min="6664" max="6681" width="2.21875" customWidth="1"/>
    <col min="6682" max="6684" width="2.77734375" customWidth="1"/>
    <col min="6685" max="6690" width="2.21875" customWidth="1"/>
    <col min="6691" max="6691" width="2.6640625" customWidth="1"/>
    <col min="6692" max="6692" width="3.44140625" customWidth="1"/>
    <col min="6693" max="6697" width="2.6640625" customWidth="1"/>
    <col min="6698" max="6698" width="6.44140625" customWidth="1"/>
    <col min="6699" max="6702" width="2.6640625" customWidth="1"/>
    <col min="6703" max="6703" width="3.44140625" customWidth="1"/>
    <col min="6704" max="6714" width="2.21875" customWidth="1"/>
    <col min="6715" max="6715" width="18.88671875" customWidth="1"/>
    <col min="6913" max="6914" width="2.21875" customWidth="1"/>
    <col min="6915" max="6915" width="3.6640625" customWidth="1"/>
    <col min="6916" max="6918" width="2.21875" customWidth="1"/>
    <col min="6919" max="6919" width="1.6640625" customWidth="1"/>
    <col min="6920" max="6937" width="2.21875" customWidth="1"/>
    <col min="6938" max="6940" width="2.77734375" customWidth="1"/>
    <col min="6941" max="6946" width="2.21875" customWidth="1"/>
    <col min="6947" max="6947" width="2.6640625" customWidth="1"/>
    <col min="6948" max="6948" width="3.44140625" customWidth="1"/>
    <col min="6949" max="6953" width="2.6640625" customWidth="1"/>
    <col min="6954" max="6954" width="6.44140625" customWidth="1"/>
    <col min="6955" max="6958" width="2.6640625" customWidth="1"/>
    <col min="6959" max="6959" width="3.44140625" customWidth="1"/>
    <col min="6960" max="6970" width="2.21875" customWidth="1"/>
    <col min="6971" max="6971" width="18.88671875" customWidth="1"/>
    <col min="7169" max="7170" width="2.21875" customWidth="1"/>
    <col min="7171" max="7171" width="3.6640625" customWidth="1"/>
    <col min="7172" max="7174" width="2.21875" customWidth="1"/>
    <col min="7175" max="7175" width="1.6640625" customWidth="1"/>
    <col min="7176" max="7193" width="2.21875" customWidth="1"/>
    <col min="7194" max="7196" width="2.77734375" customWidth="1"/>
    <col min="7197" max="7202" width="2.21875" customWidth="1"/>
    <col min="7203" max="7203" width="2.6640625" customWidth="1"/>
    <col min="7204" max="7204" width="3.44140625" customWidth="1"/>
    <col min="7205" max="7209" width="2.6640625" customWidth="1"/>
    <col min="7210" max="7210" width="6.44140625" customWidth="1"/>
    <col min="7211" max="7214" width="2.6640625" customWidth="1"/>
    <col min="7215" max="7215" width="3.44140625" customWidth="1"/>
    <col min="7216" max="7226" width="2.21875" customWidth="1"/>
    <col min="7227" max="7227" width="18.88671875" customWidth="1"/>
    <col min="7425" max="7426" width="2.21875" customWidth="1"/>
    <col min="7427" max="7427" width="3.6640625" customWidth="1"/>
    <col min="7428" max="7430" width="2.21875" customWidth="1"/>
    <col min="7431" max="7431" width="1.6640625" customWidth="1"/>
    <col min="7432" max="7449" width="2.21875" customWidth="1"/>
    <col min="7450" max="7452" width="2.77734375" customWidth="1"/>
    <col min="7453" max="7458" width="2.21875" customWidth="1"/>
    <col min="7459" max="7459" width="2.6640625" customWidth="1"/>
    <col min="7460" max="7460" width="3.44140625" customWidth="1"/>
    <col min="7461" max="7465" width="2.6640625" customWidth="1"/>
    <col min="7466" max="7466" width="6.44140625" customWidth="1"/>
    <col min="7467" max="7470" width="2.6640625" customWidth="1"/>
    <col min="7471" max="7471" width="3.44140625" customWidth="1"/>
    <col min="7472" max="7482" width="2.21875" customWidth="1"/>
    <col min="7483" max="7483" width="18.88671875" customWidth="1"/>
    <col min="7681" max="7682" width="2.21875" customWidth="1"/>
    <col min="7683" max="7683" width="3.6640625" customWidth="1"/>
    <col min="7684" max="7686" width="2.21875" customWidth="1"/>
    <col min="7687" max="7687" width="1.6640625" customWidth="1"/>
    <col min="7688" max="7705" width="2.21875" customWidth="1"/>
    <col min="7706" max="7708" width="2.77734375" customWidth="1"/>
    <col min="7709" max="7714" width="2.21875" customWidth="1"/>
    <col min="7715" max="7715" width="2.6640625" customWidth="1"/>
    <col min="7716" max="7716" width="3.44140625" customWidth="1"/>
    <col min="7717" max="7721" width="2.6640625" customWidth="1"/>
    <col min="7722" max="7722" width="6.44140625" customWidth="1"/>
    <col min="7723" max="7726" width="2.6640625" customWidth="1"/>
    <col min="7727" max="7727" width="3.44140625" customWidth="1"/>
    <col min="7728" max="7738" width="2.21875" customWidth="1"/>
    <col min="7739" max="7739" width="18.88671875" customWidth="1"/>
    <col min="7937" max="7938" width="2.21875" customWidth="1"/>
    <col min="7939" max="7939" width="3.6640625" customWidth="1"/>
    <col min="7940" max="7942" width="2.21875" customWidth="1"/>
    <col min="7943" max="7943" width="1.6640625" customWidth="1"/>
    <col min="7944" max="7961" width="2.21875" customWidth="1"/>
    <col min="7962" max="7964" width="2.77734375" customWidth="1"/>
    <col min="7965" max="7970" width="2.21875" customWidth="1"/>
    <col min="7971" max="7971" width="2.6640625" customWidth="1"/>
    <col min="7972" max="7972" width="3.44140625" customWidth="1"/>
    <col min="7973" max="7977" width="2.6640625" customWidth="1"/>
    <col min="7978" max="7978" width="6.44140625" customWidth="1"/>
    <col min="7979" max="7982" width="2.6640625" customWidth="1"/>
    <col min="7983" max="7983" width="3.44140625" customWidth="1"/>
    <col min="7984" max="7994" width="2.21875" customWidth="1"/>
    <col min="7995" max="7995" width="18.88671875" customWidth="1"/>
    <col min="8193" max="8194" width="2.21875" customWidth="1"/>
    <col min="8195" max="8195" width="3.6640625" customWidth="1"/>
    <col min="8196" max="8198" width="2.21875" customWidth="1"/>
    <col min="8199" max="8199" width="1.6640625" customWidth="1"/>
    <col min="8200" max="8217" width="2.21875" customWidth="1"/>
    <col min="8218" max="8220" width="2.77734375" customWidth="1"/>
    <col min="8221" max="8226" width="2.21875" customWidth="1"/>
    <col min="8227" max="8227" width="2.6640625" customWidth="1"/>
    <col min="8228" max="8228" width="3.44140625" customWidth="1"/>
    <col min="8229" max="8233" width="2.6640625" customWidth="1"/>
    <col min="8234" max="8234" width="6.44140625" customWidth="1"/>
    <col min="8235" max="8238" width="2.6640625" customWidth="1"/>
    <col min="8239" max="8239" width="3.44140625" customWidth="1"/>
    <col min="8240" max="8250" width="2.21875" customWidth="1"/>
    <col min="8251" max="8251" width="18.88671875" customWidth="1"/>
    <col min="8449" max="8450" width="2.21875" customWidth="1"/>
    <col min="8451" max="8451" width="3.6640625" customWidth="1"/>
    <col min="8452" max="8454" width="2.21875" customWidth="1"/>
    <col min="8455" max="8455" width="1.6640625" customWidth="1"/>
    <col min="8456" max="8473" width="2.21875" customWidth="1"/>
    <col min="8474" max="8476" width="2.77734375" customWidth="1"/>
    <col min="8477" max="8482" width="2.21875" customWidth="1"/>
    <col min="8483" max="8483" width="2.6640625" customWidth="1"/>
    <col min="8484" max="8484" width="3.44140625" customWidth="1"/>
    <col min="8485" max="8489" width="2.6640625" customWidth="1"/>
    <col min="8490" max="8490" width="6.44140625" customWidth="1"/>
    <col min="8491" max="8494" width="2.6640625" customWidth="1"/>
    <col min="8495" max="8495" width="3.44140625" customWidth="1"/>
    <col min="8496" max="8506" width="2.21875" customWidth="1"/>
    <col min="8507" max="8507" width="18.88671875" customWidth="1"/>
    <col min="8705" max="8706" width="2.21875" customWidth="1"/>
    <col min="8707" max="8707" width="3.6640625" customWidth="1"/>
    <col min="8708" max="8710" width="2.21875" customWidth="1"/>
    <col min="8711" max="8711" width="1.6640625" customWidth="1"/>
    <col min="8712" max="8729" width="2.21875" customWidth="1"/>
    <col min="8730" max="8732" width="2.77734375" customWidth="1"/>
    <col min="8733" max="8738" width="2.21875" customWidth="1"/>
    <col min="8739" max="8739" width="2.6640625" customWidth="1"/>
    <col min="8740" max="8740" width="3.44140625" customWidth="1"/>
    <col min="8741" max="8745" width="2.6640625" customWidth="1"/>
    <col min="8746" max="8746" width="6.44140625" customWidth="1"/>
    <col min="8747" max="8750" width="2.6640625" customWidth="1"/>
    <col min="8751" max="8751" width="3.44140625" customWidth="1"/>
    <col min="8752" max="8762" width="2.21875" customWidth="1"/>
    <col min="8763" max="8763" width="18.88671875" customWidth="1"/>
    <col min="8961" max="8962" width="2.21875" customWidth="1"/>
    <col min="8963" max="8963" width="3.6640625" customWidth="1"/>
    <col min="8964" max="8966" width="2.21875" customWidth="1"/>
    <col min="8967" max="8967" width="1.6640625" customWidth="1"/>
    <col min="8968" max="8985" width="2.21875" customWidth="1"/>
    <col min="8986" max="8988" width="2.77734375" customWidth="1"/>
    <col min="8989" max="8994" width="2.21875" customWidth="1"/>
    <col min="8995" max="8995" width="2.6640625" customWidth="1"/>
    <col min="8996" max="8996" width="3.44140625" customWidth="1"/>
    <col min="8997" max="9001" width="2.6640625" customWidth="1"/>
    <col min="9002" max="9002" width="6.44140625" customWidth="1"/>
    <col min="9003" max="9006" width="2.6640625" customWidth="1"/>
    <col min="9007" max="9007" width="3.44140625" customWidth="1"/>
    <col min="9008" max="9018" width="2.21875" customWidth="1"/>
    <col min="9019" max="9019" width="18.88671875" customWidth="1"/>
    <col min="9217" max="9218" width="2.21875" customWidth="1"/>
    <col min="9219" max="9219" width="3.6640625" customWidth="1"/>
    <col min="9220" max="9222" width="2.21875" customWidth="1"/>
    <col min="9223" max="9223" width="1.6640625" customWidth="1"/>
    <col min="9224" max="9241" width="2.21875" customWidth="1"/>
    <col min="9242" max="9244" width="2.77734375" customWidth="1"/>
    <col min="9245" max="9250" width="2.21875" customWidth="1"/>
    <col min="9251" max="9251" width="2.6640625" customWidth="1"/>
    <col min="9252" max="9252" width="3.44140625" customWidth="1"/>
    <col min="9253" max="9257" width="2.6640625" customWidth="1"/>
    <col min="9258" max="9258" width="6.44140625" customWidth="1"/>
    <col min="9259" max="9262" width="2.6640625" customWidth="1"/>
    <col min="9263" max="9263" width="3.44140625" customWidth="1"/>
    <col min="9264" max="9274" width="2.21875" customWidth="1"/>
    <col min="9275" max="9275" width="18.88671875" customWidth="1"/>
    <col min="9473" max="9474" width="2.21875" customWidth="1"/>
    <col min="9475" max="9475" width="3.6640625" customWidth="1"/>
    <col min="9476" max="9478" width="2.21875" customWidth="1"/>
    <col min="9479" max="9479" width="1.6640625" customWidth="1"/>
    <col min="9480" max="9497" width="2.21875" customWidth="1"/>
    <col min="9498" max="9500" width="2.77734375" customWidth="1"/>
    <col min="9501" max="9506" width="2.21875" customWidth="1"/>
    <col min="9507" max="9507" width="2.6640625" customWidth="1"/>
    <col min="9508" max="9508" width="3.44140625" customWidth="1"/>
    <col min="9509" max="9513" width="2.6640625" customWidth="1"/>
    <col min="9514" max="9514" width="6.44140625" customWidth="1"/>
    <col min="9515" max="9518" width="2.6640625" customWidth="1"/>
    <col min="9519" max="9519" width="3.44140625" customWidth="1"/>
    <col min="9520" max="9530" width="2.21875" customWidth="1"/>
    <col min="9531" max="9531" width="18.88671875" customWidth="1"/>
    <col min="9729" max="9730" width="2.21875" customWidth="1"/>
    <col min="9731" max="9731" width="3.6640625" customWidth="1"/>
    <col min="9732" max="9734" width="2.21875" customWidth="1"/>
    <col min="9735" max="9735" width="1.6640625" customWidth="1"/>
    <col min="9736" max="9753" width="2.21875" customWidth="1"/>
    <col min="9754" max="9756" width="2.77734375" customWidth="1"/>
    <col min="9757" max="9762" width="2.21875" customWidth="1"/>
    <col min="9763" max="9763" width="2.6640625" customWidth="1"/>
    <col min="9764" max="9764" width="3.44140625" customWidth="1"/>
    <col min="9765" max="9769" width="2.6640625" customWidth="1"/>
    <col min="9770" max="9770" width="6.44140625" customWidth="1"/>
    <col min="9771" max="9774" width="2.6640625" customWidth="1"/>
    <col min="9775" max="9775" width="3.44140625" customWidth="1"/>
    <col min="9776" max="9786" width="2.21875" customWidth="1"/>
    <col min="9787" max="9787" width="18.88671875" customWidth="1"/>
    <col min="9985" max="9986" width="2.21875" customWidth="1"/>
    <col min="9987" max="9987" width="3.6640625" customWidth="1"/>
    <col min="9988" max="9990" width="2.21875" customWidth="1"/>
    <col min="9991" max="9991" width="1.6640625" customWidth="1"/>
    <col min="9992" max="10009" width="2.21875" customWidth="1"/>
    <col min="10010" max="10012" width="2.77734375" customWidth="1"/>
    <col min="10013" max="10018" width="2.21875" customWidth="1"/>
    <col min="10019" max="10019" width="2.6640625" customWidth="1"/>
    <col min="10020" max="10020" width="3.44140625" customWidth="1"/>
    <col min="10021" max="10025" width="2.6640625" customWidth="1"/>
    <col min="10026" max="10026" width="6.44140625" customWidth="1"/>
    <col min="10027" max="10030" width="2.6640625" customWidth="1"/>
    <col min="10031" max="10031" width="3.44140625" customWidth="1"/>
    <col min="10032" max="10042" width="2.21875" customWidth="1"/>
    <col min="10043" max="10043" width="18.88671875" customWidth="1"/>
    <col min="10241" max="10242" width="2.21875" customWidth="1"/>
    <col min="10243" max="10243" width="3.6640625" customWidth="1"/>
    <col min="10244" max="10246" width="2.21875" customWidth="1"/>
    <col min="10247" max="10247" width="1.6640625" customWidth="1"/>
    <col min="10248" max="10265" width="2.21875" customWidth="1"/>
    <col min="10266" max="10268" width="2.77734375" customWidth="1"/>
    <col min="10269" max="10274" width="2.21875" customWidth="1"/>
    <col min="10275" max="10275" width="2.6640625" customWidth="1"/>
    <col min="10276" max="10276" width="3.44140625" customWidth="1"/>
    <col min="10277" max="10281" width="2.6640625" customWidth="1"/>
    <col min="10282" max="10282" width="6.44140625" customWidth="1"/>
    <col min="10283" max="10286" width="2.6640625" customWidth="1"/>
    <col min="10287" max="10287" width="3.44140625" customWidth="1"/>
    <col min="10288" max="10298" width="2.21875" customWidth="1"/>
    <col min="10299" max="10299" width="18.88671875" customWidth="1"/>
    <col min="10497" max="10498" width="2.21875" customWidth="1"/>
    <col min="10499" max="10499" width="3.6640625" customWidth="1"/>
    <col min="10500" max="10502" width="2.21875" customWidth="1"/>
    <col min="10503" max="10503" width="1.6640625" customWidth="1"/>
    <col min="10504" max="10521" width="2.21875" customWidth="1"/>
    <col min="10522" max="10524" width="2.77734375" customWidth="1"/>
    <col min="10525" max="10530" width="2.21875" customWidth="1"/>
    <col min="10531" max="10531" width="2.6640625" customWidth="1"/>
    <col min="10532" max="10532" width="3.44140625" customWidth="1"/>
    <col min="10533" max="10537" width="2.6640625" customWidth="1"/>
    <col min="10538" max="10538" width="6.44140625" customWidth="1"/>
    <col min="10539" max="10542" width="2.6640625" customWidth="1"/>
    <col min="10543" max="10543" width="3.44140625" customWidth="1"/>
    <col min="10544" max="10554" width="2.21875" customWidth="1"/>
    <col min="10555" max="10555" width="18.88671875" customWidth="1"/>
    <col min="10753" max="10754" width="2.21875" customWidth="1"/>
    <col min="10755" max="10755" width="3.6640625" customWidth="1"/>
    <col min="10756" max="10758" width="2.21875" customWidth="1"/>
    <col min="10759" max="10759" width="1.6640625" customWidth="1"/>
    <col min="10760" max="10777" width="2.21875" customWidth="1"/>
    <col min="10778" max="10780" width="2.77734375" customWidth="1"/>
    <col min="10781" max="10786" width="2.21875" customWidth="1"/>
    <col min="10787" max="10787" width="2.6640625" customWidth="1"/>
    <col min="10788" max="10788" width="3.44140625" customWidth="1"/>
    <col min="10789" max="10793" width="2.6640625" customWidth="1"/>
    <col min="10794" max="10794" width="6.44140625" customWidth="1"/>
    <col min="10795" max="10798" width="2.6640625" customWidth="1"/>
    <col min="10799" max="10799" width="3.44140625" customWidth="1"/>
    <col min="10800" max="10810" width="2.21875" customWidth="1"/>
    <col min="10811" max="10811" width="18.88671875" customWidth="1"/>
    <col min="11009" max="11010" width="2.21875" customWidth="1"/>
    <col min="11011" max="11011" width="3.6640625" customWidth="1"/>
    <col min="11012" max="11014" width="2.21875" customWidth="1"/>
    <col min="11015" max="11015" width="1.6640625" customWidth="1"/>
    <col min="11016" max="11033" width="2.21875" customWidth="1"/>
    <col min="11034" max="11036" width="2.77734375" customWidth="1"/>
    <col min="11037" max="11042" width="2.21875" customWidth="1"/>
    <col min="11043" max="11043" width="2.6640625" customWidth="1"/>
    <col min="11044" max="11044" width="3.44140625" customWidth="1"/>
    <col min="11045" max="11049" width="2.6640625" customWidth="1"/>
    <col min="11050" max="11050" width="6.44140625" customWidth="1"/>
    <col min="11051" max="11054" width="2.6640625" customWidth="1"/>
    <col min="11055" max="11055" width="3.44140625" customWidth="1"/>
    <col min="11056" max="11066" width="2.21875" customWidth="1"/>
    <col min="11067" max="11067" width="18.88671875" customWidth="1"/>
    <col min="11265" max="11266" width="2.21875" customWidth="1"/>
    <col min="11267" max="11267" width="3.6640625" customWidth="1"/>
    <col min="11268" max="11270" width="2.21875" customWidth="1"/>
    <col min="11271" max="11271" width="1.6640625" customWidth="1"/>
    <col min="11272" max="11289" width="2.21875" customWidth="1"/>
    <col min="11290" max="11292" width="2.77734375" customWidth="1"/>
    <col min="11293" max="11298" width="2.21875" customWidth="1"/>
    <col min="11299" max="11299" width="2.6640625" customWidth="1"/>
    <col min="11300" max="11300" width="3.44140625" customWidth="1"/>
    <col min="11301" max="11305" width="2.6640625" customWidth="1"/>
    <col min="11306" max="11306" width="6.44140625" customWidth="1"/>
    <col min="11307" max="11310" width="2.6640625" customWidth="1"/>
    <col min="11311" max="11311" width="3.44140625" customWidth="1"/>
    <col min="11312" max="11322" width="2.21875" customWidth="1"/>
    <col min="11323" max="11323" width="18.88671875" customWidth="1"/>
    <col min="11521" max="11522" width="2.21875" customWidth="1"/>
    <col min="11523" max="11523" width="3.6640625" customWidth="1"/>
    <col min="11524" max="11526" width="2.21875" customWidth="1"/>
    <col min="11527" max="11527" width="1.6640625" customWidth="1"/>
    <col min="11528" max="11545" width="2.21875" customWidth="1"/>
    <col min="11546" max="11548" width="2.77734375" customWidth="1"/>
    <col min="11549" max="11554" width="2.21875" customWidth="1"/>
    <col min="11555" max="11555" width="2.6640625" customWidth="1"/>
    <col min="11556" max="11556" width="3.44140625" customWidth="1"/>
    <col min="11557" max="11561" width="2.6640625" customWidth="1"/>
    <col min="11562" max="11562" width="6.44140625" customWidth="1"/>
    <col min="11563" max="11566" width="2.6640625" customWidth="1"/>
    <col min="11567" max="11567" width="3.44140625" customWidth="1"/>
    <col min="11568" max="11578" width="2.21875" customWidth="1"/>
    <col min="11579" max="11579" width="18.88671875" customWidth="1"/>
    <col min="11777" max="11778" width="2.21875" customWidth="1"/>
    <col min="11779" max="11779" width="3.6640625" customWidth="1"/>
    <col min="11780" max="11782" width="2.21875" customWidth="1"/>
    <col min="11783" max="11783" width="1.6640625" customWidth="1"/>
    <col min="11784" max="11801" width="2.21875" customWidth="1"/>
    <col min="11802" max="11804" width="2.77734375" customWidth="1"/>
    <col min="11805" max="11810" width="2.21875" customWidth="1"/>
    <col min="11811" max="11811" width="2.6640625" customWidth="1"/>
    <col min="11812" max="11812" width="3.44140625" customWidth="1"/>
    <col min="11813" max="11817" width="2.6640625" customWidth="1"/>
    <col min="11818" max="11818" width="6.44140625" customWidth="1"/>
    <col min="11819" max="11822" width="2.6640625" customWidth="1"/>
    <col min="11823" max="11823" width="3.44140625" customWidth="1"/>
    <col min="11824" max="11834" width="2.21875" customWidth="1"/>
    <col min="11835" max="11835" width="18.88671875" customWidth="1"/>
    <col min="12033" max="12034" width="2.21875" customWidth="1"/>
    <col min="12035" max="12035" width="3.6640625" customWidth="1"/>
    <col min="12036" max="12038" width="2.21875" customWidth="1"/>
    <col min="12039" max="12039" width="1.6640625" customWidth="1"/>
    <col min="12040" max="12057" width="2.21875" customWidth="1"/>
    <col min="12058" max="12060" width="2.77734375" customWidth="1"/>
    <col min="12061" max="12066" width="2.21875" customWidth="1"/>
    <col min="12067" max="12067" width="2.6640625" customWidth="1"/>
    <col min="12068" max="12068" width="3.44140625" customWidth="1"/>
    <col min="12069" max="12073" width="2.6640625" customWidth="1"/>
    <col min="12074" max="12074" width="6.44140625" customWidth="1"/>
    <col min="12075" max="12078" width="2.6640625" customWidth="1"/>
    <col min="12079" max="12079" width="3.44140625" customWidth="1"/>
    <col min="12080" max="12090" width="2.21875" customWidth="1"/>
    <col min="12091" max="12091" width="18.88671875" customWidth="1"/>
    <col min="12289" max="12290" width="2.21875" customWidth="1"/>
    <col min="12291" max="12291" width="3.6640625" customWidth="1"/>
    <col min="12292" max="12294" width="2.21875" customWidth="1"/>
    <col min="12295" max="12295" width="1.6640625" customWidth="1"/>
    <col min="12296" max="12313" width="2.21875" customWidth="1"/>
    <col min="12314" max="12316" width="2.77734375" customWidth="1"/>
    <col min="12317" max="12322" width="2.21875" customWidth="1"/>
    <col min="12323" max="12323" width="2.6640625" customWidth="1"/>
    <col min="12324" max="12324" width="3.44140625" customWidth="1"/>
    <col min="12325" max="12329" width="2.6640625" customWidth="1"/>
    <col min="12330" max="12330" width="6.44140625" customWidth="1"/>
    <col min="12331" max="12334" width="2.6640625" customWidth="1"/>
    <col min="12335" max="12335" width="3.44140625" customWidth="1"/>
    <col min="12336" max="12346" width="2.21875" customWidth="1"/>
    <col min="12347" max="12347" width="18.88671875" customWidth="1"/>
    <col min="12545" max="12546" width="2.21875" customWidth="1"/>
    <col min="12547" max="12547" width="3.6640625" customWidth="1"/>
    <col min="12548" max="12550" width="2.21875" customWidth="1"/>
    <col min="12551" max="12551" width="1.6640625" customWidth="1"/>
    <col min="12552" max="12569" width="2.21875" customWidth="1"/>
    <col min="12570" max="12572" width="2.77734375" customWidth="1"/>
    <col min="12573" max="12578" width="2.21875" customWidth="1"/>
    <col min="12579" max="12579" width="2.6640625" customWidth="1"/>
    <col min="12580" max="12580" width="3.44140625" customWidth="1"/>
    <col min="12581" max="12585" width="2.6640625" customWidth="1"/>
    <col min="12586" max="12586" width="6.44140625" customWidth="1"/>
    <col min="12587" max="12590" width="2.6640625" customWidth="1"/>
    <col min="12591" max="12591" width="3.44140625" customWidth="1"/>
    <col min="12592" max="12602" width="2.21875" customWidth="1"/>
    <col min="12603" max="12603" width="18.88671875" customWidth="1"/>
    <col min="12801" max="12802" width="2.21875" customWidth="1"/>
    <col min="12803" max="12803" width="3.6640625" customWidth="1"/>
    <col min="12804" max="12806" width="2.21875" customWidth="1"/>
    <col min="12807" max="12807" width="1.6640625" customWidth="1"/>
    <col min="12808" max="12825" width="2.21875" customWidth="1"/>
    <col min="12826" max="12828" width="2.77734375" customWidth="1"/>
    <col min="12829" max="12834" width="2.21875" customWidth="1"/>
    <col min="12835" max="12835" width="2.6640625" customWidth="1"/>
    <col min="12836" max="12836" width="3.44140625" customWidth="1"/>
    <col min="12837" max="12841" width="2.6640625" customWidth="1"/>
    <col min="12842" max="12842" width="6.44140625" customWidth="1"/>
    <col min="12843" max="12846" width="2.6640625" customWidth="1"/>
    <col min="12847" max="12847" width="3.44140625" customWidth="1"/>
    <col min="12848" max="12858" width="2.21875" customWidth="1"/>
    <col min="12859" max="12859" width="18.88671875" customWidth="1"/>
    <col min="13057" max="13058" width="2.21875" customWidth="1"/>
    <col min="13059" max="13059" width="3.6640625" customWidth="1"/>
    <col min="13060" max="13062" width="2.21875" customWidth="1"/>
    <col min="13063" max="13063" width="1.6640625" customWidth="1"/>
    <col min="13064" max="13081" width="2.21875" customWidth="1"/>
    <col min="13082" max="13084" width="2.77734375" customWidth="1"/>
    <col min="13085" max="13090" width="2.21875" customWidth="1"/>
    <col min="13091" max="13091" width="2.6640625" customWidth="1"/>
    <col min="13092" max="13092" width="3.44140625" customWidth="1"/>
    <col min="13093" max="13097" width="2.6640625" customWidth="1"/>
    <col min="13098" max="13098" width="6.44140625" customWidth="1"/>
    <col min="13099" max="13102" width="2.6640625" customWidth="1"/>
    <col min="13103" max="13103" width="3.44140625" customWidth="1"/>
    <col min="13104" max="13114" width="2.21875" customWidth="1"/>
    <col min="13115" max="13115" width="18.88671875" customWidth="1"/>
    <col min="13313" max="13314" width="2.21875" customWidth="1"/>
    <col min="13315" max="13315" width="3.6640625" customWidth="1"/>
    <col min="13316" max="13318" width="2.21875" customWidth="1"/>
    <col min="13319" max="13319" width="1.6640625" customWidth="1"/>
    <col min="13320" max="13337" width="2.21875" customWidth="1"/>
    <col min="13338" max="13340" width="2.77734375" customWidth="1"/>
    <col min="13341" max="13346" width="2.21875" customWidth="1"/>
    <col min="13347" max="13347" width="2.6640625" customWidth="1"/>
    <col min="13348" max="13348" width="3.44140625" customWidth="1"/>
    <col min="13349" max="13353" width="2.6640625" customWidth="1"/>
    <col min="13354" max="13354" width="6.44140625" customWidth="1"/>
    <col min="13355" max="13358" width="2.6640625" customWidth="1"/>
    <col min="13359" max="13359" width="3.44140625" customWidth="1"/>
    <col min="13360" max="13370" width="2.21875" customWidth="1"/>
    <col min="13371" max="13371" width="18.88671875" customWidth="1"/>
    <col min="13569" max="13570" width="2.21875" customWidth="1"/>
    <col min="13571" max="13571" width="3.6640625" customWidth="1"/>
    <col min="13572" max="13574" width="2.21875" customWidth="1"/>
    <col min="13575" max="13575" width="1.6640625" customWidth="1"/>
    <col min="13576" max="13593" width="2.21875" customWidth="1"/>
    <col min="13594" max="13596" width="2.77734375" customWidth="1"/>
    <col min="13597" max="13602" width="2.21875" customWidth="1"/>
    <col min="13603" max="13603" width="2.6640625" customWidth="1"/>
    <col min="13604" max="13604" width="3.44140625" customWidth="1"/>
    <col min="13605" max="13609" width="2.6640625" customWidth="1"/>
    <col min="13610" max="13610" width="6.44140625" customWidth="1"/>
    <col min="13611" max="13614" width="2.6640625" customWidth="1"/>
    <col min="13615" max="13615" width="3.44140625" customWidth="1"/>
    <col min="13616" max="13626" width="2.21875" customWidth="1"/>
    <col min="13627" max="13627" width="18.88671875" customWidth="1"/>
    <col min="13825" max="13826" width="2.21875" customWidth="1"/>
    <col min="13827" max="13827" width="3.6640625" customWidth="1"/>
    <col min="13828" max="13830" width="2.21875" customWidth="1"/>
    <col min="13831" max="13831" width="1.6640625" customWidth="1"/>
    <col min="13832" max="13849" width="2.21875" customWidth="1"/>
    <col min="13850" max="13852" width="2.77734375" customWidth="1"/>
    <col min="13853" max="13858" width="2.21875" customWidth="1"/>
    <col min="13859" max="13859" width="2.6640625" customWidth="1"/>
    <col min="13860" max="13860" width="3.44140625" customWidth="1"/>
    <col min="13861" max="13865" width="2.6640625" customWidth="1"/>
    <col min="13866" max="13866" width="6.44140625" customWidth="1"/>
    <col min="13867" max="13870" width="2.6640625" customWidth="1"/>
    <col min="13871" max="13871" width="3.44140625" customWidth="1"/>
    <col min="13872" max="13882" width="2.21875" customWidth="1"/>
    <col min="13883" max="13883" width="18.88671875" customWidth="1"/>
    <col min="14081" max="14082" width="2.21875" customWidth="1"/>
    <col min="14083" max="14083" width="3.6640625" customWidth="1"/>
    <col min="14084" max="14086" width="2.21875" customWidth="1"/>
    <col min="14087" max="14087" width="1.6640625" customWidth="1"/>
    <col min="14088" max="14105" width="2.21875" customWidth="1"/>
    <col min="14106" max="14108" width="2.77734375" customWidth="1"/>
    <col min="14109" max="14114" width="2.21875" customWidth="1"/>
    <col min="14115" max="14115" width="2.6640625" customWidth="1"/>
    <col min="14116" max="14116" width="3.44140625" customWidth="1"/>
    <col min="14117" max="14121" width="2.6640625" customWidth="1"/>
    <col min="14122" max="14122" width="6.44140625" customWidth="1"/>
    <col min="14123" max="14126" width="2.6640625" customWidth="1"/>
    <col min="14127" max="14127" width="3.44140625" customWidth="1"/>
    <col min="14128" max="14138" width="2.21875" customWidth="1"/>
    <col min="14139" max="14139" width="18.88671875" customWidth="1"/>
    <col min="14337" max="14338" width="2.21875" customWidth="1"/>
    <col min="14339" max="14339" width="3.6640625" customWidth="1"/>
    <col min="14340" max="14342" width="2.21875" customWidth="1"/>
    <col min="14343" max="14343" width="1.6640625" customWidth="1"/>
    <col min="14344" max="14361" width="2.21875" customWidth="1"/>
    <col min="14362" max="14364" width="2.77734375" customWidth="1"/>
    <col min="14365" max="14370" width="2.21875" customWidth="1"/>
    <col min="14371" max="14371" width="2.6640625" customWidth="1"/>
    <col min="14372" max="14372" width="3.44140625" customWidth="1"/>
    <col min="14373" max="14377" width="2.6640625" customWidth="1"/>
    <col min="14378" max="14378" width="6.44140625" customWidth="1"/>
    <col min="14379" max="14382" width="2.6640625" customWidth="1"/>
    <col min="14383" max="14383" width="3.44140625" customWidth="1"/>
    <col min="14384" max="14394" width="2.21875" customWidth="1"/>
    <col min="14395" max="14395" width="18.88671875" customWidth="1"/>
    <col min="14593" max="14594" width="2.21875" customWidth="1"/>
    <col min="14595" max="14595" width="3.6640625" customWidth="1"/>
    <col min="14596" max="14598" width="2.21875" customWidth="1"/>
    <col min="14599" max="14599" width="1.6640625" customWidth="1"/>
    <col min="14600" max="14617" width="2.21875" customWidth="1"/>
    <col min="14618" max="14620" width="2.77734375" customWidth="1"/>
    <col min="14621" max="14626" width="2.21875" customWidth="1"/>
    <col min="14627" max="14627" width="2.6640625" customWidth="1"/>
    <col min="14628" max="14628" width="3.44140625" customWidth="1"/>
    <col min="14629" max="14633" width="2.6640625" customWidth="1"/>
    <col min="14634" max="14634" width="6.44140625" customWidth="1"/>
    <col min="14635" max="14638" width="2.6640625" customWidth="1"/>
    <col min="14639" max="14639" width="3.44140625" customWidth="1"/>
    <col min="14640" max="14650" width="2.21875" customWidth="1"/>
    <col min="14651" max="14651" width="18.88671875" customWidth="1"/>
    <col min="14849" max="14850" width="2.21875" customWidth="1"/>
    <col min="14851" max="14851" width="3.6640625" customWidth="1"/>
    <col min="14852" max="14854" width="2.21875" customWidth="1"/>
    <col min="14855" max="14855" width="1.6640625" customWidth="1"/>
    <col min="14856" max="14873" width="2.21875" customWidth="1"/>
    <col min="14874" max="14876" width="2.77734375" customWidth="1"/>
    <col min="14877" max="14882" width="2.21875" customWidth="1"/>
    <col min="14883" max="14883" width="2.6640625" customWidth="1"/>
    <col min="14884" max="14884" width="3.44140625" customWidth="1"/>
    <col min="14885" max="14889" width="2.6640625" customWidth="1"/>
    <col min="14890" max="14890" width="6.44140625" customWidth="1"/>
    <col min="14891" max="14894" width="2.6640625" customWidth="1"/>
    <col min="14895" max="14895" width="3.44140625" customWidth="1"/>
    <col min="14896" max="14906" width="2.21875" customWidth="1"/>
    <col min="14907" max="14907" width="18.88671875" customWidth="1"/>
    <col min="15105" max="15106" width="2.21875" customWidth="1"/>
    <col min="15107" max="15107" width="3.6640625" customWidth="1"/>
    <col min="15108" max="15110" width="2.21875" customWidth="1"/>
    <col min="15111" max="15111" width="1.6640625" customWidth="1"/>
    <col min="15112" max="15129" width="2.21875" customWidth="1"/>
    <col min="15130" max="15132" width="2.77734375" customWidth="1"/>
    <col min="15133" max="15138" width="2.21875" customWidth="1"/>
    <col min="15139" max="15139" width="2.6640625" customWidth="1"/>
    <col min="15140" max="15140" width="3.44140625" customWidth="1"/>
    <col min="15141" max="15145" width="2.6640625" customWidth="1"/>
    <col min="15146" max="15146" width="6.44140625" customWidth="1"/>
    <col min="15147" max="15150" width="2.6640625" customWidth="1"/>
    <col min="15151" max="15151" width="3.44140625" customWidth="1"/>
    <col min="15152" max="15162" width="2.21875" customWidth="1"/>
    <col min="15163" max="15163" width="18.88671875" customWidth="1"/>
    <col min="15361" max="15362" width="2.21875" customWidth="1"/>
    <col min="15363" max="15363" width="3.6640625" customWidth="1"/>
    <col min="15364" max="15366" width="2.21875" customWidth="1"/>
    <col min="15367" max="15367" width="1.6640625" customWidth="1"/>
    <col min="15368" max="15385" width="2.21875" customWidth="1"/>
    <col min="15386" max="15388" width="2.77734375" customWidth="1"/>
    <col min="15389" max="15394" width="2.21875" customWidth="1"/>
    <col min="15395" max="15395" width="2.6640625" customWidth="1"/>
    <col min="15396" max="15396" width="3.44140625" customWidth="1"/>
    <col min="15397" max="15401" width="2.6640625" customWidth="1"/>
    <col min="15402" max="15402" width="6.44140625" customWidth="1"/>
    <col min="15403" max="15406" width="2.6640625" customWidth="1"/>
    <col min="15407" max="15407" width="3.44140625" customWidth="1"/>
    <col min="15408" max="15418" width="2.21875" customWidth="1"/>
    <col min="15419" max="15419" width="18.88671875" customWidth="1"/>
    <col min="15617" max="15618" width="2.21875" customWidth="1"/>
    <col min="15619" max="15619" width="3.6640625" customWidth="1"/>
    <col min="15620" max="15622" width="2.21875" customWidth="1"/>
    <col min="15623" max="15623" width="1.6640625" customWidth="1"/>
    <col min="15624" max="15641" width="2.21875" customWidth="1"/>
    <col min="15642" max="15644" width="2.77734375" customWidth="1"/>
    <col min="15645" max="15650" width="2.21875" customWidth="1"/>
    <col min="15651" max="15651" width="2.6640625" customWidth="1"/>
    <col min="15652" max="15652" width="3.44140625" customWidth="1"/>
    <col min="15653" max="15657" width="2.6640625" customWidth="1"/>
    <col min="15658" max="15658" width="6.44140625" customWidth="1"/>
    <col min="15659" max="15662" width="2.6640625" customWidth="1"/>
    <col min="15663" max="15663" width="3.44140625" customWidth="1"/>
    <col min="15664" max="15674" width="2.21875" customWidth="1"/>
    <col min="15675" max="15675" width="18.88671875" customWidth="1"/>
    <col min="15873" max="15874" width="2.21875" customWidth="1"/>
    <col min="15875" max="15875" width="3.6640625" customWidth="1"/>
    <col min="15876" max="15878" width="2.21875" customWidth="1"/>
    <col min="15879" max="15879" width="1.6640625" customWidth="1"/>
    <col min="15880" max="15897" width="2.21875" customWidth="1"/>
    <col min="15898" max="15900" width="2.77734375" customWidth="1"/>
    <col min="15901" max="15906" width="2.21875" customWidth="1"/>
    <col min="15907" max="15907" width="2.6640625" customWidth="1"/>
    <col min="15908" max="15908" width="3.44140625" customWidth="1"/>
    <col min="15909" max="15913" width="2.6640625" customWidth="1"/>
    <col min="15914" max="15914" width="6.44140625" customWidth="1"/>
    <col min="15915" max="15918" width="2.6640625" customWidth="1"/>
    <col min="15919" max="15919" width="3.44140625" customWidth="1"/>
    <col min="15920" max="15930" width="2.21875" customWidth="1"/>
    <col min="15931" max="15931" width="18.88671875" customWidth="1"/>
    <col min="16129" max="16130" width="2.21875" customWidth="1"/>
    <col min="16131" max="16131" width="3.6640625" customWidth="1"/>
    <col min="16132" max="16134" width="2.21875" customWidth="1"/>
    <col min="16135" max="16135" width="1.6640625" customWidth="1"/>
    <col min="16136" max="16153" width="2.21875" customWidth="1"/>
    <col min="16154" max="16156" width="2.77734375" customWidth="1"/>
    <col min="16157" max="16162" width="2.21875" customWidth="1"/>
    <col min="16163" max="16163" width="2.6640625" customWidth="1"/>
    <col min="16164" max="16164" width="3.44140625" customWidth="1"/>
    <col min="16165" max="16169" width="2.6640625" customWidth="1"/>
    <col min="16170" max="16170" width="6.44140625" customWidth="1"/>
    <col min="16171" max="16174" width="2.6640625" customWidth="1"/>
    <col min="16175" max="16175" width="3.44140625" customWidth="1"/>
    <col min="16176" max="16186" width="2.21875" customWidth="1"/>
    <col min="16187" max="16187" width="18.88671875" customWidth="1"/>
  </cols>
  <sheetData>
    <row r="1" spans="2:51" ht="23.25" customHeight="1" x14ac:dyDescent="0.2">
      <c r="AQ1" s="114"/>
      <c r="AR1" s="115"/>
      <c r="AS1" s="115"/>
      <c r="AT1" s="115"/>
      <c r="AU1" s="115"/>
      <c r="AV1" s="115"/>
      <c r="AW1" s="115"/>
      <c r="AX1" s="115"/>
      <c r="AY1" s="115"/>
    </row>
    <row r="2" spans="2:51" ht="32.25" customHeight="1" thickBot="1" x14ac:dyDescent="0.25">
      <c r="B2" s="116"/>
      <c r="C2" s="116"/>
      <c r="D2" s="116"/>
      <c r="E2" s="116"/>
      <c r="F2" s="116"/>
      <c r="G2" s="116"/>
      <c r="H2" s="116"/>
      <c r="I2" s="116"/>
      <c r="J2" s="116"/>
      <c r="K2" s="116"/>
      <c r="L2" s="116"/>
      <c r="M2" s="116"/>
      <c r="N2" s="116"/>
      <c r="O2" s="116"/>
      <c r="P2" s="116"/>
      <c r="Q2" s="116"/>
      <c r="R2" s="116"/>
      <c r="S2" s="116"/>
      <c r="T2" s="116"/>
      <c r="U2" s="116"/>
      <c r="V2" s="116"/>
      <c r="W2" s="116"/>
      <c r="X2" s="116"/>
      <c r="Y2" s="116"/>
      <c r="Z2" s="116"/>
      <c r="AA2" s="116"/>
      <c r="AB2" s="116"/>
      <c r="AC2" s="116"/>
      <c r="AD2" s="116"/>
      <c r="AE2" s="116"/>
      <c r="AF2" s="116"/>
      <c r="AG2" s="116"/>
      <c r="AH2" s="116"/>
      <c r="AI2" s="116"/>
      <c r="AJ2" s="116"/>
      <c r="AK2" s="305" t="s">
        <v>0</v>
      </c>
      <c r="AL2" s="305"/>
      <c r="AM2" s="305"/>
      <c r="AN2" s="305"/>
      <c r="AO2" s="305"/>
      <c r="AP2" s="305"/>
      <c r="AQ2" s="305"/>
      <c r="AR2" s="306" t="s">
        <v>698</v>
      </c>
      <c r="AS2" s="306"/>
      <c r="AT2" s="306"/>
      <c r="AU2" s="306"/>
      <c r="AV2" s="306"/>
      <c r="AW2" s="306"/>
      <c r="AX2" s="306"/>
      <c r="AY2" s="306"/>
    </row>
    <row r="3" spans="2:51" ht="19" thickBot="1" x14ac:dyDescent="0.2">
      <c r="B3" s="307" t="s">
        <v>699</v>
      </c>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9"/>
    </row>
    <row r="4" spans="2:51" ht="27" customHeight="1" x14ac:dyDescent="0.15">
      <c r="B4" s="310" t="s">
        <v>1</v>
      </c>
      <c r="C4" s="311"/>
      <c r="D4" s="311"/>
      <c r="E4" s="311"/>
      <c r="F4" s="311"/>
      <c r="G4" s="311"/>
      <c r="H4" s="312" t="s">
        <v>700</v>
      </c>
      <c r="I4" s="313"/>
      <c r="J4" s="313"/>
      <c r="K4" s="313"/>
      <c r="L4" s="313"/>
      <c r="M4" s="313"/>
      <c r="N4" s="313"/>
      <c r="O4" s="313"/>
      <c r="P4" s="313"/>
      <c r="Q4" s="313"/>
      <c r="R4" s="313"/>
      <c r="S4" s="313"/>
      <c r="T4" s="313"/>
      <c r="U4" s="313"/>
      <c r="V4" s="313"/>
      <c r="W4" s="313"/>
      <c r="X4" s="313"/>
      <c r="Y4" s="313"/>
      <c r="Z4" s="314" t="s">
        <v>701</v>
      </c>
      <c r="AA4" s="315"/>
      <c r="AB4" s="315"/>
      <c r="AC4" s="315"/>
      <c r="AD4" s="315"/>
      <c r="AE4" s="316"/>
      <c r="AF4" s="317" t="s">
        <v>702</v>
      </c>
      <c r="AG4" s="318"/>
      <c r="AH4" s="318"/>
      <c r="AI4" s="318"/>
      <c r="AJ4" s="318"/>
      <c r="AK4" s="318"/>
      <c r="AL4" s="318"/>
      <c r="AM4" s="318"/>
      <c r="AN4" s="318"/>
      <c r="AO4" s="318"/>
      <c r="AP4" s="318"/>
      <c r="AQ4" s="319"/>
      <c r="AR4" s="323" t="s">
        <v>2</v>
      </c>
      <c r="AS4" s="315"/>
      <c r="AT4" s="315"/>
      <c r="AU4" s="315"/>
      <c r="AV4" s="315"/>
      <c r="AW4" s="315"/>
      <c r="AX4" s="315"/>
      <c r="AY4" s="324"/>
    </row>
    <row r="5" spans="2:51" ht="33.75" customHeight="1" x14ac:dyDescent="0.15">
      <c r="B5" s="325" t="s">
        <v>3</v>
      </c>
      <c r="C5" s="326"/>
      <c r="D5" s="326"/>
      <c r="E5" s="326"/>
      <c r="F5" s="326"/>
      <c r="G5" s="327"/>
      <c r="H5" s="328" t="s">
        <v>703</v>
      </c>
      <c r="I5" s="329"/>
      <c r="J5" s="329"/>
      <c r="K5" s="329"/>
      <c r="L5" s="329"/>
      <c r="M5" s="329"/>
      <c r="N5" s="329"/>
      <c r="O5" s="329"/>
      <c r="P5" s="329"/>
      <c r="Q5" s="329"/>
      <c r="R5" s="329"/>
      <c r="S5" s="329"/>
      <c r="T5" s="329"/>
      <c r="U5" s="329"/>
      <c r="V5" s="329"/>
      <c r="W5" s="330"/>
      <c r="X5" s="330"/>
      <c r="Y5" s="330"/>
      <c r="Z5" s="356" t="s">
        <v>4</v>
      </c>
      <c r="AA5" s="357"/>
      <c r="AB5" s="357"/>
      <c r="AC5" s="357"/>
      <c r="AD5" s="357"/>
      <c r="AE5" s="358"/>
      <c r="AF5" s="320"/>
      <c r="AG5" s="321"/>
      <c r="AH5" s="321"/>
      <c r="AI5" s="321"/>
      <c r="AJ5" s="321"/>
      <c r="AK5" s="321"/>
      <c r="AL5" s="321"/>
      <c r="AM5" s="321"/>
      <c r="AN5" s="321"/>
      <c r="AO5" s="321"/>
      <c r="AP5" s="321"/>
      <c r="AQ5" s="322"/>
      <c r="AR5" s="359" t="s">
        <v>704</v>
      </c>
      <c r="AS5" s="360"/>
      <c r="AT5" s="360"/>
      <c r="AU5" s="360"/>
      <c r="AV5" s="360"/>
      <c r="AW5" s="360"/>
      <c r="AX5" s="360"/>
      <c r="AY5" s="361"/>
    </row>
    <row r="6" spans="2:51" ht="30.8" customHeight="1" x14ac:dyDescent="0.15">
      <c r="B6" s="362" t="s">
        <v>5</v>
      </c>
      <c r="C6" s="363"/>
      <c r="D6" s="363"/>
      <c r="E6" s="363"/>
      <c r="F6" s="363"/>
      <c r="G6" s="363"/>
      <c r="H6" s="364" t="s">
        <v>705</v>
      </c>
      <c r="I6" s="330"/>
      <c r="J6" s="330"/>
      <c r="K6" s="330"/>
      <c r="L6" s="330"/>
      <c r="M6" s="330"/>
      <c r="N6" s="330"/>
      <c r="O6" s="330"/>
      <c r="P6" s="330"/>
      <c r="Q6" s="330"/>
      <c r="R6" s="330"/>
      <c r="S6" s="330"/>
      <c r="T6" s="330"/>
      <c r="U6" s="330"/>
      <c r="V6" s="330"/>
      <c r="W6" s="330"/>
      <c r="X6" s="330"/>
      <c r="Y6" s="330"/>
      <c r="Z6" s="365" t="s">
        <v>6</v>
      </c>
      <c r="AA6" s="366"/>
      <c r="AB6" s="366"/>
      <c r="AC6" s="366"/>
      <c r="AD6" s="366"/>
      <c r="AE6" s="367"/>
      <c r="AF6" s="368" t="s">
        <v>706</v>
      </c>
      <c r="AG6" s="368"/>
      <c r="AH6" s="368"/>
      <c r="AI6" s="368"/>
      <c r="AJ6" s="368"/>
      <c r="AK6" s="368"/>
      <c r="AL6" s="368"/>
      <c r="AM6" s="368"/>
      <c r="AN6" s="368"/>
      <c r="AO6" s="368"/>
      <c r="AP6" s="368"/>
      <c r="AQ6" s="368"/>
      <c r="AR6" s="330"/>
      <c r="AS6" s="330"/>
      <c r="AT6" s="330"/>
      <c r="AU6" s="330"/>
      <c r="AV6" s="330"/>
      <c r="AW6" s="330"/>
      <c r="AX6" s="330"/>
      <c r="AY6" s="369"/>
    </row>
    <row r="7" spans="2:51" ht="18" customHeight="1" x14ac:dyDescent="0.15">
      <c r="B7" s="331" t="s">
        <v>7</v>
      </c>
      <c r="C7" s="332"/>
      <c r="D7" s="332"/>
      <c r="E7" s="332"/>
      <c r="F7" s="332"/>
      <c r="G7" s="332"/>
      <c r="H7" s="335" t="s">
        <v>707</v>
      </c>
      <c r="I7" s="336"/>
      <c r="J7" s="336"/>
      <c r="K7" s="336"/>
      <c r="L7" s="336"/>
      <c r="M7" s="336"/>
      <c r="N7" s="336"/>
      <c r="O7" s="336"/>
      <c r="P7" s="336"/>
      <c r="Q7" s="336"/>
      <c r="R7" s="336"/>
      <c r="S7" s="336"/>
      <c r="T7" s="336"/>
      <c r="U7" s="336"/>
      <c r="V7" s="336"/>
      <c r="W7" s="337"/>
      <c r="X7" s="337"/>
      <c r="Y7" s="338"/>
      <c r="Z7" s="343" t="s">
        <v>708</v>
      </c>
      <c r="AA7" s="330"/>
      <c r="AB7" s="330"/>
      <c r="AC7" s="330"/>
      <c r="AD7" s="330"/>
      <c r="AE7" s="344"/>
      <c r="AF7" s="346" t="s">
        <v>709</v>
      </c>
      <c r="AG7" s="347"/>
      <c r="AH7" s="347"/>
      <c r="AI7" s="347"/>
      <c r="AJ7" s="347"/>
      <c r="AK7" s="347"/>
      <c r="AL7" s="347"/>
      <c r="AM7" s="347"/>
      <c r="AN7" s="347"/>
      <c r="AO7" s="347"/>
      <c r="AP7" s="347"/>
      <c r="AQ7" s="347"/>
      <c r="AR7" s="347"/>
      <c r="AS7" s="347"/>
      <c r="AT7" s="347"/>
      <c r="AU7" s="347"/>
      <c r="AV7" s="347"/>
      <c r="AW7" s="347"/>
      <c r="AX7" s="347"/>
      <c r="AY7" s="348"/>
    </row>
    <row r="8" spans="2:51" ht="24.05" customHeight="1" x14ac:dyDescent="0.15">
      <c r="B8" s="333"/>
      <c r="C8" s="334"/>
      <c r="D8" s="334"/>
      <c r="E8" s="334"/>
      <c r="F8" s="334"/>
      <c r="G8" s="334"/>
      <c r="H8" s="339"/>
      <c r="I8" s="340"/>
      <c r="J8" s="340"/>
      <c r="K8" s="340"/>
      <c r="L8" s="340"/>
      <c r="M8" s="340"/>
      <c r="N8" s="340"/>
      <c r="O8" s="340"/>
      <c r="P8" s="340"/>
      <c r="Q8" s="340"/>
      <c r="R8" s="340"/>
      <c r="S8" s="340"/>
      <c r="T8" s="340"/>
      <c r="U8" s="340"/>
      <c r="V8" s="340"/>
      <c r="W8" s="341"/>
      <c r="X8" s="341"/>
      <c r="Y8" s="342"/>
      <c r="Z8" s="345"/>
      <c r="AA8" s="330"/>
      <c r="AB8" s="330"/>
      <c r="AC8" s="330"/>
      <c r="AD8" s="330"/>
      <c r="AE8" s="344"/>
      <c r="AF8" s="349"/>
      <c r="AG8" s="349"/>
      <c r="AH8" s="349"/>
      <c r="AI8" s="349"/>
      <c r="AJ8" s="349"/>
      <c r="AK8" s="349"/>
      <c r="AL8" s="349"/>
      <c r="AM8" s="349"/>
      <c r="AN8" s="349"/>
      <c r="AO8" s="349"/>
      <c r="AP8" s="349"/>
      <c r="AQ8" s="349"/>
      <c r="AR8" s="349"/>
      <c r="AS8" s="349"/>
      <c r="AT8" s="349"/>
      <c r="AU8" s="349"/>
      <c r="AV8" s="349"/>
      <c r="AW8" s="349"/>
      <c r="AX8" s="349"/>
      <c r="AY8" s="350"/>
    </row>
    <row r="9" spans="2:51" ht="103.75" customHeight="1" x14ac:dyDescent="0.15">
      <c r="B9" s="351" t="s">
        <v>8</v>
      </c>
      <c r="C9" s="352"/>
      <c r="D9" s="352"/>
      <c r="E9" s="352"/>
      <c r="F9" s="352"/>
      <c r="G9" s="352"/>
      <c r="H9" s="353" t="s">
        <v>710</v>
      </c>
      <c r="I9" s="354"/>
      <c r="J9" s="354"/>
      <c r="K9" s="354"/>
      <c r="L9" s="354"/>
      <c r="M9" s="354"/>
      <c r="N9" s="354"/>
      <c r="O9" s="354"/>
      <c r="P9" s="354"/>
      <c r="Q9" s="354"/>
      <c r="R9" s="354"/>
      <c r="S9" s="354"/>
      <c r="T9" s="354"/>
      <c r="U9" s="354"/>
      <c r="V9" s="354"/>
      <c r="W9" s="354"/>
      <c r="X9" s="354"/>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5"/>
    </row>
    <row r="10" spans="2:51" ht="137.30000000000001" customHeight="1" x14ac:dyDescent="0.15">
      <c r="B10" s="351" t="s">
        <v>9</v>
      </c>
      <c r="C10" s="352"/>
      <c r="D10" s="352"/>
      <c r="E10" s="352"/>
      <c r="F10" s="352"/>
      <c r="G10" s="352"/>
      <c r="H10" s="353" t="s">
        <v>711</v>
      </c>
      <c r="I10" s="354"/>
      <c r="J10" s="354"/>
      <c r="K10" s="354"/>
      <c r="L10" s="354"/>
      <c r="M10" s="354"/>
      <c r="N10" s="354"/>
      <c r="O10" s="354"/>
      <c r="P10" s="354"/>
      <c r="Q10" s="354"/>
      <c r="R10" s="354"/>
      <c r="S10" s="354"/>
      <c r="T10" s="354"/>
      <c r="U10" s="354"/>
      <c r="V10" s="354"/>
      <c r="W10" s="354"/>
      <c r="X10" s="354"/>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5"/>
    </row>
    <row r="11" spans="2:51" ht="29.3" customHeight="1" x14ac:dyDescent="0.15">
      <c r="B11" s="351" t="s">
        <v>10</v>
      </c>
      <c r="C11" s="352"/>
      <c r="D11" s="352"/>
      <c r="E11" s="352"/>
      <c r="F11" s="352"/>
      <c r="G11" s="370"/>
      <c r="H11" s="371" t="s">
        <v>712</v>
      </c>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3"/>
    </row>
    <row r="12" spans="2:51" ht="20.95" customHeight="1" x14ac:dyDescent="0.15">
      <c r="B12" s="374" t="s">
        <v>11</v>
      </c>
      <c r="C12" s="375"/>
      <c r="D12" s="375"/>
      <c r="E12" s="375"/>
      <c r="F12" s="375"/>
      <c r="G12" s="376"/>
      <c r="H12" s="383"/>
      <c r="I12" s="384"/>
      <c r="J12" s="384"/>
      <c r="K12" s="384"/>
      <c r="L12" s="384"/>
      <c r="M12" s="384"/>
      <c r="N12" s="384"/>
      <c r="O12" s="384"/>
      <c r="P12" s="384"/>
      <c r="Q12" s="385" t="s">
        <v>12</v>
      </c>
      <c r="R12" s="386"/>
      <c r="S12" s="386"/>
      <c r="T12" s="386"/>
      <c r="U12" s="386"/>
      <c r="V12" s="386"/>
      <c r="W12" s="387"/>
      <c r="X12" s="385" t="s">
        <v>13</v>
      </c>
      <c r="Y12" s="386"/>
      <c r="Z12" s="386"/>
      <c r="AA12" s="386"/>
      <c r="AB12" s="386"/>
      <c r="AC12" s="386"/>
      <c r="AD12" s="387"/>
      <c r="AE12" s="385" t="s">
        <v>14</v>
      </c>
      <c r="AF12" s="386"/>
      <c r="AG12" s="386"/>
      <c r="AH12" s="386"/>
      <c r="AI12" s="386"/>
      <c r="AJ12" s="386"/>
      <c r="AK12" s="387"/>
      <c r="AL12" s="385" t="s">
        <v>15</v>
      </c>
      <c r="AM12" s="386"/>
      <c r="AN12" s="386"/>
      <c r="AO12" s="386"/>
      <c r="AP12" s="386"/>
      <c r="AQ12" s="386"/>
      <c r="AR12" s="387"/>
      <c r="AS12" s="385" t="s">
        <v>16</v>
      </c>
      <c r="AT12" s="386"/>
      <c r="AU12" s="386"/>
      <c r="AV12" s="386"/>
      <c r="AW12" s="386"/>
      <c r="AX12" s="386"/>
      <c r="AY12" s="388"/>
    </row>
    <row r="13" spans="2:51" ht="20.95" customHeight="1" x14ac:dyDescent="0.15">
      <c r="B13" s="377"/>
      <c r="C13" s="378"/>
      <c r="D13" s="378"/>
      <c r="E13" s="378"/>
      <c r="F13" s="378"/>
      <c r="G13" s="379"/>
      <c r="H13" s="389" t="s">
        <v>17</v>
      </c>
      <c r="I13" s="390"/>
      <c r="J13" s="395" t="s">
        <v>18</v>
      </c>
      <c r="K13" s="396"/>
      <c r="L13" s="396"/>
      <c r="M13" s="396"/>
      <c r="N13" s="396"/>
      <c r="O13" s="396"/>
      <c r="P13" s="397"/>
      <c r="Q13" s="398"/>
      <c r="R13" s="398"/>
      <c r="S13" s="398"/>
      <c r="T13" s="398"/>
      <c r="U13" s="398"/>
      <c r="V13" s="398"/>
      <c r="W13" s="398"/>
      <c r="X13" s="398"/>
      <c r="Y13" s="398"/>
      <c r="Z13" s="398"/>
      <c r="AA13" s="398"/>
      <c r="AB13" s="398"/>
      <c r="AC13" s="398"/>
      <c r="AD13" s="398"/>
      <c r="AE13" s="398">
        <v>0</v>
      </c>
      <c r="AF13" s="398"/>
      <c r="AG13" s="398"/>
      <c r="AH13" s="398"/>
      <c r="AI13" s="398"/>
      <c r="AJ13" s="398"/>
      <c r="AK13" s="398"/>
      <c r="AL13" s="399" t="s">
        <v>713</v>
      </c>
      <c r="AM13" s="399"/>
      <c r="AN13" s="399"/>
      <c r="AO13" s="399"/>
      <c r="AP13" s="399"/>
      <c r="AQ13" s="399"/>
      <c r="AR13" s="399"/>
      <c r="AS13" s="399" t="s">
        <v>714</v>
      </c>
      <c r="AT13" s="399"/>
      <c r="AU13" s="399"/>
      <c r="AV13" s="399"/>
      <c r="AW13" s="399"/>
      <c r="AX13" s="399"/>
      <c r="AY13" s="400"/>
    </row>
    <row r="14" spans="2:51" ht="20.95" customHeight="1" x14ac:dyDescent="0.15">
      <c r="B14" s="377"/>
      <c r="C14" s="378"/>
      <c r="D14" s="378"/>
      <c r="E14" s="378"/>
      <c r="F14" s="378"/>
      <c r="G14" s="379"/>
      <c r="H14" s="391"/>
      <c r="I14" s="392"/>
      <c r="J14" s="401" t="s">
        <v>19</v>
      </c>
      <c r="K14" s="402"/>
      <c r="L14" s="402"/>
      <c r="M14" s="402"/>
      <c r="N14" s="402"/>
      <c r="O14" s="402"/>
      <c r="P14" s="403"/>
      <c r="Q14" s="404"/>
      <c r="R14" s="404"/>
      <c r="S14" s="404"/>
      <c r="T14" s="404"/>
      <c r="U14" s="404"/>
      <c r="V14" s="404"/>
      <c r="W14" s="404"/>
      <c r="X14" s="404"/>
      <c r="Y14" s="404"/>
      <c r="Z14" s="404"/>
      <c r="AA14" s="404"/>
      <c r="AB14" s="404"/>
      <c r="AC14" s="404"/>
      <c r="AD14" s="404"/>
      <c r="AE14" s="405">
        <f>27379+11300</f>
        <v>38679</v>
      </c>
      <c r="AF14" s="405"/>
      <c r="AG14" s="405"/>
      <c r="AH14" s="405"/>
      <c r="AI14" s="405"/>
      <c r="AJ14" s="405"/>
      <c r="AK14" s="405"/>
      <c r="AL14" s="405">
        <v>0</v>
      </c>
      <c r="AM14" s="405"/>
      <c r="AN14" s="405"/>
      <c r="AO14" s="405"/>
      <c r="AP14" s="405"/>
      <c r="AQ14" s="405"/>
      <c r="AR14" s="405"/>
      <c r="AS14" s="406"/>
      <c r="AT14" s="406"/>
      <c r="AU14" s="406"/>
      <c r="AV14" s="406"/>
      <c r="AW14" s="406"/>
      <c r="AX14" s="406"/>
      <c r="AY14" s="407"/>
    </row>
    <row r="15" spans="2:51" ht="24.75" customHeight="1" x14ac:dyDescent="0.15">
      <c r="B15" s="377"/>
      <c r="C15" s="378"/>
      <c r="D15" s="378"/>
      <c r="E15" s="378"/>
      <c r="F15" s="378"/>
      <c r="G15" s="379"/>
      <c r="H15" s="391"/>
      <c r="I15" s="392"/>
      <c r="J15" s="401" t="s">
        <v>20</v>
      </c>
      <c r="K15" s="402"/>
      <c r="L15" s="402"/>
      <c r="M15" s="402"/>
      <c r="N15" s="402"/>
      <c r="O15" s="402"/>
      <c r="P15" s="403"/>
      <c r="Q15" s="404"/>
      <c r="R15" s="404"/>
      <c r="S15" s="404"/>
      <c r="T15" s="404"/>
      <c r="U15" s="404"/>
      <c r="V15" s="404"/>
      <c r="W15" s="404"/>
      <c r="X15" s="404"/>
      <c r="Y15" s="404"/>
      <c r="Z15" s="404"/>
      <c r="AA15" s="404"/>
      <c r="AB15" s="404"/>
      <c r="AC15" s="404"/>
      <c r="AD15" s="404"/>
      <c r="AE15" s="408">
        <f>-36180.456563</f>
        <v>-36180.456563</v>
      </c>
      <c r="AF15" s="408"/>
      <c r="AG15" s="408"/>
      <c r="AH15" s="408"/>
      <c r="AI15" s="408"/>
      <c r="AJ15" s="408"/>
      <c r="AK15" s="408"/>
      <c r="AL15" s="409">
        <v>0</v>
      </c>
      <c r="AM15" s="404"/>
      <c r="AN15" s="404"/>
      <c r="AO15" s="404"/>
      <c r="AP15" s="404"/>
      <c r="AQ15" s="404"/>
      <c r="AR15" s="404"/>
      <c r="AS15" s="406"/>
      <c r="AT15" s="406"/>
      <c r="AU15" s="406"/>
      <c r="AV15" s="406"/>
      <c r="AW15" s="406"/>
      <c r="AX15" s="406"/>
      <c r="AY15" s="407"/>
    </row>
    <row r="16" spans="2:51" ht="24.75" customHeight="1" x14ac:dyDescent="0.15">
      <c r="B16" s="377"/>
      <c r="C16" s="378"/>
      <c r="D16" s="378"/>
      <c r="E16" s="378"/>
      <c r="F16" s="378"/>
      <c r="G16" s="379"/>
      <c r="H16" s="393"/>
      <c r="I16" s="394"/>
      <c r="J16" s="416" t="s">
        <v>21</v>
      </c>
      <c r="K16" s="417"/>
      <c r="L16" s="417"/>
      <c r="M16" s="417"/>
      <c r="N16" s="417"/>
      <c r="O16" s="417"/>
      <c r="P16" s="418"/>
      <c r="Q16" s="419"/>
      <c r="R16" s="419"/>
      <c r="S16" s="419"/>
      <c r="T16" s="419"/>
      <c r="U16" s="419"/>
      <c r="V16" s="419"/>
      <c r="W16" s="419"/>
      <c r="X16" s="419"/>
      <c r="Y16" s="419"/>
      <c r="Z16" s="419"/>
      <c r="AA16" s="419"/>
      <c r="AB16" s="419"/>
      <c r="AC16" s="419"/>
      <c r="AD16" s="419"/>
      <c r="AE16" s="420">
        <f>AE13+AE14+AE15</f>
        <v>2498.5434370000003</v>
      </c>
      <c r="AF16" s="420"/>
      <c r="AG16" s="420"/>
      <c r="AH16" s="420"/>
      <c r="AI16" s="420"/>
      <c r="AJ16" s="420"/>
      <c r="AK16" s="420"/>
      <c r="AL16" s="421">
        <v>3880</v>
      </c>
      <c r="AM16" s="419"/>
      <c r="AN16" s="419"/>
      <c r="AO16" s="419"/>
      <c r="AP16" s="419"/>
      <c r="AQ16" s="419"/>
      <c r="AR16" s="419"/>
      <c r="AS16" s="420">
        <v>2894</v>
      </c>
      <c r="AT16" s="420"/>
      <c r="AU16" s="420"/>
      <c r="AV16" s="420"/>
      <c r="AW16" s="420"/>
      <c r="AX16" s="420"/>
      <c r="AY16" s="422"/>
    </row>
    <row r="17" spans="2:51" ht="24.75" customHeight="1" x14ac:dyDescent="0.15">
      <c r="B17" s="377"/>
      <c r="C17" s="378"/>
      <c r="D17" s="378"/>
      <c r="E17" s="378"/>
      <c r="F17" s="378"/>
      <c r="G17" s="379"/>
      <c r="H17" s="412" t="s">
        <v>22</v>
      </c>
      <c r="I17" s="413"/>
      <c r="J17" s="413"/>
      <c r="K17" s="413"/>
      <c r="L17" s="413"/>
      <c r="M17" s="413"/>
      <c r="N17" s="413"/>
      <c r="O17" s="413"/>
      <c r="P17" s="413"/>
      <c r="Q17" s="414"/>
      <c r="R17" s="414"/>
      <c r="S17" s="414"/>
      <c r="T17" s="414"/>
      <c r="U17" s="414"/>
      <c r="V17" s="414"/>
      <c r="W17" s="414"/>
      <c r="X17" s="414"/>
      <c r="Y17" s="414"/>
      <c r="Z17" s="414"/>
      <c r="AA17" s="414"/>
      <c r="AB17" s="414"/>
      <c r="AC17" s="414"/>
      <c r="AD17" s="414"/>
      <c r="AE17" s="415">
        <v>2451.5325210000001</v>
      </c>
      <c r="AF17" s="415"/>
      <c r="AG17" s="415"/>
      <c r="AH17" s="415"/>
      <c r="AI17" s="415"/>
      <c r="AJ17" s="415"/>
      <c r="AK17" s="415"/>
      <c r="AL17" s="410"/>
      <c r="AM17" s="410"/>
      <c r="AN17" s="410"/>
      <c r="AO17" s="410"/>
      <c r="AP17" s="410"/>
      <c r="AQ17" s="410"/>
      <c r="AR17" s="410"/>
      <c r="AS17" s="410"/>
      <c r="AT17" s="410"/>
      <c r="AU17" s="410"/>
      <c r="AV17" s="410"/>
      <c r="AW17" s="410"/>
      <c r="AX17" s="410"/>
      <c r="AY17" s="411"/>
    </row>
    <row r="18" spans="2:51" ht="24.75" customHeight="1" x14ac:dyDescent="0.15">
      <c r="B18" s="380"/>
      <c r="C18" s="381"/>
      <c r="D18" s="381"/>
      <c r="E18" s="381"/>
      <c r="F18" s="381"/>
      <c r="G18" s="382"/>
      <c r="H18" s="412" t="s">
        <v>23</v>
      </c>
      <c r="I18" s="413"/>
      <c r="J18" s="413"/>
      <c r="K18" s="413"/>
      <c r="L18" s="413"/>
      <c r="M18" s="413"/>
      <c r="N18" s="413"/>
      <c r="O18" s="413"/>
      <c r="P18" s="413"/>
      <c r="Q18" s="414"/>
      <c r="R18" s="414"/>
      <c r="S18" s="414"/>
      <c r="T18" s="414"/>
      <c r="U18" s="414"/>
      <c r="V18" s="414"/>
      <c r="W18" s="414"/>
      <c r="X18" s="414"/>
      <c r="Y18" s="414"/>
      <c r="Z18" s="414"/>
      <c r="AA18" s="414"/>
      <c r="AB18" s="414"/>
      <c r="AC18" s="414"/>
      <c r="AD18" s="414"/>
      <c r="AE18" s="435">
        <f>AE17/AE16</f>
        <v>0.98118467131536202</v>
      </c>
      <c r="AF18" s="435"/>
      <c r="AG18" s="435"/>
      <c r="AH18" s="435"/>
      <c r="AI18" s="435"/>
      <c r="AJ18" s="435"/>
      <c r="AK18" s="435"/>
      <c r="AL18" s="410"/>
      <c r="AM18" s="410"/>
      <c r="AN18" s="410"/>
      <c r="AO18" s="410"/>
      <c r="AP18" s="410"/>
      <c r="AQ18" s="410"/>
      <c r="AR18" s="410"/>
      <c r="AS18" s="410"/>
      <c r="AT18" s="410"/>
      <c r="AU18" s="410"/>
      <c r="AV18" s="410"/>
      <c r="AW18" s="410"/>
      <c r="AX18" s="410"/>
      <c r="AY18" s="411"/>
    </row>
    <row r="19" spans="2:51" ht="31.75" customHeight="1" x14ac:dyDescent="0.15">
      <c r="B19" s="423" t="s">
        <v>24</v>
      </c>
      <c r="C19" s="424"/>
      <c r="D19" s="424"/>
      <c r="E19" s="424"/>
      <c r="F19" s="424"/>
      <c r="G19" s="425"/>
      <c r="H19" s="430" t="s">
        <v>25</v>
      </c>
      <c r="I19" s="386"/>
      <c r="J19" s="386"/>
      <c r="K19" s="386"/>
      <c r="L19" s="386"/>
      <c r="M19" s="386"/>
      <c r="N19" s="386"/>
      <c r="O19" s="386"/>
      <c r="P19" s="386"/>
      <c r="Q19" s="386"/>
      <c r="R19" s="386"/>
      <c r="S19" s="386"/>
      <c r="T19" s="386"/>
      <c r="U19" s="386"/>
      <c r="V19" s="386"/>
      <c r="W19" s="386"/>
      <c r="X19" s="386"/>
      <c r="Y19" s="387"/>
      <c r="Z19" s="431"/>
      <c r="AA19" s="432"/>
      <c r="AB19" s="433"/>
      <c r="AC19" s="385" t="s">
        <v>26</v>
      </c>
      <c r="AD19" s="386"/>
      <c r="AE19" s="387"/>
      <c r="AF19" s="434" t="s">
        <v>12</v>
      </c>
      <c r="AG19" s="434"/>
      <c r="AH19" s="434"/>
      <c r="AI19" s="434"/>
      <c r="AJ19" s="434"/>
      <c r="AK19" s="434" t="s">
        <v>13</v>
      </c>
      <c r="AL19" s="434"/>
      <c r="AM19" s="434"/>
      <c r="AN19" s="434"/>
      <c r="AO19" s="434"/>
      <c r="AP19" s="434" t="s">
        <v>14</v>
      </c>
      <c r="AQ19" s="434"/>
      <c r="AR19" s="434"/>
      <c r="AS19" s="434"/>
      <c r="AT19" s="434"/>
      <c r="AU19" s="436" t="s">
        <v>715</v>
      </c>
      <c r="AV19" s="434"/>
      <c r="AW19" s="434"/>
      <c r="AX19" s="434"/>
      <c r="AY19" s="437"/>
    </row>
    <row r="20" spans="2:51" ht="18" customHeight="1" x14ac:dyDescent="0.15">
      <c r="B20" s="426"/>
      <c r="C20" s="424"/>
      <c r="D20" s="424"/>
      <c r="E20" s="424"/>
      <c r="F20" s="424"/>
      <c r="G20" s="425"/>
      <c r="H20" s="438" t="s">
        <v>716</v>
      </c>
      <c r="I20" s="439"/>
      <c r="J20" s="439"/>
      <c r="K20" s="439"/>
      <c r="L20" s="439"/>
      <c r="M20" s="439"/>
      <c r="N20" s="439"/>
      <c r="O20" s="439"/>
      <c r="P20" s="439"/>
      <c r="Q20" s="439"/>
      <c r="R20" s="439"/>
      <c r="S20" s="439"/>
      <c r="T20" s="439"/>
      <c r="U20" s="439"/>
      <c r="V20" s="439"/>
      <c r="W20" s="439"/>
      <c r="X20" s="439"/>
      <c r="Y20" s="440"/>
      <c r="Z20" s="447" t="s">
        <v>27</v>
      </c>
      <c r="AA20" s="448"/>
      <c r="AB20" s="449"/>
      <c r="AC20" s="452" t="s">
        <v>717</v>
      </c>
      <c r="AD20" s="347"/>
      <c r="AE20" s="453"/>
      <c r="AF20" s="345" t="s">
        <v>718</v>
      </c>
      <c r="AG20" s="330"/>
      <c r="AH20" s="330"/>
      <c r="AI20" s="330"/>
      <c r="AJ20" s="344"/>
      <c r="AK20" s="345" t="s">
        <v>718</v>
      </c>
      <c r="AL20" s="330"/>
      <c r="AM20" s="330"/>
      <c r="AN20" s="330"/>
      <c r="AO20" s="344"/>
      <c r="AP20" s="414" t="s">
        <v>719</v>
      </c>
      <c r="AQ20" s="414"/>
      <c r="AR20" s="414"/>
      <c r="AS20" s="414"/>
      <c r="AT20" s="414"/>
      <c r="AU20" s="454" t="s">
        <v>720</v>
      </c>
      <c r="AV20" s="455"/>
      <c r="AW20" s="455"/>
      <c r="AX20" s="455"/>
      <c r="AY20" s="456"/>
    </row>
    <row r="21" spans="2:51" ht="18" customHeight="1" x14ac:dyDescent="0.15">
      <c r="B21" s="427"/>
      <c r="C21" s="428"/>
      <c r="D21" s="428"/>
      <c r="E21" s="428"/>
      <c r="F21" s="428"/>
      <c r="G21" s="429"/>
      <c r="H21" s="441"/>
      <c r="I21" s="442"/>
      <c r="J21" s="442"/>
      <c r="K21" s="442"/>
      <c r="L21" s="442"/>
      <c r="M21" s="442"/>
      <c r="N21" s="442"/>
      <c r="O21" s="442"/>
      <c r="P21" s="442"/>
      <c r="Q21" s="442"/>
      <c r="R21" s="442"/>
      <c r="S21" s="442"/>
      <c r="T21" s="442"/>
      <c r="U21" s="442"/>
      <c r="V21" s="442"/>
      <c r="W21" s="442"/>
      <c r="X21" s="442"/>
      <c r="Y21" s="443"/>
      <c r="Z21" s="450"/>
      <c r="AA21" s="349"/>
      <c r="AB21" s="451"/>
      <c r="AC21" s="457" t="s">
        <v>721</v>
      </c>
      <c r="AD21" s="357"/>
      <c r="AE21" s="358"/>
      <c r="AF21" s="345" t="s">
        <v>722</v>
      </c>
      <c r="AG21" s="330"/>
      <c r="AH21" s="330"/>
      <c r="AI21" s="330"/>
      <c r="AJ21" s="344"/>
      <c r="AK21" s="345" t="s">
        <v>722</v>
      </c>
      <c r="AL21" s="330"/>
      <c r="AM21" s="330"/>
      <c r="AN21" s="330"/>
      <c r="AO21" s="344"/>
      <c r="AP21" s="414">
        <v>9195</v>
      </c>
      <c r="AQ21" s="414"/>
      <c r="AR21" s="414"/>
      <c r="AS21" s="414"/>
      <c r="AT21" s="414"/>
      <c r="AU21" s="458">
        <v>12000</v>
      </c>
      <c r="AV21" s="458"/>
      <c r="AW21" s="458"/>
      <c r="AX21" s="458"/>
      <c r="AY21" s="459"/>
    </row>
    <row r="22" spans="2:51" ht="18" customHeight="1" x14ac:dyDescent="0.15">
      <c r="B22" s="427"/>
      <c r="C22" s="428"/>
      <c r="D22" s="428"/>
      <c r="E22" s="428"/>
      <c r="F22" s="428"/>
      <c r="G22" s="429"/>
      <c r="H22" s="441"/>
      <c r="I22" s="442"/>
      <c r="J22" s="442"/>
      <c r="K22" s="442"/>
      <c r="L22" s="442"/>
      <c r="M22" s="442"/>
      <c r="N22" s="442"/>
      <c r="O22" s="442"/>
      <c r="P22" s="442"/>
      <c r="Q22" s="442"/>
      <c r="R22" s="442"/>
      <c r="S22" s="442"/>
      <c r="T22" s="442"/>
      <c r="U22" s="442"/>
      <c r="V22" s="442"/>
      <c r="W22" s="442"/>
      <c r="X22" s="442"/>
      <c r="Y22" s="443"/>
      <c r="Z22" s="460" t="s">
        <v>28</v>
      </c>
      <c r="AA22" s="461"/>
      <c r="AB22" s="462"/>
      <c r="AC22" s="463" t="s">
        <v>723</v>
      </c>
      <c r="AD22" s="464"/>
      <c r="AE22" s="465"/>
      <c r="AF22" s="345" t="s">
        <v>722</v>
      </c>
      <c r="AG22" s="330"/>
      <c r="AH22" s="330"/>
      <c r="AI22" s="330"/>
      <c r="AJ22" s="344"/>
      <c r="AK22" s="345" t="s">
        <v>722</v>
      </c>
      <c r="AL22" s="330"/>
      <c r="AM22" s="330"/>
      <c r="AN22" s="330"/>
      <c r="AO22" s="344"/>
      <c r="AP22" s="466">
        <v>117.9</v>
      </c>
      <c r="AQ22" s="466"/>
      <c r="AR22" s="466"/>
      <c r="AS22" s="466"/>
      <c r="AT22" s="466"/>
      <c r="AU22" s="467"/>
      <c r="AV22" s="467"/>
      <c r="AW22" s="467"/>
      <c r="AX22" s="467"/>
      <c r="AY22" s="468"/>
    </row>
    <row r="23" spans="2:51" ht="31.6" customHeight="1" x14ac:dyDescent="0.15">
      <c r="B23" s="117"/>
      <c r="C23" s="118"/>
      <c r="D23" s="118"/>
      <c r="E23" s="118"/>
      <c r="F23" s="118"/>
      <c r="G23" s="119"/>
      <c r="H23" s="444"/>
      <c r="I23" s="445"/>
      <c r="J23" s="445"/>
      <c r="K23" s="445"/>
      <c r="L23" s="445"/>
      <c r="M23" s="445"/>
      <c r="N23" s="445"/>
      <c r="O23" s="445"/>
      <c r="P23" s="445"/>
      <c r="Q23" s="445"/>
      <c r="R23" s="445"/>
      <c r="S23" s="445"/>
      <c r="T23" s="445"/>
      <c r="U23" s="445"/>
      <c r="V23" s="445"/>
      <c r="W23" s="445"/>
      <c r="X23" s="445"/>
      <c r="Y23" s="446"/>
      <c r="Z23" s="320"/>
      <c r="AA23" s="321"/>
      <c r="AB23" s="322"/>
      <c r="AC23" s="320"/>
      <c r="AD23" s="321"/>
      <c r="AE23" s="322"/>
      <c r="AF23" s="345" t="s">
        <v>722</v>
      </c>
      <c r="AG23" s="330"/>
      <c r="AH23" s="330"/>
      <c r="AI23" s="330"/>
      <c r="AJ23" s="344"/>
      <c r="AK23" s="345" t="s">
        <v>722</v>
      </c>
      <c r="AL23" s="330"/>
      <c r="AM23" s="330"/>
      <c r="AN23" s="330"/>
      <c r="AO23" s="344"/>
      <c r="AP23" s="466">
        <v>76.599999999999994</v>
      </c>
      <c r="AQ23" s="466"/>
      <c r="AR23" s="466"/>
      <c r="AS23" s="466"/>
      <c r="AT23" s="466"/>
      <c r="AU23" s="467"/>
      <c r="AV23" s="467"/>
      <c r="AW23" s="467"/>
      <c r="AX23" s="467"/>
      <c r="AY23" s="468"/>
    </row>
    <row r="24" spans="2:51" ht="31.75" customHeight="1" x14ac:dyDescent="0.15">
      <c r="B24" s="469" t="s">
        <v>29</v>
      </c>
      <c r="C24" s="470"/>
      <c r="D24" s="470"/>
      <c r="E24" s="470"/>
      <c r="F24" s="470"/>
      <c r="G24" s="471"/>
      <c r="H24" s="430" t="s">
        <v>30</v>
      </c>
      <c r="I24" s="386"/>
      <c r="J24" s="386"/>
      <c r="K24" s="386"/>
      <c r="L24" s="386"/>
      <c r="M24" s="386"/>
      <c r="N24" s="386"/>
      <c r="O24" s="386"/>
      <c r="P24" s="386"/>
      <c r="Q24" s="386"/>
      <c r="R24" s="386"/>
      <c r="S24" s="386"/>
      <c r="T24" s="386"/>
      <c r="U24" s="386"/>
      <c r="V24" s="386"/>
      <c r="W24" s="386"/>
      <c r="X24" s="386"/>
      <c r="Y24" s="387"/>
      <c r="Z24" s="431"/>
      <c r="AA24" s="432"/>
      <c r="AB24" s="433"/>
      <c r="AC24" s="385" t="s">
        <v>26</v>
      </c>
      <c r="AD24" s="386"/>
      <c r="AE24" s="387"/>
      <c r="AF24" s="434" t="s">
        <v>12</v>
      </c>
      <c r="AG24" s="434"/>
      <c r="AH24" s="434"/>
      <c r="AI24" s="434"/>
      <c r="AJ24" s="434"/>
      <c r="AK24" s="434" t="s">
        <v>13</v>
      </c>
      <c r="AL24" s="434"/>
      <c r="AM24" s="434"/>
      <c r="AN24" s="434"/>
      <c r="AO24" s="434"/>
      <c r="AP24" s="434" t="s">
        <v>14</v>
      </c>
      <c r="AQ24" s="434"/>
      <c r="AR24" s="434"/>
      <c r="AS24" s="434"/>
      <c r="AT24" s="434"/>
      <c r="AU24" s="478" t="s">
        <v>31</v>
      </c>
      <c r="AV24" s="479"/>
      <c r="AW24" s="479"/>
      <c r="AX24" s="479"/>
      <c r="AY24" s="480"/>
    </row>
    <row r="25" spans="2:51" ht="29.95" customHeight="1" x14ac:dyDescent="0.15">
      <c r="B25" s="472"/>
      <c r="C25" s="473"/>
      <c r="D25" s="473"/>
      <c r="E25" s="473"/>
      <c r="F25" s="473"/>
      <c r="G25" s="474"/>
      <c r="H25" s="438" t="s">
        <v>724</v>
      </c>
      <c r="I25" s="439"/>
      <c r="J25" s="439"/>
      <c r="K25" s="439"/>
      <c r="L25" s="439"/>
      <c r="M25" s="439"/>
      <c r="N25" s="439"/>
      <c r="O25" s="439"/>
      <c r="P25" s="439"/>
      <c r="Q25" s="439"/>
      <c r="R25" s="439"/>
      <c r="S25" s="439"/>
      <c r="T25" s="439"/>
      <c r="U25" s="439"/>
      <c r="V25" s="439"/>
      <c r="W25" s="439"/>
      <c r="X25" s="439"/>
      <c r="Y25" s="440"/>
      <c r="Z25" s="488" t="s">
        <v>32</v>
      </c>
      <c r="AA25" s="489"/>
      <c r="AB25" s="490"/>
      <c r="AC25" s="452"/>
      <c r="AD25" s="347"/>
      <c r="AE25" s="453"/>
      <c r="AF25" s="494" t="s">
        <v>725</v>
      </c>
      <c r="AG25" s="494"/>
      <c r="AH25" s="494"/>
      <c r="AI25" s="494"/>
      <c r="AJ25" s="494"/>
      <c r="AK25" s="494" t="s">
        <v>725</v>
      </c>
      <c r="AL25" s="494"/>
      <c r="AM25" s="494"/>
      <c r="AN25" s="494"/>
      <c r="AO25" s="494"/>
      <c r="AP25" s="495">
        <v>9132</v>
      </c>
      <c r="AQ25" s="494"/>
      <c r="AR25" s="494"/>
      <c r="AS25" s="494"/>
      <c r="AT25" s="494"/>
      <c r="AU25" s="463" t="s">
        <v>726</v>
      </c>
      <c r="AV25" s="464"/>
      <c r="AW25" s="464"/>
      <c r="AX25" s="464"/>
      <c r="AY25" s="481"/>
    </row>
    <row r="26" spans="2:51" ht="26.85" customHeight="1" x14ac:dyDescent="0.15">
      <c r="B26" s="475"/>
      <c r="C26" s="476"/>
      <c r="D26" s="476"/>
      <c r="E26" s="476"/>
      <c r="F26" s="476"/>
      <c r="G26" s="477"/>
      <c r="H26" s="444"/>
      <c r="I26" s="445"/>
      <c r="J26" s="445"/>
      <c r="K26" s="445"/>
      <c r="L26" s="445"/>
      <c r="M26" s="445"/>
      <c r="N26" s="445"/>
      <c r="O26" s="445"/>
      <c r="P26" s="445"/>
      <c r="Q26" s="445"/>
      <c r="R26" s="445"/>
      <c r="S26" s="445"/>
      <c r="T26" s="445"/>
      <c r="U26" s="445"/>
      <c r="V26" s="445"/>
      <c r="W26" s="445"/>
      <c r="X26" s="445"/>
      <c r="Y26" s="446"/>
      <c r="Z26" s="491"/>
      <c r="AA26" s="492"/>
      <c r="AB26" s="493"/>
      <c r="AC26" s="450"/>
      <c r="AD26" s="349"/>
      <c r="AE26" s="451"/>
      <c r="AF26" s="320" t="s">
        <v>727</v>
      </c>
      <c r="AG26" s="321"/>
      <c r="AH26" s="321"/>
      <c r="AI26" s="321"/>
      <c r="AJ26" s="322"/>
      <c r="AK26" s="320" t="s">
        <v>727</v>
      </c>
      <c r="AL26" s="321"/>
      <c r="AM26" s="321"/>
      <c r="AN26" s="321"/>
      <c r="AO26" s="322"/>
      <c r="AP26" s="320" t="s">
        <v>727</v>
      </c>
      <c r="AQ26" s="321"/>
      <c r="AR26" s="321"/>
      <c r="AS26" s="321"/>
      <c r="AT26" s="322"/>
      <c r="AU26" s="320" t="s">
        <v>727</v>
      </c>
      <c r="AV26" s="321"/>
      <c r="AW26" s="321"/>
      <c r="AX26" s="321"/>
      <c r="AY26" s="322"/>
    </row>
    <row r="27" spans="2:51" ht="88.55" customHeight="1" x14ac:dyDescent="0.15">
      <c r="B27" s="469" t="s">
        <v>34</v>
      </c>
      <c r="C27" s="482"/>
      <c r="D27" s="482"/>
      <c r="E27" s="482"/>
      <c r="F27" s="482"/>
      <c r="G27" s="482"/>
      <c r="H27" s="483" t="s">
        <v>728</v>
      </c>
      <c r="I27" s="484"/>
      <c r="J27" s="484"/>
      <c r="K27" s="484"/>
      <c r="L27" s="484"/>
      <c r="M27" s="484"/>
      <c r="N27" s="484"/>
      <c r="O27" s="484"/>
      <c r="P27" s="484"/>
      <c r="Q27" s="484"/>
      <c r="R27" s="484"/>
      <c r="S27" s="484"/>
      <c r="T27" s="484"/>
      <c r="U27" s="484"/>
      <c r="V27" s="484"/>
      <c r="W27" s="484"/>
      <c r="X27" s="484"/>
      <c r="Y27" s="484"/>
      <c r="Z27" s="447" t="s">
        <v>35</v>
      </c>
      <c r="AA27" s="448"/>
      <c r="AB27" s="449"/>
      <c r="AC27" s="485" t="s">
        <v>729</v>
      </c>
      <c r="AD27" s="486"/>
      <c r="AE27" s="486"/>
      <c r="AF27" s="486"/>
      <c r="AG27" s="486"/>
      <c r="AH27" s="486"/>
      <c r="AI27" s="486"/>
      <c r="AJ27" s="486"/>
      <c r="AK27" s="486"/>
      <c r="AL27" s="486"/>
      <c r="AM27" s="486"/>
      <c r="AN27" s="486"/>
      <c r="AO27" s="486"/>
      <c r="AP27" s="486"/>
      <c r="AQ27" s="486"/>
      <c r="AR27" s="486"/>
      <c r="AS27" s="486"/>
      <c r="AT27" s="486"/>
      <c r="AU27" s="486"/>
      <c r="AV27" s="486"/>
      <c r="AW27" s="486"/>
      <c r="AX27" s="486"/>
      <c r="AY27" s="487"/>
    </row>
    <row r="28" spans="2:51" ht="23.1" customHeight="1" x14ac:dyDescent="0.15">
      <c r="B28" s="505" t="s">
        <v>36</v>
      </c>
      <c r="C28" s="506"/>
      <c r="D28" s="511" t="s">
        <v>37</v>
      </c>
      <c r="E28" s="512"/>
      <c r="F28" s="512"/>
      <c r="G28" s="512"/>
      <c r="H28" s="512"/>
      <c r="I28" s="512"/>
      <c r="J28" s="512"/>
      <c r="K28" s="512"/>
      <c r="L28" s="513"/>
      <c r="M28" s="514" t="s">
        <v>38</v>
      </c>
      <c r="N28" s="514"/>
      <c r="O28" s="514"/>
      <c r="P28" s="514"/>
      <c r="Q28" s="514"/>
      <c r="R28" s="514"/>
      <c r="S28" s="515" t="s">
        <v>16</v>
      </c>
      <c r="T28" s="515"/>
      <c r="U28" s="515"/>
      <c r="V28" s="515"/>
      <c r="W28" s="515"/>
      <c r="X28" s="515"/>
      <c r="Y28" s="516" t="s">
        <v>39</v>
      </c>
      <c r="Z28" s="512"/>
      <c r="AA28" s="512"/>
      <c r="AB28" s="512"/>
      <c r="AC28" s="512"/>
      <c r="AD28" s="512"/>
      <c r="AE28" s="512"/>
      <c r="AF28" s="512"/>
      <c r="AG28" s="512"/>
      <c r="AH28" s="512"/>
      <c r="AI28" s="512"/>
      <c r="AJ28" s="512"/>
      <c r="AK28" s="512"/>
      <c r="AL28" s="512"/>
      <c r="AM28" s="512"/>
      <c r="AN28" s="512"/>
      <c r="AO28" s="512"/>
      <c r="AP28" s="512"/>
      <c r="AQ28" s="512"/>
      <c r="AR28" s="512"/>
      <c r="AS28" s="512"/>
      <c r="AT28" s="512"/>
      <c r="AU28" s="512"/>
      <c r="AV28" s="512"/>
      <c r="AW28" s="512"/>
      <c r="AX28" s="512"/>
      <c r="AY28" s="517"/>
    </row>
    <row r="29" spans="2:51" ht="23.1" customHeight="1" x14ac:dyDescent="0.15">
      <c r="B29" s="507"/>
      <c r="C29" s="508"/>
      <c r="D29" s="518" t="s">
        <v>730</v>
      </c>
      <c r="E29" s="519"/>
      <c r="F29" s="519"/>
      <c r="G29" s="519"/>
      <c r="H29" s="519"/>
      <c r="I29" s="519"/>
      <c r="J29" s="519"/>
      <c r="K29" s="519"/>
      <c r="L29" s="520"/>
      <c r="M29" s="521">
        <v>1600</v>
      </c>
      <c r="N29" s="521"/>
      <c r="O29" s="521"/>
      <c r="P29" s="521"/>
      <c r="Q29" s="521"/>
      <c r="R29" s="521"/>
      <c r="S29" s="522">
        <v>380</v>
      </c>
      <c r="T29" s="523"/>
      <c r="U29" s="523"/>
      <c r="V29" s="523"/>
      <c r="W29" s="523"/>
      <c r="X29" s="524"/>
      <c r="Y29" s="525" t="s">
        <v>731</v>
      </c>
      <c r="Z29" s="526"/>
      <c r="AA29" s="526"/>
      <c r="AB29" s="526"/>
      <c r="AC29" s="526"/>
      <c r="AD29" s="526"/>
      <c r="AE29" s="526"/>
      <c r="AF29" s="526"/>
      <c r="AG29" s="526"/>
      <c r="AH29" s="526"/>
      <c r="AI29" s="526"/>
      <c r="AJ29" s="526"/>
      <c r="AK29" s="526"/>
      <c r="AL29" s="526"/>
      <c r="AM29" s="526"/>
      <c r="AN29" s="526"/>
      <c r="AO29" s="526"/>
      <c r="AP29" s="526"/>
      <c r="AQ29" s="526"/>
      <c r="AR29" s="526"/>
      <c r="AS29" s="526"/>
      <c r="AT29" s="526"/>
      <c r="AU29" s="526"/>
      <c r="AV29" s="526"/>
      <c r="AW29" s="526"/>
      <c r="AX29" s="526"/>
      <c r="AY29" s="527"/>
    </row>
    <row r="30" spans="2:51" ht="23.1" customHeight="1" x14ac:dyDescent="0.15">
      <c r="B30" s="507"/>
      <c r="C30" s="508"/>
      <c r="D30" s="501" t="s">
        <v>732</v>
      </c>
      <c r="E30" s="502"/>
      <c r="F30" s="502"/>
      <c r="G30" s="502"/>
      <c r="H30" s="502"/>
      <c r="I30" s="502"/>
      <c r="J30" s="502"/>
      <c r="K30" s="502"/>
      <c r="L30" s="503"/>
      <c r="M30" s="496">
        <v>2280</v>
      </c>
      <c r="N30" s="496"/>
      <c r="O30" s="496"/>
      <c r="P30" s="496"/>
      <c r="Q30" s="496"/>
      <c r="R30" s="496"/>
      <c r="S30" s="497">
        <v>2514</v>
      </c>
      <c r="T30" s="497"/>
      <c r="U30" s="497"/>
      <c r="V30" s="497"/>
      <c r="W30" s="497"/>
      <c r="X30" s="497"/>
      <c r="Y30" s="498"/>
      <c r="Z30" s="499"/>
      <c r="AA30" s="499"/>
      <c r="AB30" s="499"/>
      <c r="AC30" s="499"/>
      <c r="AD30" s="499"/>
      <c r="AE30" s="499"/>
      <c r="AF30" s="499"/>
      <c r="AG30" s="499"/>
      <c r="AH30" s="499"/>
      <c r="AI30" s="499"/>
      <c r="AJ30" s="499"/>
      <c r="AK30" s="499"/>
      <c r="AL30" s="499"/>
      <c r="AM30" s="499"/>
      <c r="AN30" s="499"/>
      <c r="AO30" s="499"/>
      <c r="AP30" s="499"/>
      <c r="AQ30" s="499"/>
      <c r="AR30" s="499"/>
      <c r="AS30" s="499"/>
      <c r="AT30" s="499"/>
      <c r="AU30" s="499"/>
      <c r="AV30" s="499"/>
      <c r="AW30" s="499"/>
      <c r="AX30" s="499"/>
      <c r="AY30" s="500"/>
    </row>
    <row r="31" spans="2:51" ht="23.1" customHeight="1" x14ac:dyDescent="0.15">
      <c r="B31" s="507"/>
      <c r="C31" s="508"/>
      <c r="D31" s="501" t="s">
        <v>733</v>
      </c>
      <c r="E31" s="502"/>
      <c r="F31" s="502"/>
      <c r="G31" s="502"/>
      <c r="H31" s="502"/>
      <c r="I31" s="502"/>
      <c r="J31" s="502"/>
      <c r="K31" s="502"/>
      <c r="L31" s="503"/>
      <c r="M31" s="496">
        <v>2246</v>
      </c>
      <c r="N31" s="496"/>
      <c r="O31" s="496"/>
      <c r="P31" s="496"/>
      <c r="Q31" s="496"/>
      <c r="R31" s="496"/>
      <c r="S31" s="504">
        <v>2513</v>
      </c>
      <c r="T31" s="504"/>
      <c r="U31" s="504"/>
      <c r="V31" s="504"/>
      <c r="W31" s="504"/>
      <c r="X31" s="504"/>
      <c r="Y31" s="498" t="s">
        <v>734</v>
      </c>
      <c r="Z31" s="499"/>
      <c r="AA31" s="499"/>
      <c r="AB31" s="499"/>
      <c r="AC31" s="499"/>
      <c r="AD31" s="499"/>
      <c r="AE31" s="499"/>
      <c r="AF31" s="499"/>
      <c r="AG31" s="499"/>
      <c r="AH31" s="499"/>
      <c r="AI31" s="499"/>
      <c r="AJ31" s="499"/>
      <c r="AK31" s="499"/>
      <c r="AL31" s="499"/>
      <c r="AM31" s="499"/>
      <c r="AN31" s="499"/>
      <c r="AO31" s="499"/>
      <c r="AP31" s="499"/>
      <c r="AQ31" s="499"/>
      <c r="AR31" s="499"/>
      <c r="AS31" s="499"/>
      <c r="AT31" s="499"/>
      <c r="AU31" s="499"/>
      <c r="AV31" s="499"/>
      <c r="AW31" s="499"/>
      <c r="AX31" s="499"/>
      <c r="AY31" s="500"/>
    </row>
    <row r="32" spans="2:51" ht="23.1" customHeight="1" x14ac:dyDescent="0.15">
      <c r="B32" s="507"/>
      <c r="C32" s="508"/>
      <c r="D32" s="501" t="s">
        <v>735</v>
      </c>
      <c r="E32" s="502"/>
      <c r="F32" s="502"/>
      <c r="G32" s="502"/>
      <c r="H32" s="502"/>
      <c r="I32" s="502"/>
      <c r="J32" s="502"/>
      <c r="K32" s="502"/>
      <c r="L32" s="503"/>
      <c r="M32" s="496">
        <v>34</v>
      </c>
      <c r="N32" s="496"/>
      <c r="O32" s="496"/>
      <c r="P32" s="496"/>
      <c r="Q32" s="496"/>
      <c r="R32" s="496"/>
      <c r="S32" s="504">
        <v>1</v>
      </c>
      <c r="T32" s="504"/>
      <c r="U32" s="504"/>
      <c r="V32" s="504"/>
      <c r="W32" s="504"/>
      <c r="X32" s="504"/>
      <c r="Y32" s="498" t="s">
        <v>736</v>
      </c>
      <c r="Z32" s="499"/>
      <c r="AA32" s="499"/>
      <c r="AB32" s="499"/>
      <c r="AC32" s="499"/>
      <c r="AD32" s="499"/>
      <c r="AE32" s="499"/>
      <c r="AF32" s="499"/>
      <c r="AG32" s="499"/>
      <c r="AH32" s="499"/>
      <c r="AI32" s="499"/>
      <c r="AJ32" s="499"/>
      <c r="AK32" s="499"/>
      <c r="AL32" s="499"/>
      <c r="AM32" s="499"/>
      <c r="AN32" s="499"/>
      <c r="AO32" s="499"/>
      <c r="AP32" s="499"/>
      <c r="AQ32" s="499"/>
      <c r="AR32" s="499"/>
      <c r="AS32" s="499"/>
      <c r="AT32" s="499"/>
      <c r="AU32" s="499"/>
      <c r="AV32" s="499"/>
      <c r="AW32" s="499"/>
      <c r="AX32" s="499"/>
      <c r="AY32" s="500"/>
    </row>
    <row r="33" spans="1:51" ht="23.1" customHeight="1" x14ac:dyDescent="0.15">
      <c r="B33" s="507"/>
      <c r="C33" s="508"/>
      <c r="D33" s="528"/>
      <c r="E33" s="529"/>
      <c r="F33" s="529"/>
      <c r="G33" s="529"/>
      <c r="H33" s="529"/>
      <c r="I33" s="529"/>
      <c r="J33" s="529"/>
      <c r="K33" s="529"/>
      <c r="L33" s="530"/>
      <c r="M33" s="531"/>
      <c r="N33" s="531"/>
      <c r="O33" s="531"/>
      <c r="P33" s="531"/>
      <c r="Q33" s="531"/>
      <c r="R33" s="531"/>
      <c r="S33" s="497"/>
      <c r="T33" s="497"/>
      <c r="U33" s="497"/>
      <c r="V33" s="497"/>
      <c r="W33" s="497"/>
      <c r="X33" s="497"/>
      <c r="Y33" s="532"/>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4"/>
    </row>
    <row r="34" spans="1:51" ht="23.1" customHeight="1" x14ac:dyDescent="0.15">
      <c r="B34" s="507"/>
      <c r="C34" s="508"/>
      <c r="D34" s="528"/>
      <c r="E34" s="529"/>
      <c r="F34" s="529"/>
      <c r="G34" s="529"/>
      <c r="H34" s="529"/>
      <c r="I34" s="529"/>
      <c r="J34" s="529"/>
      <c r="K34" s="529"/>
      <c r="L34" s="530"/>
      <c r="M34" s="531"/>
      <c r="N34" s="531"/>
      <c r="O34" s="531"/>
      <c r="P34" s="531"/>
      <c r="Q34" s="531"/>
      <c r="R34" s="531"/>
      <c r="S34" s="497"/>
      <c r="T34" s="497"/>
      <c r="U34" s="497"/>
      <c r="V34" s="497"/>
      <c r="W34" s="497"/>
      <c r="X34" s="497"/>
      <c r="Y34" s="532"/>
      <c r="Z34" s="533"/>
      <c r="AA34" s="533"/>
      <c r="AB34" s="533"/>
      <c r="AC34" s="533"/>
      <c r="AD34" s="533"/>
      <c r="AE34" s="533"/>
      <c r="AF34" s="533"/>
      <c r="AG34" s="533"/>
      <c r="AH34" s="533"/>
      <c r="AI34" s="533"/>
      <c r="AJ34" s="533"/>
      <c r="AK34" s="533"/>
      <c r="AL34" s="533"/>
      <c r="AM34" s="533"/>
      <c r="AN34" s="533"/>
      <c r="AO34" s="533"/>
      <c r="AP34" s="533"/>
      <c r="AQ34" s="533"/>
      <c r="AR34" s="533"/>
      <c r="AS34" s="533"/>
      <c r="AT34" s="533"/>
      <c r="AU34" s="533"/>
      <c r="AV34" s="533"/>
      <c r="AW34" s="533"/>
      <c r="AX34" s="533"/>
      <c r="AY34" s="534"/>
    </row>
    <row r="35" spans="1:51" ht="23.1" customHeight="1" x14ac:dyDescent="0.15">
      <c r="B35" s="507"/>
      <c r="C35" s="508"/>
      <c r="D35" s="535"/>
      <c r="E35" s="536"/>
      <c r="F35" s="536"/>
      <c r="G35" s="536"/>
      <c r="H35" s="536"/>
      <c r="I35" s="536"/>
      <c r="J35" s="536"/>
      <c r="K35" s="536"/>
      <c r="L35" s="537"/>
      <c r="M35" s="538"/>
      <c r="N35" s="538"/>
      <c r="O35" s="538"/>
      <c r="P35" s="538"/>
      <c r="Q35" s="538"/>
      <c r="R35" s="538"/>
      <c r="S35" s="539"/>
      <c r="T35" s="539"/>
      <c r="U35" s="539"/>
      <c r="V35" s="539"/>
      <c r="W35" s="539"/>
      <c r="X35" s="539"/>
      <c r="Y35" s="532"/>
      <c r="Z35" s="533"/>
      <c r="AA35" s="533"/>
      <c r="AB35" s="533"/>
      <c r="AC35" s="533"/>
      <c r="AD35" s="533"/>
      <c r="AE35" s="533"/>
      <c r="AF35" s="533"/>
      <c r="AG35" s="533"/>
      <c r="AH35" s="533"/>
      <c r="AI35" s="533"/>
      <c r="AJ35" s="533"/>
      <c r="AK35" s="533"/>
      <c r="AL35" s="533"/>
      <c r="AM35" s="533"/>
      <c r="AN35" s="533"/>
      <c r="AO35" s="533"/>
      <c r="AP35" s="533"/>
      <c r="AQ35" s="533"/>
      <c r="AR35" s="533"/>
      <c r="AS35" s="533"/>
      <c r="AT35" s="533"/>
      <c r="AU35" s="533"/>
      <c r="AV35" s="533"/>
      <c r="AW35" s="533"/>
      <c r="AX35" s="533"/>
      <c r="AY35" s="534"/>
    </row>
    <row r="36" spans="1:51" ht="23.1" customHeight="1" x14ac:dyDescent="0.15">
      <c r="B36" s="509"/>
      <c r="C36" s="510"/>
      <c r="D36" s="540" t="s">
        <v>21</v>
      </c>
      <c r="E36" s="541"/>
      <c r="F36" s="541"/>
      <c r="G36" s="541"/>
      <c r="H36" s="541"/>
      <c r="I36" s="541"/>
      <c r="J36" s="541"/>
      <c r="K36" s="541"/>
      <c r="L36" s="542"/>
      <c r="M36" s="543">
        <f>M30+M29</f>
        <v>3880</v>
      </c>
      <c r="N36" s="544"/>
      <c r="O36" s="544"/>
      <c r="P36" s="544"/>
      <c r="Q36" s="544"/>
      <c r="R36" s="545"/>
      <c r="S36" s="543">
        <f>S30+S29</f>
        <v>2894</v>
      </c>
      <c r="T36" s="544"/>
      <c r="U36" s="544"/>
      <c r="V36" s="544"/>
      <c r="W36" s="544"/>
      <c r="X36" s="545"/>
      <c r="Y36" s="546"/>
      <c r="Z36" s="547"/>
      <c r="AA36" s="547"/>
      <c r="AB36" s="547"/>
      <c r="AC36" s="547"/>
      <c r="AD36" s="547"/>
      <c r="AE36" s="547"/>
      <c r="AF36" s="547"/>
      <c r="AG36" s="547"/>
      <c r="AH36" s="547"/>
      <c r="AI36" s="547"/>
      <c r="AJ36" s="547"/>
      <c r="AK36" s="547"/>
      <c r="AL36" s="547"/>
      <c r="AM36" s="547"/>
      <c r="AN36" s="547"/>
      <c r="AO36" s="547"/>
      <c r="AP36" s="547"/>
      <c r="AQ36" s="547"/>
      <c r="AR36" s="547"/>
      <c r="AS36" s="547"/>
      <c r="AT36" s="547"/>
      <c r="AU36" s="547"/>
      <c r="AV36" s="547"/>
      <c r="AW36" s="547"/>
      <c r="AX36" s="547"/>
      <c r="AY36" s="548"/>
    </row>
    <row r="37" spans="1:51" ht="2.95" customHeight="1" x14ac:dyDescent="0.15">
      <c r="A37" s="1"/>
      <c r="B37" s="2"/>
      <c r="C37" s="2"/>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row>
    <row r="38" spans="1:51" ht="2.95" customHeight="1" thickBot="1" x14ac:dyDescent="0.2">
      <c r="A38" s="1"/>
      <c r="B38" s="3"/>
      <c r="C38" s="3"/>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row>
    <row r="39" spans="1:51" ht="20.95" hidden="1" customHeight="1" x14ac:dyDescent="0.15">
      <c r="B39" s="549" t="s">
        <v>40</v>
      </c>
      <c r="C39" s="550"/>
      <c r="D39" s="553" t="s">
        <v>41</v>
      </c>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554"/>
      <c r="AP39" s="554"/>
      <c r="AQ39" s="554"/>
      <c r="AR39" s="554"/>
      <c r="AS39" s="554"/>
      <c r="AT39" s="554"/>
      <c r="AU39" s="554"/>
      <c r="AV39" s="554"/>
      <c r="AW39" s="554"/>
      <c r="AX39" s="554"/>
      <c r="AY39" s="555"/>
    </row>
    <row r="40" spans="1:51" ht="203.25" hidden="1" customHeight="1" x14ac:dyDescent="0.15">
      <c r="B40" s="549"/>
      <c r="C40" s="550"/>
      <c r="D40" s="556" t="s">
        <v>42</v>
      </c>
      <c r="E40" s="557"/>
      <c r="F40" s="557"/>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557"/>
      <c r="AN40" s="557"/>
      <c r="AO40" s="557"/>
      <c r="AP40" s="557"/>
      <c r="AQ40" s="557"/>
      <c r="AR40" s="557"/>
      <c r="AS40" s="557"/>
      <c r="AT40" s="557"/>
      <c r="AU40" s="557"/>
      <c r="AV40" s="557"/>
      <c r="AW40" s="557"/>
      <c r="AX40" s="557"/>
      <c r="AY40" s="558"/>
    </row>
    <row r="41" spans="1:51" ht="20.3" hidden="1" customHeight="1" x14ac:dyDescent="0.15">
      <c r="B41" s="549"/>
      <c r="C41" s="550"/>
      <c r="D41" s="559" t="s">
        <v>43</v>
      </c>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1"/>
    </row>
    <row r="42" spans="1:51" ht="100.5" hidden="1" customHeight="1" thickBot="1" x14ac:dyDescent="0.2">
      <c r="B42" s="551"/>
      <c r="C42" s="552"/>
      <c r="D42" s="562"/>
      <c r="E42" s="563"/>
      <c r="F42" s="563"/>
      <c r="G42" s="563"/>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4"/>
    </row>
    <row r="43" spans="1:51" ht="20.95" hidden="1" customHeight="1" x14ac:dyDescent="0.15">
      <c r="A43" s="4"/>
      <c r="B43" s="5"/>
      <c r="C43" s="6"/>
      <c r="D43" s="596" t="s">
        <v>44</v>
      </c>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8"/>
    </row>
    <row r="44" spans="1:51" ht="136" hidden="1" customHeight="1" x14ac:dyDescent="0.15">
      <c r="A44" s="4"/>
      <c r="B44" s="7"/>
      <c r="C44" s="8"/>
      <c r="D44" s="599"/>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1"/>
    </row>
    <row r="45" spans="1:51" ht="20.95" customHeight="1" x14ac:dyDescent="0.15">
      <c r="A45" s="4"/>
      <c r="B45" s="602" t="s">
        <v>45</v>
      </c>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3"/>
      <c r="AO45" s="603"/>
      <c r="AP45" s="603"/>
      <c r="AQ45" s="603"/>
      <c r="AR45" s="603"/>
      <c r="AS45" s="603"/>
      <c r="AT45" s="603"/>
      <c r="AU45" s="603"/>
      <c r="AV45" s="603"/>
      <c r="AW45" s="603"/>
      <c r="AX45" s="603"/>
      <c r="AY45" s="604"/>
    </row>
    <row r="46" spans="1:51" ht="20.95" customHeight="1" x14ac:dyDescent="0.15">
      <c r="A46" s="4"/>
      <c r="B46" s="7"/>
      <c r="C46" s="8"/>
      <c r="D46" s="605" t="s">
        <v>46</v>
      </c>
      <c r="E46" s="606"/>
      <c r="F46" s="606"/>
      <c r="G46" s="606"/>
      <c r="H46" s="607" t="s">
        <v>47</v>
      </c>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8"/>
      <c r="AH46" s="607" t="s">
        <v>48</v>
      </c>
      <c r="AI46" s="606"/>
      <c r="AJ46" s="606"/>
      <c r="AK46" s="606"/>
      <c r="AL46" s="606"/>
      <c r="AM46" s="606"/>
      <c r="AN46" s="606"/>
      <c r="AO46" s="606"/>
      <c r="AP46" s="606"/>
      <c r="AQ46" s="606"/>
      <c r="AR46" s="606"/>
      <c r="AS46" s="606"/>
      <c r="AT46" s="606"/>
      <c r="AU46" s="606"/>
      <c r="AV46" s="606"/>
      <c r="AW46" s="606"/>
      <c r="AX46" s="606"/>
      <c r="AY46" s="609"/>
    </row>
    <row r="47" spans="1:51" ht="26.2" customHeight="1" x14ac:dyDescent="0.15">
      <c r="A47" s="4"/>
      <c r="B47" s="565" t="s">
        <v>49</v>
      </c>
      <c r="C47" s="566"/>
      <c r="D47" s="571" t="s">
        <v>50</v>
      </c>
      <c r="E47" s="572"/>
      <c r="F47" s="572"/>
      <c r="G47" s="573"/>
      <c r="H47" s="574" t="s">
        <v>51</v>
      </c>
      <c r="I47" s="572"/>
      <c r="J47" s="572"/>
      <c r="K47" s="572"/>
      <c r="L47" s="572"/>
      <c r="M47" s="572"/>
      <c r="N47" s="572"/>
      <c r="O47" s="572"/>
      <c r="P47" s="572"/>
      <c r="Q47" s="572"/>
      <c r="R47" s="572"/>
      <c r="S47" s="572"/>
      <c r="T47" s="572"/>
      <c r="U47" s="572"/>
      <c r="V47" s="572"/>
      <c r="W47" s="572"/>
      <c r="X47" s="572"/>
      <c r="Y47" s="572"/>
      <c r="Z47" s="572"/>
      <c r="AA47" s="572"/>
      <c r="AB47" s="572"/>
      <c r="AC47" s="572"/>
      <c r="AD47" s="572"/>
      <c r="AE47" s="572"/>
      <c r="AF47" s="572"/>
      <c r="AG47" s="573"/>
      <c r="AH47" s="575"/>
      <c r="AI47" s="576"/>
      <c r="AJ47" s="576"/>
      <c r="AK47" s="576"/>
      <c r="AL47" s="576"/>
      <c r="AM47" s="576"/>
      <c r="AN47" s="576"/>
      <c r="AO47" s="576"/>
      <c r="AP47" s="576"/>
      <c r="AQ47" s="576"/>
      <c r="AR47" s="576"/>
      <c r="AS47" s="576"/>
      <c r="AT47" s="576"/>
      <c r="AU47" s="576"/>
      <c r="AV47" s="576"/>
      <c r="AW47" s="576"/>
      <c r="AX47" s="576"/>
      <c r="AY47" s="577"/>
    </row>
    <row r="48" spans="1:51" ht="33.4" customHeight="1" x14ac:dyDescent="0.15">
      <c r="A48" s="4"/>
      <c r="B48" s="567"/>
      <c r="C48" s="568"/>
      <c r="D48" s="584" t="s">
        <v>50</v>
      </c>
      <c r="E48" s="585"/>
      <c r="F48" s="585"/>
      <c r="G48" s="586"/>
      <c r="H48" s="587" t="s">
        <v>52</v>
      </c>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9"/>
      <c r="AH48" s="578"/>
      <c r="AI48" s="579"/>
      <c r="AJ48" s="579"/>
      <c r="AK48" s="579"/>
      <c r="AL48" s="579"/>
      <c r="AM48" s="579"/>
      <c r="AN48" s="579"/>
      <c r="AO48" s="579"/>
      <c r="AP48" s="579"/>
      <c r="AQ48" s="579"/>
      <c r="AR48" s="579"/>
      <c r="AS48" s="579"/>
      <c r="AT48" s="579"/>
      <c r="AU48" s="579"/>
      <c r="AV48" s="579"/>
      <c r="AW48" s="579"/>
      <c r="AX48" s="579"/>
      <c r="AY48" s="580"/>
    </row>
    <row r="49" spans="1:51" ht="26.2" customHeight="1" x14ac:dyDescent="0.15">
      <c r="A49" s="4"/>
      <c r="B49" s="569"/>
      <c r="C49" s="570"/>
      <c r="D49" s="590" t="s">
        <v>737</v>
      </c>
      <c r="E49" s="591"/>
      <c r="F49" s="591"/>
      <c r="G49" s="592"/>
      <c r="H49" s="593" t="s">
        <v>738</v>
      </c>
      <c r="I49" s="594"/>
      <c r="J49" s="594"/>
      <c r="K49" s="594"/>
      <c r="L49" s="594"/>
      <c r="M49" s="594"/>
      <c r="N49" s="594"/>
      <c r="O49" s="594"/>
      <c r="P49" s="594"/>
      <c r="Q49" s="594"/>
      <c r="R49" s="594"/>
      <c r="S49" s="594"/>
      <c r="T49" s="594"/>
      <c r="U49" s="594"/>
      <c r="V49" s="594"/>
      <c r="W49" s="594"/>
      <c r="X49" s="594"/>
      <c r="Y49" s="594"/>
      <c r="Z49" s="594"/>
      <c r="AA49" s="594"/>
      <c r="AB49" s="594"/>
      <c r="AC49" s="594"/>
      <c r="AD49" s="594"/>
      <c r="AE49" s="594"/>
      <c r="AF49" s="594"/>
      <c r="AG49" s="595"/>
      <c r="AH49" s="581"/>
      <c r="AI49" s="582"/>
      <c r="AJ49" s="582"/>
      <c r="AK49" s="582"/>
      <c r="AL49" s="582"/>
      <c r="AM49" s="582"/>
      <c r="AN49" s="582"/>
      <c r="AO49" s="582"/>
      <c r="AP49" s="582"/>
      <c r="AQ49" s="582"/>
      <c r="AR49" s="582"/>
      <c r="AS49" s="582"/>
      <c r="AT49" s="582"/>
      <c r="AU49" s="582"/>
      <c r="AV49" s="582"/>
      <c r="AW49" s="582"/>
      <c r="AX49" s="582"/>
      <c r="AY49" s="583"/>
    </row>
    <row r="50" spans="1:51" ht="26.2" customHeight="1" x14ac:dyDescent="0.15">
      <c r="A50" s="4"/>
      <c r="B50" s="567" t="s">
        <v>53</v>
      </c>
      <c r="C50" s="568"/>
      <c r="D50" s="626" t="s">
        <v>737</v>
      </c>
      <c r="E50" s="611"/>
      <c r="F50" s="611"/>
      <c r="G50" s="612"/>
      <c r="H50" s="574" t="s">
        <v>54</v>
      </c>
      <c r="I50" s="572"/>
      <c r="J50" s="572"/>
      <c r="K50" s="572"/>
      <c r="L50" s="572"/>
      <c r="M50" s="572"/>
      <c r="N50" s="572"/>
      <c r="O50" s="572"/>
      <c r="P50" s="572"/>
      <c r="Q50" s="572"/>
      <c r="R50" s="572"/>
      <c r="S50" s="572"/>
      <c r="T50" s="572"/>
      <c r="U50" s="572"/>
      <c r="V50" s="572"/>
      <c r="W50" s="572"/>
      <c r="X50" s="572"/>
      <c r="Y50" s="572"/>
      <c r="Z50" s="572"/>
      <c r="AA50" s="572"/>
      <c r="AB50" s="572"/>
      <c r="AC50" s="572"/>
      <c r="AD50" s="572"/>
      <c r="AE50" s="572"/>
      <c r="AF50" s="572"/>
      <c r="AG50" s="573"/>
      <c r="AH50" s="613"/>
      <c r="AI50" s="614"/>
      <c r="AJ50" s="614"/>
      <c r="AK50" s="614"/>
      <c r="AL50" s="614"/>
      <c r="AM50" s="614"/>
      <c r="AN50" s="614"/>
      <c r="AO50" s="614"/>
      <c r="AP50" s="614"/>
      <c r="AQ50" s="614"/>
      <c r="AR50" s="614"/>
      <c r="AS50" s="614"/>
      <c r="AT50" s="614"/>
      <c r="AU50" s="614"/>
      <c r="AV50" s="614"/>
      <c r="AW50" s="614"/>
      <c r="AX50" s="614"/>
      <c r="AY50" s="615"/>
    </row>
    <row r="51" spans="1:51" ht="26.2" customHeight="1" x14ac:dyDescent="0.15">
      <c r="A51" s="4"/>
      <c r="B51" s="567"/>
      <c r="C51" s="568"/>
      <c r="D51" s="622" t="s">
        <v>737</v>
      </c>
      <c r="E51" s="623"/>
      <c r="F51" s="623"/>
      <c r="G51" s="624"/>
      <c r="H51" s="625" t="s">
        <v>739</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6"/>
      <c r="AH51" s="616"/>
      <c r="AI51" s="617"/>
      <c r="AJ51" s="617"/>
      <c r="AK51" s="617"/>
      <c r="AL51" s="617"/>
      <c r="AM51" s="617"/>
      <c r="AN51" s="617"/>
      <c r="AO51" s="617"/>
      <c r="AP51" s="617"/>
      <c r="AQ51" s="617"/>
      <c r="AR51" s="617"/>
      <c r="AS51" s="617"/>
      <c r="AT51" s="617"/>
      <c r="AU51" s="617"/>
      <c r="AV51" s="617"/>
      <c r="AW51" s="617"/>
      <c r="AX51" s="617"/>
      <c r="AY51" s="618"/>
    </row>
    <row r="52" spans="1:51" ht="26.2" customHeight="1" x14ac:dyDescent="0.15">
      <c r="A52" s="4"/>
      <c r="B52" s="567"/>
      <c r="C52" s="568"/>
      <c r="D52" s="627" t="s">
        <v>50</v>
      </c>
      <c r="E52" s="623"/>
      <c r="F52" s="623"/>
      <c r="G52" s="624"/>
      <c r="H52" s="625" t="s">
        <v>55</v>
      </c>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6"/>
      <c r="AH52" s="616"/>
      <c r="AI52" s="617"/>
      <c r="AJ52" s="617"/>
      <c r="AK52" s="617"/>
      <c r="AL52" s="617"/>
      <c r="AM52" s="617"/>
      <c r="AN52" s="617"/>
      <c r="AO52" s="617"/>
      <c r="AP52" s="617"/>
      <c r="AQ52" s="617"/>
      <c r="AR52" s="617"/>
      <c r="AS52" s="617"/>
      <c r="AT52" s="617"/>
      <c r="AU52" s="617"/>
      <c r="AV52" s="617"/>
      <c r="AW52" s="617"/>
      <c r="AX52" s="617"/>
      <c r="AY52" s="618"/>
    </row>
    <row r="53" spans="1:51" ht="26.2" customHeight="1" x14ac:dyDescent="0.15">
      <c r="A53" s="4"/>
      <c r="B53" s="567"/>
      <c r="C53" s="568"/>
      <c r="D53" s="627" t="s">
        <v>50</v>
      </c>
      <c r="E53" s="623"/>
      <c r="F53" s="623"/>
      <c r="G53" s="624"/>
      <c r="H53" s="625" t="s">
        <v>56</v>
      </c>
      <c r="I53" s="585"/>
      <c r="J53" s="585"/>
      <c r="K53" s="585"/>
      <c r="L53" s="585"/>
      <c r="M53" s="585"/>
      <c r="N53" s="585"/>
      <c r="O53" s="585"/>
      <c r="P53" s="585"/>
      <c r="Q53" s="585"/>
      <c r="R53" s="585"/>
      <c r="S53" s="585"/>
      <c r="T53" s="585"/>
      <c r="U53" s="585"/>
      <c r="V53" s="585"/>
      <c r="W53" s="585"/>
      <c r="X53" s="585"/>
      <c r="Y53" s="585"/>
      <c r="Z53" s="585"/>
      <c r="AA53" s="585"/>
      <c r="AB53" s="585"/>
      <c r="AC53" s="585"/>
      <c r="AD53" s="585"/>
      <c r="AE53" s="585"/>
      <c r="AF53" s="585"/>
      <c r="AG53" s="586"/>
      <c r="AH53" s="616"/>
      <c r="AI53" s="617"/>
      <c r="AJ53" s="617"/>
      <c r="AK53" s="617"/>
      <c r="AL53" s="617"/>
      <c r="AM53" s="617"/>
      <c r="AN53" s="617"/>
      <c r="AO53" s="617"/>
      <c r="AP53" s="617"/>
      <c r="AQ53" s="617"/>
      <c r="AR53" s="617"/>
      <c r="AS53" s="617"/>
      <c r="AT53" s="617"/>
      <c r="AU53" s="617"/>
      <c r="AV53" s="617"/>
      <c r="AW53" s="617"/>
      <c r="AX53" s="617"/>
      <c r="AY53" s="618"/>
    </row>
    <row r="54" spans="1:51" ht="26.2" customHeight="1" x14ac:dyDescent="0.15">
      <c r="A54" s="4"/>
      <c r="B54" s="569"/>
      <c r="C54" s="570"/>
      <c r="D54" s="590" t="s">
        <v>740</v>
      </c>
      <c r="E54" s="591"/>
      <c r="F54" s="591"/>
      <c r="G54" s="592"/>
      <c r="H54" s="593" t="s">
        <v>57</v>
      </c>
      <c r="I54" s="594"/>
      <c r="J54" s="594"/>
      <c r="K54" s="594"/>
      <c r="L54" s="594"/>
      <c r="M54" s="594"/>
      <c r="N54" s="594"/>
      <c r="O54" s="594"/>
      <c r="P54" s="594"/>
      <c r="Q54" s="594"/>
      <c r="R54" s="594"/>
      <c r="S54" s="594"/>
      <c r="T54" s="594"/>
      <c r="U54" s="594"/>
      <c r="V54" s="594"/>
      <c r="W54" s="594"/>
      <c r="X54" s="594"/>
      <c r="Y54" s="594"/>
      <c r="Z54" s="594"/>
      <c r="AA54" s="594"/>
      <c r="AB54" s="594"/>
      <c r="AC54" s="594"/>
      <c r="AD54" s="594"/>
      <c r="AE54" s="594"/>
      <c r="AF54" s="594"/>
      <c r="AG54" s="595"/>
      <c r="AH54" s="619"/>
      <c r="AI54" s="620"/>
      <c r="AJ54" s="620"/>
      <c r="AK54" s="620"/>
      <c r="AL54" s="620"/>
      <c r="AM54" s="620"/>
      <c r="AN54" s="620"/>
      <c r="AO54" s="620"/>
      <c r="AP54" s="620"/>
      <c r="AQ54" s="620"/>
      <c r="AR54" s="620"/>
      <c r="AS54" s="620"/>
      <c r="AT54" s="620"/>
      <c r="AU54" s="620"/>
      <c r="AV54" s="620"/>
      <c r="AW54" s="620"/>
      <c r="AX54" s="620"/>
      <c r="AY54" s="621"/>
    </row>
    <row r="55" spans="1:51" ht="26.2" customHeight="1" x14ac:dyDescent="0.15">
      <c r="A55" s="4"/>
      <c r="B55" s="565" t="s">
        <v>58</v>
      </c>
      <c r="C55" s="566"/>
      <c r="D55" s="610" t="s">
        <v>50</v>
      </c>
      <c r="E55" s="611"/>
      <c r="F55" s="611"/>
      <c r="G55" s="612"/>
      <c r="H55" s="574" t="s">
        <v>59</v>
      </c>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3"/>
      <c r="AH55" s="613"/>
      <c r="AI55" s="614"/>
      <c r="AJ55" s="614"/>
      <c r="AK55" s="614"/>
      <c r="AL55" s="614"/>
      <c r="AM55" s="614"/>
      <c r="AN55" s="614"/>
      <c r="AO55" s="614"/>
      <c r="AP55" s="614"/>
      <c r="AQ55" s="614"/>
      <c r="AR55" s="614"/>
      <c r="AS55" s="614"/>
      <c r="AT55" s="614"/>
      <c r="AU55" s="614"/>
      <c r="AV55" s="614"/>
      <c r="AW55" s="614"/>
      <c r="AX55" s="614"/>
      <c r="AY55" s="615"/>
    </row>
    <row r="56" spans="1:51" ht="26.2" customHeight="1" x14ac:dyDescent="0.15">
      <c r="A56" s="4"/>
      <c r="B56" s="567"/>
      <c r="C56" s="568"/>
      <c r="D56" s="622" t="s">
        <v>737</v>
      </c>
      <c r="E56" s="623"/>
      <c r="F56" s="623"/>
      <c r="G56" s="624"/>
      <c r="H56" s="625" t="s">
        <v>60</v>
      </c>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6"/>
      <c r="AH56" s="616"/>
      <c r="AI56" s="617"/>
      <c r="AJ56" s="617"/>
      <c r="AK56" s="617"/>
      <c r="AL56" s="617"/>
      <c r="AM56" s="617"/>
      <c r="AN56" s="617"/>
      <c r="AO56" s="617"/>
      <c r="AP56" s="617"/>
      <c r="AQ56" s="617"/>
      <c r="AR56" s="617"/>
      <c r="AS56" s="617"/>
      <c r="AT56" s="617"/>
      <c r="AU56" s="617"/>
      <c r="AV56" s="617"/>
      <c r="AW56" s="617"/>
      <c r="AX56" s="617"/>
      <c r="AY56" s="618"/>
    </row>
    <row r="57" spans="1:51" ht="26.2" customHeight="1" x14ac:dyDescent="0.15">
      <c r="A57" s="4"/>
      <c r="B57" s="567"/>
      <c r="C57" s="568"/>
      <c r="D57" s="622" t="s">
        <v>737</v>
      </c>
      <c r="E57" s="623"/>
      <c r="F57" s="623"/>
      <c r="G57" s="624"/>
      <c r="H57" s="625" t="s">
        <v>741</v>
      </c>
      <c r="I57" s="585"/>
      <c r="J57" s="585"/>
      <c r="K57" s="585"/>
      <c r="L57" s="585"/>
      <c r="M57" s="585"/>
      <c r="N57" s="585"/>
      <c r="O57" s="585"/>
      <c r="P57" s="585"/>
      <c r="Q57" s="585"/>
      <c r="R57" s="585"/>
      <c r="S57" s="585"/>
      <c r="T57" s="585"/>
      <c r="U57" s="585"/>
      <c r="V57" s="585"/>
      <c r="W57" s="585"/>
      <c r="X57" s="585"/>
      <c r="Y57" s="585"/>
      <c r="Z57" s="585"/>
      <c r="AA57" s="585"/>
      <c r="AB57" s="585"/>
      <c r="AC57" s="585"/>
      <c r="AD57" s="585"/>
      <c r="AE57" s="585"/>
      <c r="AF57" s="585"/>
      <c r="AG57" s="586"/>
      <c r="AH57" s="616"/>
      <c r="AI57" s="617"/>
      <c r="AJ57" s="617"/>
      <c r="AK57" s="617"/>
      <c r="AL57" s="617"/>
      <c r="AM57" s="617"/>
      <c r="AN57" s="617"/>
      <c r="AO57" s="617"/>
      <c r="AP57" s="617"/>
      <c r="AQ57" s="617"/>
      <c r="AR57" s="617"/>
      <c r="AS57" s="617"/>
      <c r="AT57" s="617"/>
      <c r="AU57" s="617"/>
      <c r="AV57" s="617"/>
      <c r="AW57" s="617"/>
      <c r="AX57" s="617"/>
      <c r="AY57" s="618"/>
    </row>
    <row r="58" spans="1:51" ht="26.2" customHeight="1" x14ac:dyDescent="0.15">
      <c r="A58" s="4"/>
      <c r="B58" s="567"/>
      <c r="C58" s="568"/>
      <c r="D58" s="628" t="s">
        <v>737</v>
      </c>
      <c r="E58" s="629"/>
      <c r="F58" s="629"/>
      <c r="G58" s="630"/>
      <c r="H58" s="631" t="s">
        <v>61</v>
      </c>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3"/>
      <c r="AH58" s="616"/>
      <c r="AI58" s="617"/>
      <c r="AJ58" s="617"/>
      <c r="AK58" s="617"/>
      <c r="AL58" s="617"/>
      <c r="AM58" s="617"/>
      <c r="AN58" s="617"/>
      <c r="AO58" s="617"/>
      <c r="AP58" s="617"/>
      <c r="AQ58" s="617"/>
      <c r="AR58" s="617"/>
      <c r="AS58" s="617"/>
      <c r="AT58" s="617"/>
      <c r="AU58" s="617"/>
      <c r="AV58" s="617"/>
      <c r="AW58" s="617"/>
      <c r="AX58" s="617"/>
      <c r="AY58" s="618"/>
    </row>
    <row r="59" spans="1:51" ht="26.2" customHeight="1" x14ac:dyDescent="0.15">
      <c r="A59" s="4"/>
      <c r="B59" s="567"/>
      <c r="C59" s="568"/>
      <c r="D59" s="634"/>
      <c r="E59" s="635"/>
      <c r="F59" s="635"/>
      <c r="G59" s="636"/>
      <c r="H59" s="637" t="s">
        <v>62</v>
      </c>
      <c r="I59" s="638"/>
      <c r="J59" s="638"/>
      <c r="K59" s="638"/>
      <c r="L59" s="638"/>
      <c r="M59" s="638"/>
      <c r="N59" s="638"/>
      <c r="O59" s="638"/>
      <c r="P59" s="638"/>
      <c r="Q59" s="638"/>
      <c r="R59" s="638"/>
      <c r="S59" s="638"/>
      <c r="T59" s="638"/>
      <c r="U59" s="638"/>
      <c r="V59" s="639"/>
      <c r="W59" s="639"/>
      <c r="X59" s="639"/>
      <c r="Y59" s="639"/>
      <c r="Z59" s="639"/>
      <c r="AA59" s="639"/>
      <c r="AB59" s="639"/>
      <c r="AC59" s="639"/>
      <c r="AD59" s="639"/>
      <c r="AE59" s="639"/>
      <c r="AF59" s="639"/>
      <c r="AG59" s="640"/>
      <c r="AH59" s="616"/>
      <c r="AI59" s="617"/>
      <c r="AJ59" s="617"/>
      <c r="AK59" s="617"/>
      <c r="AL59" s="617"/>
      <c r="AM59" s="617"/>
      <c r="AN59" s="617"/>
      <c r="AO59" s="617"/>
      <c r="AP59" s="617"/>
      <c r="AQ59" s="617"/>
      <c r="AR59" s="617"/>
      <c r="AS59" s="617"/>
      <c r="AT59" s="617"/>
      <c r="AU59" s="617"/>
      <c r="AV59" s="617"/>
      <c r="AW59" s="617"/>
      <c r="AX59" s="617"/>
      <c r="AY59" s="618"/>
    </row>
    <row r="60" spans="1:51" ht="26.2" customHeight="1" x14ac:dyDescent="0.15">
      <c r="A60" s="4"/>
      <c r="B60" s="569"/>
      <c r="C60" s="570"/>
      <c r="D60" s="590" t="s">
        <v>740</v>
      </c>
      <c r="E60" s="591"/>
      <c r="F60" s="591"/>
      <c r="G60" s="592"/>
      <c r="H60" s="593" t="s">
        <v>63</v>
      </c>
      <c r="I60" s="594"/>
      <c r="J60" s="594"/>
      <c r="K60" s="594"/>
      <c r="L60" s="594"/>
      <c r="M60" s="594"/>
      <c r="N60" s="594"/>
      <c r="O60" s="594"/>
      <c r="P60" s="594"/>
      <c r="Q60" s="594"/>
      <c r="R60" s="594"/>
      <c r="S60" s="594"/>
      <c r="T60" s="594"/>
      <c r="U60" s="594"/>
      <c r="V60" s="594"/>
      <c r="W60" s="594"/>
      <c r="X60" s="594"/>
      <c r="Y60" s="594"/>
      <c r="Z60" s="594"/>
      <c r="AA60" s="594"/>
      <c r="AB60" s="594"/>
      <c r="AC60" s="594"/>
      <c r="AD60" s="594"/>
      <c r="AE60" s="594"/>
      <c r="AF60" s="594"/>
      <c r="AG60" s="595"/>
      <c r="AH60" s="619"/>
      <c r="AI60" s="620"/>
      <c r="AJ60" s="620"/>
      <c r="AK60" s="620"/>
      <c r="AL60" s="620"/>
      <c r="AM60" s="620"/>
      <c r="AN60" s="620"/>
      <c r="AO60" s="620"/>
      <c r="AP60" s="620"/>
      <c r="AQ60" s="620"/>
      <c r="AR60" s="620"/>
      <c r="AS60" s="620"/>
      <c r="AT60" s="620"/>
      <c r="AU60" s="620"/>
      <c r="AV60" s="620"/>
      <c r="AW60" s="620"/>
      <c r="AX60" s="620"/>
      <c r="AY60" s="621"/>
    </row>
    <row r="61" spans="1:51" ht="180" customHeight="1" thickBot="1" x14ac:dyDescent="0.2">
      <c r="A61" s="4"/>
      <c r="B61" s="659" t="s">
        <v>64</v>
      </c>
      <c r="C61" s="660"/>
      <c r="D61" s="661" t="s">
        <v>742</v>
      </c>
      <c r="E61" s="662"/>
      <c r="F61" s="662"/>
      <c r="G61" s="662"/>
      <c r="H61" s="662"/>
      <c r="I61" s="662"/>
      <c r="J61" s="662"/>
      <c r="K61" s="662"/>
      <c r="L61" s="662"/>
      <c r="M61" s="662"/>
      <c r="N61" s="662"/>
      <c r="O61" s="662"/>
      <c r="P61" s="662"/>
      <c r="Q61" s="662"/>
      <c r="R61" s="662"/>
      <c r="S61" s="662"/>
      <c r="T61" s="662"/>
      <c r="U61" s="662"/>
      <c r="V61" s="662"/>
      <c r="W61" s="662"/>
      <c r="X61" s="662"/>
      <c r="Y61" s="662"/>
      <c r="Z61" s="662"/>
      <c r="AA61" s="662"/>
      <c r="AB61" s="662"/>
      <c r="AC61" s="662"/>
      <c r="AD61" s="662"/>
      <c r="AE61" s="662"/>
      <c r="AF61" s="662"/>
      <c r="AG61" s="662"/>
      <c r="AH61" s="662"/>
      <c r="AI61" s="662"/>
      <c r="AJ61" s="662"/>
      <c r="AK61" s="662"/>
      <c r="AL61" s="662"/>
      <c r="AM61" s="662"/>
      <c r="AN61" s="662"/>
      <c r="AO61" s="662"/>
      <c r="AP61" s="662"/>
      <c r="AQ61" s="662"/>
      <c r="AR61" s="662"/>
      <c r="AS61" s="662"/>
      <c r="AT61" s="662"/>
      <c r="AU61" s="662"/>
      <c r="AV61" s="662"/>
      <c r="AW61" s="662"/>
      <c r="AX61" s="662"/>
      <c r="AY61" s="663"/>
    </row>
    <row r="62" spans="1:51" ht="20.95" hidden="1" customHeight="1" x14ac:dyDescent="0.15">
      <c r="A62" s="4"/>
      <c r="B62" s="7"/>
      <c r="C62" s="8"/>
      <c r="D62" s="553" t="s">
        <v>65</v>
      </c>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5"/>
    </row>
    <row r="63" spans="1:51" ht="97.55" hidden="1" customHeight="1" x14ac:dyDescent="0.15">
      <c r="A63" s="4"/>
      <c r="B63" s="7"/>
      <c r="C63" s="8"/>
      <c r="D63" s="664" t="s">
        <v>66</v>
      </c>
      <c r="E63" s="665"/>
      <c r="F63" s="665"/>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6"/>
    </row>
    <row r="64" spans="1:51" ht="119.8" hidden="1" customHeight="1" x14ac:dyDescent="0.15">
      <c r="A64" s="4"/>
      <c r="B64" s="7"/>
      <c r="C64" s="8"/>
      <c r="D64" s="667" t="s">
        <v>67</v>
      </c>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9"/>
    </row>
    <row r="65" spans="1:51" ht="20.95" customHeight="1" x14ac:dyDescent="0.15">
      <c r="A65" s="4"/>
      <c r="B65" s="670" t="s">
        <v>68</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5"/>
    </row>
    <row r="66" spans="1:51" ht="122.4" customHeight="1" x14ac:dyDescent="0.15">
      <c r="A66" s="9"/>
      <c r="B66" s="641" t="s">
        <v>737</v>
      </c>
      <c r="C66" s="642"/>
      <c r="D66" s="642"/>
      <c r="E66" s="642"/>
      <c r="F66" s="643"/>
      <c r="G66" s="644" t="s">
        <v>743</v>
      </c>
      <c r="H66" s="645"/>
      <c r="I66" s="645"/>
      <c r="J66" s="645"/>
      <c r="K66" s="645"/>
      <c r="L66" s="645"/>
      <c r="M66" s="645"/>
      <c r="N66" s="645"/>
      <c r="O66" s="645"/>
      <c r="P66" s="645"/>
      <c r="Q66" s="645"/>
      <c r="R66" s="645"/>
      <c r="S66" s="645"/>
      <c r="T66" s="645"/>
      <c r="U66" s="645"/>
      <c r="V66" s="645"/>
      <c r="W66" s="645"/>
      <c r="X66" s="645"/>
      <c r="Y66" s="645"/>
      <c r="Z66" s="645"/>
      <c r="AA66" s="645"/>
      <c r="AB66" s="645"/>
      <c r="AC66" s="645"/>
      <c r="AD66" s="645"/>
      <c r="AE66" s="645"/>
      <c r="AF66" s="645"/>
      <c r="AG66" s="645"/>
      <c r="AH66" s="645"/>
      <c r="AI66" s="645"/>
      <c r="AJ66" s="645"/>
      <c r="AK66" s="645"/>
      <c r="AL66" s="645"/>
      <c r="AM66" s="645"/>
      <c r="AN66" s="645"/>
      <c r="AO66" s="645"/>
      <c r="AP66" s="645"/>
      <c r="AQ66" s="645"/>
      <c r="AR66" s="645"/>
      <c r="AS66" s="645"/>
      <c r="AT66" s="645"/>
      <c r="AU66" s="645"/>
      <c r="AV66" s="645"/>
      <c r="AW66" s="645"/>
      <c r="AX66" s="645"/>
      <c r="AY66" s="646"/>
    </row>
    <row r="67" spans="1:51" ht="18.350000000000001" customHeight="1" x14ac:dyDescent="0.15">
      <c r="A67" s="9"/>
      <c r="B67" s="647" t="s">
        <v>69</v>
      </c>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9"/>
    </row>
    <row r="68" spans="1:51" ht="119.15" customHeight="1" thickBot="1" x14ac:dyDescent="0.2">
      <c r="A68" s="9"/>
      <c r="B68" s="650" t="s">
        <v>744</v>
      </c>
      <c r="C68" s="651"/>
      <c r="D68" s="651"/>
      <c r="E68" s="651"/>
      <c r="F68" s="652"/>
      <c r="G68" s="653" t="s">
        <v>745</v>
      </c>
      <c r="H68" s="654"/>
      <c r="I68" s="654"/>
      <c r="J68" s="654"/>
      <c r="K68" s="654"/>
      <c r="L68" s="654"/>
      <c r="M68" s="654"/>
      <c r="N68" s="654"/>
      <c r="O68" s="654"/>
      <c r="P68" s="654"/>
      <c r="Q68" s="654"/>
      <c r="R68" s="654"/>
      <c r="S68" s="654"/>
      <c r="T68" s="654"/>
      <c r="U68" s="654"/>
      <c r="V68" s="654"/>
      <c r="W68" s="654"/>
      <c r="X68" s="654"/>
      <c r="Y68" s="654"/>
      <c r="Z68" s="654"/>
      <c r="AA68" s="654"/>
      <c r="AB68" s="654"/>
      <c r="AC68" s="654"/>
      <c r="AD68" s="654"/>
      <c r="AE68" s="654"/>
      <c r="AF68" s="654"/>
      <c r="AG68" s="654"/>
      <c r="AH68" s="654"/>
      <c r="AI68" s="654"/>
      <c r="AJ68" s="654"/>
      <c r="AK68" s="654"/>
      <c r="AL68" s="654"/>
      <c r="AM68" s="654"/>
      <c r="AN68" s="654"/>
      <c r="AO68" s="654"/>
      <c r="AP68" s="654"/>
      <c r="AQ68" s="654"/>
      <c r="AR68" s="654"/>
      <c r="AS68" s="654"/>
      <c r="AT68" s="654"/>
      <c r="AU68" s="654"/>
      <c r="AV68" s="654"/>
      <c r="AW68" s="654"/>
      <c r="AX68" s="654"/>
      <c r="AY68" s="655"/>
    </row>
    <row r="69" spans="1:51" ht="19.649999999999999" customHeight="1" x14ac:dyDescent="0.15">
      <c r="A69" s="9"/>
      <c r="B69" s="656" t="s">
        <v>70</v>
      </c>
      <c r="C69" s="657"/>
      <c r="D69" s="657"/>
      <c r="E69" s="657"/>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c r="AN69" s="657"/>
      <c r="AO69" s="657"/>
      <c r="AP69" s="657"/>
      <c r="AQ69" s="657"/>
      <c r="AR69" s="657"/>
      <c r="AS69" s="657"/>
      <c r="AT69" s="657"/>
      <c r="AU69" s="657"/>
      <c r="AV69" s="657"/>
      <c r="AW69" s="657"/>
      <c r="AX69" s="657"/>
      <c r="AY69" s="658"/>
    </row>
    <row r="70" spans="1:51" ht="205.2" customHeight="1" thickBot="1" x14ac:dyDescent="0.2">
      <c r="A70" s="9"/>
      <c r="B70" s="671"/>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72"/>
      <c r="AN70" s="672"/>
      <c r="AO70" s="672"/>
      <c r="AP70" s="672"/>
      <c r="AQ70" s="672"/>
      <c r="AR70" s="672"/>
      <c r="AS70" s="672"/>
      <c r="AT70" s="672"/>
      <c r="AU70" s="672"/>
      <c r="AV70" s="672"/>
      <c r="AW70" s="672"/>
      <c r="AX70" s="672"/>
      <c r="AY70" s="673"/>
    </row>
    <row r="71" spans="1:51" ht="19.649999999999999" customHeight="1" x14ac:dyDescent="0.15">
      <c r="A71" s="9"/>
      <c r="B71" s="674" t="s">
        <v>71</v>
      </c>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6"/>
    </row>
    <row r="72" spans="1:51" ht="20" customHeight="1" x14ac:dyDescent="0.15">
      <c r="A72" s="9"/>
      <c r="B72" s="10" t="s">
        <v>72</v>
      </c>
      <c r="C72" s="11"/>
      <c r="D72" s="11"/>
      <c r="E72" s="11"/>
      <c r="F72" s="11"/>
      <c r="G72" s="11"/>
      <c r="H72" s="11"/>
      <c r="I72" s="11"/>
      <c r="J72" s="11"/>
      <c r="K72" s="11"/>
      <c r="L72" s="12"/>
      <c r="M72" s="677"/>
      <c r="N72" s="678"/>
      <c r="O72" s="678"/>
      <c r="P72" s="678"/>
      <c r="Q72" s="678"/>
      <c r="R72" s="678"/>
      <c r="S72" s="678"/>
      <c r="T72" s="678"/>
      <c r="U72" s="678"/>
      <c r="V72" s="678"/>
      <c r="W72" s="678"/>
      <c r="X72" s="678"/>
      <c r="Y72" s="678"/>
      <c r="Z72" s="678"/>
      <c r="AA72" s="679"/>
      <c r="AB72" s="11" t="s">
        <v>73</v>
      </c>
      <c r="AC72" s="11"/>
      <c r="AD72" s="11"/>
      <c r="AE72" s="11"/>
      <c r="AF72" s="11"/>
      <c r="AG72" s="11"/>
      <c r="AH72" s="11"/>
      <c r="AI72" s="11"/>
      <c r="AJ72" s="11"/>
      <c r="AK72" s="12"/>
      <c r="AL72" s="680" t="s">
        <v>746</v>
      </c>
      <c r="AM72" s="678"/>
      <c r="AN72" s="678"/>
      <c r="AO72" s="678"/>
      <c r="AP72" s="678"/>
      <c r="AQ72" s="678"/>
      <c r="AR72" s="678"/>
      <c r="AS72" s="678"/>
      <c r="AT72" s="678"/>
      <c r="AU72" s="678"/>
      <c r="AV72" s="678"/>
      <c r="AW72" s="678"/>
      <c r="AX72" s="678"/>
      <c r="AY72" s="681"/>
    </row>
    <row r="73" spans="1:51" ht="2.95" customHeight="1" x14ac:dyDescent="0.15">
      <c r="A73" s="4"/>
      <c r="B73" s="2"/>
      <c r="C73" s="2"/>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row>
    <row r="74" spans="1:51" ht="2.95" customHeight="1" thickBot="1" x14ac:dyDescent="0.2">
      <c r="A74" s="4"/>
      <c r="B74" s="3"/>
      <c r="C74" s="3"/>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row>
    <row r="75" spans="1:51" ht="385.55" customHeight="1" x14ac:dyDescent="0.15">
      <c r="A75" s="9"/>
      <c r="B75" s="682" t="s">
        <v>74</v>
      </c>
      <c r="C75" s="683"/>
      <c r="D75" s="683"/>
      <c r="E75" s="683"/>
      <c r="F75" s="683"/>
      <c r="G75" s="684"/>
      <c r="H75" s="15" t="s">
        <v>75</v>
      </c>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7"/>
    </row>
    <row r="76" spans="1:51" ht="348.9" customHeight="1" x14ac:dyDescent="0.15">
      <c r="B76" s="685"/>
      <c r="C76" s="686"/>
      <c r="D76" s="686"/>
      <c r="E76" s="686"/>
      <c r="F76" s="686"/>
      <c r="G76" s="687"/>
      <c r="H76" s="18"/>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20"/>
    </row>
    <row r="77" spans="1:51" ht="324" customHeight="1" thickBot="1" x14ac:dyDescent="0.2">
      <c r="B77" s="685"/>
      <c r="C77" s="686"/>
      <c r="D77" s="686"/>
      <c r="E77" s="686"/>
      <c r="F77" s="686"/>
      <c r="G77" s="687"/>
      <c r="H77" s="18"/>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20"/>
    </row>
    <row r="78" spans="1:51" ht="2.95" customHeight="1" x14ac:dyDescent="0.15">
      <c r="B78" s="21"/>
      <c r="C78" s="21"/>
      <c r="D78" s="21"/>
      <c r="E78" s="21"/>
      <c r="F78" s="21"/>
      <c r="G78" s="21"/>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row>
    <row r="79" spans="1:51" ht="2.95" customHeight="1" thickBot="1" x14ac:dyDescent="0.2">
      <c r="B79" s="22"/>
      <c r="C79" s="22"/>
      <c r="D79" s="22"/>
      <c r="E79" s="22"/>
      <c r="F79" s="22"/>
      <c r="G79" s="22"/>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row>
    <row r="80" spans="1:51" ht="24.75" customHeight="1" x14ac:dyDescent="0.15">
      <c r="B80" s="688" t="s">
        <v>120</v>
      </c>
      <c r="C80" s="689"/>
      <c r="D80" s="689"/>
      <c r="E80" s="689"/>
      <c r="F80" s="689"/>
      <c r="G80" s="690"/>
      <c r="H80" s="694" t="s">
        <v>747</v>
      </c>
      <c r="I80" s="695"/>
      <c r="J80" s="695"/>
      <c r="K80" s="695"/>
      <c r="L80" s="695"/>
      <c r="M80" s="695"/>
      <c r="N80" s="695"/>
      <c r="O80" s="695"/>
      <c r="P80" s="695"/>
      <c r="Q80" s="695"/>
      <c r="R80" s="695"/>
      <c r="S80" s="695"/>
      <c r="T80" s="695"/>
      <c r="U80" s="695"/>
      <c r="V80" s="695"/>
      <c r="W80" s="695"/>
      <c r="X80" s="695"/>
      <c r="Y80" s="695"/>
      <c r="Z80" s="695"/>
      <c r="AA80" s="695"/>
      <c r="AB80" s="695"/>
      <c r="AC80" s="696"/>
      <c r="AD80" s="694" t="s">
        <v>748</v>
      </c>
      <c r="AE80" s="695"/>
      <c r="AF80" s="695"/>
      <c r="AG80" s="695"/>
      <c r="AH80" s="695"/>
      <c r="AI80" s="695"/>
      <c r="AJ80" s="695"/>
      <c r="AK80" s="695"/>
      <c r="AL80" s="695"/>
      <c r="AM80" s="695"/>
      <c r="AN80" s="695"/>
      <c r="AO80" s="695"/>
      <c r="AP80" s="695"/>
      <c r="AQ80" s="695"/>
      <c r="AR80" s="695"/>
      <c r="AS80" s="695"/>
      <c r="AT80" s="695"/>
      <c r="AU80" s="695"/>
      <c r="AV80" s="695"/>
      <c r="AW80" s="695"/>
      <c r="AX80" s="695"/>
      <c r="AY80" s="697"/>
    </row>
    <row r="81" spans="2:51" ht="24.75" customHeight="1" x14ac:dyDescent="0.15">
      <c r="B81" s="688"/>
      <c r="C81" s="689"/>
      <c r="D81" s="689"/>
      <c r="E81" s="689"/>
      <c r="F81" s="689"/>
      <c r="G81" s="690"/>
      <c r="H81" s="698" t="s">
        <v>37</v>
      </c>
      <c r="I81" s="699"/>
      <c r="J81" s="699"/>
      <c r="K81" s="699"/>
      <c r="L81" s="699"/>
      <c r="M81" s="700" t="s">
        <v>76</v>
      </c>
      <c r="N81" s="701"/>
      <c r="O81" s="701"/>
      <c r="P81" s="701"/>
      <c r="Q81" s="701"/>
      <c r="R81" s="701"/>
      <c r="S81" s="701"/>
      <c r="T81" s="701"/>
      <c r="U81" s="701"/>
      <c r="V81" s="701"/>
      <c r="W81" s="701"/>
      <c r="X81" s="701"/>
      <c r="Y81" s="702"/>
      <c r="Z81" s="714" t="s">
        <v>77</v>
      </c>
      <c r="AA81" s="715"/>
      <c r="AB81" s="715"/>
      <c r="AC81" s="716"/>
      <c r="AD81" s="698" t="s">
        <v>37</v>
      </c>
      <c r="AE81" s="699"/>
      <c r="AF81" s="699"/>
      <c r="AG81" s="699"/>
      <c r="AH81" s="699"/>
      <c r="AI81" s="700" t="s">
        <v>76</v>
      </c>
      <c r="AJ81" s="701"/>
      <c r="AK81" s="701"/>
      <c r="AL81" s="701"/>
      <c r="AM81" s="701"/>
      <c r="AN81" s="701"/>
      <c r="AO81" s="701"/>
      <c r="AP81" s="701"/>
      <c r="AQ81" s="701"/>
      <c r="AR81" s="701"/>
      <c r="AS81" s="701"/>
      <c r="AT81" s="701"/>
      <c r="AU81" s="702"/>
      <c r="AV81" s="714" t="s">
        <v>77</v>
      </c>
      <c r="AW81" s="715"/>
      <c r="AX81" s="715"/>
      <c r="AY81" s="717"/>
    </row>
    <row r="82" spans="2:51" ht="24.75" customHeight="1" x14ac:dyDescent="0.15">
      <c r="B82" s="688"/>
      <c r="C82" s="689"/>
      <c r="D82" s="689"/>
      <c r="E82" s="689"/>
      <c r="F82" s="689"/>
      <c r="G82" s="690"/>
      <c r="H82" s="718" t="s">
        <v>749</v>
      </c>
      <c r="I82" s="611"/>
      <c r="J82" s="611"/>
      <c r="K82" s="611"/>
      <c r="L82" s="612"/>
      <c r="M82" s="719" t="s">
        <v>750</v>
      </c>
      <c r="N82" s="720"/>
      <c r="O82" s="720"/>
      <c r="P82" s="720"/>
      <c r="Q82" s="720"/>
      <c r="R82" s="720"/>
      <c r="S82" s="720"/>
      <c r="T82" s="720"/>
      <c r="U82" s="720"/>
      <c r="V82" s="720"/>
      <c r="W82" s="720"/>
      <c r="X82" s="720"/>
      <c r="Y82" s="721"/>
      <c r="Z82" s="722">
        <v>522</v>
      </c>
      <c r="AA82" s="723"/>
      <c r="AB82" s="723"/>
      <c r="AC82" s="724"/>
      <c r="AD82" s="718"/>
      <c r="AE82" s="611"/>
      <c r="AF82" s="611"/>
      <c r="AG82" s="611"/>
      <c r="AH82" s="612"/>
      <c r="AI82" s="725"/>
      <c r="AJ82" s="726"/>
      <c r="AK82" s="726"/>
      <c r="AL82" s="726"/>
      <c r="AM82" s="726"/>
      <c r="AN82" s="726"/>
      <c r="AO82" s="726"/>
      <c r="AP82" s="726"/>
      <c r="AQ82" s="726"/>
      <c r="AR82" s="726"/>
      <c r="AS82" s="726"/>
      <c r="AT82" s="726"/>
      <c r="AU82" s="727"/>
      <c r="AV82" s="722"/>
      <c r="AW82" s="723"/>
      <c r="AX82" s="723"/>
      <c r="AY82" s="728"/>
    </row>
    <row r="83" spans="2:51" ht="24.75" customHeight="1" x14ac:dyDescent="0.15">
      <c r="B83" s="688"/>
      <c r="C83" s="689"/>
      <c r="D83" s="689"/>
      <c r="E83" s="689"/>
      <c r="F83" s="689"/>
      <c r="G83" s="690"/>
      <c r="H83" s="703"/>
      <c r="I83" s="623"/>
      <c r="J83" s="623"/>
      <c r="K83" s="623"/>
      <c r="L83" s="624"/>
      <c r="M83" s="704"/>
      <c r="N83" s="705"/>
      <c r="O83" s="705"/>
      <c r="P83" s="705"/>
      <c r="Q83" s="705"/>
      <c r="R83" s="705"/>
      <c r="S83" s="705"/>
      <c r="T83" s="705"/>
      <c r="U83" s="705"/>
      <c r="V83" s="705"/>
      <c r="W83" s="705"/>
      <c r="X83" s="705"/>
      <c r="Y83" s="706"/>
      <c r="Z83" s="707"/>
      <c r="AA83" s="708"/>
      <c r="AB83" s="708"/>
      <c r="AC83" s="709"/>
      <c r="AD83" s="703"/>
      <c r="AE83" s="623"/>
      <c r="AF83" s="623"/>
      <c r="AG83" s="623"/>
      <c r="AH83" s="624"/>
      <c r="AI83" s="710"/>
      <c r="AJ83" s="711"/>
      <c r="AK83" s="711"/>
      <c r="AL83" s="711"/>
      <c r="AM83" s="711"/>
      <c r="AN83" s="711"/>
      <c r="AO83" s="711"/>
      <c r="AP83" s="711"/>
      <c r="AQ83" s="711"/>
      <c r="AR83" s="711"/>
      <c r="AS83" s="711"/>
      <c r="AT83" s="711"/>
      <c r="AU83" s="712"/>
      <c r="AV83" s="707"/>
      <c r="AW83" s="708"/>
      <c r="AX83" s="708"/>
      <c r="AY83" s="713"/>
    </row>
    <row r="84" spans="2:51" ht="24.75" customHeight="1" x14ac:dyDescent="0.15">
      <c r="B84" s="688"/>
      <c r="C84" s="689"/>
      <c r="D84" s="689"/>
      <c r="E84" s="689"/>
      <c r="F84" s="689"/>
      <c r="G84" s="690"/>
      <c r="H84" s="703"/>
      <c r="I84" s="623"/>
      <c r="J84" s="623"/>
      <c r="K84" s="623"/>
      <c r="L84" s="624"/>
      <c r="M84" s="710"/>
      <c r="N84" s="711"/>
      <c r="O84" s="711"/>
      <c r="P84" s="711"/>
      <c r="Q84" s="711"/>
      <c r="R84" s="711"/>
      <c r="S84" s="711"/>
      <c r="T84" s="711"/>
      <c r="U84" s="711"/>
      <c r="V84" s="711"/>
      <c r="W84" s="711"/>
      <c r="X84" s="711"/>
      <c r="Y84" s="712"/>
      <c r="Z84" s="707"/>
      <c r="AA84" s="708"/>
      <c r="AB84" s="708"/>
      <c r="AC84" s="709"/>
      <c r="AD84" s="703"/>
      <c r="AE84" s="623"/>
      <c r="AF84" s="623"/>
      <c r="AG84" s="623"/>
      <c r="AH84" s="624"/>
      <c r="AI84" s="710"/>
      <c r="AJ84" s="711"/>
      <c r="AK84" s="711"/>
      <c r="AL84" s="711"/>
      <c r="AM84" s="711"/>
      <c r="AN84" s="711"/>
      <c r="AO84" s="711"/>
      <c r="AP84" s="711"/>
      <c r="AQ84" s="711"/>
      <c r="AR84" s="711"/>
      <c r="AS84" s="711"/>
      <c r="AT84" s="711"/>
      <c r="AU84" s="712"/>
      <c r="AV84" s="707"/>
      <c r="AW84" s="708"/>
      <c r="AX84" s="708"/>
      <c r="AY84" s="713"/>
    </row>
    <row r="85" spans="2:51" ht="24.75" customHeight="1" x14ac:dyDescent="0.15">
      <c r="B85" s="688"/>
      <c r="C85" s="689"/>
      <c r="D85" s="689"/>
      <c r="E85" s="689"/>
      <c r="F85" s="689"/>
      <c r="G85" s="690"/>
      <c r="H85" s="703"/>
      <c r="I85" s="623"/>
      <c r="J85" s="623"/>
      <c r="K85" s="623"/>
      <c r="L85" s="624"/>
      <c r="M85" s="710"/>
      <c r="N85" s="711"/>
      <c r="O85" s="711"/>
      <c r="P85" s="711"/>
      <c r="Q85" s="711"/>
      <c r="R85" s="711"/>
      <c r="S85" s="711"/>
      <c r="T85" s="711"/>
      <c r="U85" s="711"/>
      <c r="V85" s="711"/>
      <c r="W85" s="711"/>
      <c r="X85" s="711"/>
      <c r="Y85" s="712"/>
      <c r="Z85" s="707"/>
      <c r="AA85" s="708"/>
      <c r="AB85" s="708"/>
      <c r="AC85" s="709"/>
      <c r="AD85" s="703"/>
      <c r="AE85" s="623"/>
      <c r="AF85" s="623"/>
      <c r="AG85" s="623"/>
      <c r="AH85" s="624"/>
      <c r="AI85" s="710"/>
      <c r="AJ85" s="711"/>
      <c r="AK85" s="711"/>
      <c r="AL85" s="711"/>
      <c r="AM85" s="711"/>
      <c r="AN85" s="711"/>
      <c r="AO85" s="711"/>
      <c r="AP85" s="711"/>
      <c r="AQ85" s="711"/>
      <c r="AR85" s="711"/>
      <c r="AS85" s="711"/>
      <c r="AT85" s="711"/>
      <c r="AU85" s="712"/>
      <c r="AV85" s="707"/>
      <c r="AW85" s="708"/>
      <c r="AX85" s="708"/>
      <c r="AY85" s="713"/>
    </row>
    <row r="86" spans="2:51" ht="24.75" customHeight="1" x14ac:dyDescent="0.15">
      <c r="B86" s="688"/>
      <c r="C86" s="689"/>
      <c r="D86" s="689"/>
      <c r="E86" s="689"/>
      <c r="F86" s="689"/>
      <c r="G86" s="690"/>
      <c r="H86" s="703"/>
      <c r="I86" s="623"/>
      <c r="J86" s="623"/>
      <c r="K86" s="623"/>
      <c r="L86" s="624"/>
      <c r="M86" s="710"/>
      <c r="N86" s="711"/>
      <c r="O86" s="711"/>
      <c r="P86" s="711"/>
      <c r="Q86" s="711"/>
      <c r="R86" s="711"/>
      <c r="S86" s="711"/>
      <c r="T86" s="711"/>
      <c r="U86" s="711"/>
      <c r="V86" s="711"/>
      <c r="W86" s="711"/>
      <c r="X86" s="711"/>
      <c r="Y86" s="712"/>
      <c r="Z86" s="707"/>
      <c r="AA86" s="708"/>
      <c r="AB86" s="708"/>
      <c r="AC86" s="708"/>
      <c r="AD86" s="703"/>
      <c r="AE86" s="623"/>
      <c r="AF86" s="623"/>
      <c r="AG86" s="623"/>
      <c r="AH86" s="624"/>
      <c r="AI86" s="710"/>
      <c r="AJ86" s="711"/>
      <c r="AK86" s="711"/>
      <c r="AL86" s="711"/>
      <c r="AM86" s="711"/>
      <c r="AN86" s="711"/>
      <c r="AO86" s="711"/>
      <c r="AP86" s="711"/>
      <c r="AQ86" s="711"/>
      <c r="AR86" s="711"/>
      <c r="AS86" s="711"/>
      <c r="AT86" s="711"/>
      <c r="AU86" s="712"/>
      <c r="AV86" s="707"/>
      <c r="AW86" s="708"/>
      <c r="AX86" s="708"/>
      <c r="AY86" s="713"/>
    </row>
    <row r="87" spans="2:51" ht="24.75" customHeight="1" x14ac:dyDescent="0.15">
      <c r="B87" s="688"/>
      <c r="C87" s="689"/>
      <c r="D87" s="689"/>
      <c r="E87" s="689"/>
      <c r="F87" s="689"/>
      <c r="G87" s="690"/>
      <c r="H87" s="703"/>
      <c r="I87" s="623"/>
      <c r="J87" s="623"/>
      <c r="K87" s="623"/>
      <c r="L87" s="624"/>
      <c r="M87" s="710"/>
      <c r="N87" s="711"/>
      <c r="O87" s="711"/>
      <c r="P87" s="711"/>
      <c r="Q87" s="711"/>
      <c r="R87" s="711"/>
      <c r="S87" s="711"/>
      <c r="T87" s="711"/>
      <c r="U87" s="711"/>
      <c r="V87" s="711"/>
      <c r="W87" s="711"/>
      <c r="X87" s="711"/>
      <c r="Y87" s="712"/>
      <c r="Z87" s="707"/>
      <c r="AA87" s="708"/>
      <c r="AB87" s="708"/>
      <c r="AC87" s="708"/>
      <c r="AD87" s="703"/>
      <c r="AE87" s="623"/>
      <c r="AF87" s="623"/>
      <c r="AG87" s="623"/>
      <c r="AH87" s="624"/>
      <c r="AI87" s="710"/>
      <c r="AJ87" s="711"/>
      <c r="AK87" s="711"/>
      <c r="AL87" s="711"/>
      <c r="AM87" s="711"/>
      <c r="AN87" s="711"/>
      <c r="AO87" s="711"/>
      <c r="AP87" s="711"/>
      <c r="AQ87" s="711"/>
      <c r="AR87" s="711"/>
      <c r="AS87" s="711"/>
      <c r="AT87" s="711"/>
      <c r="AU87" s="712"/>
      <c r="AV87" s="707"/>
      <c r="AW87" s="708"/>
      <c r="AX87" s="708"/>
      <c r="AY87" s="713"/>
    </row>
    <row r="88" spans="2:51" ht="24.75" customHeight="1" x14ac:dyDescent="0.15">
      <c r="B88" s="688"/>
      <c r="C88" s="689"/>
      <c r="D88" s="689"/>
      <c r="E88" s="689"/>
      <c r="F88" s="689"/>
      <c r="G88" s="690"/>
      <c r="H88" s="703"/>
      <c r="I88" s="623"/>
      <c r="J88" s="623"/>
      <c r="K88" s="623"/>
      <c r="L88" s="624"/>
      <c r="M88" s="710"/>
      <c r="N88" s="711"/>
      <c r="O88" s="711"/>
      <c r="P88" s="711"/>
      <c r="Q88" s="711"/>
      <c r="R88" s="711"/>
      <c r="S88" s="711"/>
      <c r="T88" s="711"/>
      <c r="U88" s="711"/>
      <c r="V88" s="711"/>
      <c r="W88" s="711"/>
      <c r="X88" s="711"/>
      <c r="Y88" s="712"/>
      <c r="Z88" s="707"/>
      <c r="AA88" s="708"/>
      <c r="AB88" s="708"/>
      <c r="AC88" s="708"/>
      <c r="AD88" s="703"/>
      <c r="AE88" s="623"/>
      <c r="AF88" s="623"/>
      <c r="AG88" s="623"/>
      <c r="AH88" s="624"/>
      <c r="AI88" s="710"/>
      <c r="AJ88" s="711"/>
      <c r="AK88" s="711"/>
      <c r="AL88" s="711"/>
      <c r="AM88" s="711"/>
      <c r="AN88" s="711"/>
      <c r="AO88" s="711"/>
      <c r="AP88" s="711"/>
      <c r="AQ88" s="711"/>
      <c r="AR88" s="711"/>
      <c r="AS88" s="711"/>
      <c r="AT88" s="711"/>
      <c r="AU88" s="712"/>
      <c r="AV88" s="707"/>
      <c r="AW88" s="708"/>
      <c r="AX88" s="708"/>
      <c r="AY88" s="713"/>
    </row>
    <row r="89" spans="2:51" ht="24.75" customHeight="1" x14ac:dyDescent="0.15">
      <c r="B89" s="688"/>
      <c r="C89" s="689"/>
      <c r="D89" s="689"/>
      <c r="E89" s="689"/>
      <c r="F89" s="689"/>
      <c r="G89" s="690"/>
      <c r="H89" s="729"/>
      <c r="I89" s="591"/>
      <c r="J89" s="591"/>
      <c r="K89" s="591"/>
      <c r="L89" s="592"/>
      <c r="M89" s="730"/>
      <c r="N89" s="731"/>
      <c r="O89" s="731"/>
      <c r="P89" s="731"/>
      <c r="Q89" s="731"/>
      <c r="R89" s="731"/>
      <c r="S89" s="731"/>
      <c r="T89" s="731"/>
      <c r="U89" s="731"/>
      <c r="V89" s="731"/>
      <c r="W89" s="731"/>
      <c r="X89" s="731"/>
      <c r="Y89" s="732"/>
      <c r="Z89" s="733"/>
      <c r="AA89" s="734"/>
      <c r="AB89" s="734"/>
      <c r="AC89" s="734"/>
      <c r="AD89" s="729"/>
      <c r="AE89" s="591"/>
      <c r="AF89" s="591"/>
      <c r="AG89" s="591"/>
      <c r="AH89" s="592"/>
      <c r="AI89" s="730"/>
      <c r="AJ89" s="731"/>
      <c r="AK89" s="731"/>
      <c r="AL89" s="731"/>
      <c r="AM89" s="731"/>
      <c r="AN89" s="731"/>
      <c r="AO89" s="731"/>
      <c r="AP89" s="731"/>
      <c r="AQ89" s="731"/>
      <c r="AR89" s="731"/>
      <c r="AS89" s="731"/>
      <c r="AT89" s="731"/>
      <c r="AU89" s="732"/>
      <c r="AV89" s="733"/>
      <c r="AW89" s="734"/>
      <c r="AX89" s="734"/>
      <c r="AY89" s="735"/>
    </row>
    <row r="90" spans="2:51" ht="24.75" customHeight="1" x14ac:dyDescent="0.15">
      <c r="B90" s="688"/>
      <c r="C90" s="689"/>
      <c r="D90" s="689"/>
      <c r="E90" s="689"/>
      <c r="F90" s="689"/>
      <c r="G90" s="690"/>
      <c r="H90" s="740" t="s">
        <v>21</v>
      </c>
      <c r="I90" s="741"/>
      <c r="J90" s="741"/>
      <c r="K90" s="741"/>
      <c r="L90" s="741"/>
      <c r="M90" s="742"/>
      <c r="N90" s="743"/>
      <c r="O90" s="743"/>
      <c r="P90" s="743"/>
      <c r="Q90" s="743"/>
      <c r="R90" s="743"/>
      <c r="S90" s="743"/>
      <c r="T90" s="743"/>
      <c r="U90" s="743"/>
      <c r="V90" s="743"/>
      <c r="W90" s="743"/>
      <c r="X90" s="743"/>
      <c r="Y90" s="744"/>
      <c r="Z90" s="745">
        <f>SUM(Z82:AC89)</f>
        <v>522</v>
      </c>
      <c r="AA90" s="746"/>
      <c r="AB90" s="746"/>
      <c r="AC90" s="747"/>
      <c r="AD90" s="740" t="s">
        <v>21</v>
      </c>
      <c r="AE90" s="741"/>
      <c r="AF90" s="741"/>
      <c r="AG90" s="741"/>
      <c r="AH90" s="741"/>
      <c r="AI90" s="742"/>
      <c r="AJ90" s="743"/>
      <c r="AK90" s="743"/>
      <c r="AL90" s="743"/>
      <c r="AM90" s="743"/>
      <c r="AN90" s="743"/>
      <c r="AO90" s="743"/>
      <c r="AP90" s="743"/>
      <c r="AQ90" s="743"/>
      <c r="AR90" s="743"/>
      <c r="AS90" s="743"/>
      <c r="AT90" s="743"/>
      <c r="AU90" s="744"/>
      <c r="AV90" s="745">
        <f>SUM(AV82:AY89)</f>
        <v>0</v>
      </c>
      <c r="AW90" s="746"/>
      <c r="AX90" s="746"/>
      <c r="AY90" s="748"/>
    </row>
    <row r="91" spans="2:51" ht="25.2" customHeight="1" x14ac:dyDescent="0.15">
      <c r="B91" s="688"/>
      <c r="C91" s="689"/>
      <c r="D91" s="689"/>
      <c r="E91" s="689"/>
      <c r="F91" s="689"/>
      <c r="G91" s="690"/>
      <c r="H91" s="736" t="s">
        <v>751</v>
      </c>
      <c r="I91" s="737"/>
      <c r="J91" s="737"/>
      <c r="K91" s="737"/>
      <c r="L91" s="737"/>
      <c r="M91" s="737"/>
      <c r="N91" s="737"/>
      <c r="O91" s="737"/>
      <c r="P91" s="737"/>
      <c r="Q91" s="737"/>
      <c r="R91" s="737"/>
      <c r="S91" s="737"/>
      <c r="T91" s="737"/>
      <c r="U91" s="737"/>
      <c r="V91" s="737"/>
      <c r="W91" s="737"/>
      <c r="X91" s="737"/>
      <c r="Y91" s="737"/>
      <c r="Z91" s="737"/>
      <c r="AA91" s="737"/>
      <c r="AB91" s="737"/>
      <c r="AC91" s="738"/>
      <c r="AD91" s="736" t="s">
        <v>752</v>
      </c>
      <c r="AE91" s="737"/>
      <c r="AF91" s="737"/>
      <c r="AG91" s="737"/>
      <c r="AH91" s="737"/>
      <c r="AI91" s="737"/>
      <c r="AJ91" s="737"/>
      <c r="AK91" s="737"/>
      <c r="AL91" s="737"/>
      <c r="AM91" s="737"/>
      <c r="AN91" s="737"/>
      <c r="AO91" s="737"/>
      <c r="AP91" s="737"/>
      <c r="AQ91" s="737"/>
      <c r="AR91" s="737"/>
      <c r="AS91" s="737"/>
      <c r="AT91" s="737"/>
      <c r="AU91" s="737"/>
      <c r="AV91" s="737"/>
      <c r="AW91" s="737"/>
      <c r="AX91" s="737"/>
      <c r="AY91" s="739"/>
    </row>
    <row r="92" spans="2:51" ht="25.55" customHeight="1" x14ac:dyDescent="0.15">
      <c r="B92" s="688"/>
      <c r="C92" s="689"/>
      <c r="D92" s="689"/>
      <c r="E92" s="689"/>
      <c r="F92" s="689"/>
      <c r="G92" s="690"/>
      <c r="H92" s="698" t="s">
        <v>37</v>
      </c>
      <c r="I92" s="699"/>
      <c r="J92" s="699"/>
      <c r="K92" s="699"/>
      <c r="L92" s="699"/>
      <c r="M92" s="700" t="s">
        <v>76</v>
      </c>
      <c r="N92" s="701"/>
      <c r="O92" s="701"/>
      <c r="P92" s="701"/>
      <c r="Q92" s="701"/>
      <c r="R92" s="701"/>
      <c r="S92" s="701"/>
      <c r="T92" s="701"/>
      <c r="U92" s="701"/>
      <c r="V92" s="701"/>
      <c r="W92" s="701"/>
      <c r="X92" s="701"/>
      <c r="Y92" s="702"/>
      <c r="Z92" s="714" t="s">
        <v>77</v>
      </c>
      <c r="AA92" s="715"/>
      <c r="AB92" s="715"/>
      <c r="AC92" s="716"/>
      <c r="AD92" s="698" t="s">
        <v>37</v>
      </c>
      <c r="AE92" s="699"/>
      <c r="AF92" s="699"/>
      <c r="AG92" s="699"/>
      <c r="AH92" s="699"/>
      <c r="AI92" s="700" t="s">
        <v>76</v>
      </c>
      <c r="AJ92" s="701"/>
      <c r="AK92" s="701"/>
      <c r="AL92" s="701"/>
      <c r="AM92" s="701"/>
      <c r="AN92" s="701"/>
      <c r="AO92" s="701"/>
      <c r="AP92" s="701"/>
      <c r="AQ92" s="701"/>
      <c r="AR92" s="701"/>
      <c r="AS92" s="701"/>
      <c r="AT92" s="701"/>
      <c r="AU92" s="702"/>
      <c r="AV92" s="714" t="s">
        <v>77</v>
      </c>
      <c r="AW92" s="715"/>
      <c r="AX92" s="715"/>
      <c r="AY92" s="717"/>
    </row>
    <row r="93" spans="2:51" ht="24.75" customHeight="1" x14ac:dyDescent="0.15">
      <c r="B93" s="688"/>
      <c r="C93" s="689"/>
      <c r="D93" s="689"/>
      <c r="E93" s="689"/>
      <c r="F93" s="689"/>
      <c r="G93" s="690"/>
      <c r="H93" s="718" t="s">
        <v>749</v>
      </c>
      <c r="I93" s="611"/>
      <c r="J93" s="611"/>
      <c r="K93" s="611"/>
      <c r="L93" s="612"/>
      <c r="M93" s="719" t="s">
        <v>753</v>
      </c>
      <c r="N93" s="720"/>
      <c r="O93" s="720"/>
      <c r="P93" s="720"/>
      <c r="Q93" s="720"/>
      <c r="R93" s="720"/>
      <c r="S93" s="720"/>
      <c r="T93" s="720"/>
      <c r="U93" s="720"/>
      <c r="V93" s="720"/>
      <c r="W93" s="720"/>
      <c r="X93" s="720"/>
      <c r="Y93" s="721"/>
      <c r="Z93" s="722">
        <v>296</v>
      </c>
      <c r="AA93" s="723"/>
      <c r="AB93" s="723"/>
      <c r="AC93" s="724"/>
      <c r="AD93" s="718"/>
      <c r="AE93" s="611"/>
      <c r="AF93" s="611"/>
      <c r="AG93" s="611"/>
      <c r="AH93" s="612"/>
      <c r="AI93" s="725"/>
      <c r="AJ93" s="726"/>
      <c r="AK93" s="726"/>
      <c r="AL93" s="726"/>
      <c r="AM93" s="726"/>
      <c r="AN93" s="726"/>
      <c r="AO93" s="726"/>
      <c r="AP93" s="726"/>
      <c r="AQ93" s="726"/>
      <c r="AR93" s="726"/>
      <c r="AS93" s="726"/>
      <c r="AT93" s="726"/>
      <c r="AU93" s="727"/>
      <c r="AV93" s="722"/>
      <c r="AW93" s="723"/>
      <c r="AX93" s="723"/>
      <c r="AY93" s="728"/>
    </row>
    <row r="94" spans="2:51" ht="24.75" customHeight="1" x14ac:dyDescent="0.15">
      <c r="B94" s="688"/>
      <c r="C94" s="689"/>
      <c r="D94" s="689"/>
      <c r="E94" s="689"/>
      <c r="F94" s="689"/>
      <c r="G94" s="690"/>
      <c r="H94" s="703"/>
      <c r="I94" s="623"/>
      <c r="J94" s="623"/>
      <c r="K94" s="623"/>
      <c r="L94" s="624"/>
      <c r="M94" s="710"/>
      <c r="N94" s="711"/>
      <c r="O94" s="711"/>
      <c r="P94" s="711"/>
      <c r="Q94" s="711"/>
      <c r="R94" s="711"/>
      <c r="S94" s="711"/>
      <c r="T94" s="711"/>
      <c r="U94" s="711"/>
      <c r="V94" s="711"/>
      <c r="W94" s="711"/>
      <c r="X94" s="711"/>
      <c r="Y94" s="712"/>
      <c r="Z94" s="707"/>
      <c r="AA94" s="708"/>
      <c r="AB94" s="708"/>
      <c r="AC94" s="709"/>
      <c r="AD94" s="703"/>
      <c r="AE94" s="623"/>
      <c r="AF94" s="623"/>
      <c r="AG94" s="623"/>
      <c r="AH94" s="624"/>
      <c r="AI94" s="710"/>
      <c r="AJ94" s="711"/>
      <c r="AK94" s="711"/>
      <c r="AL94" s="711"/>
      <c r="AM94" s="711"/>
      <c r="AN94" s="711"/>
      <c r="AO94" s="711"/>
      <c r="AP94" s="711"/>
      <c r="AQ94" s="711"/>
      <c r="AR94" s="711"/>
      <c r="AS94" s="711"/>
      <c r="AT94" s="711"/>
      <c r="AU94" s="712"/>
      <c r="AV94" s="707"/>
      <c r="AW94" s="708"/>
      <c r="AX94" s="708"/>
      <c r="AY94" s="713"/>
    </row>
    <row r="95" spans="2:51" ht="24.75" customHeight="1" x14ac:dyDescent="0.15">
      <c r="B95" s="688"/>
      <c r="C95" s="689"/>
      <c r="D95" s="689"/>
      <c r="E95" s="689"/>
      <c r="F95" s="689"/>
      <c r="G95" s="690"/>
      <c r="H95" s="703"/>
      <c r="I95" s="623"/>
      <c r="J95" s="623"/>
      <c r="K95" s="623"/>
      <c r="L95" s="624"/>
      <c r="M95" s="710"/>
      <c r="N95" s="711"/>
      <c r="O95" s="711"/>
      <c r="P95" s="711"/>
      <c r="Q95" s="711"/>
      <c r="R95" s="711"/>
      <c r="S95" s="711"/>
      <c r="T95" s="711"/>
      <c r="U95" s="711"/>
      <c r="V95" s="711"/>
      <c r="W95" s="711"/>
      <c r="X95" s="711"/>
      <c r="Y95" s="712"/>
      <c r="Z95" s="707"/>
      <c r="AA95" s="708"/>
      <c r="AB95" s="708"/>
      <c r="AC95" s="709"/>
      <c r="AD95" s="703"/>
      <c r="AE95" s="623"/>
      <c r="AF95" s="623"/>
      <c r="AG95" s="623"/>
      <c r="AH95" s="624"/>
      <c r="AI95" s="710"/>
      <c r="AJ95" s="711"/>
      <c r="AK95" s="711"/>
      <c r="AL95" s="711"/>
      <c r="AM95" s="711"/>
      <c r="AN95" s="711"/>
      <c r="AO95" s="711"/>
      <c r="AP95" s="711"/>
      <c r="AQ95" s="711"/>
      <c r="AR95" s="711"/>
      <c r="AS95" s="711"/>
      <c r="AT95" s="711"/>
      <c r="AU95" s="712"/>
      <c r="AV95" s="707"/>
      <c r="AW95" s="708"/>
      <c r="AX95" s="708"/>
      <c r="AY95" s="713"/>
    </row>
    <row r="96" spans="2:51" ht="24.75" customHeight="1" x14ac:dyDescent="0.15">
      <c r="B96" s="688"/>
      <c r="C96" s="689"/>
      <c r="D96" s="689"/>
      <c r="E96" s="689"/>
      <c r="F96" s="689"/>
      <c r="G96" s="690"/>
      <c r="H96" s="703"/>
      <c r="I96" s="623"/>
      <c r="J96" s="623"/>
      <c r="K96" s="623"/>
      <c r="L96" s="624"/>
      <c r="M96" s="710"/>
      <c r="N96" s="711"/>
      <c r="O96" s="711"/>
      <c r="P96" s="711"/>
      <c r="Q96" s="711"/>
      <c r="R96" s="711"/>
      <c r="S96" s="711"/>
      <c r="T96" s="711"/>
      <c r="U96" s="711"/>
      <c r="V96" s="711"/>
      <c r="W96" s="711"/>
      <c r="X96" s="711"/>
      <c r="Y96" s="712"/>
      <c r="Z96" s="707"/>
      <c r="AA96" s="708"/>
      <c r="AB96" s="708"/>
      <c r="AC96" s="709"/>
      <c r="AD96" s="703"/>
      <c r="AE96" s="623"/>
      <c r="AF96" s="623"/>
      <c r="AG96" s="623"/>
      <c r="AH96" s="624"/>
      <c r="AI96" s="710"/>
      <c r="AJ96" s="711"/>
      <c r="AK96" s="711"/>
      <c r="AL96" s="711"/>
      <c r="AM96" s="711"/>
      <c r="AN96" s="711"/>
      <c r="AO96" s="711"/>
      <c r="AP96" s="711"/>
      <c r="AQ96" s="711"/>
      <c r="AR96" s="711"/>
      <c r="AS96" s="711"/>
      <c r="AT96" s="711"/>
      <c r="AU96" s="712"/>
      <c r="AV96" s="707"/>
      <c r="AW96" s="708"/>
      <c r="AX96" s="708"/>
      <c r="AY96" s="713"/>
    </row>
    <row r="97" spans="2:51" ht="24.75" customHeight="1" x14ac:dyDescent="0.15">
      <c r="B97" s="688"/>
      <c r="C97" s="689"/>
      <c r="D97" s="689"/>
      <c r="E97" s="689"/>
      <c r="F97" s="689"/>
      <c r="G97" s="690"/>
      <c r="H97" s="703"/>
      <c r="I97" s="623"/>
      <c r="J97" s="623"/>
      <c r="K97" s="623"/>
      <c r="L97" s="624"/>
      <c r="M97" s="710"/>
      <c r="N97" s="711"/>
      <c r="O97" s="711"/>
      <c r="P97" s="711"/>
      <c r="Q97" s="711"/>
      <c r="R97" s="711"/>
      <c r="S97" s="711"/>
      <c r="T97" s="711"/>
      <c r="U97" s="711"/>
      <c r="V97" s="711"/>
      <c r="W97" s="711"/>
      <c r="X97" s="711"/>
      <c r="Y97" s="712"/>
      <c r="Z97" s="707"/>
      <c r="AA97" s="708"/>
      <c r="AB97" s="708"/>
      <c r="AC97" s="708"/>
      <c r="AD97" s="703"/>
      <c r="AE97" s="623"/>
      <c r="AF97" s="623"/>
      <c r="AG97" s="623"/>
      <c r="AH97" s="624"/>
      <c r="AI97" s="710"/>
      <c r="AJ97" s="711"/>
      <c r="AK97" s="711"/>
      <c r="AL97" s="711"/>
      <c r="AM97" s="711"/>
      <c r="AN97" s="711"/>
      <c r="AO97" s="711"/>
      <c r="AP97" s="711"/>
      <c r="AQ97" s="711"/>
      <c r="AR97" s="711"/>
      <c r="AS97" s="711"/>
      <c r="AT97" s="711"/>
      <c r="AU97" s="712"/>
      <c r="AV97" s="707"/>
      <c r="AW97" s="708"/>
      <c r="AX97" s="708"/>
      <c r="AY97" s="713"/>
    </row>
    <row r="98" spans="2:51" ht="24.75" customHeight="1" x14ac:dyDescent="0.15">
      <c r="B98" s="688"/>
      <c r="C98" s="689"/>
      <c r="D98" s="689"/>
      <c r="E98" s="689"/>
      <c r="F98" s="689"/>
      <c r="G98" s="690"/>
      <c r="H98" s="703"/>
      <c r="I98" s="623"/>
      <c r="J98" s="623"/>
      <c r="K98" s="623"/>
      <c r="L98" s="624"/>
      <c r="M98" s="710"/>
      <c r="N98" s="711"/>
      <c r="O98" s="711"/>
      <c r="P98" s="711"/>
      <c r="Q98" s="711"/>
      <c r="R98" s="711"/>
      <c r="S98" s="711"/>
      <c r="T98" s="711"/>
      <c r="U98" s="711"/>
      <c r="V98" s="711"/>
      <c r="W98" s="711"/>
      <c r="X98" s="711"/>
      <c r="Y98" s="712"/>
      <c r="Z98" s="707"/>
      <c r="AA98" s="708"/>
      <c r="AB98" s="708"/>
      <c r="AC98" s="708"/>
      <c r="AD98" s="703"/>
      <c r="AE98" s="623"/>
      <c r="AF98" s="623"/>
      <c r="AG98" s="623"/>
      <c r="AH98" s="624"/>
      <c r="AI98" s="710"/>
      <c r="AJ98" s="711"/>
      <c r="AK98" s="711"/>
      <c r="AL98" s="711"/>
      <c r="AM98" s="711"/>
      <c r="AN98" s="711"/>
      <c r="AO98" s="711"/>
      <c r="AP98" s="711"/>
      <c r="AQ98" s="711"/>
      <c r="AR98" s="711"/>
      <c r="AS98" s="711"/>
      <c r="AT98" s="711"/>
      <c r="AU98" s="712"/>
      <c r="AV98" s="707"/>
      <c r="AW98" s="708"/>
      <c r="AX98" s="708"/>
      <c r="AY98" s="713"/>
    </row>
    <row r="99" spans="2:51" ht="24.75" customHeight="1" x14ac:dyDescent="0.15">
      <c r="B99" s="688"/>
      <c r="C99" s="689"/>
      <c r="D99" s="689"/>
      <c r="E99" s="689"/>
      <c r="F99" s="689"/>
      <c r="G99" s="690"/>
      <c r="H99" s="703"/>
      <c r="I99" s="623"/>
      <c r="J99" s="623"/>
      <c r="K99" s="623"/>
      <c r="L99" s="624"/>
      <c r="M99" s="710"/>
      <c r="N99" s="711"/>
      <c r="O99" s="711"/>
      <c r="P99" s="711"/>
      <c r="Q99" s="711"/>
      <c r="R99" s="711"/>
      <c r="S99" s="711"/>
      <c r="T99" s="711"/>
      <c r="U99" s="711"/>
      <c r="V99" s="711"/>
      <c r="W99" s="711"/>
      <c r="X99" s="711"/>
      <c r="Y99" s="712"/>
      <c r="Z99" s="707"/>
      <c r="AA99" s="708"/>
      <c r="AB99" s="708"/>
      <c r="AC99" s="708"/>
      <c r="AD99" s="703"/>
      <c r="AE99" s="623"/>
      <c r="AF99" s="623"/>
      <c r="AG99" s="623"/>
      <c r="AH99" s="624"/>
      <c r="AI99" s="710"/>
      <c r="AJ99" s="711"/>
      <c r="AK99" s="711"/>
      <c r="AL99" s="711"/>
      <c r="AM99" s="711"/>
      <c r="AN99" s="711"/>
      <c r="AO99" s="711"/>
      <c r="AP99" s="711"/>
      <c r="AQ99" s="711"/>
      <c r="AR99" s="711"/>
      <c r="AS99" s="711"/>
      <c r="AT99" s="711"/>
      <c r="AU99" s="712"/>
      <c r="AV99" s="707"/>
      <c r="AW99" s="708"/>
      <c r="AX99" s="708"/>
      <c r="AY99" s="713"/>
    </row>
    <row r="100" spans="2:51" ht="24.75" customHeight="1" x14ac:dyDescent="0.15">
      <c r="B100" s="688"/>
      <c r="C100" s="689"/>
      <c r="D100" s="689"/>
      <c r="E100" s="689"/>
      <c r="F100" s="689"/>
      <c r="G100" s="690"/>
      <c r="H100" s="729"/>
      <c r="I100" s="591"/>
      <c r="J100" s="591"/>
      <c r="K100" s="591"/>
      <c r="L100" s="592"/>
      <c r="M100" s="730"/>
      <c r="N100" s="731"/>
      <c r="O100" s="731"/>
      <c r="P100" s="731"/>
      <c r="Q100" s="731"/>
      <c r="R100" s="731"/>
      <c r="S100" s="731"/>
      <c r="T100" s="731"/>
      <c r="U100" s="731"/>
      <c r="V100" s="731"/>
      <c r="W100" s="731"/>
      <c r="X100" s="731"/>
      <c r="Y100" s="732"/>
      <c r="Z100" s="733"/>
      <c r="AA100" s="734"/>
      <c r="AB100" s="734"/>
      <c r="AC100" s="734"/>
      <c r="AD100" s="729"/>
      <c r="AE100" s="591"/>
      <c r="AF100" s="591"/>
      <c r="AG100" s="591"/>
      <c r="AH100" s="592"/>
      <c r="AI100" s="730"/>
      <c r="AJ100" s="731"/>
      <c r="AK100" s="731"/>
      <c r="AL100" s="731"/>
      <c r="AM100" s="731"/>
      <c r="AN100" s="731"/>
      <c r="AO100" s="731"/>
      <c r="AP100" s="731"/>
      <c r="AQ100" s="731"/>
      <c r="AR100" s="731"/>
      <c r="AS100" s="731"/>
      <c r="AT100" s="731"/>
      <c r="AU100" s="732"/>
      <c r="AV100" s="733"/>
      <c r="AW100" s="734"/>
      <c r="AX100" s="734"/>
      <c r="AY100" s="735"/>
    </row>
    <row r="101" spans="2:51" ht="24.75" customHeight="1" x14ac:dyDescent="0.15">
      <c r="B101" s="688"/>
      <c r="C101" s="689"/>
      <c r="D101" s="689"/>
      <c r="E101" s="689"/>
      <c r="F101" s="689"/>
      <c r="G101" s="690"/>
      <c r="H101" s="740" t="s">
        <v>21</v>
      </c>
      <c r="I101" s="741"/>
      <c r="J101" s="741"/>
      <c r="K101" s="741"/>
      <c r="L101" s="741"/>
      <c r="M101" s="742"/>
      <c r="N101" s="743"/>
      <c r="O101" s="743"/>
      <c r="P101" s="743"/>
      <c r="Q101" s="743"/>
      <c r="R101" s="743"/>
      <c r="S101" s="743"/>
      <c r="T101" s="743"/>
      <c r="U101" s="743"/>
      <c r="V101" s="743"/>
      <c r="W101" s="743"/>
      <c r="X101" s="743"/>
      <c r="Y101" s="744"/>
      <c r="Z101" s="745">
        <f>SUM(Z93:AC100)</f>
        <v>296</v>
      </c>
      <c r="AA101" s="746"/>
      <c r="AB101" s="746"/>
      <c r="AC101" s="747"/>
      <c r="AD101" s="740" t="s">
        <v>21</v>
      </c>
      <c r="AE101" s="741"/>
      <c r="AF101" s="741"/>
      <c r="AG101" s="741"/>
      <c r="AH101" s="741"/>
      <c r="AI101" s="742"/>
      <c r="AJ101" s="743"/>
      <c r="AK101" s="743"/>
      <c r="AL101" s="743"/>
      <c r="AM101" s="743"/>
      <c r="AN101" s="743"/>
      <c r="AO101" s="743"/>
      <c r="AP101" s="743"/>
      <c r="AQ101" s="743"/>
      <c r="AR101" s="743"/>
      <c r="AS101" s="743"/>
      <c r="AT101" s="743"/>
      <c r="AU101" s="744"/>
      <c r="AV101" s="745">
        <f>SUM(AV93:AY100)</f>
        <v>0</v>
      </c>
      <c r="AW101" s="746"/>
      <c r="AX101" s="746"/>
      <c r="AY101" s="748"/>
    </row>
    <row r="102" spans="2:51" ht="24.75" customHeight="1" x14ac:dyDescent="0.15">
      <c r="B102" s="688"/>
      <c r="C102" s="689"/>
      <c r="D102" s="689"/>
      <c r="E102" s="689"/>
      <c r="F102" s="689"/>
      <c r="G102" s="690"/>
      <c r="H102" s="736" t="s">
        <v>754</v>
      </c>
      <c r="I102" s="737"/>
      <c r="J102" s="737"/>
      <c r="K102" s="737"/>
      <c r="L102" s="737"/>
      <c r="M102" s="737"/>
      <c r="N102" s="737"/>
      <c r="O102" s="737"/>
      <c r="P102" s="737"/>
      <c r="Q102" s="737"/>
      <c r="R102" s="737"/>
      <c r="S102" s="737"/>
      <c r="T102" s="737"/>
      <c r="U102" s="737"/>
      <c r="V102" s="737"/>
      <c r="W102" s="737"/>
      <c r="X102" s="737"/>
      <c r="Y102" s="737"/>
      <c r="Z102" s="737"/>
      <c r="AA102" s="737"/>
      <c r="AB102" s="737"/>
      <c r="AC102" s="738"/>
      <c r="AD102" s="736" t="s">
        <v>755</v>
      </c>
      <c r="AE102" s="737"/>
      <c r="AF102" s="737"/>
      <c r="AG102" s="737"/>
      <c r="AH102" s="737"/>
      <c r="AI102" s="737"/>
      <c r="AJ102" s="737"/>
      <c r="AK102" s="737"/>
      <c r="AL102" s="737"/>
      <c r="AM102" s="737"/>
      <c r="AN102" s="737"/>
      <c r="AO102" s="737"/>
      <c r="AP102" s="737"/>
      <c r="AQ102" s="737"/>
      <c r="AR102" s="737"/>
      <c r="AS102" s="737"/>
      <c r="AT102" s="737"/>
      <c r="AU102" s="737"/>
      <c r="AV102" s="737"/>
      <c r="AW102" s="737"/>
      <c r="AX102" s="737"/>
      <c r="AY102" s="739"/>
    </row>
    <row r="103" spans="2:51" ht="24.75" customHeight="1" x14ac:dyDescent="0.15">
      <c r="B103" s="688"/>
      <c r="C103" s="689"/>
      <c r="D103" s="689"/>
      <c r="E103" s="689"/>
      <c r="F103" s="689"/>
      <c r="G103" s="690"/>
      <c r="H103" s="698" t="s">
        <v>37</v>
      </c>
      <c r="I103" s="699"/>
      <c r="J103" s="699"/>
      <c r="K103" s="699"/>
      <c r="L103" s="699"/>
      <c r="M103" s="700" t="s">
        <v>76</v>
      </c>
      <c r="N103" s="701"/>
      <c r="O103" s="701"/>
      <c r="P103" s="701"/>
      <c r="Q103" s="701"/>
      <c r="R103" s="701"/>
      <c r="S103" s="701"/>
      <c r="T103" s="701"/>
      <c r="U103" s="701"/>
      <c r="V103" s="701"/>
      <c r="W103" s="701"/>
      <c r="X103" s="701"/>
      <c r="Y103" s="702"/>
      <c r="Z103" s="714" t="s">
        <v>77</v>
      </c>
      <c r="AA103" s="715"/>
      <c r="AB103" s="715"/>
      <c r="AC103" s="716"/>
      <c r="AD103" s="698" t="s">
        <v>37</v>
      </c>
      <c r="AE103" s="699"/>
      <c r="AF103" s="699"/>
      <c r="AG103" s="699"/>
      <c r="AH103" s="699"/>
      <c r="AI103" s="700" t="s">
        <v>76</v>
      </c>
      <c r="AJ103" s="701"/>
      <c r="AK103" s="701"/>
      <c r="AL103" s="701"/>
      <c r="AM103" s="701"/>
      <c r="AN103" s="701"/>
      <c r="AO103" s="701"/>
      <c r="AP103" s="701"/>
      <c r="AQ103" s="701"/>
      <c r="AR103" s="701"/>
      <c r="AS103" s="701"/>
      <c r="AT103" s="701"/>
      <c r="AU103" s="702"/>
      <c r="AV103" s="714" t="s">
        <v>77</v>
      </c>
      <c r="AW103" s="715"/>
      <c r="AX103" s="715"/>
      <c r="AY103" s="717"/>
    </row>
    <row r="104" spans="2:51" ht="24.75" customHeight="1" x14ac:dyDescent="0.15">
      <c r="B104" s="688"/>
      <c r="C104" s="689"/>
      <c r="D104" s="689"/>
      <c r="E104" s="689"/>
      <c r="F104" s="689"/>
      <c r="G104" s="690"/>
      <c r="H104" s="718" t="s">
        <v>749</v>
      </c>
      <c r="I104" s="611"/>
      <c r="J104" s="611"/>
      <c r="K104" s="611"/>
      <c r="L104" s="612"/>
      <c r="M104" s="719" t="s">
        <v>753</v>
      </c>
      <c r="N104" s="720"/>
      <c r="O104" s="720"/>
      <c r="P104" s="720"/>
      <c r="Q104" s="720"/>
      <c r="R104" s="720"/>
      <c r="S104" s="720"/>
      <c r="T104" s="720"/>
      <c r="U104" s="720"/>
      <c r="V104" s="720"/>
      <c r="W104" s="720"/>
      <c r="X104" s="720"/>
      <c r="Y104" s="721"/>
      <c r="Z104" s="722">
        <v>419</v>
      </c>
      <c r="AA104" s="723"/>
      <c r="AB104" s="723"/>
      <c r="AC104" s="724"/>
      <c r="AD104" s="718"/>
      <c r="AE104" s="611"/>
      <c r="AF104" s="611"/>
      <c r="AG104" s="611"/>
      <c r="AH104" s="612"/>
      <c r="AI104" s="725"/>
      <c r="AJ104" s="726"/>
      <c r="AK104" s="726"/>
      <c r="AL104" s="726"/>
      <c r="AM104" s="726"/>
      <c r="AN104" s="726"/>
      <c r="AO104" s="726"/>
      <c r="AP104" s="726"/>
      <c r="AQ104" s="726"/>
      <c r="AR104" s="726"/>
      <c r="AS104" s="726"/>
      <c r="AT104" s="726"/>
      <c r="AU104" s="727"/>
      <c r="AV104" s="722"/>
      <c r="AW104" s="723"/>
      <c r="AX104" s="723"/>
      <c r="AY104" s="728"/>
    </row>
    <row r="105" spans="2:51" ht="24.75" customHeight="1" x14ac:dyDescent="0.15">
      <c r="B105" s="688"/>
      <c r="C105" s="689"/>
      <c r="D105" s="689"/>
      <c r="E105" s="689"/>
      <c r="F105" s="689"/>
      <c r="G105" s="690"/>
      <c r="H105" s="703"/>
      <c r="I105" s="623"/>
      <c r="J105" s="623"/>
      <c r="K105" s="623"/>
      <c r="L105" s="624"/>
      <c r="M105" s="710"/>
      <c r="N105" s="711"/>
      <c r="O105" s="711"/>
      <c r="P105" s="711"/>
      <c r="Q105" s="711"/>
      <c r="R105" s="711"/>
      <c r="S105" s="711"/>
      <c r="T105" s="711"/>
      <c r="U105" s="711"/>
      <c r="V105" s="711"/>
      <c r="W105" s="711"/>
      <c r="X105" s="711"/>
      <c r="Y105" s="712"/>
      <c r="Z105" s="707"/>
      <c r="AA105" s="708"/>
      <c r="AB105" s="708"/>
      <c r="AC105" s="709"/>
      <c r="AD105" s="703"/>
      <c r="AE105" s="623"/>
      <c r="AF105" s="623"/>
      <c r="AG105" s="623"/>
      <c r="AH105" s="624"/>
      <c r="AI105" s="710"/>
      <c r="AJ105" s="711"/>
      <c r="AK105" s="711"/>
      <c r="AL105" s="711"/>
      <c r="AM105" s="711"/>
      <c r="AN105" s="711"/>
      <c r="AO105" s="711"/>
      <c r="AP105" s="711"/>
      <c r="AQ105" s="711"/>
      <c r="AR105" s="711"/>
      <c r="AS105" s="711"/>
      <c r="AT105" s="711"/>
      <c r="AU105" s="712"/>
      <c r="AV105" s="707"/>
      <c r="AW105" s="708"/>
      <c r="AX105" s="708"/>
      <c r="AY105" s="713"/>
    </row>
    <row r="106" spans="2:51" ht="24.75" customHeight="1" x14ac:dyDescent="0.15">
      <c r="B106" s="688"/>
      <c r="C106" s="689"/>
      <c r="D106" s="689"/>
      <c r="E106" s="689"/>
      <c r="F106" s="689"/>
      <c r="G106" s="690"/>
      <c r="H106" s="703"/>
      <c r="I106" s="623"/>
      <c r="J106" s="623"/>
      <c r="K106" s="623"/>
      <c r="L106" s="624"/>
      <c r="M106" s="710"/>
      <c r="N106" s="711"/>
      <c r="O106" s="711"/>
      <c r="P106" s="711"/>
      <c r="Q106" s="711"/>
      <c r="R106" s="711"/>
      <c r="S106" s="711"/>
      <c r="T106" s="711"/>
      <c r="U106" s="711"/>
      <c r="V106" s="711"/>
      <c r="W106" s="711"/>
      <c r="X106" s="711"/>
      <c r="Y106" s="712"/>
      <c r="Z106" s="707"/>
      <c r="AA106" s="708"/>
      <c r="AB106" s="708"/>
      <c r="AC106" s="709"/>
      <c r="AD106" s="703"/>
      <c r="AE106" s="623"/>
      <c r="AF106" s="623"/>
      <c r="AG106" s="623"/>
      <c r="AH106" s="624"/>
      <c r="AI106" s="710"/>
      <c r="AJ106" s="711"/>
      <c r="AK106" s="711"/>
      <c r="AL106" s="711"/>
      <c r="AM106" s="711"/>
      <c r="AN106" s="711"/>
      <c r="AO106" s="711"/>
      <c r="AP106" s="711"/>
      <c r="AQ106" s="711"/>
      <c r="AR106" s="711"/>
      <c r="AS106" s="711"/>
      <c r="AT106" s="711"/>
      <c r="AU106" s="712"/>
      <c r="AV106" s="707"/>
      <c r="AW106" s="708"/>
      <c r="AX106" s="708"/>
      <c r="AY106" s="713"/>
    </row>
    <row r="107" spans="2:51" ht="24.75" customHeight="1" x14ac:dyDescent="0.15">
      <c r="B107" s="688"/>
      <c r="C107" s="689"/>
      <c r="D107" s="689"/>
      <c r="E107" s="689"/>
      <c r="F107" s="689"/>
      <c r="G107" s="690"/>
      <c r="H107" s="703"/>
      <c r="I107" s="623"/>
      <c r="J107" s="623"/>
      <c r="K107" s="623"/>
      <c r="L107" s="624"/>
      <c r="M107" s="710"/>
      <c r="N107" s="711"/>
      <c r="O107" s="711"/>
      <c r="P107" s="711"/>
      <c r="Q107" s="711"/>
      <c r="R107" s="711"/>
      <c r="S107" s="711"/>
      <c r="T107" s="711"/>
      <c r="U107" s="711"/>
      <c r="V107" s="711"/>
      <c r="W107" s="711"/>
      <c r="X107" s="711"/>
      <c r="Y107" s="712"/>
      <c r="Z107" s="707"/>
      <c r="AA107" s="708"/>
      <c r="AB107" s="708"/>
      <c r="AC107" s="709"/>
      <c r="AD107" s="703"/>
      <c r="AE107" s="623"/>
      <c r="AF107" s="623"/>
      <c r="AG107" s="623"/>
      <c r="AH107" s="624"/>
      <c r="AI107" s="710"/>
      <c r="AJ107" s="711"/>
      <c r="AK107" s="711"/>
      <c r="AL107" s="711"/>
      <c r="AM107" s="711"/>
      <c r="AN107" s="711"/>
      <c r="AO107" s="711"/>
      <c r="AP107" s="711"/>
      <c r="AQ107" s="711"/>
      <c r="AR107" s="711"/>
      <c r="AS107" s="711"/>
      <c r="AT107" s="711"/>
      <c r="AU107" s="712"/>
      <c r="AV107" s="707"/>
      <c r="AW107" s="708"/>
      <c r="AX107" s="708"/>
      <c r="AY107" s="713"/>
    </row>
    <row r="108" spans="2:51" ht="24.75" customHeight="1" x14ac:dyDescent="0.15">
      <c r="B108" s="688"/>
      <c r="C108" s="689"/>
      <c r="D108" s="689"/>
      <c r="E108" s="689"/>
      <c r="F108" s="689"/>
      <c r="G108" s="690"/>
      <c r="H108" s="703"/>
      <c r="I108" s="623"/>
      <c r="J108" s="623"/>
      <c r="K108" s="623"/>
      <c r="L108" s="624"/>
      <c r="M108" s="710"/>
      <c r="N108" s="711"/>
      <c r="O108" s="711"/>
      <c r="P108" s="711"/>
      <c r="Q108" s="711"/>
      <c r="R108" s="711"/>
      <c r="S108" s="711"/>
      <c r="T108" s="711"/>
      <c r="U108" s="711"/>
      <c r="V108" s="711"/>
      <c r="W108" s="711"/>
      <c r="X108" s="711"/>
      <c r="Y108" s="712"/>
      <c r="Z108" s="707"/>
      <c r="AA108" s="708"/>
      <c r="AB108" s="708"/>
      <c r="AC108" s="708"/>
      <c r="AD108" s="703"/>
      <c r="AE108" s="623"/>
      <c r="AF108" s="623"/>
      <c r="AG108" s="623"/>
      <c r="AH108" s="624"/>
      <c r="AI108" s="710"/>
      <c r="AJ108" s="711"/>
      <c r="AK108" s="711"/>
      <c r="AL108" s="711"/>
      <c r="AM108" s="711"/>
      <c r="AN108" s="711"/>
      <c r="AO108" s="711"/>
      <c r="AP108" s="711"/>
      <c r="AQ108" s="711"/>
      <c r="AR108" s="711"/>
      <c r="AS108" s="711"/>
      <c r="AT108" s="711"/>
      <c r="AU108" s="712"/>
      <c r="AV108" s="707"/>
      <c r="AW108" s="708"/>
      <c r="AX108" s="708"/>
      <c r="AY108" s="713"/>
    </row>
    <row r="109" spans="2:51" ht="24.75" customHeight="1" x14ac:dyDescent="0.15">
      <c r="B109" s="688"/>
      <c r="C109" s="689"/>
      <c r="D109" s="689"/>
      <c r="E109" s="689"/>
      <c r="F109" s="689"/>
      <c r="G109" s="690"/>
      <c r="H109" s="703"/>
      <c r="I109" s="623"/>
      <c r="J109" s="623"/>
      <c r="K109" s="623"/>
      <c r="L109" s="624"/>
      <c r="M109" s="710"/>
      <c r="N109" s="711"/>
      <c r="O109" s="711"/>
      <c r="P109" s="711"/>
      <c r="Q109" s="711"/>
      <c r="R109" s="711"/>
      <c r="S109" s="711"/>
      <c r="T109" s="711"/>
      <c r="U109" s="711"/>
      <c r="V109" s="711"/>
      <c r="W109" s="711"/>
      <c r="X109" s="711"/>
      <c r="Y109" s="712"/>
      <c r="Z109" s="707"/>
      <c r="AA109" s="708"/>
      <c r="AB109" s="708"/>
      <c r="AC109" s="708"/>
      <c r="AD109" s="703"/>
      <c r="AE109" s="623"/>
      <c r="AF109" s="623"/>
      <c r="AG109" s="623"/>
      <c r="AH109" s="624"/>
      <c r="AI109" s="710"/>
      <c r="AJ109" s="711"/>
      <c r="AK109" s="711"/>
      <c r="AL109" s="711"/>
      <c r="AM109" s="711"/>
      <c r="AN109" s="711"/>
      <c r="AO109" s="711"/>
      <c r="AP109" s="711"/>
      <c r="AQ109" s="711"/>
      <c r="AR109" s="711"/>
      <c r="AS109" s="711"/>
      <c r="AT109" s="711"/>
      <c r="AU109" s="712"/>
      <c r="AV109" s="707"/>
      <c r="AW109" s="708"/>
      <c r="AX109" s="708"/>
      <c r="AY109" s="713"/>
    </row>
    <row r="110" spans="2:51" ht="24.75" customHeight="1" x14ac:dyDescent="0.15">
      <c r="B110" s="688"/>
      <c r="C110" s="689"/>
      <c r="D110" s="689"/>
      <c r="E110" s="689"/>
      <c r="F110" s="689"/>
      <c r="G110" s="690"/>
      <c r="H110" s="703"/>
      <c r="I110" s="623"/>
      <c r="J110" s="623"/>
      <c r="K110" s="623"/>
      <c r="L110" s="624"/>
      <c r="M110" s="710"/>
      <c r="N110" s="711"/>
      <c r="O110" s="711"/>
      <c r="P110" s="711"/>
      <c r="Q110" s="711"/>
      <c r="R110" s="711"/>
      <c r="S110" s="711"/>
      <c r="T110" s="711"/>
      <c r="U110" s="711"/>
      <c r="V110" s="711"/>
      <c r="W110" s="711"/>
      <c r="X110" s="711"/>
      <c r="Y110" s="712"/>
      <c r="Z110" s="707"/>
      <c r="AA110" s="708"/>
      <c r="AB110" s="708"/>
      <c r="AC110" s="708"/>
      <c r="AD110" s="703"/>
      <c r="AE110" s="623"/>
      <c r="AF110" s="623"/>
      <c r="AG110" s="623"/>
      <c r="AH110" s="624"/>
      <c r="AI110" s="710"/>
      <c r="AJ110" s="711"/>
      <c r="AK110" s="711"/>
      <c r="AL110" s="711"/>
      <c r="AM110" s="711"/>
      <c r="AN110" s="711"/>
      <c r="AO110" s="711"/>
      <c r="AP110" s="711"/>
      <c r="AQ110" s="711"/>
      <c r="AR110" s="711"/>
      <c r="AS110" s="711"/>
      <c r="AT110" s="711"/>
      <c r="AU110" s="712"/>
      <c r="AV110" s="707"/>
      <c r="AW110" s="708"/>
      <c r="AX110" s="708"/>
      <c r="AY110" s="713"/>
    </row>
    <row r="111" spans="2:51" ht="24.75" customHeight="1" x14ac:dyDescent="0.15">
      <c r="B111" s="688"/>
      <c r="C111" s="689"/>
      <c r="D111" s="689"/>
      <c r="E111" s="689"/>
      <c r="F111" s="689"/>
      <c r="G111" s="690"/>
      <c r="H111" s="729"/>
      <c r="I111" s="591"/>
      <c r="J111" s="591"/>
      <c r="K111" s="591"/>
      <c r="L111" s="592"/>
      <c r="M111" s="730"/>
      <c r="N111" s="731"/>
      <c r="O111" s="731"/>
      <c r="P111" s="731"/>
      <c r="Q111" s="731"/>
      <c r="R111" s="731"/>
      <c r="S111" s="731"/>
      <c r="T111" s="731"/>
      <c r="U111" s="731"/>
      <c r="V111" s="731"/>
      <c r="W111" s="731"/>
      <c r="X111" s="731"/>
      <c r="Y111" s="732"/>
      <c r="Z111" s="733"/>
      <c r="AA111" s="734"/>
      <c r="AB111" s="734"/>
      <c r="AC111" s="734"/>
      <c r="AD111" s="729"/>
      <c r="AE111" s="591"/>
      <c r="AF111" s="591"/>
      <c r="AG111" s="591"/>
      <c r="AH111" s="592"/>
      <c r="AI111" s="730"/>
      <c r="AJ111" s="731"/>
      <c r="AK111" s="731"/>
      <c r="AL111" s="731"/>
      <c r="AM111" s="731"/>
      <c r="AN111" s="731"/>
      <c r="AO111" s="731"/>
      <c r="AP111" s="731"/>
      <c r="AQ111" s="731"/>
      <c r="AR111" s="731"/>
      <c r="AS111" s="731"/>
      <c r="AT111" s="731"/>
      <c r="AU111" s="732"/>
      <c r="AV111" s="733"/>
      <c r="AW111" s="734"/>
      <c r="AX111" s="734"/>
      <c r="AY111" s="735"/>
    </row>
    <row r="112" spans="2:51" ht="24.75" customHeight="1" x14ac:dyDescent="0.15">
      <c r="B112" s="688"/>
      <c r="C112" s="689"/>
      <c r="D112" s="689"/>
      <c r="E112" s="689"/>
      <c r="F112" s="689"/>
      <c r="G112" s="690"/>
      <c r="H112" s="740" t="s">
        <v>21</v>
      </c>
      <c r="I112" s="741"/>
      <c r="J112" s="741"/>
      <c r="K112" s="741"/>
      <c r="L112" s="741"/>
      <c r="M112" s="742"/>
      <c r="N112" s="743"/>
      <c r="O112" s="743"/>
      <c r="P112" s="743"/>
      <c r="Q112" s="743"/>
      <c r="R112" s="743"/>
      <c r="S112" s="743"/>
      <c r="T112" s="743"/>
      <c r="U112" s="743"/>
      <c r="V112" s="743"/>
      <c r="W112" s="743"/>
      <c r="X112" s="743"/>
      <c r="Y112" s="744"/>
      <c r="Z112" s="745">
        <f>SUM(Z104:AC111)</f>
        <v>419</v>
      </c>
      <c r="AA112" s="746"/>
      <c r="AB112" s="746"/>
      <c r="AC112" s="747"/>
      <c r="AD112" s="740" t="s">
        <v>21</v>
      </c>
      <c r="AE112" s="741"/>
      <c r="AF112" s="741"/>
      <c r="AG112" s="741"/>
      <c r="AH112" s="741"/>
      <c r="AI112" s="742"/>
      <c r="AJ112" s="743"/>
      <c r="AK112" s="743"/>
      <c r="AL112" s="743"/>
      <c r="AM112" s="743"/>
      <c r="AN112" s="743"/>
      <c r="AO112" s="743"/>
      <c r="AP112" s="743"/>
      <c r="AQ112" s="743"/>
      <c r="AR112" s="743"/>
      <c r="AS112" s="743"/>
      <c r="AT112" s="743"/>
      <c r="AU112" s="744"/>
      <c r="AV112" s="745">
        <f>SUM(AV104:AY111)</f>
        <v>0</v>
      </c>
      <c r="AW112" s="746"/>
      <c r="AX112" s="746"/>
      <c r="AY112" s="748"/>
    </row>
    <row r="113" spans="2:51" ht="24.75" customHeight="1" x14ac:dyDescent="0.15">
      <c r="B113" s="688"/>
      <c r="C113" s="689"/>
      <c r="D113" s="689"/>
      <c r="E113" s="689"/>
      <c r="F113" s="689"/>
      <c r="G113" s="690"/>
      <c r="H113" s="736" t="s">
        <v>756</v>
      </c>
      <c r="I113" s="737"/>
      <c r="J113" s="737"/>
      <c r="K113" s="737"/>
      <c r="L113" s="737"/>
      <c r="M113" s="737"/>
      <c r="N113" s="737"/>
      <c r="O113" s="737"/>
      <c r="P113" s="737"/>
      <c r="Q113" s="737"/>
      <c r="R113" s="737"/>
      <c r="S113" s="737"/>
      <c r="T113" s="737"/>
      <c r="U113" s="737"/>
      <c r="V113" s="737"/>
      <c r="W113" s="737"/>
      <c r="X113" s="737"/>
      <c r="Y113" s="737"/>
      <c r="Z113" s="737"/>
      <c r="AA113" s="737"/>
      <c r="AB113" s="737"/>
      <c r="AC113" s="738"/>
      <c r="AD113" s="736" t="s">
        <v>757</v>
      </c>
      <c r="AE113" s="737"/>
      <c r="AF113" s="737"/>
      <c r="AG113" s="737"/>
      <c r="AH113" s="737"/>
      <c r="AI113" s="737"/>
      <c r="AJ113" s="737"/>
      <c r="AK113" s="737"/>
      <c r="AL113" s="737"/>
      <c r="AM113" s="737"/>
      <c r="AN113" s="737"/>
      <c r="AO113" s="737"/>
      <c r="AP113" s="737"/>
      <c r="AQ113" s="737"/>
      <c r="AR113" s="737"/>
      <c r="AS113" s="737"/>
      <c r="AT113" s="737"/>
      <c r="AU113" s="737"/>
      <c r="AV113" s="737"/>
      <c r="AW113" s="737"/>
      <c r="AX113" s="737"/>
      <c r="AY113" s="739"/>
    </row>
    <row r="114" spans="2:51" ht="24.75" customHeight="1" x14ac:dyDescent="0.15">
      <c r="B114" s="688"/>
      <c r="C114" s="689"/>
      <c r="D114" s="689"/>
      <c r="E114" s="689"/>
      <c r="F114" s="689"/>
      <c r="G114" s="690"/>
      <c r="H114" s="698" t="s">
        <v>37</v>
      </c>
      <c r="I114" s="699"/>
      <c r="J114" s="699"/>
      <c r="K114" s="699"/>
      <c r="L114" s="699"/>
      <c r="M114" s="700" t="s">
        <v>76</v>
      </c>
      <c r="N114" s="701"/>
      <c r="O114" s="701"/>
      <c r="P114" s="701"/>
      <c r="Q114" s="701"/>
      <c r="R114" s="701"/>
      <c r="S114" s="701"/>
      <c r="T114" s="701"/>
      <c r="U114" s="701"/>
      <c r="V114" s="701"/>
      <c r="W114" s="701"/>
      <c r="X114" s="701"/>
      <c r="Y114" s="702"/>
      <c r="Z114" s="714" t="s">
        <v>77</v>
      </c>
      <c r="AA114" s="715"/>
      <c r="AB114" s="715"/>
      <c r="AC114" s="716"/>
      <c r="AD114" s="698" t="s">
        <v>37</v>
      </c>
      <c r="AE114" s="699"/>
      <c r="AF114" s="699"/>
      <c r="AG114" s="699"/>
      <c r="AH114" s="699"/>
      <c r="AI114" s="700" t="s">
        <v>76</v>
      </c>
      <c r="AJ114" s="701"/>
      <c r="AK114" s="701"/>
      <c r="AL114" s="701"/>
      <c r="AM114" s="701"/>
      <c r="AN114" s="701"/>
      <c r="AO114" s="701"/>
      <c r="AP114" s="701"/>
      <c r="AQ114" s="701"/>
      <c r="AR114" s="701"/>
      <c r="AS114" s="701"/>
      <c r="AT114" s="701"/>
      <c r="AU114" s="702"/>
      <c r="AV114" s="714" t="s">
        <v>77</v>
      </c>
      <c r="AW114" s="715"/>
      <c r="AX114" s="715"/>
      <c r="AY114" s="717"/>
    </row>
    <row r="115" spans="2:51" ht="24.75" customHeight="1" x14ac:dyDescent="0.15">
      <c r="B115" s="688"/>
      <c r="C115" s="689"/>
      <c r="D115" s="689"/>
      <c r="E115" s="689"/>
      <c r="F115" s="689"/>
      <c r="G115" s="690"/>
      <c r="H115" s="718"/>
      <c r="I115" s="611"/>
      <c r="J115" s="611"/>
      <c r="K115" s="611"/>
      <c r="L115" s="612"/>
      <c r="M115" s="725"/>
      <c r="N115" s="726"/>
      <c r="O115" s="726"/>
      <c r="P115" s="726"/>
      <c r="Q115" s="726"/>
      <c r="R115" s="726"/>
      <c r="S115" s="726"/>
      <c r="T115" s="726"/>
      <c r="U115" s="726"/>
      <c r="V115" s="726"/>
      <c r="W115" s="726"/>
      <c r="X115" s="726"/>
      <c r="Y115" s="727"/>
      <c r="Z115" s="722"/>
      <c r="AA115" s="723"/>
      <c r="AB115" s="723"/>
      <c r="AC115" s="724"/>
      <c r="AD115" s="718"/>
      <c r="AE115" s="611"/>
      <c r="AF115" s="611"/>
      <c r="AG115" s="611"/>
      <c r="AH115" s="612"/>
      <c r="AI115" s="725"/>
      <c r="AJ115" s="726"/>
      <c r="AK115" s="726"/>
      <c r="AL115" s="726"/>
      <c r="AM115" s="726"/>
      <c r="AN115" s="726"/>
      <c r="AO115" s="726"/>
      <c r="AP115" s="726"/>
      <c r="AQ115" s="726"/>
      <c r="AR115" s="726"/>
      <c r="AS115" s="726"/>
      <c r="AT115" s="726"/>
      <c r="AU115" s="727"/>
      <c r="AV115" s="722"/>
      <c r="AW115" s="723"/>
      <c r="AX115" s="723"/>
      <c r="AY115" s="728"/>
    </row>
    <row r="116" spans="2:51" ht="24.75" customHeight="1" x14ac:dyDescent="0.15">
      <c r="B116" s="688"/>
      <c r="C116" s="689"/>
      <c r="D116" s="689"/>
      <c r="E116" s="689"/>
      <c r="F116" s="689"/>
      <c r="G116" s="690"/>
      <c r="H116" s="703"/>
      <c r="I116" s="623"/>
      <c r="J116" s="623"/>
      <c r="K116" s="623"/>
      <c r="L116" s="624"/>
      <c r="M116" s="710"/>
      <c r="N116" s="711"/>
      <c r="O116" s="711"/>
      <c r="P116" s="711"/>
      <c r="Q116" s="711"/>
      <c r="R116" s="711"/>
      <c r="S116" s="711"/>
      <c r="T116" s="711"/>
      <c r="U116" s="711"/>
      <c r="V116" s="711"/>
      <c r="W116" s="711"/>
      <c r="X116" s="711"/>
      <c r="Y116" s="712"/>
      <c r="Z116" s="707"/>
      <c r="AA116" s="708"/>
      <c r="AB116" s="708"/>
      <c r="AC116" s="709"/>
      <c r="AD116" s="703"/>
      <c r="AE116" s="623"/>
      <c r="AF116" s="623"/>
      <c r="AG116" s="623"/>
      <c r="AH116" s="624"/>
      <c r="AI116" s="710"/>
      <c r="AJ116" s="711"/>
      <c r="AK116" s="711"/>
      <c r="AL116" s="711"/>
      <c r="AM116" s="711"/>
      <c r="AN116" s="711"/>
      <c r="AO116" s="711"/>
      <c r="AP116" s="711"/>
      <c r="AQ116" s="711"/>
      <c r="AR116" s="711"/>
      <c r="AS116" s="711"/>
      <c r="AT116" s="711"/>
      <c r="AU116" s="712"/>
      <c r="AV116" s="707"/>
      <c r="AW116" s="708"/>
      <c r="AX116" s="708"/>
      <c r="AY116" s="713"/>
    </row>
    <row r="117" spans="2:51" ht="24.75" customHeight="1" x14ac:dyDescent="0.15">
      <c r="B117" s="688"/>
      <c r="C117" s="689"/>
      <c r="D117" s="689"/>
      <c r="E117" s="689"/>
      <c r="F117" s="689"/>
      <c r="G117" s="690"/>
      <c r="H117" s="703"/>
      <c r="I117" s="623"/>
      <c r="J117" s="623"/>
      <c r="K117" s="623"/>
      <c r="L117" s="624"/>
      <c r="M117" s="710"/>
      <c r="N117" s="711"/>
      <c r="O117" s="711"/>
      <c r="P117" s="711"/>
      <c r="Q117" s="711"/>
      <c r="R117" s="711"/>
      <c r="S117" s="711"/>
      <c r="T117" s="711"/>
      <c r="U117" s="711"/>
      <c r="V117" s="711"/>
      <c r="W117" s="711"/>
      <c r="X117" s="711"/>
      <c r="Y117" s="712"/>
      <c r="Z117" s="707"/>
      <c r="AA117" s="708"/>
      <c r="AB117" s="708"/>
      <c r="AC117" s="709"/>
      <c r="AD117" s="703"/>
      <c r="AE117" s="623"/>
      <c r="AF117" s="623"/>
      <c r="AG117" s="623"/>
      <c r="AH117" s="624"/>
      <c r="AI117" s="710"/>
      <c r="AJ117" s="711"/>
      <c r="AK117" s="711"/>
      <c r="AL117" s="711"/>
      <c r="AM117" s="711"/>
      <c r="AN117" s="711"/>
      <c r="AO117" s="711"/>
      <c r="AP117" s="711"/>
      <c r="AQ117" s="711"/>
      <c r="AR117" s="711"/>
      <c r="AS117" s="711"/>
      <c r="AT117" s="711"/>
      <c r="AU117" s="712"/>
      <c r="AV117" s="707"/>
      <c r="AW117" s="708"/>
      <c r="AX117" s="708"/>
      <c r="AY117" s="713"/>
    </row>
    <row r="118" spans="2:51" ht="24.75" customHeight="1" x14ac:dyDescent="0.15">
      <c r="B118" s="688"/>
      <c r="C118" s="689"/>
      <c r="D118" s="689"/>
      <c r="E118" s="689"/>
      <c r="F118" s="689"/>
      <c r="G118" s="690"/>
      <c r="H118" s="703"/>
      <c r="I118" s="623"/>
      <c r="J118" s="623"/>
      <c r="K118" s="623"/>
      <c r="L118" s="624"/>
      <c r="M118" s="710"/>
      <c r="N118" s="711"/>
      <c r="O118" s="711"/>
      <c r="P118" s="711"/>
      <c r="Q118" s="711"/>
      <c r="R118" s="711"/>
      <c r="S118" s="711"/>
      <c r="T118" s="711"/>
      <c r="U118" s="711"/>
      <c r="V118" s="711"/>
      <c r="W118" s="711"/>
      <c r="X118" s="711"/>
      <c r="Y118" s="712"/>
      <c r="Z118" s="707"/>
      <c r="AA118" s="708"/>
      <c r="AB118" s="708"/>
      <c r="AC118" s="709"/>
      <c r="AD118" s="703"/>
      <c r="AE118" s="623"/>
      <c r="AF118" s="623"/>
      <c r="AG118" s="623"/>
      <c r="AH118" s="624"/>
      <c r="AI118" s="710"/>
      <c r="AJ118" s="711"/>
      <c r="AK118" s="711"/>
      <c r="AL118" s="711"/>
      <c r="AM118" s="711"/>
      <c r="AN118" s="711"/>
      <c r="AO118" s="711"/>
      <c r="AP118" s="711"/>
      <c r="AQ118" s="711"/>
      <c r="AR118" s="711"/>
      <c r="AS118" s="711"/>
      <c r="AT118" s="711"/>
      <c r="AU118" s="712"/>
      <c r="AV118" s="707"/>
      <c r="AW118" s="708"/>
      <c r="AX118" s="708"/>
      <c r="AY118" s="713"/>
    </row>
    <row r="119" spans="2:51" ht="24.75" customHeight="1" x14ac:dyDescent="0.15">
      <c r="B119" s="688"/>
      <c r="C119" s="689"/>
      <c r="D119" s="689"/>
      <c r="E119" s="689"/>
      <c r="F119" s="689"/>
      <c r="G119" s="690"/>
      <c r="H119" s="703"/>
      <c r="I119" s="623"/>
      <c r="J119" s="623"/>
      <c r="K119" s="623"/>
      <c r="L119" s="624"/>
      <c r="M119" s="710"/>
      <c r="N119" s="711"/>
      <c r="O119" s="711"/>
      <c r="P119" s="711"/>
      <c r="Q119" s="711"/>
      <c r="R119" s="711"/>
      <c r="S119" s="711"/>
      <c r="T119" s="711"/>
      <c r="U119" s="711"/>
      <c r="V119" s="711"/>
      <c r="W119" s="711"/>
      <c r="X119" s="711"/>
      <c r="Y119" s="712"/>
      <c r="Z119" s="707"/>
      <c r="AA119" s="708"/>
      <c r="AB119" s="708"/>
      <c r="AC119" s="708"/>
      <c r="AD119" s="703"/>
      <c r="AE119" s="623"/>
      <c r="AF119" s="623"/>
      <c r="AG119" s="623"/>
      <c r="AH119" s="624"/>
      <c r="AI119" s="710"/>
      <c r="AJ119" s="711"/>
      <c r="AK119" s="711"/>
      <c r="AL119" s="711"/>
      <c r="AM119" s="711"/>
      <c r="AN119" s="711"/>
      <c r="AO119" s="711"/>
      <c r="AP119" s="711"/>
      <c r="AQ119" s="711"/>
      <c r="AR119" s="711"/>
      <c r="AS119" s="711"/>
      <c r="AT119" s="711"/>
      <c r="AU119" s="712"/>
      <c r="AV119" s="707"/>
      <c r="AW119" s="708"/>
      <c r="AX119" s="708"/>
      <c r="AY119" s="713"/>
    </row>
    <row r="120" spans="2:51" ht="24.75" customHeight="1" x14ac:dyDescent="0.15">
      <c r="B120" s="688"/>
      <c r="C120" s="689"/>
      <c r="D120" s="689"/>
      <c r="E120" s="689"/>
      <c r="F120" s="689"/>
      <c r="G120" s="690"/>
      <c r="H120" s="703"/>
      <c r="I120" s="623"/>
      <c r="J120" s="623"/>
      <c r="K120" s="623"/>
      <c r="L120" s="624"/>
      <c r="M120" s="710"/>
      <c r="N120" s="711"/>
      <c r="O120" s="711"/>
      <c r="P120" s="711"/>
      <c r="Q120" s="711"/>
      <c r="R120" s="711"/>
      <c r="S120" s="711"/>
      <c r="T120" s="711"/>
      <c r="U120" s="711"/>
      <c r="V120" s="711"/>
      <c r="W120" s="711"/>
      <c r="X120" s="711"/>
      <c r="Y120" s="712"/>
      <c r="Z120" s="707"/>
      <c r="AA120" s="708"/>
      <c r="AB120" s="708"/>
      <c r="AC120" s="708"/>
      <c r="AD120" s="703"/>
      <c r="AE120" s="623"/>
      <c r="AF120" s="623"/>
      <c r="AG120" s="623"/>
      <c r="AH120" s="624"/>
      <c r="AI120" s="710"/>
      <c r="AJ120" s="711"/>
      <c r="AK120" s="711"/>
      <c r="AL120" s="711"/>
      <c r="AM120" s="711"/>
      <c r="AN120" s="711"/>
      <c r="AO120" s="711"/>
      <c r="AP120" s="711"/>
      <c r="AQ120" s="711"/>
      <c r="AR120" s="711"/>
      <c r="AS120" s="711"/>
      <c r="AT120" s="711"/>
      <c r="AU120" s="712"/>
      <c r="AV120" s="707"/>
      <c r="AW120" s="708"/>
      <c r="AX120" s="708"/>
      <c r="AY120" s="713"/>
    </row>
    <row r="121" spans="2:51" ht="24.75" customHeight="1" x14ac:dyDescent="0.15">
      <c r="B121" s="688"/>
      <c r="C121" s="689"/>
      <c r="D121" s="689"/>
      <c r="E121" s="689"/>
      <c r="F121" s="689"/>
      <c r="G121" s="690"/>
      <c r="H121" s="703"/>
      <c r="I121" s="623"/>
      <c r="J121" s="623"/>
      <c r="K121" s="623"/>
      <c r="L121" s="624"/>
      <c r="M121" s="710"/>
      <c r="N121" s="711"/>
      <c r="O121" s="711"/>
      <c r="P121" s="711"/>
      <c r="Q121" s="711"/>
      <c r="R121" s="711"/>
      <c r="S121" s="711"/>
      <c r="T121" s="711"/>
      <c r="U121" s="711"/>
      <c r="V121" s="711"/>
      <c r="W121" s="711"/>
      <c r="X121" s="711"/>
      <c r="Y121" s="712"/>
      <c r="Z121" s="707"/>
      <c r="AA121" s="708"/>
      <c r="AB121" s="708"/>
      <c r="AC121" s="708"/>
      <c r="AD121" s="703"/>
      <c r="AE121" s="623"/>
      <c r="AF121" s="623"/>
      <c r="AG121" s="623"/>
      <c r="AH121" s="624"/>
      <c r="AI121" s="710"/>
      <c r="AJ121" s="711"/>
      <c r="AK121" s="711"/>
      <c r="AL121" s="711"/>
      <c r="AM121" s="711"/>
      <c r="AN121" s="711"/>
      <c r="AO121" s="711"/>
      <c r="AP121" s="711"/>
      <c r="AQ121" s="711"/>
      <c r="AR121" s="711"/>
      <c r="AS121" s="711"/>
      <c r="AT121" s="711"/>
      <c r="AU121" s="712"/>
      <c r="AV121" s="707"/>
      <c r="AW121" s="708"/>
      <c r="AX121" s="708"/>
      <c r="AY121" s="713"/>
    </row>
    <row r="122" spans="2:51" ht="24.75" customHeight="1" x14ac:dyDescent="0.15">
      <c r="B122" s="688"/>
      <c r="C122" s="689"/>
      <c r="D122" s="689"/>
      <c r="E122" s="689"/>
      <c r="F122" s="689"/>
      <c r="G122" s="690"/>
      <c r="H122" s="729"/>
      <c r="I122" s="591"/>
      <c r="J122" s="591"/>
      <c r="K122" s="591"/>
      <c r="L122" s="592"/>
      <c r="M122" s="730"/>
      <c r="N122" s="731"/>
      <c r="O122" s="731"/>
      <c r="P122" s="731"/>
      <c r="Q122" s="731"/>
      <c r="R122" s="731"/>
      <c r="S122" s="731"/>
      <c r="T122" s="731"/>
      <c r="U122" s="731"/>
      <c r="V122" s="731"/>
      <c r="W122" s="731"/>
      <c r="X122" s="731"/>
      <c r="Y122" s="732"/>
      <c r="Z122" s="733"/>
      <c r="AA122" s="734"/>
      <c r="AB122" s="734"/>
      <c r="AC122" s="734"/>
      <c r="AD122" s="729"/>
      <c r="AE122" s="591"/>
      <c r="AF122" s="591"/>
      <c r="AG122" s="591"/>
      <c r="AH122" s="592"/>
      <c r="AI122" s="730"/>
      <c r="AJ122" s="731"/>
      <c r="AK122" s="731"/>
      <c r="AL122" s="731"/>
      <c r="AM122" s="731"/>
      <c r="AN122" s="731"/>
      <c r="AO122" s="731"/>
      <c r="AP122" s="731"/>
      <c r="AQ122" s="731"/>
      <c r="AR122" s="731"/>
      <c r="AS122" s="731"/>
      <c r="AT122" s="731"/>
      <c r="AU122" s="732"/>
      <c r="AV122" s="733"/>
      <c r="AW122" s="734"/>
      <c r="AX122" s="734"/>
      <c r="AY122" s="735"/>
    </row>
    <row r="123" spans="2:51" ht="24.75" customHeight="1" thickBot="1" x14ac:dyDescent="0.2">
      <c r="B123" s="691"/>
      <c r="C123" s="692"/>
      <c r="D123" s="692"/>
      <c r="E123" s="692"/>
      <c r="F123" s="692"/>
      <c r="G123" s="693"/>
      <c r="H123" s="752" t="s">
        <v>21</v>
      </c>
      <c r="I123" s="753"/>
      <c r="J123" s="753"/>
      <c r="K123" s="753"/>
      <c r="L123" s="753"/>
      <c r="M123" s="754"/>
      <c r="N123" s="755"/>
      <c r="O123" s="755"/>
      <c r="P123" s="755"/>
      <c r="Q123" s="755"/>
      <c r="R123" s="755"/>
      <c r="S123" s="755"/>
      <c r="T123" s="755"/>
      <c r="U123" s="755"/>
      <c r="V123" s="755"/>
      <c r="W123" s="755"/>
      <c r="X123" s="755"/>
      <c r="Y123" s="756"/>
      <c r="Z123" s="757">
        <f>SUM(Z115:AC122)</f>
        <v>0</v>
      </c>
      <c r="AA123" s="758"/>
      <c r="AB123" s="758"/>
      <c r="AC123" s="759"/>
      <c r="AD123" s="752" t="s">
        <v>21</v>
      </c>
      <c r="AE123" s="753"/>
      <c r="AF123" s="753"/>
      <c r="AG123" s="753"/>
      <c r="AH123" s="753"/>
      <c r="AI123" s="754"/>
      <c r="AJ123" s="755"/>
      <c r="AK123" s="755"/>
      <c r="AL123" s="755"/>
      <c r="AM123" s="755"/>
      <c r="AN123" s="755"/>
      <c r="AO123" s="755"/>
      <c r="AP123" s="755"/>
      <c r="AQ123" s="755"/>
      <c r="AR123" s="755"/>
      <c r="AS123" s="755"/>
      <c r="AT123" s="755"/>
      <c r="AU123" s="756"/>
      <c r="AV123" s="757">
        <f>SUM(AV115:AY122)</f>
        <v>0</v>
      </c>
      <c r="AW123" s="758"/>
      <c r="AX123" s="758"/>
      <c r="AY123" s="760"/>
    </row>
    <row r="126" spans="2:51" ht="14.4" x14ac:dyDescent="0.15">
      <c r="C126" s="24" t="s">
        <v>758</v>
      </c>
    </row>
    <row r="127" spans="2:51" x14ac:dyDescent="0.15">
      <c r="C127" t="s">
        <v>759</v>
      </c>
    </row>
    <row r="128" spans="2:51" ht="34.549999999999997" customHeight="1" x14ac:dyDescent="0.15">
      <c r="B128" s="749"/>
      <c r="C128" s="749"/>
      <c r="D128" s="750" t="s">
        <v>760</v>
      </c>
      <c r="E128" s="750"/>
      <c r="F128" s="750"/>
      <c r="G128" s="750"/>
      <c r="H128" s="750"/>
      <c r="I128" s="750"/>
      <c r="J128" s="750"/>
      <c r="K128" s="750"/>
      <c r="L128" s="750"/>
      <c r="M128" s="750"/>
      <c r="N128" s="750" t="s">
        <v>761</v>
      </c>
      <c r="O128" s="750"/>
      <c r="P128" s="750"/>
      <c r="Q128" s="750"/>
      <c r="R128" s="750"/>
      <c r="S128" s="750"/>
      <c r="T128" s="750"/>
      <c r="U128" s="750"/>
      <c r="V128" s="750"/>
      <c r="W128" s="750"/>
      <c r="X128" s="750"/>
      <c r="Y128" s="750"/>
      <c r="Z128" s="750"/>
      <c r="AA128" s="750"/>
      <c r="AB128" s="750"/>
      <c r="AC128" s="750"/>
      <c r="AD128" s="750"/>
      <c r="AE128" s="750"/>
      <c r="AF128" s="750"/>
      <c r="AG128" s="750"/>
      <c r="AH128" s="750"/>
      <c r="AI128" s="750"/>
      <c r="AJ128" s="750"/>
      <c r="AK128" s="750"/>
      <c r="AL128" s="751" t="s">
        <v>762</v>
      </c>
      <c r="AM128" s="750"/>
      <c r="AN128" s="750"/>
      <c r="AO128" s="750"/>
      <c r="AP128" s="750"/>
      <c r="AQ128" s="750"/>
      <c r="AR128" s="750" t="s">
        <v>87</v>
      </c>
      <c r="AS128" s="750"/>
      <c r="AT128" s="750"/>
      <c r="AU128" s="750"/>
      <c r="AV128" s="750" t="s">
        <v>88</v>
      </c>
      <c r="AW128" s="750"/>
      <c r="AX128" s="750"/>
    </row>
    <row r="129" spans="2:50" ht="24.05" customHeight="1" x14ac:dyDescent="0.15">
      <c r="B129" s="749">
        <v>1</v>
      </c>
      <c r="C129" s="749">
        <v>1</v>
      </c>
      <c r="D129" s="761" t="s">
        <v>763</v>
      </c>
      <c r="E129" s="761"/>
      <c r="F129" s="761"/>
      <c r="G129" s="761"/>
      <c r="H129" s="761"/>
      <c r="I129" s="761"/>
      <c r="J129" s="761"/>
      <c r="K129" s="761"/>
      <c r="L129" s="761"/>
      <c r="M129" s="761"/>
      <c r="N129" s="761" t="s">
        <v>764</v>
      </c>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2">
        <v>522</v>
      </c>
      <c r="AM129" s="763"/>
      <c r="AN129" s="763"/>
      <c r="AO129" s="763"/>
      <c r="AP129" s="763"/>
      <c r="AQ129" s="763"/>
      <c r="AR129" s="764" t="s">
        <v>737</v>
      </c>
      <c r="AS129" s="741"/>
      <c r="AT129" s="741"/>
      <c r="AU129" s="765"/>
      <c r="AV129" s="764" t="s">
        <v>737</v>
      </c>
      <c r="AW129" s="741"/>
      <c r="AX129" s="765"/>
    </row>
    <row r="130" spans="2:50" ht="24.05" customHeight="1" x14ac:dyDescent="0.15">
      <c r="B130" s="749">
        <v>2</v>
      </c>
      <c r="C130" s="749">
        <v>1</v>
      </c>
      <c r="D130" s="761" t="s">
        <v>765</v>
      </c>
      <c r="E130" s="761"/>
      <c r="F130" s="761"/>
      <c r="G130" s="761"/>
      <c r="H130" s="761"/>
      <c r="I130" s="761"/>
      <c r="J130" s="761"/>
      <c r="K130" s="761"/>
      <c r="L130" s="761"/>
      <c r="M130" s="761"/>
      <c r="N130" s="761" t="s">
        <v>764</v>
      </c>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2">
        <v>522</v>
      </c>
      <c r="AM130" s="763"/>
      <c r="AN130" s="763"/>
      <c r="AO130" s="763"/>
      <c r="AP130" s="763"/>
      <c r="AQ130" s="763"/>
      <c r="AR130" s="764" t="s">
        <v>737</v>
      </c>
      <c r="AS130" s="741"/>
      <c r="AT130" s="741"/>
      <c r="AU130" s="765"/>
      <c r="AV130" s="764" t="s">
        <v>737</v>
      </c>
      <c r="AW130" s="741"/>
      <c r="AX130" s="765"/>
    </row>
    <row r="131" spans="2:50" ht="24.05" customHeight="1" x14ac:dyDescent="0.15">
      <c r="B131" s="749">
        <v>3</v>
      </c>
      <c r="C131" s="749">
        <v>1</v>
      </c>
      <c r="D131" s="761" t="s">
        <v>766</v>
      </c>
      <c r="E131" s="761"/>
      <c r="F131" s="761"/>
      <c r="G131" s="761"/>
      <c r="H131" s="761"/>
      <c r="I131" s="761"/>
      <c r="J131" s="761"/>
      <c r="K131" s="761"/>
      <c r="L131" s="761"/>
      <c r="M131" s="761"/>
      <c r="N131" s="761" t="s">
        <v>764</v>
      </c>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2">
        <v>491</v>
      </c>
      <c r="AM131" s="763"/>
      <c r="AN131" s="763"/>
      <c r="AO131" s="763"/>
      <c r="AP131" s="763"/>
      <c r="AQ131" s="763"/>
      <c r="AR131" s="764" t="s">
        <v>737</v>
      </c>
      <c r="AS131" s="741"/>
      <c r="AT131" s="741"/>
      <c r="AU131" s="765"/>
      <c r="AV131" s="764" t="s">
        <v>737</v>
      </c>
      <c r="AW131" s="741"/>
      <c r="AX131" s="765"/>
    </row>
    <row r="132" spans="2:50" ht="24.05" customHeight="1" x14ac:dyDescent="0.15">
      <c r="B132" s="749">
        <v>4</v>
      </c>
      <c r="C132" s="749">
        <v>1</v>
      </c>
      <c r="D132" s="761" t="s">
        <v>767</v>
      </c>
      <c r="E132" s="761"/>
      <c r="F132" s="761"/>
      <c r="G132" s="761"/>
      <c r="H132" s="761"/>
      <c r="I132" s="761"/>
      <c r="J132" s="761"/>
      <c r="K132" s="761"/>
      <c r="L132" s="761"/>
      <c r="M132" s="761"/>
      <c r="N132" s="761" t="s">
        <v>764</v>
      </c>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2">
        <v>376</v>
      </c>
      <c r="AM132" s="763"/>
      <c r="AN132" s="763"/>
      <c r="AO132" s="763"/>
      <c r="AP132" s="763"/>
      <c r="AQ132" s="763"/>
      <c r="AR132" s="764" t="s">
        <v>737</v>
      </c>
      <c r="AS132" s="741"/>
      <c r="AT132" s="741"/>
      <c r="AU132" s="765"/>
      <c r="AV132" s="764" t="s">
        <v>737</v>
      </c>
      <c r="AW132" s="741"/>
      <c r="AX132" s="765"/>
    </row>
    <row r="133" spans="2:50" ht="24.05" customHeight="1" x14ac:dyDescent="0.15">
      <c r="B133" s="749">
        <v>5</v>
      </c>
      <c r="C133" s="749">
        <v>1</v>
      </c>
      <c r="D133" s="761" t="s">
        <v>768</v>
      </c>
      <c r="E133" s="761"/>
      <c r="F133" s="761"/>
      <c r="G133" s="761"/>
      <c r="H133" s="761"/>
      <c r="I133" s="761"/>
      <c r="J133" s="761"/>
      <c r="K133" s="761"/>
      <c r="L133" s="761"/>
      <c r="M133" s="761"/>
      <c r="N133" s="761" t="s">
        <v>764</v>
      </c>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2">
        <v>351</v>
      </c>
      <c r="AM133" s="763"/>
      <c r="AN133" s="763"/>
      <c r="AO133" s="763"/>
      <c r="AP133" s="763"/>
      <c r="AQ133" s="763"/>
      <c r="AR133" s="764" t="s">
        <v>737</v>
      </c>
      <c r="AS133" s="741"/>
      <c r="AT133" s="741"/>
      <c r="AU133" s="765"/>
      <c r="AV133" s="764" t="s">
        <v>737</v>
      </c>
      <c r="AW133" s="741"/>
      <c r="AX133" s="765"/>
    </row>
    <row r="134" spans="2:50" ht="24.05" customHeight="1" x14ac:dyDescent="0.15">
      <c r="B134" s="749">
        <v>6</v>
      </c>
      <c r="C134" s="749">
        <v>1</v>
      </c>
      <c r="D134" s="761" t="s">
        <v>769</v>
      </c>
      <c r="E134" s="761"/>
      <c r="F134" s="761"/>
      <c r="G134" s="761"/>
      <c r="H134" s="761"/>
      <c r="I134" s="761"/>
      <c r="J134" s="761"/>
      <c r="K134" s="761"/>
      <c r="L134" s="761"/>
      <c r="M134" s="761"/>
      <c r="N134" s="761" t="s">
        <v>764</v>
      </c>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762">
        <v>46</v>
      </c>
      <c r="AM134" s="763"/>
      <c r="AN134" s="763"/>
      <c r="AO134" s="763"/>
      <c r="AP134" s="763"/>
      <c r="AQ134" s="763"/>
      <c r="AR134" s="764" t="s">
        <v>737</v>
      </c>
      <c r="AS134" s="741"/>
      <c r="AT134" s="741"/>
      <c r="AU134" s="765"/>
      <c r="AV134" s="764" t="s">
        <v>737</v>
      </c>
      <c r="AW134" s="741"/>
      <c r="AX134" s="765"/>
    </row>
    <row r="135" spans="2:50" ht="24.05" customHeight="1" x14ac:dyDescent="0.15">
      <c r="B135" s="749">
        <v>7</v>
      </c>
      <c r="C135" s="749">
        <v>1</v>
      </c>
      <c r="D135" s="761" t="s">
        <v>770</v>
      </c>
      <c r="E135" s="761"/>
      <c r="F135" s="761"/>
      <c r="G135" s="761"/>
      <c r="H135" s="761"/>
      <c r="I135" s="761"/>
      <c r="J135" s="761"/>
      <c r="K135" s="761"/>
      <c r="L135" s="761"/>
      <c r="M135" s="761"/>
      <c r="N135" s="761" t="s">
        <v>764</v>
      </c>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762">
        <v>32</v>
      </c>
      <c r="AM135" s="763"/>
      <c r="AN135" s="763"/>
      <c r="AO135" s="763"/>
      <c r="AP135" s="763"/>
      <c r="AQ135" s="763"/>
      <c r="AR135" s="764" t="s">
        <v>737</v>
      </c>
      <c r="AS135" s="741"/>
      <c r="AT135" s="741"/>
      <c r="AU135" s="765"/>
      <c r="AV135" s="764" t="s">
        <v>737</v>
      </c>
      <c r="AW135" s="741"/>
      <c r="AX135" s="765"/>
    </row>
    <row r="136" spans="2:50" ht="24.05" customHeight="1" x14ac:dyDescent="0.15">
      <c r="B136" s="749">
        <v>8</v>
      </c>
      <c r="C136" s="749">
        <v>1</v>
      </c>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762"/>
      <c r="AM136" s="763"/>
      <c r="AN136" s="763"/>
      <c r="AO136" s="763"/>
      <c r="AP136" s="763"/>
      <c r="AQ136" s="763"/>
      <c r="AR136" s="764" t="s">
        <v>737</v>
      </c>
      <c r="AS136" s="741"/>
      <c r="AT136" s="741"/>
      <c r="AU136" s="765"/>
      <c r="AV136" s="764" t="s">
        <v>737</v>
      </c>
      <c r="AW136" s="741"/>
      <c r="AX136" s="765"/>
    </row>
    <row r="137" spans="2:50" ht="24.05" customHeight="1" x14ac:dyDescent="0.15">
      <c r="B137" s="749">
        <v>9</v>
      </c>
      <c r="C137" s="749">
        <v>1</v>
      </c>
      <c r="D137" s="761"/>
      <c r="E137" s="761"/>
      <c r="F137" s="761"/>
      <c r="G137" s="761"/>
      <c r="H137" s="761"/>
      <c r="I137" s="761"/>
      <c r="J137" s="761"/>
      <c r="K137" s="761"/>
      <c r="L137" s="761"/>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766"/>
      <c r="AM137" s="767"/>
      <c r="AN137" s="767"/>
      <c r="AO137" s="767"/>
      <c r="AP137" s="767"/>
      <c r="AQ137" s="767"/>
      <c r="AR137" s="761"/>
      <c r="AS137" s="761"/>
      <c r="AT137" s="761"/>
      <c r="AU137" s="761"/>
      <c r="AV137" s="761"/>
      <c r="AW137" s="761"/>
      <c r="AX137" s="761"/>
    </row>
    <row r="138" spans="2:50" ht="24.05" customHeight="1" x14ac:dyDescent="0.15">
      <c r="B138" s="749">
        <v>10</v>
      </c>
      <c r="C138" s="749">
        <v>1</v>
      </c>
      <c r="D138" s="761"/>
      <c r="E138" s="761"/>
      <c r="F138" s="761"/>
      <c r="G138" s="761"/>
      <c r="H138" s="761"/>
      <c r="I138" s="761"/>
      <c r="J138" s="761"/>
      <c r="K138" s="761"/>
      <c r="L138" s="761"/>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766"/>
      <c r="AM138" s="767"/>
      <c r="AN138" s="767"/>
      <c r="AO138" s="767"/>
      <c r="AP138" s="767"/>
      <c r="AQ138" s="767"/>
      <c r="AR138" s="761"/>
      <c r="AS138" s="761"/>
      <c r="AT138" s="761"/>
      <c r="AU138" s="761"/>
      <c r="AV138" s="761"/>
      <c r="AW138" s="761"/>
      <c r="AX138" s="761"/>
    </row>
    <row r="140" spans="2:50" ht="23.25" hidden="1" customHeight="1" x14ac:dyDescent="0.15">
      <c r="B140" t="s">
        <v>89</v>
      </c>
    </row>
    <row r="141" spans="2:50" ht="36" hidden="1" customHeight="1" x14ac:dyDescent="0.15">
      <c r="B141" s="750" t="s">
        <v>90</v>
      </c>
      <c r="C141" s="750"/>
      <c r="D141" s="750"/>
      <c r="E141" s="750"/>
      <c r="F141" s="750"/>
      <c r="G141" s="750"/>
      <c r="H141" s="750"/>
      <c r="I141" s="768"/>
      <c r="J141" s="768"/>
      <c r="K141" s="768"/>
      <c r="L141" s="768"/>
      <c r="M141" s="768"/>
      <c r="N141" s="768"/>
      <c r="O141" s="768"/>
      <c r="P141" s="768"/>
      <c r="Q141" s="768"/>
      <c r="R141" s="768"/>
      <c r="S141" s="768"/>
      <c r="T141" s="768"/>
      <c r="U141" s="768"/>
      <c r="V141" s="768"/>
      <c r="W141" s="768"/>
      <c r="X141" s="768"/>
      <c r="Y141" s="768"/>
    </row>
    <row r="142" spans="2:50" ht="36" hidden="1" customHeight="1" x14ac:dyDescent="0.15">
      <c r="B142" s="769" t="s">
        <v>91</v>
      </c>
      <c r="C142" s="770"/>
      <c r="D142" s="770"/>
      <c r="E142" s="770"/>
      <c r="F142" s="770"/>
      <c r="G142" s="770"/>
      <c r="H142" s="771"/>
      <c r="I142" s="764" t="s">
        <v>771</v>
      </c>
      <c r="J142" s="741"/>
      <c r="K142" s="741"/>
      <c r="L142" s="741"/>
      <c r="M142" s="765"/>
      <c r="N142" s="772" t="s">
        <v>93</v>
      </c>
      <c r="O142" s="770"/>
      <c r="P142" s="770"/>
      <c r="Q142" s="770"/>
      <c r="R142" s="770"/>
      <c r="S142" s="770"/>
      <c r="T142" s="771"/>
      <c r="U142" s="764" t="s">
        <v>771</v>
      </c>
      <c r="V142" s="741"/>
      <c r="W142" s="741"/>
      <c r="X142" s="741"/>
      <c r="Y142" s="765"/>
      <c r="Z142" s="772" t="s">
        <v>94</v>
      </c>
      <c r="AA142" s="770"/>
      <c r="AB142" s="770"/>
      <c r="AC142" s="770"/>
      <c r="AD142" s="770"/>
      <c r="AE142" s="770"/>
      <c r="AF142" s="771"/>
      <c r="AG142" s="764" t="s">
        <v>771</v>
      </c>
      <c r="AH142" s="741"/>
      <c r="AI142" s="741"/>
      <c r="AJ142" s="741"/>
      <c r="AK142" s="765"/>
      <c r="AL142" s="772" t="s">
        <v>95</v>
      </c>
      <c r="AM142" s="770"/>
      <c r="AN142" s="770"/>
      <c r="AO142" s="770"/>
      <c r="AP142" s="770"/>
      <c r="AQ142" s="770"/>
      <c r="AR142" s="771"/>
      <c r="AS142" s="764" t="s">
        <v>771</v>
      </c>
      <c r="AT142" s="741"/>
      <c r="AU142" s="741"/>
      <c r="AV142" s="741"/>
      <c r="AW142" s="765"/>
    </row>
    <row r="143" spans="2:50" ht="36" hidden="1" customHeight="1" x14ac:dyDescent="0.15">
      <c r="B143" s="772" t="s">
        <v>96</v>
      </c>
      <c r="C143" s="770"/>
      <c r="D143" s="770"/>
      <c r="E143" s="770"/>
      <c r="F143" s="770"/>
      <c r="G143" s="770"/>
      <c r="H143" s="771"/>
      <c r="I143" s="773"/>
      <c r="J143" s="774"/>
      <c r="K143" s="774"/>
      <c r="L143" s="774"/>
      <c r="M143" s="775"/>
      <c r="N143" s="772" t="s">
        <v>97</v>
      </c>
      <c r="O143" s="770"/>
      <c r="P143" s="770"/>
      <c r="Q143" s="770"/>
      <c r="R143" s="770"/>
      <c r="S143" s="770"/>
      <c r="T143" s="771"/>
      <c r="U143" s="773"/>
      <c r="V143" s="774"/>
      <c r="W143" s="774"/>
      <c r="X143" s="774"/>
      <c r="Y143" s="775"/>
      <c r="Z143" s="772" t="s">
        <v>98</v>
      </c>
      <c r="AA143" s="770"/>
      <c r="AB143" s="770"/>
      <c r="AC143" s="770"/>
      <c r="AD143" s="770"/>
      <c r="AE143" s="770"/>
      <c r="AF143" s="771"/>
      <c r="AG143" s="773"/>
      <c r="AH143" s="774"/>
      <c r="AI143" s="774"/>
      <c r="AJ143" s="774"/>
      <c r="AK143" s="775"/>
      <c r="AL143" s="769" t="s">
        <v>99</v>
      </c>
      <c r="AM143" s="770"/>
      <c r="AN143" s="770"/>
      <c r="AO143" s="770"/>
      <c r="AP143" s="770"/>
      <c r="AQ143" s="770"/>
      <c r="AR143" s="771"/>
      <c r="AS143" s="773"/>
      <c r="AT143" s="774"/>
      <c r="AU143" s="774"/>
      <c r="AV143" s="774"/>
      <c r="AW143" s="775"/>
    </row>
    <row r="144" spans="2:50" x14ac:dyDescent="0.15">
      <c r="C144" t="s">
        <v>772</v>
      </c>
    </row>
    <row r="145" spans="2:59" ht="34.549999999999997" customHeight="1" x14ac:dyDescent="0.15">
      <c r="B145" s="749"/>
      <c r="C145" s="749"/>
      <c r="D145" s="750" t="s">
        <v>760</v>
      </c>
      <c r="E145" s="750"/>
      <c r="F145" s="750"/>
      <c r="G145" s="750"/>
      <c r="H145" s="750"/>
      <c r="I145" s="750"/>
      <c r="J145" s="750"/>
      <c r="K145" s="750"/>
      <c r="L145" s="750"/>
      <c r="M145" s="750"/>
      <c r="N145" s="750" t="s">
        <v>761</v>
      </c>
      <c r="O145" s="750"/>
      <c r="P145" s="750"/>
      <c r="Q145" s="750"/>
      <c r="R145" s="750"/>
      <c r="S145" s="750"/>
      <c r="T145" s="750"/>
      <c r="U145" s="750"/>
      <c r="V145" s="750"/>
      <c r="W145" s="750"/>
      <c r="X145" s="750"/>
      <c r="Y145" s="750"/>
      <c r="Z145" s="750"/>
      <c r="AA145" s="750"/>
      <c r="AB145" s="750"/>
      <c r="AC145" s="750"/>
      <c r="AD145" s="750"/>
      <c r="AE145" s="750"/>
      <c r="AF145" s="750"/>
      <c r="AG145" s="750"/>
      <c r="AH145" s="750"/>
      <c r="AI145" s="750"/>
      <c r="AJ145" s="750"/>
      <c r="AK145" s="750"/>
      <c r="AL145" s="751" t="s">
        <v>762</v>
      </c>
      <c r="AM145" s="750"/>
      <c r="AN145" s="750"/>
      <c r="AO145" s="750"/>
      <c r="AP145" s="750"/>
      <c r="AQ145" s="750"/>
      <c r="AR145" s="750" t="s">
        <v>87</v>
      </c>
      <c r="AS145" s="750"/>
      <c r="AT145" s="750"/>
      <c r="AU145" s="750"/>
      <c r="AV145" s="750" t="s">
        <v>88</v>
      </c>
      <c r="AW145" s="750"/>
      <c r="AX145" s="750"/>
    </row>
    <row r="146" spans="2:59" ht="24.05" customHeight="1" x14ac:dyDescent="0.15">
      <c r="B146" s="749">
        <v>1</v>
      </c>
      <c r="C146" s="749">
        <v>1</v>
      </c>
      <c r="D146" s="773" t="s">
        <v>773</v>
      </c>
      <c r="E146" s="774"/>
      <c r="F146" s="774"/>
      <c r="G146" s="774"/>
      <c r="H146" s="774"/>
      <c r="I146" s="774"/>
      <c r="J146" s="774"/>
      <c r="K146" s="774"/>
      <c r="L146" s="774"/>
      <c r="M146" s="775"/>
      <c r="N146" s="761" t="s">
        <v>764</v>
      </c>
      <c r="O146" s="761"/>
      <c r="P146" s="761"/>
      <c r="Q146" s="761"/>
      <c r="R146" s="761"/>
      <c r="S146" s="761"/>
      <c r="T146" s="761"/>
      <c r="U146" s="761"/>
      <c r="V146" s="761"/>
      <c r="W146" s="761"/>
      <c r="X146" s="761"/>
      <c r="Y146" s="761"/>
      <c r="Z146" s="761"/>
      <c r="AA146" s="761"/>
      <c r="AB146" s="761"/>
      <c r="AC146" s="761"/>
      <c r="AD146" s="761"/>
      <c r="AE146" s="761"/>
      <c r="AF146" s="761"/>
      <c r="AG146" s="761"/>
      <c r="AH146" s="761"/>
      <c r="AI146" s="761"/>
      <c r="AJ146" s="761"/>
      <c r="AK146" s="761"/>
      <c r="AL146" s="762">
        <v>296</v>
      </c>
      <c r="AM146" s="763"/>
      <c r="AN146" s="763"/>
      <c r="AO146" s="763"/>
      <c r="AP146" s="763"/>
      <c r="AQ146" s="763"/>
      <c r="AR146" s="764" t="s">
        <v>737</v>
      </c>
      <c r="AS146" s="741"/>
      <c r="AT146" s="741"/>
      <c r="AU146" s="765"/>
      <c r="AV146" s="764" t="s">
        <v>737</v>
      </c>
      <c r="AW146" s="741"/>
      <c r="AX146" s="765"/>
      <c r="BG146" s="122"/>
    </row>
    <row r="147" spans="2:59" ht="24.05" customHeight="1" x14ac:dyDescent="0.15">
      <c r="B147" s="749">
        <v>2</v>
      </c>
      <c r="C147" s="749">
        <v>1</v>
      </c>
      <c r="D147" s="773" t="s">
        <v>774</v>
      </c>
      <c r="E147" s="774"/>
      <c r="F147" s="774"/>
      <c r="G147" s="774"/>
      <c r="H147" s="774"/>
      <c r="I147" s="774"/>
      <c r="J147" s="774"/>
      <c r="K147" s="774"/>
      <c r="L147" s="774"/>
      <c r="M147" s="775"/>
      <c r="N147" s="761" t="s">
        <v>764</v>
      </c>
      <c r="O147" s="761"/>
      <c r="P147" s="761"/>
      <c r="Q147" s="761"/>
      <c r="R147" s="761"/>
      <c r="S147" s="761"/>
      <c r="T147" s="761"/>
      <c r="U147" s="761"/>
      <c r="V147" s="761"/>
      <c r="W147" s="761"/>
      <c r="X147" s="761"/>
      <c r="Y147" s="761"/>
      <c r="Z147" s="761"/>
      <c r="AA147" s="761"/>
      <c r="AB147" s="761"/>
      <c r="AC147" s="761"/>
      <c r="AD147" s="761"/>
      <c r="AE147" s="761"/>
      <c r="AF147" s="761"/>
      <c r="AG147" s="761"/>
      <c r="AH147" s="761"/>
      <c r="AI147" s="761"/>
      <c r="AJ147" s="761"/>
      <c r="AK147" s="761"/>
      <c r="AL147" s="762">
        <v>60</v>
      </c>
      <c r="AM147" s="763"/>
      <c r="AN147" s="763"/>
      <c r="AO147" s="763"/>
      <c r="AP147" s="763"/>
      <c r="AQ147" s="763"/>
      <c r="AR147" s="764" t="s">
        <v>737</v>
      </c>
      <c r="AS147" s="741"/>
      <c r="AT147" s="741"/>
      <c r="AU147" s="765"/>
      <c r="AV147" s="764" t="s">
        <v>737</v>
      </c>
      <c r="AW147" s="741"/>
      <c r="AX147" s="765"/>
      <c r="BG147" s="122"/>
    </row>
    <row r="148" spans="2:59" ht="24.05" customHeight="1" x14ac:dyDescent="0.15">
      <c r="B148" s="749">
        <v>3</v>
      </c>
      <c r="C148" s="749">
        <v>1</v>
      </c>
      <c r="D148" s="773" t="s">
        <v>775</v>
      </c>
      <c r="E148" s="774"/>
      <c r="F148" s="774"/>
      <c r="G148" s="774"/>
      <c r="H148" s="774"/>
      <c r="I148" s="774"/>
      <c r="J148" s="774"/>
      <c r="K148" s="774"/>
      <c r="L148" s="774"/>
      <c r="M148" s="775"/>
      <c r="N148" s="761" t="s">
        <v>764</v>
      </c>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762">
        <v>56</v>
      </c>
      <c r="AM148" s="763"/>
      <c r="AN148" s="763"/>
      <c r="AO148" s="763"/>
      <c r="AP148" s="763"/>
      <c r="AQ148" s="763"/>
      <c r="AR148" s="764" t="s">
        <v>737</v>
      </c>
      <c r="AS148" s="741"/>
      <c r="AT148" s="741"/>
      <c r="AU148" s="765"/>
      <c r="AV148" s="764" t="s">
        <v>737</v>
      </c>
      <c r="AW148" s="741"/>
      <c r="AX148" s="765"/>
      <c r="BG148" s="122"/>
    </row>
    <row r="149" spans="2:59" ht="24.05" customHeight="1" x14ac:dyDescent="0.15">
      <c r="B149" s="749">
        <v>4</v>
      </c>
      <c r="C149" s="749">
        <v>1</v>
      </c>
      <c r="D149" s="773" t="s">
        <v>776</v>
      </c>
      <c r="E149" s="774"/>
      <c r="F149" s="774"/>
      <c r="G149" s="774"/>
      <c r="H149" s="774"/>
      <c r="I149" s="774"/>
      <c r="J149" s="774"/>
      <c r="K149" s="774"/>
      <c r="L149" s="774"/>
      <c r="M149" s="775"/>
      <c r="N149" s="761" t="s">
        <v>764</v>
      </c>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762">
        <v>46</v>
      </c>
      <c r="AM149" s="763"/>
      <c r="AN149" s="763"/>
      <c r="AO149" s="763"/>
      <c r="AP149" s="763"/>
      <c r="AQ149" s="763"/>
      <c r="AR149" s="764" t="s">
        <v>777</v>
      </c>
      <c r="AS149" s="741"/>
      <c r="AT149" s="741"/>
      <c r="AU149" s="765"/>
      <c r="AV149" s="764" t="s">
        <v>777</v>
      </c>
      <c r="AW149" s="741"/>
      <c r="AX149" s="765"/>
      <c r="BG149" s="122"/>
    </row>
    <row r="150" spans="2:59" ht="24.05" customHeight="1" x14ac:dyDescent="0.15">
      <c r="B150" s="749">
        <v>5</v>
      </c>
      <c r="C150" s="749">
        <v>1</v>
      </c>
      <c r="D150" s="773" t="s">
        <v>778</v>
      </c>
      <c r="E150" s="774"/>
      <c r="F150" s="774"/>
      <c r="G150" s="774"/>
      <c r="H150" s="774"/>
      <c r="I150" s="774"/>
      <c r="J150" s="774"/>
      <c r="K150" s="774"/>
      <c r="L150" s="774"/>
      <c r="M150" s="775"/>
      <c r="N150" s="761" t="s">
        <v>764</v>
      </c>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762">
        <v>32</v>
      </c>
      <c r="AM150" s="763"/>
      <c r="AN150" s="763"/>
      <c r="AO150" s="763"/>
      <c r="AP150" s="763"/>
      <c r="AQ150" s="763"/>
      <c r="AR150" s="764" t="s">
        <v>777</v>
      </c>
      <c r="AS150" s="741"/>
      <c r="AT150" s="741"/>
      <c r="AU150" s="765"/>
      <c r="AV150" s="764" t="s">
        <v>777</v>
      </c>
      <c r="AW150" s="741"/>
      <c r="AX150" s="765"/>
      <c r="BG150" s="122"/>
    </row>
    <row r="151" spans="2:59" ht="24.05" customHeight="1" x14ac:dyDescent="0.15">
      <c r="B151" s="749">
        <v>6</v>
      </c>
      <c r="C151" s="749">
        <v>1</v>
      </c>
      <c r="D151" s="773"/>
      <c r="E151" s="774"/>
      <c r="F151" s="774"/>
      <c r="G151" s="774"/>
      <c r="H151" s="774"/>
      <c r="I151" s="774"/>
      <c r="J151" s="774"/>
      <c r="K151" s="774"/>
      <c r="L151" s="774"/>
      <c r="M151" s="775"/>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762"/>
      <c r="AM151" s="763"/>
      <c r="AN151" s="763"/>
      <c r="AO151" s="763"/>
      <c r="AP151" s="763"/>
      <c r="AQ151" s="763"/>
      <c r="AR151" s="764" t="s">
        <v>777</v>
      </c>
      <c r="AS151" s="741"/>
      <c r="AT151" s="741"/>
      <c r="AU151" s="765"/>
      <c r="AV151" s="764" t="s">
        <v>777</v>
      </c>
      <c r="AW151" s="741"/>
      <c r="AX151" s="765"/>
      <c r="BG151" s="122"/>
    </row>
    <row r="152" spans="2:59" ht="24.05" customHeight="1" x14ac:dyDescent="0.15">
      <c r="B152" s="749">
        <v>7</v>
      </c>
      <c r="C152" s="749">
        <v>1</v>
      </c>
      <c r="D152" s="773"/>
      <c r="E152" s="774"/>
      <c r="F152" s="774"/>
      <c r="G152" s="774"/>
      <c r="H152" s="774"/>
      <c r="I152" s="774"/>
      <c r="J152" s="774"/>
      <c r="K152" s="774"/>
      <c r="L152" s="774"/>
      <c r="M152" s="775"/>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762"/>
      <c r="AM152" s="763"/>
      <c r="AN152" s="763"/>
      <c r="AO152" s="763"/>
      <c r="AP152" s="763"/>
      <c r="AQ152" s="763"/>
      <c r="AR152" s="764" t="s">
        <v>777</v>
      </c>
      <c r="AS152" s="741"/>
      <c r="AT152" s="741"/>
      <c r="AU152" s="765"/>
      <c r="AV152" s="764" t="s">
        <v>777</v>
      </c>
      <c r="AW152" s="741"/>
      <c r="AX152" s="765"/>
      <c r="BG152" s="122"/>
    </row>
    <row r="153" spans="2:59" ht="24.05" customHeight="1" x14ac:dyDescent="0.15">
      <c r="B153" s="749">
        <v>8</v>
      </c>
      <c r="C153" s="749">
        <v>1</v>
      </c>
      <c r="D153" s="773"/>
      <c r="E153" s="774"/>
      <c r="F153" s="774"/>
      <c r="G153" s="774"/>
      <c r="H153" s="774"/>
      <c r="I153" s="774"/>
      <c r="J153" s="774"/>
      <c r="K153" s="774"/>
      <c r="L153" s="774"/>
      <c r="M153" s="775"/>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762"/>
      <c r="AM153" s="763"/>
      <c r="AN153" s="763"/>
      <c r="AO153" s="763"/>
      <c r="AP153" s="763"/>
      <c r="AQ153" s="763"/>
      <c r="AR153" s="764" t="s">
        <v>777</v>
      </c>
      <c r="AS153" s="741"/>
      <c r="AT153" s="741"/>
      <c r="AU153" s="765"/>
      <c r="AV153" s="764" t="s">
        <v>777</v>
      </c>
      <c r="AW153" s="741"/>
      <c r="AX153" s="765"/>
      <c r="BG153" s="122"/>
    </row>
    <row r="154" spans="2:59" ht="24.05" customHeight="1" x14ac:dyDescent="0.15">
      <c r="B154" s="749">
        <v>9</v>
      </c>
      <c r="C154" s="749">
        <v>1</v>
      </c>
      <c r="D154" s="773"/>
      <c r="E154" s="774"/>
      <c r="F154" s="774"/>
      <c r="G154" s="774"/>
      <c r="H154" s="774"/>
      <c r="I154" s="774"/>
      <c r="J154" s="774"/>
      <c r="K154" s="774"/>
      <c r="L154" s="774"/>
      <c r="M154" s="775"/>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762"/>
      <c r="AM154" s="763"/>
      <c r="AN154" s="763"/>
      <c r="AO154" s="763"/>
      <c r="AP154" s="763"/>
      <c r="AQ154" s="763"/>
      <c r="AR154" s="764" t="s">
        <v>777</v>
      </c>
      <c r="AS154" s="741"/>
      <c r="AT154" s="741"/>
      <c r="AU154" s="765"/>
      <c r="AV154" s="764" t="s">
        <v>777</v>
      </c>
      <c r="AW154" s="741"/>
      <c r="AX154" s="765"/>
      <c r="BG154" s="122"/>
    </row>
    <row r="155" spans="2:59" ht="24.05" customHeight="1" x14ac:dyDescent="0.15">
      <c r="B155" s="749">
        <v>10</v>
      </c>
      <c r="C155" s="749">
        <v>1</v>
      </c>
      <c r="D155" s="773"/>
      <c r="E155" s="774"/>
      <c r="F155" s="774"/>
      <c r="G155" s="774"/>
      <c r="H155" s="774"/>
      <c r="I155" s="774"/>
      <c r="J155" s="774"/>
      <c r="K155" s="774"/>
      <c r="L155" s="774"/>
      <c r="M155" s="775"/>
      <c r="N155" s="761"/>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762"/>
      <c r="AM155" s="763"/>
      <c r="AN155" s="763"/>
      <c r="AO155" s="763"/>
      <c r="AP155" s="763"/>
      <c r="AQ155" s="763"/>
      <c r="AR155" s="764" t="s">
        <v>777</v>
      </c>
      <c r="AS155" s="741"/>
      <c r="AT155" s="741"/>
      <c r="AU155" s="765"/>
      <c r="AV155" s="764" t="s">
        <v>777</v>
      </c>
      <c r="AW155" s="741"/>
      <c r="AX155" s="765"/>
      <c r="BG155" s="122"/>
    </row>
    <row r="157" spans="2:59" x14ac:dyDescent="0.15">
      <c r="C157" t="s">
        <v>779</v>
      </c>
    </row>
    <row r="158" spans="2:59" ht="34.549999999999997" customHeight="1" x14ac:dyDescent="0.15">
      <c r="B158" s="749"/>
      <c r="C158" s="749"/>
      <c r="D158" s="750" t="s">
        <v>780</v>
      </c>
      <c r="E158" s="750"/>
      <c r="F158" s="750"/>
      <c r="G158" s="750"/>
      <c r="H158" s="750"/>
      <c r="I158" s="750"/>
      <c r="J158" s="750"/>
      <c r="K158" s="750"/>
      <c r="L158" s="750"/>
      <c r="M158" s="750"/>
      <c r="N158" s="750" t="s">
        <v>781</v>
      </c>
      <c r="O158" s="750"/>
      <c r="P158" s="750"/>
      <c r="Q158" s="750"/>
      <c r="R158" s="750"/>
      <c r="S158" s="750"/>
      <c r="T158" s="750"/>
      <c r="U158" s="750"/>
      <c r="V158" s="750"/>
      <c r="W158" s="750"/>
      <c r="X158" s="750"/>
      <c r="Y158" s="750"/>
      <c r="Z158" s="750"/>
      <c r="AA158" s="750"/>
      <c r="AB158" s="750"/>
      <c r="AC158" s="750"/>
      <c r="AD158" s="750"/>
      <c r="AE158" s="750"/>
      <c r="AF158" s="750"/>
      <c r="AG158" s="750"/>
      <c r="AH158" s="750"/>
      <c r="AI158" s="750"/>
      <c r="AJ158" s="750"/>
      <c r="AK158" s="750"/>
      <c r="AL158" s="751" t="s">
        <v>782</v>
      </c>
      <c r="AM158" s="750"/>
      <c r="AN158" s="750"/>
      <c r="AO158" s="750"/>
      <c r="AP158" s="750"/>
      <c r="AQ158" s="750"/>
      <c r="AR158" s="750" t="s">
        <v>87</v>
      </c>
      <c r="AS158" s="750"/>
      <c r="AT158" s="750"/>
      <c r="AU158" s="750"/>
      <c r="AV158" s="750" t="s">
        <v>88</v>
      </c>
      <c r="AW158" s="750"/>
      <c r="AX158" s="750"/>
    </row>
    <row r="159" spans="2:59" ht="24.05" customHeight="1" x14ac:dyDescent="0.15">
      <c r="B159" s="749">
        <v>1</v>
      </c>
      <c r="C159" s="749">
        <v>1</v>
      </c>
      <c r="D159" s="773" t="s">
        <v>783</v>
      </c>
      <c r="E159" s="774"/>
      <c r="F159" s="774"/>
      <c r="G159" s="774"/>
      <c r="H159" s="774"/>
      <c r="I159" s="774"/>
      <c r="J159" s="774"/>
      <c r="K159" s="774"/>
      <c r="L159" s="774"/>
      <c r="M159" s="775"/>
      <c r="N159" s="761" t="s">
        <v>784</v>
      </c>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762">
        <v>419</v>
      </c>
      <c r="AM159" s="763"/>
      <c r="AN159" s="763"/>
      <c r="AO159" s="763"/>
      <c r="AP159" s="763"/>
      <c r="AQ159" s="763"/>
      <c r="AR159" s="764" t="s">
        <v>777</v>
      </c>
      <c r="AS159" s="741"/>
      <c r="AT159" s="741"/>
      <c r="AU159" s="765"/>
      <c r="AV159" s="764" t="s">
        <v>777</v>
      </c>
      <c r="AW159" s="741"/>
      <c r="AX159" s="765"/>
      <c r="BG159" s="123"/>
    </row>
    <row r="160" spans="2:59" ht="24.05" customHeight="1" x14ac:dyDescent="0.15">
      <c r="B160" s="749">
        <v>2</v>
      </c>
      <c r="C160" s="749">
        <v>1</v>
      </c>
      <c r="D160" s="773" t="s">
        <v>785</v>
      </c>
      <c r="E160" s="774"/>
      <c r="F160" s="774"/>
      <c r="G160" s="774"/>
      <c r="H160" s="774"/>
      <c r="I160" s="774"/>
      <c r="J160" s="774"/>
      <c r="K160" s="774"/>
      <c r="L160" s="774"/>
      <c r="M160" s="775"/>
      <c r="N160" s="761" t="s">
        <v>784</v>
      </c>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762">
        <v>408</v>
      </c>
      <c r="AM160" s="763"/>
      <c r="AN160" s="763"/>
      <c r="AO160" s="763"/>
      <c r="AP160" s="763"/>
      <c r="AQ160" s="763"/>
      <c r="AR160" s="764" t="s">
        <v>777</v>
      </c>
      <c r="AS160" s="741"/>
      <c r="AT160" s="741"/>
      <c r="AU160" s="765"/>
      <c r="AV160" s="764" t="s">
        <v>777</v>
      </c>
      <c r="AW160" s="741"/>
      <c r="AX160" s="765"/>
      <c r="BG160" s="123"/>
    </row>
    <row r="161" spans="2:59" ht="24.05" customHeight="1" x14ac:dyDescent="0.15">
      <c r="B161" s="749">
        <v>3</v>
      </c>
      <c r="C161" s="749">
        <v>1</v>
      </c>
      <c r="D161" s="773" t="s">
        <v>786</v>
      </c>
      <c r="E161" s="774"/>
      <c r="F161" s="774"/>
      <c r="G161" s="774"/>
      <c r="H161" s="774"/>
      <c r="I161" s="774"/>
      <c r="J161" s="774"/>
      <c r="K161" s="774"/>
      <c r="L161" s="774"/>
      <c r="M161" s="775"/>
      <c r="N161" s="761" t="s">
        <v>784</v>
      </c>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762">
        <v>198</v>
      </c>
      <c r="AM161" s="763"/>
      <c r="AN161" s="763"/>
      <c r="AO161" s="763"/>
      <c r="AP161" s="763"/>
      <c r="AQ161" s="763"/>
      <c r="AR161" s="764" t="s">
        <v>777</v>
      </c>
      <c r="AS161" s="741"/>
      <c r="AT161" s="741"/>
      <c r="AU161" s="765"/>
      <c r="AV161" s="764" t="s">
        <v>777</v>
      </c>
      <c r="AW161" s="741"/>
      <c r="AX161" s="765"/>
      <c r="BG161" s="123"/>
    </row>
    <row r="162" spans="2:59" ht="24.05" customHeight="1" x14ac:dyDescent="0.15">
      <c r="B162" s="749">
        <v>4</v>
      </c>
      <c r="C162" s="749">
        <v>1</v>
      </c>
      <c r="D162" s="773" t="s">
        <v>787</v>
      </c>
      <c r="E162" s="774"/>
      <c r="F162" s="774"/>
      <c r="G162" s="774"/>
      <c r="H162" s="774"/>
      <c r="I162" s="774"/>
      <c r="J162" s="774"/>
      <c r="K162" s="774"/>
      <c r="L162" s="774"/>
      <c r="M162" s="775"/>
      <c r="N162" s="761" t="s">
        <v>784</v>
      </c>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762">
        <v>146</v>
      </c>
      <c r="AM162" s="763"/>
      <c r="AN162" s="763"/>
      <c r="AO162" s="763"/>
      <c r="AP162" s="763"/>
      <c r="AQ162" s="763"/>
      <c r="AR162" s="764" t="s">
        <v>777</v>
      </c>
      <c r="AS162" s="741"/>
      <c r="AT162" s="741"/>
      <c r="AU162" s="765"/>
      <c r="AV162" s="764" t="s">
        <v>777</v>
      </c>
      <c r="AW162" s="741"/>
      <c r="AX162" s="765"/>
      <c r="BG162" s="123"/>
    </row>
    <row r="163" spans="2:59" ht="24.05" customHeight="1" x14ac:dyDescent="0.15">
      <c r="B163" s="749">
        <v>5</v>
      </c>
      <c r="C163" s="749">
        <v>1</v>
      </c>
      <c r="D163" s="773" t="s">
        <v>788</v>
      </c>
      <c r="E163" s="774"/>
      <c r="F163" s="774"/>
      <c r="G163" s="774"/>
      <c r="H163" s="774"/>
      <c r="I163" s="774"/>
      <c r="J163" s="774"/>
      <c r="K163" s="774"/>
      <c r="L163" s="774"/>
      <c r="M163" s="775"/>
      <c r="N163" s="761" t="s">
        <v>784</v>
      </c>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762">
        <v>118</v>
      </c>
      <c r="AM163" s="763"/>
      <c r="AN163" s="763"/>
      <c r="AO163" s="763"/>
      <c r="AP163" s="763"/>
      <c r="AQ163" s="763"/>
      <c r="AR163" s="764" t="s">
        <v>777</v>
      </c>
      <c r="AS163" s="741"/>
      <c r="AT163" s="741"/>
      <c r="AU163" s="765"/>
      <c r="AV163" s="764" t="s">
        <v>777</v>
      </c>
      <c r="AW163" s="741"/>
      <c r="AX163" s="765"/>
      <c r="BG163" s="123"/>
    </row>
    <row r="164" spans="2:59" ht="24.05" customHeight="1" x14ac:dyDescent="0.15">
      <c r="B164" s="749">
        <v>6</v>
      </c>
      <c r="C164" s="749">
        <v>1</v>
      </c>
      <c r="D164" s="773" t="s">
        <v>789</v>
      </c>
      <c r="E164" s="774"/>
      <c r="F164" s="774"/>
      <c r="G164" s="774"/>
      <c r="H164" s="774"/>
      <c r="I164" s="774"/>
      <c r="J164" s="774"/>
      <c r="K164" s="774"/>
      <c r="L164" s="774"/>
      <c r="M164" s="775"/>
      <c r="N164" s="761" t="s">
        <v>784</v>
      </c>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762">
        <v>105</v>
      </c>
      <c r="AM164" s="763"/>
      <c r="AN164" s="763"/>
      <c r="AO164" s="763"/>
      <c r="AP164" s="763"/>
      <c r="AQ164" s="763"/>
      <c r="AR164" s="764" t="s">
        <v>777</v>
      </c>
      <c r="AS164" s="741"/>
      <c r="AT164" s="741"/>
      <c r="AU164" s="765"/>
      <c r="AV164" s="764" t="s">
        <v>777</v>
      </c>
      <c r="AW164" s="741"/>
      <c r="AX164" s="765"/>
      <c r="BG164" s="123"/>
    </row>
    <row r="165" spans="2:59" ht="24.05" customHeight="1" x14ac:dyDescent="0.15">
      <c r="B165" s="749">
        <v>7</v>
      </c>
      <c r="C165" s="749">
        <v>1</v>
      </c>
      <c r="D165" s="773" t="s">
        <v>790</v>
      </c>
      <c r="E165" s="774"/>
      <c r="F165" s="774"/>
      <c r="G165" s="774"/>
      <c r="H165" s="774"/>
      <c r="I165" s="774"/>
      <c r="J165" s="774"/>
      <c r="K165" s="774"/>
      <c r="L165" s="774"/>
      <c r="M165" s="775"/>
      <c r="N165" s="761" t="s">
        <v>784</v>
      </c>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762">
        <v>103</v>
      </c>
      <c r="AM165" s="763"/>
      <c r="AN165" s="763"/>
      <c r="AO165" s="763"/>
      <c r="AP165" s="763"/>
      <c r="AQ165" s="763"/>
      <c r="AR165" s="764" t="s">
        <v>777</v>
      </c>
      <c r="AS165" s="741"/>
      <c r="AT165" s="741"/>
      <c r="AU165" s="765"/>
      <c r="AV165" s="764" t="s">
        <v>777</v>
      </c>
      <c r="AW165" s="741"/>
      <c r="AX165" s="765"/>
      <c r="BG165" s="123"/>
    </row>
    <row r="166" spans="2:59" ht="24.05" customHeight="1" x14ac:dyDescent="0.15">
      <c r="B166" s="749">
        <v>8</v>
      </c>
      <c r="C166" s="749">
        <v>1</v>
      </c>
      <c r="D166" s="773" t="s">
        <v>791</v>
      </c>
      <c r="E166" s="774"/>
      <c r="F166" s="774"/>
      <c r="G166" s="774"/>
      <c r="H166" s="774"/>
      <c r="I166" s="774"/>
      <c r="J166" s="774"/>
      <c r="K166" s="774"/>
      <c r="L166" s="774"/>
      <c r="M166" s="775"/>
      <c r="N166" s="761" t="s">
        <v>784</v>
      </c>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762">
        <v>83</v>
      </c>
      <c r="AM166" s="763"/>
      <c r="AN166" s="763"/>
      <c r="AO166" s="763"/>
      <c r="AP166" s="763"/>
      <c r="AQ166" s="763"/>
      <c r="AR166" s="764" t="s">
        <v>777</v>
      </c>
      <c r="AS166" s="741"/>
      <c r="AT166" s="741"/>
      <c r="AU166" s="765"/>
      <c r="AV166" s="764" t="s">
        <v>777</v>
      </c>
      <c r="AW166" s="741"/>
      <c r="AX166" s="765"/>
      <c r="BG166" s="123"/>
    </row>
    <row r="167" spans="2:59" ht="24.05" customHeight="1" x14ac:dyDescent="0.15">
      <c r="B167" s="749">
        <v>9</v>
      </c>
      <c r="C167" s="749">
        <v>1</v>
      </c>
      <c r="D167" s="773" t="s">
        <v>792</v>
      </c>
      <c r="E167" s="774"/>
      <c r="F167" s="774"/>
      <c r="G167" s="774"/>
      <c r="H167" s="774"/>
      <c r="I167" s="774"/>
      <c r="J167" s="774"/>
      <c r="K167" s="774"/>
      <c r="L167" s="774"/>
      <c r="M167" s="775"/>
      <c r="N167" s="761" t="s">
        <v>784</v>
      </c>
      <c r="O167" s="761"/>
      <c r="P167" s="761"/>
      <c r="Q167" s="761"/>
      <c r="R167" s="761"/>
      <c r="S167" s="761"/>
      <c r="T167" s="761"/>
      <c r="U167" s="761"/>
      <c r="V167" s="761"/>
      <c r="W167" s="761"/>
      <c r="X167" s="761"/>
      <c r="Y167" s="761"/>
      <c r="Z167" s="761"/>
      <c r="AA167" s="761"/>
      <c r="AB167" s="761"/>
      <c r="AC167" s="761"/>
      <c r="AD167" s="761"/>
      <c r="AE167" s="761"/>
      <c r="AF167" s="761"/>
      <c r="AG167" s="761"/>
      <c r="AH167" s="761"/>
      <c r="AI167" s="761"/>
      <c r="AJ167" s="761"/>
      <c r="AK167" s="761"/>
      <c r="AL167" s="762">
        <v>62</v>
      </c>
      <c r="AM167" s="763"/>
      <c r="AN167" s="763"/>
      <c r="AO167" s="763"/>
      <c r="AP167" s="763"/>
      <c r="AQ167" s="763"/>
      <c r="AR167" s="764" t="s">
        <v>777</v>
      </c>
      <c r="AS167" s="741"/>
      <c r="AT167" s="741"/>
      <c r="AU167" s="765"/>
      <c r="AV167" s="764" t="s">
        <v>777</v>
      </c>
      <c r="AW167" s="741"/>
      <c r="AX167" s="765"/>
      <c r="BG167" s="123"/>
    </row>
    <row r="168" spans="2:59" ht="24.05" customHeight="1" x14ac:dyDescent="0.15">
      <c r="B168" s="749">
        <v>10</v>
      </c>
      <c r="C168" s="749">
        <v>1</v>
      </c>
      <c r="D168" s="773" t="s">
        <v>793</v>
      </c>
      <c r="E168" s="774"/>
      <c r="F168" s="774"/>
      <c r="G168" s="774"/>
      <c r="H168" s="774"/>
      <c r="I168" s="774"/>
      <c r="J168" s="774"/>
      <c r="K168" s="774"/>
      <c r="L168" s="774"/>
      <c r="M168" s="775"/>
      <c r="N168" s="761" t="s">
        <v>784</v>
      </c>
      <c r="O168" s="761"/>
      <c r="P168" s="761"/>
      <c r="Q168" s="761"/>
      <c r="R168" s="761"/>
      <c r="S168" s="761"/>
      <c r="T168" s="761"/>
      <c r="U168" s="761"/>
      <c r="V168" s="761"/>
      <c r="W168" s="761"/>
      <c r="X168" s="761"/>
      <c r="Y168" s="761"/>
      <c r="Z168" s="761"/>
      <c r="AA168" s="761"/>
      <c r="AB168" s="761"/>
      <c r="AC168" s="761"/>
      <c r="AD168" s="761"/>
      <c r="AE168" s="761"/>
      <c r="AF168" s="761"/>
      <c r="AG168" s="761"/>
      <c r="AH168" s="761"/>
      <c r="AI168" s="761"/>
      <c r="AJ168" s="761"/>
      <c r="AK168" s="761"/>
      <c r="AL168" s="762">
        <v>60</v>
      </c>
      <c r="AM168" s="763"/>
      <c r="AN168" s="763"/>
      <c r="AO168" s="763"/>
      <c r="AP168" s="763"/>
      <c r="AQ168" s="763"/>
      <c r="AR168" s="764" t="s">
        <v>777</v>
      </c>
      <c r="AS168" s="741"/>
      <c r="AT168" s="741"/>
      <c r="AU168" s="765"/>
      <c r="AV168" s="764" t="s">
        <v>777</v>
      </c>
      <c r="AW168" s="741"/>
      <c r="AX168" s="765"/>
      <c r="BG168" s="123"/>
    </row>
  </sheetData>
  <mergeCells count="688">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AL142:AR142"/>
    <mergeCell ref="AS142:AW142"/>
    <mergeCell ref="B143:H143"/>
    <mergeCell ref="I143:M143"/>
    <mergeCell ref="N143:T143"/>
    <mergeCell ref="U143:Y143"/>
    <mergeCell ref="Z143:AF143"/>
    <mergeCell ref="AG143:AK143"/>
    <mergeCell ref="B146:C146"/>
    <mergeCell ref="D146:M146"/>
    <mergeCell ref="N146:AK146"/>
    <mergeCell ref="AL146:AQ146"/>
    <mergeCell ref="AR146:AU146"/>
    <mergeCell ref="AV146:AX146"/>
    <mergeCell ref="AL143:AR143"/>
    <mergeCell ref="AS143:AW143"/>
    <mergeCell ref="B145:C145"/>
    <mergeCell ref="D145:M145"/>
    <mergeCell ref="N145:AK145"/>
    <mergeCell ref="AL145:AQ145"/>
    <mergeCell ref="AR145:AU145"/>
    <mergeCell ref="AV145:AX145"/>
    <mergeCell ref="B141:H141"/>
    <mergeCell ref="I141:Y141"/>
    <mergeCell ref="B142:H142"/>
    <mergeCell ref="I142:M142"/>
    <mergeCell ref="N142:T142"/>
    <mergeCell ref="U142:Y142"/>
    <mergeCell ref="B138:C138"/>
    <mergeCell ref="D138:M138"/>
    <mergeCell ref="N138:AK138"/>
    <mergeCell ref="Z142:AF142"/>
    <mergeCell ref="AG142:AK142"/>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AI82:AU82"/>
    <mergeCell ref="AV82:AY82"/>
    <mergeCell ref="H85:L85"/>
    <mergeCell ref="M85:Y85"/>
    <mergeCell ref="Z85:AC85"/>
    <mergeCell ref="AD85:AH85"/>
    <mergeCell ref="AI85:AU85"/>
    <mergeCell ref="AV85:AY85"/>
    <mergeCell ref="H84:L84"/>
    <mergeCell ref="M84:Y84"/>
    <mergeCell ref="Z84:AC84"/>
    <mergeCell ref="AD84:AH84"/>
    <mergeCell ref="AI84:AU84"/>
    <mergeCell ref="AV84:AY84"/>
    <mergeCell ref="B70:AY70"/>
    <mergeCell ref="B71:AY71"/>
    <mergeCell ref="M72:AA72"/>
    <mergeCell ref="AL72:AY72"/>
    <mergeCell ref="B75:G77"/>
    <mergeCell ref="B80:G123"/>
    <mergeCell ref="H80:AC80"/>
    <mergeCell ref="AD80:AY80"/>
    <mergeCell ref="H81:L81"/>
    <mergeCell ref="M81:Y81"/>
    <mergeCell ref="H83:L83"/>
    <mergeCell ref="M83:Y83"/>
    <mergeCell ref="Z83:AC83"/>
    <mergeCell ref="AD83:AH83"/>
    <mergeCell ref="AI83:AU83"/>
    <mergeCell ref="AV83:AY83"/>
    <mergeCell ref="Z81:AC81"/>
    <mergeCell ref="AD81:AH81"/>
    <mergeCell ref="AI81:AU81"/>
    <mergeCell ref="AV81:AY81"/>
    <mergeCell ref="H82:L82"/>
    <mergeCell ref="M82:Y82"/>
    <mergeCell ref="Z82:AC82"/>
    <mergeCell ref="AD82:AH82"/>
    <mergeCell ref="H60:AG60"/>
    <mergeCell ref="D54:G54"/>
    <mergeCell ref="H54:AG54"/>
    <mergeCell ref="B66:F66"/>
    <mergeCell ref="G66:AY66"/>
    <mergeCell ref="B67:AY67"/>
    <mergeCell ref="B68:F68"/>
    <mergeCell ref="G68:AY68"/>
    <mergeCell ref="B69:AY69"/>
    <mergeCell ref="B61:C61"/>
    <mergeCell ref="D61:AY61"/>
    <mergeCell ref="D62:AY62"/>
    <mergeCell ref="D63:AY63"/>
    <mergeCell ref="D64:AY64"/>
    <mergeCell ref="B65:AY65"/>
    <mergeCell ref="B55:C60"/>
    <mergeCell ref="D55:G55"/>
    <mergeCell ref="H55:AG55"/>
    <mergeCell ref="AH55:AY60"/>
    <mergeCell ref="D56:G56"/>
    <mergeCell ref="H56:AG56"/>
    <mergeCell ref="D57:G57"/>
    <mergeCell ref="H57:AG57"/>
    <mergeCell ref="B50:C54"/>
    <mergeCell ref="D50:G50"/>
    <mergeCell ref="H50:AG50"/>
    <mergeCell ref="AH50:AY54"/>
    <mergeCell ref="D51:G51"/>
    <mergeCell ref="H51:AG51"/>
    <mergeCell ref="D52:G52"/>
    <mergeCell ref="H52:AG52"/>
    <mergeCell ref="D53:G53"/>
    <mergeCell ref="H53:AG53"/>
    <mergeCell ref="D58:G58"/>
    <mergeCell ref="H58:AG58"/>
    <mergeCell ref="D59:G59"/>
    <mergeCell ref="H59:U59"/>
    <mergeCell ref="V59:AG59"/>
    <mergeCell ref="D60:G60"/>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Y35:AY35"/>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6"/>
    <mergeCell ref="D28:L28"/>
    <mergeCell ref="M28:R28"/>
    <mergeCell ref="S28:X28"/>
    <mergeCell ref="Y28:AY28"/>
    <mergeCell ref="D29:L29"/>
    <mergeCell ref="M29:R29"/>
    <mergeCell ref="S29:X29"/>
    <mergeCell ref="Y29:AY29"/>
    <mergeCell ref="D30:L30"/>
    <mergeCell ref="D34:L34"/>
    <mergeCell ref="M34:R34"/>
    <mergeCell ref="S34:X34"/>
    <mergeCell ref="Y34:AY34"/>
    <mergeCell ref="D35:L35"/>
    <mergeCell ref="M35:R35"/>
    <mergeCell ref="S35:X35"/>
    <mergeCell ref="B27:G27"/>
    <mergeCell ref="H27:Y27"/>
    <mergeCell ref="Z27:AB27"/>
    <mergeCell ref="AC27:AY27"/>
    <mergeCell ref="H25:Y26"/>
    <mergeCell ref="Z25:AB26"/>
    <mergeCell ref="AC25:AE26"/>
    <mergeCell ref="AF25:AJ25"/>
    <mergeCell ref="AK25:AO25"/>
    <mergeCell ref="AP25:AT25"/>
    <mergeCell ref="B24:G26"/>
    <mergeCell ref="H24:Y24"/>
    <mergeCell ref="Z24:AB24"/>
    <mergeCell ref="AC24:AE24"/>
    <mergeCell ref="AF24:AJ24"/>
    <mergeCell ref="AK24:AO24"/>
    <mergeCell ref="AP24:AT24"/>
    <mergeCell ref="AU24:AY24"/>
    <mergeCell ref="AU25:AY25"/>
    <mergeCell ref="AF26:AJ26"/>
    <mergeCell ref="AK26:AO26"/>
    <mergeCell ref="AP26:AT26"/>
    <mergeCell ref="AU26:AY26"/>
    <mergeCell ref="AU19:AY19"/>
    <mergeCell ref="H20:Y23"/>
    <mergeCell ref="Z20:AB21"/>
    <mergeCell ref="AC20:AE20"/>
    <mergeCell ref="AF20:AJ20"/>
    <mergeCell ref="AK20:AO20"/>
    <mergeCell ref="AP20:AT20"/>
    <mergeCell ref="AU20:AY20"/>
    <mergeCell ref="AC21:AE21"/>
    <mergeCell ref="AP21:AT21"/>
    <mergeCell ref="AU21:AY21"/>
    <mergeCell ref="Z22:AB23"/>
    <mergeCell ref="AC22:AE23"/>
    <mergeCell ref="AF22:AJ22"/>
    <mergeCell ref="AK22:AO22"/>
    <mergeCell ref="AP22:AT22"/>
    <mergeCell ref="AU22:AY22"/>
    <mergeCell ref="AF23:AJ23"/>
    <mergeCell ref="AK23:AO23"/>
    <mergeCell ref="AP23:AT23"/>
    <mergeCell ref="AU23:AY23"/>
    <mergeCell ref="B19:G22"/>
    <mergeCell ref="H19:Y19"/>
    <mergeCell ref="Z19:AB19"/>
    <mergeCell ref="AC19:AE19"/>
    <mergeCell ref="AF19:AJ19"/>
    <mergeCell ref="AK19:AO19"/>
    <mergeCell ref="AF21:AJ21"/>
    <mergeCell ref="AK21:AO21"/>
    <mergeCell ref="H18:P18"/>
    <mergeCell ref="Q18:W18"/>
    <mergeCell ref="X18:AD18"/>
    <mergeCell ref="AE18:AK18"/>
    <mergeCell ref="AL18:AR18"/>
    <mergeCell ref="AP19:AT19"/>
    <mergeCell ref="J15:P15"/>
    <mergeCell ref="Q15:W15"/>
    <mergeCell ref="X15:AD15"/>
    <mergeCell ref="AE15:AK15"/>
    <mergeCell ref="AL15:AR15"/>
    <mergeCell ref="AS15:AY15"/>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X14:AD14"/>
    <mergeCell ref="AE14:AK14"/>
    <mergeCell ref="AL14:AR14"/>
    <mergeCell ref="AS14:AY14"/>
    <mergeCell ref="B7:G8"/>
    <mergeCell ref="H7:Y8"/>
    <mergeCell ref="Z7:AE8"/>
    <mergeCell ref="AF7:AY8"/>
    <mergeCell ref="B9:G9"/>
    <mergeCell ref="H9:AY9"/>
    <mergeCell ref="Z5:AE5"/>
    <mergeCell ref="AR5:AY5"/>
    <mergeCell ref="B6:G6"/>
    <mergeCell ref="H6:Y6"/>
    <mergeCell ref="Z6:AE6"/>
    <mergeCell ref="AF6:AY6"/>
    <mergeCell ref="AK2:AQ2"/>
    <mergeCell ref="AR2:AY2"/>
    <mergeCell ref="B3:AY3"/>
    <mergeCell ref="B4:G4"/>
    <mergeCell ref="H4:Y4"/>
    <mergeCell ref="Z4:AE4"/>
    <mergeCell ref="AF4:AQ5"/>
    <mergeCell ref="AR4:AY4"/>
    <mergeCell ref="B5:G5"/>
    <mergeCell ref="H5:Y5"/>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7" max="50" man="1"/>
    <brk id="73" max="50" man="1"/>
    <brk id="78" max="50" man="1"/>
    <brk id="124" max="16383"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5"/>
  <sheetViews>
    <sheetView topLeftCell="A9" zoomScale="75" zoomScaleNormal="75" zoomScaleSheetLayoutView="85" zoomScalePageLayoutView="55" workbookViewId="0">
      <selection activeCell="BC85" sqref="BC85"/>
    </sheetView>
  </sheetViews>
  <sheetFormatPr defaultColWidth="9" defaultRowHeight="13.1" x14ac:dyDescent="0.15"/>
  <cols>
    <col min="1" max="2" width="2.21875" style="33" customWidth="1"/>
    <col min="3" max="3" width="3.6640625" style="33" customWidth="1"/>
    <col min="4" max="6" width="2.21875" style="33" customWidth="1"/>
    <col min="7" max="7" width="1.6640625" style="33" customWidth="1"/>
    <col min="8" max="25" width="2.21875" style="35" customWidth="1"/>
    <col min="26" max="28" width="2.77734375" style="35" customWidth="1"/>
    <col min="29" max="34" width="2.21875" style="35" customWidth="1"/>
    <col min="35" max="35" width="2.6640625" style="35" customWidth="1"/>
    <col min="36" max="36" width="3.44140625" style="35" customWidth="1"/>
    <col min="37" max="46" width="2.6640625" style="35" customWidth="1"/>
    <col min="47" max="47" width="3.44140625" style="35" customWidth="1"/>
    <col min="48" max="51" width="2.21875" style="35" customWidth="1"/>
    <col min="52" max="58" width="2.21875" style="33" customWidth="1"/>
    <col min="59" max="16384" width="9" style="33"/>
  </cols>
  <sheetData>
    <row r="1" spans="2:51" ht="23.25" customHeight="1" x14ac:dyDescent="0.15">
      <c r="AQ1" s="2889"/>
      <c r="AR1" s="2889"/>
      <c r="AS1" s="2889"/>
      <c r="AT1" s="2889"/>
      <c r="AU1" s="2889"/>
      <c r="AV1" s="2889"/>
      <c r="AW1" s="2889"/>
      <c r="AX1" s="197"/>
    </row>
    <row r="2" spans="2:51" ht="29.95" customHeight="1" thickBot="1" x14ac:dyDescent="0.2">
      <c r="AK2" s="2890" t="s">
        <v>0</v>
      </c>
      <c r="AL2" s="2890"/>
      <c r="AM2" s="2890"/>
      <c r="AN2" s="2890"/>
      <c r="AO2" s="2890"/>
      <c r="AP2" s="2890"/>
      <c r="AQ2" s="2890"/>
      <c r="AR2" s="2891" t="s">
        <v>1514</v>
      </c>
      <c r="AS2" s="2892"/>
      <c r="AT2" s="2892"/>
      <c r="AU2" s="2892"/>
      <c r="AV2" s="2892"/>
      <c r="AW2" s="2892"/>
      <c r="AX2" s="2892"/>
      <c r="AY2" s="2892"/>
    </row>
    <row r="3" spans="2:51" ht="19" thickBot="1" x14ac:dyDescent="0.2">
      <c r="B3" s="1076" t="s">
        <v>1515</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20.95" customHeight="1" x14ac:dyDescent="0.15">
      <c r="B4" s="1079" t="s">
        <v>1</v>
      </c>
      <c r="C4" s="1080"/>
      <c r="D4" s="1080"/>
      <c r="E4" s="1080"/>
      <c r="F4" s="1080"/>
      <c r="G4" s="1080"/>
      <c r="H4" s="1081" t="s">
        <v>1516</v>
      </c>
      <c r="I4" s="1952"/>
      <c r="J4" s="1952"/>
      <c r="K4" s="1952"/>
      <c r="L4" s="1952"/>
      <c r="M4" s="1952"/>
      <c r="N4" s="1952"/>
      <c r="O4" s="1952"/>
      <c r="P4" s="1952"/>
      <c r="Q4" s="1952"/>
      <c r="R4" s="1952"/>
      <c r="S4" s="1952"/>
      <c r="T4" s="1952"/>
      <c r="U4" s="1952"/>
      <c r="V4" s="1952"/>
      <c r="W4" s="1952"/>
      <c r="X4" s="1952"/>
      <c r="Y4" s="1952"/>
      <c r="Z4" s="2893" t="s">
        <v>1517</v>
      </c>
      <c r="AA4" s="675"/>
      <c r="AB4" s="675"/>
      <c r="AC4" s="675"/>
      <c r="AD4" s="675"/>
      <c r="AE4" s="2894"/>
      <c r="AF4" s="2895" t="s">
        <v>1518</v>
      </c>
      <c r="AG4" s="2896"/>
      <c r="AH4" s="2896"/>
      <c r="AI4" s="2896"/>
      <c r="AJ4" s="2896"/>
      <c r="AK4" s="2896"/>
      <c r="AL4" s="2896"/>
      <c r="AM4" s="2896"/>
      <c r="AN4" s="2896"/>
      <c r="AO4" s="2896"/>
      <c r="AP4" s="2896"/>
      <c r="AQ4" s="2897"/>
      <c r="AR4" s="2898" t="s">
        <v>2</v>
      </c>
      <c r="AS4" s="675"/>
      <c r="AT4" s="675"/>
      <c r="AU4" s="675"/>
      <c r="AV4" s="675"/>
      <c r="AW4" s="675"/>
      <c r="AX4" s="675"/>
      <c r="AY4" s="676"/>
    </row>
    <row r="5" spans="2:51" ht="36" customHeight="1" x14ac:dyDescent="0.15">
      <c r="B5" s="1095" t="s">
        <v>3</v>
      </c>
      <c r="C5" s="1096"/>
      <c r="D5" s="1096"/>
      <c r="E5" s="1096"/>
      <c r="F5" s="1096"/>
      <c r="G5" s="1097"/>
      <c r="H5" s="2876" t="s">
        <v>1519</v>
      </c>
      <c r="I5" s="2877"/>
      <c r="J5" s="2877"/>
      <c r="K5" s="2877"/>
      <c r="L5" s="2877"/>
      <c r="M5" s="2877"/>
      <c r="N5" s="2877"/>
      <c r="O5" s="2877"/>
      <c r="P5" s="2877"/>
      <c r="Q5" s="2877"/>
      <c r="R5" s="2877"/>
      <c r="S5" s="2877"/>
      <c r="T5" s="2877"/>
      <c r="U5" s="2877"/>
      <c r="V5" s="2877"/>
      <c r="W5" s="1304"/>
      <c r="X5" s="1304"/>
      <c r="Y5" s="1304"/>
      <c r="Z5" s="2878" t="s">
        <v>4</v>
      </c>
      <c r="AA5" s="2798"/>
      <c r="AB5" s="2798"/>
      <c r="AC5" s="2798"/>
      <c r="AD5" s="2798"/>
      <c r="AE5" s="2799"/>
      <c r="AF5" s="642"/>
      <c r="AG5" s="642"/>
      <c r="AH5" s="642"/>
      <c r="AI5" s="642"/>
      <c r="AJ5" s="642"/>
      <c r="AK5" s="642"/>
      <c r="AL5" s="642"/>
      <c r="AM5" s="642"/>
      <c r="AN5" s="642"/>
      <c r="AO5" s="642"/>
      <c r="AP5" s="642"/>
      <c r="AQ5" s="2622"/>
      <c r="AR5" s="1128" t="s">
        <v>1520</v>
      </c>
      <c r="AS5" s="2879"/>
      <c r="AT5" s="2879"/>
      <c r="AU5" s="2879"/>
      <c r="AV5" s="2879"/>
      <c r="AW5" s="2879"/>
      <c r="AX5" s="2879"/>
      <c r="AY5" s="2880"/>
    </row>
    <row r="6" spans="2:51" ht="78.05" customHeight="1" x14ac:dyDescent="0.15">
      <c r="B6" s="1131" t="s">
        <v>5</v>
      </c>
      <c r="C6" s="1132"/>
      <c r="D6" s="1132"/>
      <c r="E6" s="1132"/>
      <c r="F6" s="1132"/>
      <c r="G6" s="1132"/>
      <c r="H6" s="2881" t="s">
        <v>1521</v>
      </c>
      <c r="I6" s="1304"/>
      <c r="J6" s="1304"/>
      <c r="K6" s="1304"/>
      <c r="L6" s="1304"/>
      <c r="M6" s="1304"/>
      <c r="N6" s="1304"/>
      <c r="O6" s="1304"/>
      <c r="P6" s="1304"/>
      <c r="Q6" s="1304"/>
      <c r="R6" s="1304"/>
      <c r="S6" s="1304"/>
      <c r="T6" s="1304"/>
      <c r="U6" s="1304"/>
      <c r="V6" s="1304"/>
      <c r="W6" s="1304"/>
      <c r="X6" s="1304"/>
      <c r="Y6" s="1304"/>
      <c r="Z6" s="2882" t="s">
        <v>6</v>
      </c>
      <c r="AA6" s="2883"/>
      <c r="AB6" s="2883"/>
      <c r="AC6" s="2883"/>
      <c r="AD6" s="2883"/>
      <c r="AE6" s="2884"/>
      <c r="AF6" s="2885" t="s">
        <v>1522</v>
      </c>
      <c r="AG6" s="2886"/>
      <c r="AH6" s="2886"/>
      <c r="AI6" s="2886"/>
      <c r="AJ6" s="2886"/>
      <c r="AK6" s="2886"/>
      <c r="AL6" s="2886"/>
      <c r="AM6" s="2886"/>
      <c r="AN6" s="2886"/>
      <c r="AO6" s="2886"/>
      <c r="AP6" s="2886"/>
      <c r="AQ6" s="2886"/>
      <c r="AR6" s="2887"/>
      <c r="AS6" s="2887"/>
      <c r="AT6" s="2887"/>
      <c r="AU6" s="2887"/>
      <c r="AV6" s="2887"/>
      <c r="AW6" s="2887"/>
      <c r="AX6" s="2887"/>
      <c r="AY6" s="2888"/>
    </row>
    <row r="7" spans="2:51" ht="18" customHeight="1" x14ac:dyDescent="0.15">
      <c r="B7" s="1098" t="s">
        <v>112</v>
      </c>
      <c r="C7" s="1099"/>
      <c r="D7" s="1099"/>
      <c r="E7" s="1099"/>
      <c r="F7" s="1099"/>
      <c r="G7" s="1099"/>
      <c r="H7" s="2864" t="s">
        <v>1523</v>
      </c>
      <c r="I7" s="2865"/>
      <c r="J7" s="2865"/>
      <c r="K7" s="2865"/>
      <c r="L7" s="2865"/>
      <c r="M7" s="2865"/>
      <c r="N7" s="2865"/>
      <c r="O7" s="2865"/>
      <c r="P7" s="2865"/>
      <c r="Q7" s="2865"/>
      <c r="R7" s="2865"/>
      <c r="S7" s="2865"/>
      <c r="T7" s="2865"/>
      <c r="U7" s="2865"/>
      <c r="V7" s="2865"/>
      <c r="W7" s="2461"/>
      <c r="X7" s="2461"/>
      <c r="Y7" s="2866"/>
      <c r="Z7" s="2869" t="s">
        <v>1524</v>
      </c>
      <c r="AA7" s="2784"/>
      <c r="AB7" s="2784"/>
      <c r="AC7" s="2784"/>
      <c r="AD7" s="2784"/>
      <c r="AE7" s="2785"/>
      <c r="AF7" s="2870" t="s">
        <v>1525</v>
      </c>
      <c r="AG7" s="2871"/>
      <c r="AH7" s="2871"/>
      <c r="AI7" s="2871"/>
      <c r="AJ7" s="2871"/>
      <c r="AK7" s="2871"/>
      <c r="AL7" s="2871"/>
      <c r="AM7" s="2871"/>
      <c r="AN7" s="2871"/>
      <c r="AO7" s="2871"/>
      <c r="AP7" s="2871"/>
      <c r="AQ7" s="2871"/>
      <c r="AR7" s="2871"/>
      <c r="AS7" s="2871"/>
      <c r="AT7" s="2871"/>
      <c r="AU7" s="2871"/>
      <c r="AV7" s="2871"/>
      <c r="AW7" s="2871"/>
      <c r="AX7" s="2871"/>
      <c r="AY7" s="2872"/>
    </row>
    <row r="8" spans="2:51" ht="114.05" customHeight="1" x14ac:dyDescent="0.15">
      <c r="B8" s="1100"/>
      <c r="C8" s="1101"/>
      <c r="D8" s="1101"/>
      <c r="E8" s="1101"/>
      <c r="F8" s="1101"/>
      <c r="G8" s="1101"/>
      <c r="H8" s="2867"/>
      <c r="I8" s="2868"/>
      <c r="J8" s="2868"/>
      <c r="K8" s="2868"/>
      <c r="L8" s="2868"/>
      <c r="M8" s="2868"/>
      <c r="N8" s="2868"/>
      <c r="O8" s="2868"/>
      <c r="P8" s="2868"/>
      <c r="Q8" s="2868"/>
      <c r="R8" s="2868"/>
      <c r="S8" s="2868"/>
      <c r="T8" s="2868"/>
      <c r="U8" s="2868"/>
      <c r="V8" s="2868"/>
      <c r="W8" s="606"/>
      <c r="X8" s="606"/>
      <c r="Y8" s="608"/>
      <c r="Z8" s="2787"/>
      <c r="AA8" s="2784"/>
      <c r="AB8" s="2784"/>
      <c r="AC8" s="2784"/>
      <c r="AD8" s="2784"/>
      <c r="AE8" s="2785"/>
      <c r="AF8" s="2873"/>
      <c r="AG8" s="2874"/>
      <c r="AH8" s="2874"/>
      <c r="AI8" s="2874"/>
      <c r="AJ8" s="2874"/>
      <c r="AK8" s="2874"/>
      <c r="AL8" s="2874"/>
      <c r="AM8" s="2874"/>
      <c r="AN8" s="2874"/>
      <c r="AO8" s="2874"/>
      <c r="AP8" s="2874"/>
      <c r="AQ8" s="2874"/>
      <c r="AR8" s="2874"/>
      <c r="AS8" s="2874"/>
      <c r="AT8" s="2874"/>
      <c r="AU8" s="2874"/>
      <c r="AV8" s="2874"/>
      <c r="AW8" s="2874"/>
      <c r="AX8" s="2874"/>
      <c r="AY8" s="2875"/>
    </row>
    <row r="9" spans="2:51" ht="72" customHeight="1" x14ac:dyDescent="0.15">
      <c r="B9" s="1118" t="s">
        <v>113</v>
      </c>
      <c r="C9" s="1119"/>
      <c r="D9" s="1119"/>
      <c r="E9" s="1119"/>
      <c r="F9" s="1119"/>
      <c r="G9" s="1119"/>
      <c r="H9" s="2276" t="s">
        <v>1526</v>
      </c>
      <c r="I9" s="2277"/>
      <c r="J9" s="2277"/>
      <c r="K9" s="2277"/>
      <c r="L9" s="2277"/>
      <c r="M9" s="2277"/>
      <c r="N9" s="2277"/>
      <c r="O9" s="2277"/>
      <c r="P9" s="2277"/>
      <c r="Q9" s="2277"/>
      <c r="R9" s="2277"/>
      <c r="S9" s="2277"/>
      <c r="T9" s="2277"/>
      <c r="U9" s="2277"/>
      <c r="V9" s="2277"/>
      <c r="W9" s="2277"/>
      <c r="X9" s="2277"/>
      <c r="Y9" s="2277"/>
      <c r="Z9" s="2277"/>
      <c r="AA9" s="2277"/>
      <c r="AB9" s="2277"/>
      <c r="AC9" s="2277"/>
      <c r="AD9" s="2277"/>
      <c r="AE9" s="2277"/>
      <c r="AF9" s="2277"/>
      <c r="AG9" s="2277"/>
      <c r="AH9" s="2277"/>
      <c r="AI9" s="2277"/>
      <c r="AJ9" s="2277"/>
      <c r="AK9" s="2277"/>
      <c r="AL9" s="2277"/>
      <c r="AM9" s="2277"/>
      <c r="AN9" s="2277"/>
      <c r="AO9" s="2277"/>
      <c r="AP9" s="2277"/>
      <c r="AQ9" s="2277"/>
      <c r="AR9" s="2277"/>
      <c r="AS9" s="2277"/>
      <c r="AT9" s="2277"/>
      <c r="AU9" s="2277"/>
      <c r="AV9" s="2277"/>
      <c r="AW9" s="2277"/>
      <c r="AX9" s="2277"/>
      <c r="AY9" s="2278"/>
    </row>
    <row r="10" spans="2:51" ht="127.5" customHeight="1" x14ac:dyDescent="0.15">
      <c r="B10" s="1118" t="s">
        <v>114</v>
      </c>
      <c r="C10" s="1119"/>
      <c r="D10" s="1119"/>
      <c r="E10" s="1119"/>
      <c r="F10" s="1119"/>
      <c r="G10" s="1119"/>
      <c r="H10" s="2276" t="s">
        <v>1527</v>
      </c>
      <c r="I10" s="2277"/>
      <c r="J10" s="2277"/>
      <c r="K10" s="2277"/>
      <c r="L10" s="2277"/>
      <c r="M10" s="2277"/>
      <c r="N10" s="2277"/>
      <c r="O10" s="2277"/>
      <c r="P10" s="2277"/>
      <c r="Q10" s="2277"/>
      <c r="R10" s="2277"/>
      <c r="S10" s="2277"/>
      <c r="T10" s="2277"/>
      <c r="U10" s="2277"/>
      <c r="V10" s="2277"/>
      <c r="W10" s="2277"/>
      <c r="X10" s="2277"/>
      <c r="Y10" s="2277"/>
      <c r="Z10" s="2277"/>
      <c r="AA10" s="2277"/>
      <c r="AB10" s="2277"/>
      <c r="AC10" s="2277"/>
      <c r="AD10" s="2277"/>
      <c r="AE10" s="2277"/>
      <c r="AF10" s="2277"/>
      <c r="AG10" s="2277"/>
      <c r="AH10" s="2277"/>
      <c r="AI10" s="2277"/>
      <c r="AJ10" s="2277"/>
      <c r="AK10" s="2277"/>
      <c r="AL10" s="2277"/>
      <c r="AM10" s="2277"/>
      <c r="AN10" s="2277"/>
      <c r="AO10" s="2277"/>
      <c r="AP10" s="2277"/>
      <c r="AQ10" s="2277"/>
      <c r="AR10" s="2277"/>
      <c r="AS10" s="2277"/>
      <c r="AT10" s="2277"/>
      <c r="AU10" s="2277"/>
      <c r="AV10" s="2277"/>
      <c r="AW10" s="2277"/>
      <c r="AX10" s="2277"/>
      <c r="AY10" s="2278"/>
    </row>
    <row r="11" spans="2:51" ht="29.3" customHeight="1" x14ac:dyDescent="0.15">
      <c r="B11" s="1118" t="s">
        <v>10</v>
      </c>
      <c r="C11" s="1119"/>
      <c r="D11" s="1119"/>
      <c r="E11" s="1119"/>
      <c r="F11" s="1119"/>
      <c r="G11" s="1143"/>
      <c r="H11" s="2276" t="s">
        <v>712</v>
      </c>
      <c r="I11" s="2277"/>
      <c r="J11" s="2277"/>
      <c r="K11" s="2277"/>
      <c r="L11" s="2277"/>
      <c r="M11" s="2277"/>
      <c r="N11" s="2277"/>
      <c r="O11" s="2277"/>
      <c r="P11" s="2277"/>
      <c r="Q11" s="2277"/>
      <c r="R11" s="2277"/>
      <c r="S11" s="2277"/>
      <c r="T11" s="2277"/>
      <c r="U11" s="2277"/>
      <c r="V11" s="2277"/>
      <c r="W11" s="2277"/>
      <c r="X11" s="2277"/>
      <c r="Y11" s="2277"/>
      <c r="Z11" s="2277"/>
      <c r="AA11" s="2277"/>
      <c r="AB11" s="2277"/>
      <c r="AC11" s="2277"/>
      <c r="AD11" s="2277"/>
      <c r="AE11" s="2277"/>
      <c r="AF11" s="2277"/>
      <c r="AG11" s="2277"/>
      <c r="AH11" s="2277"/>
      <c r="AI11" s="2277"/>
      <c r="AJ11" s="2277"/>
      <c r="AK11" s="2277"/>
      <c r="AL11" s="2277"/>
      <c r="AM11" s="2277"/>
      <c r="AN11" s="2277"/>
      <c r="AO11" s="2277"/>
      <c r="AP11" s="2277"/>
      <c r="AQ11" s="2277"/>
      <c r="AR11" s="2277"/>
      <c r="AS11" s="2277"/>
      <c r="AT11" s="2277"/>
      <c r="AU11" s="2277"/>
      <c r="AV11" s="2277"/>
      <c r="AW11" s="2277"/>
      <c r="AX11" s="2277"/>
      <c r="AY11" s="2278"/>
    </row>
    <row r="12" spans="2:51" ht="20.95" customHeight="1" x14ac:dyDescent="0.15">
      <c r="B12" s="1147" t="s">
        <v>115</v>
      </c>
      <c r="C12" s="1148"/>
      <c r="D12" s="1148"/>
      <c r="E12" s="1148"/>
      <c r="F12" s="1148"/>
      <c r="G12" s="1149"/>
      <c r="H12" s="1153"/>
      <c r="I12" s="1154"/>
      <c r="J12" s="1154"/>
      <c r="K12" s="1154"/>
      <c r="L12" s="1154"/>
      <c r="M12" s="1154"/>
      <c r="N12" s="1154"/>
      <c r="O12" s="1154"/>
      <c r="P12" s="1154"/>
      <c r="Q12" s="2787" t="s">
        <v>116</v>
      </c>
      <c r="R12" s="2784"/>
      <c r="S12" s="2784"/>
      <c r="T12" s="2784"/>
      <c r="U12" s="2784"/>
      <c r="V12" s="2784"/>
      <c r="W12" s="2785"/>
      <c r="X12" s="2787" t="s">
        <v>124</v>
      </c>
      <c r="Y12" s="2784"/>
      <c r="Z12" s="2784"/>
      <c r="AA12" s="2784"/>
      <c r="AB12" s="2784"/>
      <c r="AC12" s="2784"/>
      <c r="AD12" s="2785"/>
      <c r="AE12" s="2787" t="s">
        <v>125</v>
      </c>
      <c r="AF12" s="2784"/>
      <c r="AG12" s="2784"/>
      <c r="AH12" s="2784"/>
      <c r="AI12" s="2784"/>
      <c r="AJ12" s="2784"/>
      <c r="AK12" s="2785"/>
      <c r="AL12" s="2787" t="s">
        <v>126</v>
      </c>
      <c r="AM12" s="2784"/>
      <c r="AN12" s="2784"/>
      <c r="AO12" s="2784"/>
      <c r="AP12" s="2784"/>
      <c r="AQ12" s="2784"/>
      <c r="AR12" s="2785"/>
      <c r="AS12" s="2787" t="s">
        <v>117</v>
      </c>
      <c r="AT12" s="2784"/>
      <c r="AU12" s="2784"/>
      <c r="AV12" s="2784"/>
      <c r="AW12" s="2784"/>
      <c r="AX12" s="2784"/>
      <c r="AY12" s="2840"/>
    </row>
    <row r="13" spans="2:51" ht="20.95" customHeight="1" x14ac:dyDescent="0.15">
      <c r="B13" s="685"/>
      <c r="C13" s="686"/>
      <c r="D13" s="686"/>
      <c r="E13" s="686"/>
      <c r="F13" s="686"/>
      <c r="G13" s="687"/>
      <c r="H13" s="2841" t="s">
        <v>17</v>
      </c>
      <c r="I13" s="2842"/>
      <c r="J13" s="2848" t="s">
        <v>18</v>
      </c>
      <c r="K13" s="2849"/>
      <c r="L13" s="2849"/>
      <c r="M13" s="2849"/>
      <c r="N13" s="2849"/>
      <c r="O13" s="2849"/>
      <c r="P13" s="2850"/>
      <c r="Q13" s="2854">
        <v>0</v>
      </c>
      <c r="R13" s="2854"/>
      <c r="S13" s="2854"/>
      <c r="T13" s="2854"/>
      <c r="U13" s="2854"/>
      <c r="V13" s="2854"/>
      <c r="W13" s="2854"/>
      <c r="X13" s="2854">
        <v>0</v>
      </c>
      <c r="Y13" s="2854"/>
      <c r="Z13" s="2854"/>
      <c r="AA13" s="2854"/>
      <c r="AB13" s="2854"/>
      <c r="AC13" s="2854"/>
      <c r="AD13" s="2854"/>
      <c r="AE13" s="2856">
        <v>0</v>
      </c>
      <c r="AF13" s="2856"/>
      <c r="AG13" s="2856"/>
      <c r="AH13" s="2856"/>
      <c r="AI13" s="2856"/>
      <c r="AJ13" s="2856"/>
      <c r="AK13" s="2856"/>
      <c r="AL13" s="2858">
        <v>227</v>
      </c>
      <c r="AM13" s="2859"/>
      <c r="AN13" s="2859"/>
      <c r="AO13" s="2859"/>
      <c r="AP13" s="2859"/>
      <c r="AQ13" s="2859"/>
      <c r="AR13" s="2860"/>
      <c r="AS13" s="2858">
        <v>2033</v>
      </c>
      <c r="AT13" s="2859"/>
      <c r="AU13" s="2859"/>
      <c r="AV13" s="2859"/>
      <c r="AW13" s="2859"/>
      <c r="AX13" s="2859"/>
      <c r="AY13" s="2861"/>
    </row>
    <row r="14" spans="2:51" ht="20.95" customHeight="1" x14ac:dyDescent="0.15">
      <c r="B14" s="685"/>
      <c r="C14" s="686"/>
      <c r="D14" s="686"/>
      <c r="E14" s="686"/>
      <c r="F14" s="686"/>
      <c r="G14" s="687"/>
      <c r="H14" s="2843"/>
      <c r="I14" s="2844"/>
      <c r="J14" s="2851"/>
      <c r="K14" s="2852"/>
      <c r="L14" s="2852"/>
      <c r="M14" s="2852"/>
      <c r="N14" s="2852"/>
      <c r="O14" s="2852"/>
      <c r="P14" s="2853"/>
      <c r="Q14" s="2855"/>
      <c r="R14" s="2855"/>
      <c r="S14" s="2855"/>
      <c r="T14" s="2855"/>
      <c r="U14" s="2855"/>
      <c r="V14" s="2855"/>
      <c r="W14" s="2855"/>
      <c r="X14" s="2855"/>
      <c r="Y14" s="2855"/>
      <c r="Z14" s="2855"/>
      <c r="AA14" s="2855"/>
      <c r="AB14" s="2855"/>
      <c r="AC14" s="2855"/>
      <c r="AD14" s="2855"/>
      <c r="AE14" s="2857"/>
      <c r="AF14" s="2857"/>
      <c r="AG14" s="2857"/>
      <c r="AH14" s="2857"/>
      <c r="AI14" s="2857"/>
      <c r="AJ14" s="2857"/>
      <c r="AK14" s="2857"/>
      <c r="AL14" s="2862">
        <v>350</v>
      </c>
      <c r="AM14" s="2862"/>
      <c r="AN14" s="2862"/>
      <c r="AO14" s="2862"/>
      <c r="AP14" s="2862"/>
      <c r="AQ14" s="2862"/>
      <c r="AR14" s="2862"/>
      <c r="AS14" s="2862">
        <v>2992</v>
      </c>
      <c r="AT14" s="2862"/>
      <c r="AU14" s="2862"/>
      <c r="AV14" s="2862"/>
      <c r="AW14" s="2862"/>
      <c r="AX14" s="2862"/>
      <c r="AY14" s="2863"/>
    </row>
    <row r="15" spans="2:51" ht="20.95" customHeight="1" x14ac:dyDescent="0.15">
      <c r="B15" s="685"/>
      <c r="C15" s="686"/>
      <c r="D15" s="686"/>
      <c r="E15" s="686"/>
      <c r="F15" s="686"/>
      <c r="G15" s="687"/>
      <c r="H15" s="2845"/>
      <c r="I15" s="2844"/>
      <c r="J15" s="2830" t="s">
        <v>19</v>
      </c>
      <c r="K15" s="2831"/>
      <c r="L15" s="2831"/>
      <c r="M15" s="2831"/>
      <c r="N15" s="2831"/>
      <c r="O15" s="2831"/>
      <c r="P15" s="2832"/>
      <c r="Q15" s="2833">
        <v>0</v>
      </c>
      <c r="R15" s="2833"/>
      <c r="S15" s="2833"/>
      <c r="T15" s="2833"/>
      <c r="U15" s="2833"/>
      <c r="V15" s="2833"/>
      <c r="W15" s="2833"/>
      <c r="X15" s="2833">
        <v>0</v>
      </c>
      <c r="Y15" s="2833"/>
      <c r="Z15" s="2833"/>
      <c r="AA15" s="2833"/>
      <c r="AB15" s="2833"/>
      <c r="AC15" s="2833"/>
      <c r="AD15" s="2833"/>
      <c r="AE15" s="2837">
        <v>1899</v>
      </c>
      <c r="AF15" s="2838"/>
      <c r="AG15" s="2838"/>
      <c r="AH15" s="2838"/>
      <c r="AI15" s="2838"/>
      <c r="AJ15" s="2838"/>
      <c r="AK15" s="2839"/>
      <c r="AL15" s="2833">
        <v>0</v>
      </c>
      <c r="AM15" s="2833"/>
      <c r="AN15" s="2833"/>
      <c r="AO15" s="2833"/>
      <c r="AP15" s="2833"/>
      <c r="AQ15" s="2833"/>
      <c r="AR15" s="2833"/>
      <c r="AS15" s="2835"/>
      <c r="AT15" s="2835"/>
      <c r="AU15" s="2835"/>
      <c r="AV15" s="2835"/>
      <c r="AW15" s="2835"/>
      <c r="AX15" s="2835"/>
      <c r="AY15" s="2836"/>
    </row>
    <row r="16" spans="2:51" ht="24.75" customHeight="1" x14ac:dyDescent="0.15">
      <c r="B16" s="685"/>
      <c r="C16" s="686"/>
      <c r="D16" s="686"/>
      <c r="E16" s="686"/>
      <c r="F16" s="686"/>
      <c r="G16" s="687"/>
      <c r="H16" s="2845"/>
      <c r="I16" s="2844"/>
      <c r="J16" s="2830" t="s">
        <v>20</v>
      </c>
      <c r="K16" s="2831"/>
      <c r="L16" s="2831"/>
      <c r="M16" s="2831"/>
      <c r="N16" s="2831"/>
      <c r="O16" s="2831"/>
      <c r="P16" s="2832"/>
      <c r="Q16" s="2833">
        <v>0</v>
      </c>
      <c r="R16" s="2833"/>
      <c r="S16" s="2833"/>
      <c r="T16" s="2833"/>
      <c r="U16" s="2833"/>
      <c r="V16" s="2833"/>
      <c r="W16" s="2833"/>
      <c r="X16" s="2833">
        <v>0</v>
      </c>
      <c r="Y16" s="2833"/>
      <c r="Z16" s="2833"/>
      <c r="AA16" s="2833"/>
      <c r="AB16" s="2833"/>
      <c r="AC16" s="2833"/>
      <c r="AD16" s="2833"/>
      <c r="AE16" s="2834">
        <v>-1715.454</v>
      </c>
      <c r="AF16" s="2834"/>
      <c r="AG16" s="2834"/>
      <c r="AH16" s="2834"/>
      <c r="AI16" s="2834"/>
      <c r="AJ16" s="2834"/>
      <c r="AK16" s="2834"/>
      <c r="AL16" s="2834">
        <f>-AE16</f>
        <v>1715.454</v>
      </c>
      <c r="AM16" s="2834"/>
      <c r="AN16" s="2834"/>
      <c r="AO16" s="2834"/>
      <c r="AP16" s="2834"/>
      <c r="AQ16" s="2834"/>
      <c r="AR16" s="2834"/>
      <c r="AS16" s="2835"/>
      <c r="AT16" s="2835"/>
      <c r="AU16" s="2835"/>
      <c r="AV16" s="2835"/>
      <c r="AW16" s="2835"/>
      <c r="AX16" s="2835"/>
      <c r="AY16" s="2836"/>
    </row>
    <row r="17" spans="2:51" ht="24.75" customHeight="1" x14ac:dyDescent="0.15">
      <c r="B17" s="685"/>
      <c r="C17" s="686"/>
      <c r="D17" s="686"/>
      <c r="E17" s="686"/>
      <c r="F17" s="686"/>
      <c r="G17" s="687"/>
      <c r="H17" s="2846"/>
      <c r="I17" s="2847"/>
      <c r="J17" s="2822" t="s">
        <v>21</v>
      </c>
      <c r="K17" s="2823"/>
      <c r="L17" s="2823"/>
      <c r="M17" s="2823"/>
      <c r="N17" s="2823"/>
      <c r="O17" s="2823"/>
      <c r="P17" s="2824"/>
      <c r="Q17" s="2825">
        <v>0</v>
      </c>
      <c r="R17" s="2825"/>
      <c r="S17" s="2825"/>
      <c r="T17" s="2825"/>
      <c r="U17" s="2825"/>
      <c r="V17" s="2825"/>
      <c r="W17" s="2825"/>
      <c r="X17" s="2825">
        <v>0</v>
      </c>
      <c r="Y17" s="2825"/>
      <c r="Z17" s="2825"/>
      <c r="AA17" s="2825"/>
      <c r="AB17" s="2825"/>
      <c r="AC17" s="2825"/>
      <c r="AD17" s="2825"/>
      <c r="AE17" s="2826">
        <f>AE15+AE13+AE16</f>
        <v>183.54600000000005</v>
      </c>
      <c r="AF17" s="2826"/>
      <c r="AG17" s="2826"/>
      <c r="AH17" s="2826"/>
      <c r="AI17" s="2826"/>
      <c r="AJ17" s="2826"/>
      <c r="AK17" s="2826"/>
      <c r="AL17" s="2826">
        <f>AL14+AL13+AL15+AL16</f>
        <v>2292.4539999999997</v>
      </c>
      <c r="AM17" s="2826"/>
      <c r="AN17" s="2826"/>
      <c r="AO17" s="2826"/>
      <c r="AP17" s="2826"/>
      <c r="AQ17" s="2826"/>
      <c r="AR17" s="2826"/>
      <c r="AS17" s="2827">
        <f>+S36</f>
        <v>5025</v>
      </c>
      <c r="AT17" s="2828"/>
      <c r="AU17" s="2828"/>
      <c r="AV17" s="2828"/>
      <c r="AW17" s="2828"/>
      <c r="AX17" s="2828"/>
      <c r="AY17" s="2829"/>
    </row>
    <row r="18" spans="2:51" ht="24.75" customHeight="1" x14ac:dyDescent="0.15">
      <c r="B18" s="685"/>
      <c r="C18" s="686"/>
      <c r="D18" s="686"/>
      <c r="E18" s="686"/>
      <c r="F18" s="686"/>
      <c r="G18" s="687"/>
      <c r="H18" s="2813" t="s">
        <v>22</v>
      </c>
      <c r="I18" s="2814"/>
      <c r="J18" s="2814"/>
      <c r="K18" s="2814"/>
      <c r="L18" s="2814"/>
      <c r="M18" s="2814"/>
      <c r="N18" s="2814"/>
      <c r="O18" s="2814"/>
      <c r="P18" s="2814"/>
      <c r="Q18" s="2815" t="s">
        <v>1528</v>
      </c>
      <c r="R18" s="2816"/>
      <c r="S18" s="2816"/>
      <c r="T18" s="2816"/>
      <c r="U18" s="2816"/>
      <c r="V18" s="2816"/>
      <c r="W18" s="2817"/>
      <c r="X18" s="2815" t="s">
        <v>101</v>
      </c>
      <c r="Y18" s="2816"/>
      <c r="Z18" s="2816"/>
      <c r="AA18" s="2816"/>
      <c r="AB18" s="2816"/>
      <c r="AC18" s="2816"/>
      <c r="AD18" s="2817"/>
      <c r="AE18" s="2821">
        <v>182.07499999999999</v>
      </c>
      <c r="AF18" s="2821"/>
      <c r="AG18" s="2821"/>
      <c r="AH18" s="2821"/>
      <c r="AI18" s="2821"/>
      <c r="AJ18" s="2821"/>
      <c r="AK18" s="2821"/>
      <c r="AL18" s="1193"/>
      <c r="AM18" s="1193"/>
      <c r="AN18" s="1193"/>
      <c r="AO18" s="1193"/>
      <c r="AP18" s="1193"/>
      <c r="AQ18" s="1193"/>
      <c r="AR18" s="1193"/>
      <c r="AS18" s="1193"/>
      <c r="AT18" s="1193"/>
      <c r="AU18" s="1193"/>
      <c r="AV18" s="1193"/>
      <c r="AW18" s="1193"/>
      <c r="AX18" s="1193"/>
      <c r="AY18" s="1194"/>
    </row>
    <row r="19" spans="2:51" ht="24.75" customHeight="1" x14ac:dyDescent="0.15">
      <c r="B19" s="1150"/>
      <c r="C19" s="1151"/>
      <c r="D19" s="1151"/>
      <c r="E19" s="1151"/>
      <c r="F19" s="1151"/>
      <c r="G19" s="1152"/>
      <c r="H19" s="2813" t="s">
        <v>23</v>
      </c>
      <c r="I19" s="2814"/>
      <c r="J19" s="2814"/>
      <c r="K19" s="2814"/>
      <c r="L19" s="2814"/>
      <c r="M19" s="2814"/>
      <c r="N19" s="2814"/>
      <c r="O19" s="2814"/>
      <c r="P19" s="2814"/>
      <c r="Q19" s="2815" t="s">
        <v>1528</v>
      </c>
      <c r="R19" s="2816"/>
      <c r="S19" s="2816"/>
      <c r="T19" s="2816"/>
      <c r="U19" s="2816"/>
      <c r="V19" s="2816"/>
      <c r="W19" s="2817"/>
      <c r="X19" s="2815" t="s">
        <v>101</v>
      </c>
      <c r="Y19" s="2816"/>
      <c r="Z19" s="2816"/>
      <c r="AA19" s="2816"/>
      <c r="AB19" s="2816"/>
      <c r="AC19" s="2816"/>
      <c r="AD19" s="2817"/>
      <c r="AE19" s="2818">
        <f>AE18/AE17</f>
        <v>0.99198566027044954</v>
      </c>
      <c r="AF19" s="2819"/>
      <c r="AG19" s="2819"/>
      <c r="AH19" s="2819"/>
      <c r="AI19" s="2819"/>
      <c r="AJ19" s="2819"/>
      <c r="AK19" s="2820"/>
      <c r="AL19" s="1193"/>
      <c r="AM19" s="1193"/>
      <c r="AN19" s="1193"/>
      <c r="AO19" s="1193"/>
      <c r="AP19" s="1193"/>
      <c r="AQ19" s="1193"/>
      <c r="AR19" s="1193"/>
      <c r="AS19" s="1193"/>
      <c r="AT19" s="1193"/>
      <c r="AU19" s="1193"/>
      <c r="AV19" s="1193"/>
      <c r="AW19" s="1193"/>
      <c r="AX19" s="1193"/>
      <c r="AY19" s="1194"/>
    </row>
    <row r="20" spans="2:51" ht="31.75" customHeight="1" x14ac:dyDescent="0.15">
      <c r="B20" s="1243" t="s">
        <v>24</v>
      </c>
      <c r="C20" s="1244"/>
      <c r="D20" s="1244"/>
      <c r="E20" s="1244"/>
      <c r="F20" s="1244"/>
      <c r="G20" s="1245"/>
      <c r="H20" s="2783" t="s">
        <v>25</v>
      </c>
      <c r="I20" s="2784"/>
      <c r="J20" s="2784"/>
      <c r="K20" s="2784"/>
      <c r="L20" s="2784"/>
      <c r="M20" s="2784"/>
      <c r="N20" s="2784"/>
      <c r="O20" s="2784"/>
      <c r="P20" s="2784"/>
      <c r="Q20" s="2784"/>
      <c r="R20" s="2784"/>
      <c r="S20" s="2784"/>
      <c r="T20" s="2784"/>
      <c r="U20" s="2784"/>
      <c r="V20" s="2784"/>
      <c r="W20" s="2784"/>
      <c r="X20" s="2784"/>
      <c r="Y20" s="2785"/>
      <c r="Z20" s="2786"/>
      <c r="AA20" s="2687"/>
      <c r="AB20" s="2688"/>
      <c r="AC20" s="2787" t="s">
        <v>26</v>
      </c>
      <c r="AD20" s="2784"/>
      <c r="AE20" s="2785"/>
      <c r="AF20" s="2659" t="s">
        <v>116</v>
      </c>
      <c r="AG20" s="2659"/>
      <c r="AH20" s="2659"/>
      <c r="AI20" s="2659"/>
      <c r="AJ20" s="2659"/>
      <c r="AK20" s="2659" t="s">
        <v>124</v>
      </c>
      <c r="AL20" s="2659"/>
      <c r="AM20" s="2659"/>
      <c r="AN20" s="2659"/>
      <c r="AO20" s="2659"/>
      <c r="AP20" s="2659" t="s">
        <v>125</v>
      </c>
      <c r="AQ20" s="2659"/>
      <c r="AR20" s="2659"/>
      <c r="AS20" s="2659"/>
      <c r="AT20" s="2659"/>
      <c r="AU20" s="2660" t="s">
        <v>1529</v>
      </c>
      <c r="AV20" s="2659"/>
      <c r="AW20" s="2659"/>
      <c r="AX20" s="2659"/>
      <c r="AY20" s="2809"/>
    </row>
    <row r="21" spans="2:51" ht="31.6" customHeight="1" x14ac:dyDescent="0.15">
      <c r="B21" s="688"/>
      <c r="C21" s="689"/>
      <c r="D21" s="689"/>
      <c r="E21" s="689"/>
      <c r="F21" s="689"/>
      <c r="G21" s="690"/>
      <c r="H21" s="2801" t="s">
        <v>1530</v>
      </c>
      <c r="I21" s="2802"/>
      <c r="J21" s="2802"/>
      <c r="K21" s="2802"/>
      <c r="L21" s="2802"/>
      <c r="M21" s="2802"/>
      <c r="N21" s="2802"/>
      <c r="O21" s="2802"/>
      <c r="P21" s="2802"/>
      <c r="Q21" s="2802"/>
      <c r="R21" s="2802"/>
      <c r="S21" s="2802"/>
      <c r="T21" s="2802"/>
      <c r="U21" s="2802"/>
      <c r="V21" s="2802"/>
      <c r="W21" s="2802"/>
      <c r="X21" s="2802"/>
      <c r="Y21" s="2803"/>
      <c r="Z21" s="2797" t="s">
        <v>27</v>
      </c>
      <c r="AA21" s="2798"/>
      <c r="AB21" s="2799"/>
      <c r="AC21" s="2413" t="s">
        <v>1531</v>
      </c>
      <c r="AD21" s="2413"/>
      <c r="AE21" s="2413"/>
      <c r="AF21" s="1688" t="s">
        <v>1528</v>
      </c>
      <c r="AG21" s="1614"/>
      <c r="AH21" s="1614"/>
      <c r="AI21" s="1614"/>
      <c r="AJ21" s="1614"/>
      <c r="AK21" s="1614" t="s">
        <v>1528</v>
      </c>
      <c r="AL21" s="1614"/>
      <c r="AM21" s="1614"/>
      <c r="AN21" s="1614"/>
      <c r="AO21" s="1614"/>
      <c r="AP21" s="1706" t="s">
        <v>1532</v>
      </c>
      <c r="AQ21" s="1614"/>
      <c r="AR21" s="1614"/>
      <c r="AS21" s="1614"/>
      <c r="AT21" s="1614"/>
      <c r="AU21" s="1706" t="s">
        <v>1533</v>
      </c>
      <c r="AV21" s="1614"/>
      <c r="AW21" s="1614"/>
      <c r="AX21" s="1614"/>
      <c r="AY21" s="2808"/>
    </row>
    <row r="22" spans="2:51" ht="24.05" customHeight="1" x14ac:dyDescent="0.15">
      <c r="B22" s="688"/>
      <c r="C22" s="689"/>
      <c r="D22" s="689"/>
      <c r="E22" s="689"/>
      <c r="F22" s="689"/>
      <c r="G22" s="690"/>
      <c r="H22" s="2810"/>
      <c r="I22" s="2811"/>
      <c r="J22" s="2811"/>
      <c r="K22" s="2811"/>
      <c r="L22" s="2811"/>
      <c r="M22" s="2811"/>
      <c r="N22" s="2811"/>
      <c r="O22" s="2811"/>
      <c r="P22" s="2811"/>
      <c r="Q22" s="2811"/>
      <c r="R22" s="2811"/>
      <c r="S22" s="2811"/>
      <c r="T22" s="2811"/>
      <c r="U22" s="2811"/>
      <c r="V22" s="2811"/>
      <c r="W22" s="2811"/>
      <c r="X22" s="2811"/>
      <c r="Y22" s="2812"/>
      <c r="Z22" s="2787" t="s">
        <v>28</v>
      </c>
      <c r="AA22" s="2784"/>
      <c r="AB22" s="2785"/>
      <c r="AC22" s="2425" t="s">
        <v>103</v>
      </c>
      <c r="AD22" s="2425"/>
      <c r="AE22" s="2425"/>
      <c r="AF22" s="1688" t="s">
        <v>104</v>
      </c>
      <c r="AG22" s="1614"/>
      <c r="AH22" s="1614"/>
      <c r="AI22" s="1614"/>
      <c r="AJ22" s="1614"/>
      <c r="AK22" s="1614" t="s">
        <v>104</v>
      </c>
      <c r="AL22" s="1614"/>
      <c r="AM22" s="1614"/>
      <c r="AN22" s="1614"/>
      <c r="AO22" s="1614"/>
      <c r="AP22" s="1614">
        <v>38.5</v>
      </c>
      <c r="AQ22" s="1614"/>
      <c r="AR22" s="1614"/>
      <c r="AS22" s="1614"/>
      <c r="AT22" s="1614"/>
      <c r="AU22" s="2405"/>
      <c r="AV22" s="2405"/>
      <c r="AW22" s="2405"/>
      <c r="AX22" s="2405"/>
      <c r="AY22" s="2406"/>
    </row>
    <row r="23" spans="2:51" ht="31.6" customHeight="1" x14ac:dyDescent="0.15">
      <c r="B23" s="688"/>
      <c r="C23" s="689"/>
      <c r="D23" s="689"/>
      <c r="E23" s="689"/>
      <c r="F23" s="689"/>
      <c r="G23" s="690"/>
      <c r="H23" s="2801" t="s">
        <v>1534</v>
      </c>
      <c r="I23" s="2802"/>
      <c r="J23" s="2802"/>
      <c r="K23" s="2802"/>
      <c r="L23" s="2802"/>
      <c r="M23" s="2802"/>
      <c r="N23" s="2802"/>
      <c r="O23" s="2802"/>
      <c r="P23" s="2802"/>
      <c r="Q23" s="2802"/>
      <c r="R23" s="2802"/>
      <c r="S23" s="2802"/>
      <c r="T23" s="2802"/>
      <c r="U23" s="2802"/>
      <c r="V23" s="2802"/>
      <c r="W23" s="2802"/>
      <c r="X23" s="2802"/>
      <c r="Y23" s="2803"/>
      <c r="Z23" s="2797" t="s">
        <v>27</v>
      </c>
      <c r="AA23" s="2798"/>
      <c r="AB23" s="2799"/>
      <c r="AC23" s="2413" t="s">
        <v>1535</v>
      </c>
      <c r="AD23" s="2413"/>
      <c r="AE23" s="2413"/>
      <c r="AF23" s="1688" t="s">
        <v>104</v>
      </c>
      <c r="AG23" s="1614"/>
      <c r="AH23" s="1614"/>
      <c r="AI23" s="1614"/>
      <c r="AJ23" s="1614"/>
      <c r="AK23" s="1614" t="s">
        <v>104</v>
      </c>
      <c r="AL23" s="1614"/>
      <c r="AM23" s="1614"/>
      <c r="AN23" s="1614"/>
      <c r="AO23" s="1614"/>
      <c r="AP23" s="2807" t="s">
        <v>1536</v>
      </c>
      <c r="AQ23" s="1614"/>
      <c r="AR23" s="1614"/>
      <c r="AS23" s="1614"/>
      <c r="AT23" s="1614"/>
      <c r="AU23" s="1706" t="s">
        <v>1537</v>
      </c>
      <c r="AV23" s="1614"/>
      <c r="AW23" s="1614"/>
      <c r="AX23" s="1614"/>
      <c r="AY23" s="2808"/>
    </row>
    <row r="24" spans="2:51" ht="24.05" customHeight="1" x14ac:dyDescent="0.15">
      <c r="B24" s="688"/>
      <c r="C24" s="689"/>
      <c r="D24" s="689"/>
      <c r="E24" s="689"/>
      <c r="F24" s="689"/>
      <c r="G24" s="690"/>
      <c r="H24" s="2804"/>
      <c r="I24" s="2805"/>
      <c r="J24" s="2805"/>
      <c r="K24" s="2805"/>
      <c r="L24" s="2805"/>
      <c r="M24" s="2805"/>
      <c r="N24" s="2805"/>
      <c r="O24" s="2805"/>
      <c r="P24" s="2805"/>
      <c r="Q24" s="2805"/>
      <c r="R24" s="2805"/>
      <c r="S24" s="2805"/>
      <c r="T24" s="2805"/>
      <c r="U24" s="2805"/>
      <c r="V24" s="2805"/>
      <c r="W24" s="2805"/>
      <c r="X24" s="2805"/>
      <c r="Y24" s="2806"/>
      <c r="Z24" s="2787" t="s">
        <v>28</v>
      </c>
      <c r="AA24" s="2784"/>
      <c r="AB24" s="2785"/>
      <c r="AC24" s="2425" t="s">
        <v>103</v>
      </c>
      <c r="AD24" s="2425"/>
      <c r="AE24" s="2425"/>
      <c r="AF24" s="1688" t="s">
        <v>104</v>
      </c>
      <c r="AG24" s="1614"/>
      <c r="AH24" s="1614"/>
      <c r="AI24" s="1614"/>
      <c r="AJ24" s="1614"/>
      <c r="AK24" s="1614" t="s">
        <v>104</v>
      </c>
      <c r="AL24" s="1614"/>
      <c r="AM24" s="1614"/>
      <c r="AN24" s="1614"/>
      <c r="AO24" s="1614"/>
      <c r="AP24" s="1614">
        <v>95.6</v>
      </c>
      <c r="AQ24" s="1614"/>
      <c r="AR24" s="1614"/>
      <c r="AS24" s="1614"/>
      <c r="AT24" s="1614"/>
      <c r="AU24" s="2405"/>
      <c r="AV24" s="2405"/>
      <c r="AW24" s="2405"/>
      <c r="AX24" s="2405"/>
      <c r="AY24" s="2406"/>
    </row>
    <row r="25" spans="2:51" ht="31.6" customHeight="1" x14ac:dyDescent="0.15">
      <c r="B25" s="688"/>
      <c r="C25" s="689"/>
      <c r="D25" s="689"/>
      <c r="E25" s="689"/>
      <c r="F25" s="689"/>
      <c r="G25" s="690"/>
      <c r="H25" s="2791" t="s">
        <v>1538</v>
      </c>
      <c r="I25" s="2792"/>
      <c r="J25" s="2792"/>
      <c r="K25" s="2792"/>
      <c r="L25" s="2792"/>
      <c r="M25" s="2792"/>
      <c r="N25" s="2792"/>
      <c r="O25" s="2792"/>
      <c r="P25" s="2792"/>
      <c r="Q25" s="2792"/>
      <c r="R25" s="2792"/>
      <c r="S25" s="2792"/>
      <c r="T25" s="2792"/>
      <c r="U25" s="2792"/>
      <c r="V25" s="2792"/>
      <c r="W25" s="2792"/>
      <c r="X25" s="2792"/>
      <c r="Y25" s="2793"/>
      <c r="Z25" s="2797" t="s">
        <v>27</v>
      </c>
      <c r="AA25" s="2798"/>
      <c r="AB25" s="2799"/>
      <c r="AC25" s="2800" t="s">
        <v>1539</v>
      </c>
      <c r="AD25" s="2413"/>
      <c r="AE25" s="2413"/>
      <c r="AF25" s="1688" t="s">
        <v>1528</v>
      </c>
      <c r="AG25" s="1614"/>
      <c r="AH25" s="1614"/>
      <c r="AI25" s="1614"/>
      <c r="AJ25" s="1614"/>
      <c r="AK25" s="1614" t="s">
        <v>1528</v>
      </c>
      <c r="AL25" s="1614"/>
      <c r="AM25" s="1614"/>
      <c r="AN25" s="1614"/>
      <c r="AO25" s="1614"/>
      <c r="AP25" s="1706" t="s">
        <v>1540</v>
      </c>
      <c r="AQ25" s="1614"/>
      <c r="AR25" s="1614"/>
      <c r="AS25" s="1614"/>
      <c r="AT25" s="1614"/>
      <c r="AU25" s="2788" t="s">
        <v>1541</v>
      </c>
      <c r="AV25" s="2789"/>
      <c r="AW25" s="2789"/>
      <c r="AX25" s="2789"/>
      <c r="AY25" s="2790"/>
    </row>
    <row r="26" spans="2:51" ht="24.05" customHeight="1" x14ac:dyDescent="0.15">
      <c r="B26" s="688"/>
      <c r="C26" s="689"/>
      <c r="D26" s="689"/>
      <c r="E26" s="689"/>
      <c r="F26" s="689"/>
      <c r="G26" s="690"/>
      <c r="H26" s="2794"/>
      <c r="I26" s="2795"/>
      <c r="J26" s="2795"/>
      <c r="K26" s="2795"/>
      <c r="L26" s="2795"/>
      <c r="M26" s="2795"/>
      <c r="N26" s="2795"/>
      <c r="O26" s="2795"/>
      <c r="P26" s="2795"/>
      <c r="Q26" s="2795"/>
      <c r="R26" s="2795"/>
      <c r="S26" s="2795"/>
      <c r="T26" s="2795"/>
      <c r="U26" s="2795"/>
      <c r="V26" s="2795"/>
      <c r="W26" s="2795"/>
      <c r="X26" s="2795"/>
      <c r="Y26" s="2796"/>
      <c r="Z26" s="2787" t="s">
        <v>28</v>
      </c>
      <c r="AA26" s="2784"/>
      <c r="AB26" s="2785"/>
      <c r="AC26" s="2425" t="s">
        <v>1531</v>
      </c>
      <c r="AD26" s="2425"/>
      <c r="AE26" s="2425"/>
      <c r="AF26" s="1688" t="s">
        <v>1528</v>
      </c>
      <c r="AG26" s="1614"/>
      <c r="AH26" s="1614"/>
      <c r="AI26" s="1614"/>
      <c r="AJ26" s="1614"/>
      <c r="AK26" s="1614" t="s">
        <v>1528</v>
      </c>
      <c r="AL26" s="1614"/>
      <c r="AM26" s="1614"/>
      <c r="AN26" s="1614"/>
      <c r="AO26" s="1614"/>
      <c r="AP26" s="1614">
        <v>68.8</v>
      </c>
      <c r="AQ26" s="1614"/>
      <c r="AR26" s="1614"/>
      <c r="AS26" s="1614"/>
      <c r="AT26" s="1614"/>
      <c r="AU26" s="2405"/>
      <c r="AV26" s="2405"/>
      <c r="AW26" s="2405"/>
      <c r="AX26" s="2405"/>
      <c r="AY26" s="2406"/>
    </row>
    <row r="27" spans="2:51" ht="31.75" customHeight="1" x14ac:dyDescent="0.15">
      <c r="B27" s="1243" t="s">
        <v>29</v>
      </c>
      <c r="C27" s="1244"/>
      <c r="D27" s="1244"/>
      <c r="E27" s="1244"/>
      <c r="F27" s="1244"/>
      <c r="G27" s="1245"/>
      <c r="H27" s="2783" t="s">
        <v>30</v>
      </c>
      <c r="I27" s="2784"/>
      <c r="J27" s="2784"/>
      <c r="K27" s="2784"/>
      <c r="L27" s="2784"/>
      <c r="M27" s="2784"/>
      <c r="N27" s="2784"/>
      <c r="O27" s="2784"/>
      <c r="P27" s="2784"/>
      <c r="Q27" s="2784"/>
      <c r="R27" s="2784"/>
      <c r="S27" s="2784"/>
      <c r="T27" s="2784"/>
      <c r="U27" s="2784"/>
      <c r="V27" s="2784"/>
      <c r="W27" s="2784"/>
      <c r="X27" s="2784"/>
      <c r="Y27" s="2785"/>
      <c r="Z27" s="2786"/>
      <c r="AA27" s="2687"/>
      <c r="AB27" s="2688"/>
      <c r="AC27" s="2787" t="s">
        <v>26</v>
      </c>
      <c r="AD27" s="2784"/>
      <c r="AE27" s="2785"/>
      <c r="AF27" s="2659" t="s">
        <v>116</v>
      </c>
      <c r="AG27" s="2659"/>
      <c r="AH27" s="2659"/>
      <c r="AI27" s="2659"/>
      <c r="AJ27" s="2659"/>
      <c r="AK27" s="2659" t="s">
        <v>124</v>
      </c>
      <c r="AL27" s="2659"/>
      <c r="AM27" s="2659"/>
      <c r="AN27" s="2659"/>
      <c r="AO27" s="2659"/>
      <c r="AP27" s="2659" t="s">
        <v>125</v>
      </c>
      <c r="AQ27" s="2659"/>
      <c r="AR27" s="2659"/>
      <c r="AS27" s="2659"/>
      <c r="AT27" s="2659"/>
      <c r="AU27" s="2773" t="s">
        <v>31</v>
      </c>
      <c r="AV27" s="2774"/>
      <c r="AW27" s="2774"/>
      <c r="AX27" s="2774"/>
      <c r="AY27" s="2775"/>
    </row>
    <row r="28" spans="2:51" ht="32.25" customHeight="1" x14ac:dyDescent="0.15">
      <c r="B28" s="688"/>
      <c r="C28" s="689"/>
      <c r="D28" s="689"/>
      <c r="E28" s="689"/>
      <c r="F28" s="689"/>
      <c r="G28" s="690"/>
      <c r="H28" s="2407" t="s">
        <v>1542</v>
      </c>
      <c r="I28" s="1345"/>
      <c r="J28" s="1345"/>
      <c r="K28" s="1345"/>
      <c r="L28" s="1345"/>
      <c r="M28" s="1345"/>
      <c r="N28" s="1345"/>
      <c r="O28" s="1345"/>
      <c r="P28" s="1345"/>
      <c r="Q28" s="1345"/>
      <c r="R28" s="1345"/>
      <c r="S28" s="1345"/>
      <c r="T28" s="1345"/>
      <c r="U28" s="1345"/>
      <c r="V28" s="1345"/>
      <c r="W28" s="1345"/>
      <c r="X28" s="1345"/>
      <c r="Y28" s="2408"/>
      <c r="Z28" s="2776" t="s">
        <v>32</v>
      </c>
      <c r="AA28" s="2777"/>
      <c r="AB28" s="2778"/>
      <c r="AC28" s="2782" t="s">
        <v>1371</v>
      </c>
      <c r="AD28" s="2436"/>
      <c r="AE28" s="2437"/>
      <c r="AF28" s="1743" t="s">
        <v>1543</v>
      </c>
      <c r="AG28" s="2425"/>
      <c r="AH28" s="2425"/>
      <c r="AI28" s="2425"/>
      <c r="AJ28" s="2425"/>
      <c r="AK28" s="2425" t="s">
        <v>1543</v>
      </c>
      <c r="AL28" s="2425"/>
      <c r="AM28" s="2425"/>
      <c r="AN28" s="2425"/>
      <c r="AO28" s="2425"/>
      <c r="AP28" s="2425">
        <v>33</v>
      </c>
      <c r="AQ28" s="2425"/>
      <c r="AR28" s="2425"/>
      <c r="AS28" s="2425"/>
      <c r="AT28" s="2425"/>
      <c r="AU28" s="613" t="s">
        <v>1543</v>
      </c>
      <c r="AV28" s="614"/>
      <c r="AW28" s="614"/>
      <c r="AX28" s="614"/>
      <c r="AY28" s="615"/>
    </row>
    <row r="29" spans="2:51" ht="26.85" customHeight="1" x14ac:dyDescent="0.15">
      <c r="B29" s="670"/>
      <c r="C29" s="554"/>
      <c r="D29" s="554"/>
      <c r="E29" s="554"/>
      <c r="F29" s="554"/>
      <c r="G29" s="1573"/>
      <c r="H29" s="2409"/>
      <c r="I29" s="1351"/>
      <c r="J29" s="1351"/>
      <c r="K29" s="1351"/>
      <c r="L29" s="1351"/>
      <c r="M29" s="1351"/>
      <c r="N29" s="1351"/>
      <c r="O29" s="1351"/>
      <c r="P29" s="1351"/>
      <c r="Q29" s="1351"/>
      <c r="R29" s="1351"/>
      <c r="S29" s="1351"/>
      <c r="T29" s="1351"/>
      <c r="U29" s="1351"/>
      <c r="V29" s="1351"/>
      <c r="W29" s="1351"/>
      <c r="X29" s="1351"/>
      <c r="Y29" s="2410"/>
      <c r="Z29" s="2779"/>
      <c r="AA29" s="2780"/>
      <c r="AB29" s="2781"/>
      <c r="AC29" s="2438"/>
      <c r="AD29" s="2439"/>
      <c r="AE29" s="2440"/>
      <c r="AF29" s="1719" t="s">
        <v>1544</v>
      </c>
      <c r="AG29" s="620"/>
      <c r="AH29" s="620"/>
      <c r="AI29" s="620"/>
      <c r="AJ29" s="2446"/>
      <c r="AK29" s="1719" t="s">
        <v>1544</v>
      </c>
      <c r="AL29" s="620"/>
      <c r="AM29" s="620"/>
      <c r="AN29" s="620"/>
      <c r="AO29" s="2446"/>
      <c r="AP29" s="2767" t="s">
        <v>1544</v>
      </c>
      <c r="AQ29" s="2457"/>
      <c r="AR29" s="2457"/>
      <c r="AS29" s="2457"/>
      <c r="AT29" s="2458"/>
      <c r="AU29" s="2767" t="s">
        <v>1544</v>
      </c>
      <c r="AV29" s="2457"/>
      <c r="AW29" s="2457"/>
      <c r="AX29" s="2457"/>
      <c r="AY29" s="2768"/>
    </row>
    <row r="30" spans="2:51" ht="47.8" customHeight="1" x14ac:dyDescent="0.15">
      <c r="B30" s="1243" t="s">
        <v>34</v>
      </c>
      <c r="C30" s="1256"/>
      <c r="D30" s="1256"/>
      <c r="E30" s="1256"/>
      <c r="F30" s="1256"/>
      <c r="G30" s="1256"/>
      <c r="H30" s="2769" t="s">
        <v>1545</v>
      </c>
      <c r="I30" s="2461"/>
      <c r="J30" s="2461"/>
      <c r="K30" s="2461"/>
      <c r="L30" s="2461"/>
      <c r="M30" s="2461"/>
      <c r="N30" s="2461"/>
      <c r="O30" s="2461"/>
      <c r="P30" s="2461"/>
      <c r="Q30" s="2461"/>
      <c r="R30" s="2461"/>
      <c r="S30" s="2461"/>
      <c r="T30" s="2461"/>
      <c r="U30" s="2461"/>
      <c r="V30" s="2461"/>
      <c r="W30" s="2461"/>
      <c r="X30" s="2461"/>
      <c r="Y30" s="2461"/>
      <c r="Z30" s="2770" t="s">
        <v>35</v>
      </c>
      <c r="AA30" s="2771"/>
      <c r="AB30" s="2772"/>
      <c r="AC30" s="2244" t="s">
        <v>1546</v>
      </c>
      <c r="AD30" s="1304"/>
      <c r="AE30" s="1304"/>
      <c r="AF30" s="1304"/>
      <c r="AG30" s="1304"/>
      <c r="AH30" s="1304"/>
      <c r="AI30" s="1304"/>
      <c r="AJ30" s="1304"/>
      <c r="AK30" s="1304"/>
      <c r="AL30" s="1304"/>
      <c r="AM30" s="1304"/>
      <c r="AN30" s="1304"/>
      <c r="AO30" s="1304"/>
      <c r="AP30" s="1304"/>
      <c r="AQ30" s="1304"/>
      <c r="AR30" s="1304"/>
      <c r="AS30" s="1304"/>
      <c r="AT30" s="1304"/>
      <c r="AU30" s="1304"/>
      <c r="AV30" s="1304"/>
      <c r="AW30" s="1304"/>
      <c r="AX30" s="1304"/>
      <c r="AY30" s="2074"/>
    </row>
    <row r="31" spans="2:51" ht="23.1" customHeight="1" x14ac:dyDescent="0.15">
      <c r="B31" s="1317" t="s">
        <v>36</v>
      </c>
      <c r="C31" s="1318"/>
      <c r="D31" s="1323" t="s">
        <v>37</v>
      </c>
      <c r="E31" s="1324"/>
      <c r="F31" s="1324"/>
      <c r="G31" s="1324"/>
      <c r="H31" s="1324"/>
      <c r="I31" s="1324"/>
      <c r="J31" s="1324"/>
      <c r="K31" s="1324"/>
      <c r="L31" s="1325"/>
      <c r="M31" s="2754" t="s">
        <v>38</v>
      </c>
      <c r="N31" s="2754"/>
      <c r="O31" s="2754"/>
      <c r="P31" s="2754"/>
      <c r="Q31" s="2754"/>
      <c r="R31" s="2754"/>
      <c r="S31" s="2659" t="s">
        <v>117</v>
      </c>
      <c r="T31" s="2659"/>
      <c r="U31" s="2659"/>
      <c r="V31" s="2659"/>
      <c r="W31" s="2659"/>
      <c r="X31" s="2659"/>
      <c r="Y31" s="2755" t="s">
        <v>39</v>
      </c>
      <c r="Z31" s="2756"/>
      <c r="AA31" s="2756"/>
      <c r="AB31" s="2756"/>
      <c r="AC31" s="2756"/>
      <c r="AD31" s="2756"/>
      <c r="AE31" s="2756"/>
      <c r="AF31" s="2756"/>
      <c r="AG31" s="2756"/>
      <c r="AH31" s="2756"/>
      <c r="AI31" s="2756"/>
      <c r="AJ31" s="2756"/>
      <c r="AK31" s="2756"/>
      <c r="AL31" s="2756"/>
      <c r="AM31" s="2756"/>
      <c r="AN31" s="2756"/>
      <c r="AO31" s="2756"/>
      <c r="AP31" s="2756"/>
      <c r="AQ31" s="2756"/>
      <c r="AR31" s="2756"/>
      <c r="AS31" s="2756"/>
      <c r="AT31" s="2756"/>
      <c r="AU31" s="2756"/>
      <c r="AV31" s="2756"/>
      <c r="AW31" s="2756"/>
      <c r="AX31" s="2756"/>
      <c r="AY31" s="2757"/>
    </row>
    <row r="32" spans="2:51" ht="32.25" customHeight="1" x14ac:dyDescent="0.15">
      <c r="B32" s="1319"/>
      <c r="C32" s="1320"/>
      <c r="D32" s="2758" t="s">
        <v>1547</v>
      </c>
      <c r="E32" s="2759"/>
      <c r="F32" s="2759"/>
      <c r="G32" s="2759"/>
      <c r="H32" s="2759"/>
      <c r="I32" s="2759"/>
      <c r="J32" s="2759"/>
      <c r="K32" s="2759"/>
      <c r="L32" s="2760"/>
      <c r="M32" s="2761" t="s">
        <v>1548</v>
      </c>
      <c r="N32" s="2762"/>
      <c r="O32" s="2762"/>
      <c r="P32" s="2762"/>
      <c r="Q32" s="2762"/>
      <c r="R32" s="2763"/>
      <c r="S32" s="2764" t="s">
        <v>1549</v>
      </c>
      <c r="T32" s="2765"/>
      <c r="U32" s="2765"/>
      <c r="V32" s="2765"/>
      <c r="W32" s="2765"/>
      <c r="X32" s="2766"/>
      <c r="Y32" s="1339" t="s">
        <v>1380</v>
      </c>
      <c r="Z32" s="1340"/>
      <c r="AA32" s="1340"/>
      <c r="AB32" s="1340"/>
      <c r="AC32" s="1340"/>
      <c r="AD32" s="1340"/>
      <c r="AE32" s="1340"/>
      <c r="AF32" s="1340"/>
      <c r="AG32" s="1340"/>
      <c r="AH32" s="1340"/>
      <c r="AI32" s="1340"/>
      <c r="AJ32" s="1340"/>
      <c r="AK32" s="1340"/>
      <c r="AL32" s="1340"/>
      <c r="AM32" s="1340"/>
      <c r="AN32" s="1340"/>
      <c r="AO32" s="1340"/>
      <c r="AP32" s="1340"/>
      <c r="AQ32" s="1340"/>
      <c r="AR32" s="1340"/>
      <c r="AS32" s="1340"/>
      <c r="AT32" s="1340"/>
      <c r="AU32" s="1340"/>
      <c r="AV32" s="1340"/>
      <c r="AW32" s="1340"/>
      <c r="AX32" s="1340"/>
      <c r="AY32" s="1341"/>
    </row>
    <row r="33" spans="1:51" ht="23.1" customHeight="1" x14ac:dyDescent="0.15">
      <c r="B33" s="1319"/>
      <c r="C33" s="1320"/>
      <c r="D33" s="2041"/>
      <c r="E33" s="1292"/>
      <c r="F33" s="1292"/>
      <c r="G33" s="1292"/>
      <c r="H33" s="1292"/>
      <c r="I33" s="1292"/>
      <c r="J33" s="1292"/>
      <c r="K33" s="1292"/>
      <c r="L33" s="1293"/>
      <c r="M33" s="2752"/>
      <c r="N33" s="2752"/>
      <c r="O33" s="2752"/>
      <c r="P33" s="2752"/>
      <c r="Q33" s="2752"/>
      <c r="R33" s="2752"/>
      <c r="S33" s="2753"/>
      <c r="T33" s="2753"/>
      <c r="U33" s="2753"/>
      <c r="V33" s="2753"/>
      <c r="W33" s="2753"/>
      <c r="X33" s="2753"/>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23.1" customHeight="1" x14ac:dyDescent="0.15">
      <c r="B34" s="1319"/>
      <c r="C34" s="1320"/>
      <c r="D34" s="2041"/>
      <c r="E34" s="1292"/>
      <c r="F34" s="1292"/>
      <c r="G34" s="1292"/>
      <c r="H34" s="1292"/>
      <c r="I34" s="1292"/>
      <c r="J34" s="1292"/>
      <c r="K34" s="1292"/>
      <c r="L34" s="1293"/>
      <c r="M34" s="2752"/>
      <c r="N34" s="2752"/>
      <c r="O34" s="2752"/>
      <c r="P34" s="2752"/>
      <c r="Q34" s="2752"/>
      <c r="R34" s="2752"/>
      <c r="S34" s="2753"/>
      <c r="T34" s="2753"/>
      <c r="U34" s="2753"/>
      <c r="V34" s="2753"/>
      <c r="W34" s="2753"/>
      <c r="X34" s="2753"/>
      <c r="Y34" s="108"/>
      <c r="Z34" s="109"/>
      <c r="AA34" s="109"/>
      <c r="AB34" s="109"/>
      <c r="AC34" s="109"/>
      <c r="AD34" s="109"/>
      <c r="AE34" s="109"/>
      <c r="AF34" s="109"/>
      <c r="AG34" s="109"/>
      <c r="AH34" s="109"/>
      <c r="AI34" s="109"/>
      <c r="AJ34" s="109"/>
      <c r="AK34" s="109"/>
      <c r="AL34" s="109"/>
      <c r="AM34" s="109"/>
      <c r="AN34" s="109"/>
      <c r="AO34" s="109"/>
      <c r="AP34" s="109"/>
      <c r="AQ34" s="109"/>
      <c r="AR34" s="109"/>
      <c r="AS34" s="109"/>
      <c r="AT34" s="109"/>
      <c r="AU34" s="109"/>
      <c r="AV34" s="109"/>
      <c r="AW34" s="109"/>
      <c r="AX34" s="109"/>
      <c r="AY34" s="110"/>
    </row>
    <row r="35" spans="1:51" ht="23.1" customHeight="1" x14ac:dyDescent="0.15">
      <c r="B35" s="1319"/>
      <c r="C35" s="1320"/>
      <c r="D35" s="2050"/>
      <c r="E35" s="2051"/>
      <c r="F35" s="2051"/>
      <c r="G35" s="2051"/>
      <c r="H35" s="2051"/>
      <c r="I35" s="2051"/>
      <c r="J35" s="2051"/>
      <c r="K35" s="2051"/>
      <c r="L35" s="2052"/>
      <c r="M35" s="2747"/>
      <c r="N35" s="2747"/>
      <c r="O35" s="2747"/>
      <c r="P35" s="2747"/>
      <c r="Q35" s="2747"/>
      <c r="R35" s="2747"/>
      <c r="S35" s="2748"/>
      <c r="T35" s="2748"/>
      <c r="U35" s="2748"/>
      <c r="V35" s="2748"/>
      <c r="W35" s="2748"/>
      <c r="X35" s="2748"/>
      <c r="Y35" s="1294"/>
      <c r="Z35" s="1295"/>
      <c r="AA35" s="1295"/>
      <c r="AB35" s="1295"/>
      <c r="AC35" s="1295"/>
      <c r="AD35" s="1295"/>
      <c r="AE35" s="1295"/>
      <c r="AF35" s="1295"/>
      <c r="AG35" s="1295"/>
      <c r="AH35" s="1295"/>
      <c r="AI35" s="1295"/>
      <c r="AJ35" s="1295"/>
      <c r="AK35" s="1295"/>
      <c r="AL35" s="1295"/>
      <c r="AM35" s="1295"/>
      <c r="AN35" s="1295"/>
      <c r="AO35" s="1295"/>
      <c r="AP35" s="1295"/>
      <c r="AQ35" s="1295"/>
      <c r="AR35" s="1295"/>
      <c r="AS35" s="1295"/>
      <c r="AT35" s="1295"/>
      <c r="AU35" s="1295"/>
      <c r="AV35" s="1295"/>
      <c r="AW35" s="1295"/>
      <c r="AX35" s="1295"/>
      <c r="AY35" s="1296"/>
    </row>
    <row r="36" spans="1:51" ht="23.1" customHeight="1" x14ac:dyDescent="0.15">
      <c r="B36" s="1321"/>
      <c r="C36" s="1322"/>
      <c r="D36" s="1303" t="s">
        <v>21</v>
      </c>
      <c r="E36" s="1304"/>
      <c r="F36" s="1304"/>
      <c r="G36" s="1304"/>
      <c r="H36" s="1304"/>
      <c r="I36" s="1304"/>
      <c r="J36" s="1304"/>
      <c r="K36" s="1304"/>
      <c r="L36" s="1305"/>
      <c r="M36" s="2749">
        <v>577</v>
      </c>
      <c r="N36" s="2750"/>
      <c r="O36" s="2750"/>
      <c r="P36" s="2750"/>
      <c r="Q36" s="2750"/>
      <c r="R36" s="2751"/>
      <c r="S36" s="2499">
        <f>2992+2033</f>
        <v>5025</v>
      </c>
      <c r="T36" s="2499"/>
      <c r="U36" s="2499"/>
      <c r="V36" s="2499"/>
      <c r="W36" s="2499"/>
      <c r="X36" s="2499"/>
      <c r="Y36" s="1310"/>
      <c r="Z36" s="1311"/>
      <c r="AA36" s="1311"/>
      <c r="AB36" s="1311"/>
      <c r="AC36" s="1311"/>
      <c r="AD36" s="1311"/>
      <c r="AE36" s="1311"/>
      <c r="AF36" s="1311"/>
      <c r="AG36" s="1311"/>
      <c r="AH36" s="1311"/>
      <c r="AI36" s="1311"/>
      <c r="AJ36" s="1311"/>
      <c r="AK36" s="1311"/>
      <c r="AL36" s="1311"/>
      <c r="AM36" s="1311"/>
      <c r="AN36" s="1311"/>
      <c r="AO36" s="1311"/>
      <c r="AP36" s="1311"/>
      <c r="AQ36" s="1311"/>
      <c r="AR36" s="1311"/>
      <c r="AS36" s="1311"/>
      <c r="AT36" s="1311"/>
      <c r="AU36" s="1311"/>
      <c r="AV36" s="1311"/>
      <c r="AW36" s="1311"/>
      <c r="AX36" s="1311"/>
      <c r="AY36" s="1312"/>
    </row>
    <row r="37" spans="1:51" ht="2.95" customHeight="1" x14ac:dyDescent="0.15">
      <c r="A37" s="35"/>
      <c r="B37" s="2"/>
      <c r="C37" s="2"/>
      <c r="D37" s="111"/>
      <c r="E37" s="111"/>
      <c r="F37" s="111"/>
      <c r="G37" s="111"/>
      <c r="H37" s="111"/>
      <c r="I37" s="111"/>
      <c r="J37" s="111"/>
      <c r="K37" s="111"/>
      <c r="L37" s="111"/>
      <c r="M37" s="111"/>
      <c r="N37" s="111"/>
      <c r="O37" s="111"/>
      <c r="P37" s="111"/>
      <c r="Q37" s="111"/>
      <c r="R37" s="111"/>
      <c r="S37" s="111"/>
      <c r="T37" s="111"/>
      <c r="U37" s="111"/>
      <c r="V37" s="111"/>
      <c r="W37" s="111"/>
      <c r="X37" s="111"/>
      <c r="Y37" s="111"/>
      <c r="Z37" s="111"/>
      <c r="AA37" s="111"/>
      <c r="AB37" s="111"/>
      <c r="AC37" s="111"/>
      <c r="AD37" s="111"/>
      <c r="AE37" s="111"/>
      <c r="AF37" s="111"/>
      <c r="AG37" s="111"/>
      <c r="AH37" s="111"/>
      <c r="AI37" s="111"/>
      <c r="AJ37" s="111"/>
      <c r="AK37" s="111"/>
      <c r="AL37" s="111"/>
      <c r="AM37" s="111"/>
      <c r="AN37" s="111"/>
      <c r="AO37" s="111"/>
      <c r="AP37" s="111"/>
      <c r="AQ37" s="111"/>
      <c r="AR37" s="111"/>
      <c r="AS37" s="111"/>
      <c r="AT37" s="111"/>
      <c r="AU37" s="111"/>
      <c r="AV37" s="111"/>
      <c r="AW37" s="111"/>
      <c r="AX37" s="111"/>
      <c r="AY37" s="111"/>
    </row>
    <row r="38" spans="1:51" ht="2.95" customHeight="1" thickBot="1" x14ac:dyDescent="0.2">
      <c r="A38" s="35"/>
      <c r="B38" s="3"/>
      <c r="C38" s="3"/>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row>
    <row r="39" spans="1:51" ht="20.95" hidden="1" customHeight="1" x14ac:dyDescent="0.15">
      <c r="B39" s="549" t="s">
        <v>40</v>
      </c>
      <c r="C39" s="550"/>
      <c r="D39" s="553" t="s">
        <v>41</v>
      </c>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554"/>
      <c r="AP39" s="554"/>
      <c r="AQ39" s="554"/>
      <c r="AR39" s="554"/>
      <c r="AS39" s="554"/>
      <c r="AT39" s="554"/>
      <c r="AU39" s="554"/>
      <c r="AV39" s="554"/>
      <c r="AW39" s="554"/>
      <c r="AX39" s="554"/>
      <c r="AY39" s="555"/>
    </row>
    <row r="40" spans="1:51" ht="203.25" hidden="1" customHeight="1" x14ac:dyDescent="0.15">
      <c r="B40" s="549"/>
      <c r="C40" s="550"/>
      <c r="D40" s="1313" t="s">
        <v>42</v>
      </c>
      <c r="E40" s="576"/>
      <c r="F40" s="576"/>
      <c r="G40" s="576"/>
      <c r="H40" s="576"/>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K40" s="576"/>
      <c r="AL40" s="576"/>
      <c r="AM40" s="576"/>
      <c r="AN40" s="576"/>
      <c r="AO40" s="576"/>
      <c r="AP40" s="576"/>
      <c r="AQ40" s="576"/>
      <c r="AR40" s="576"/>
      <c r="AS40" s="576"/>
      <c r="AT40" s="576"/>
      <c r="AU40" s="576"/>
      <c r="AV40" s="576"/>
      <c r="AW40" s="576"/>
      <c r="AX40" s="576"/>
      <c r="AY40" s="577"/>
    </row>
    <row r="41" spans="1:51" ht="20.3" hidden="1" customHeight="1" x14ac:dyDescent="0.15">
      <c r="B41" s="549"/>
      <c r="C41" s="550"/>
      <c r="D41" s="559" t="s">
        <v>43</v>
      </c>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1"/>
    </row>
    <row r="42" spans="1:51" ht="100.5" hidden="1" customHeight="1" thickBot="1" x14ac:dyDescent="0.2">
      <c r="B42" s="551"/>
      <c r="C42" s="552"/>
      <c r="D42" s="1314"/>
      <c r="E42" s="1315"/>
      <c r="F42" s="1315"/>
      <c r="G42" s="1315"/>
      <c r="H42" s="1315"/>
      <c r="I42" s="1315"/>
      <c r="J42" s="1315"/>
      <c r="K42" s="1315"/>
      <c r="L42" s="1315"/>
      <c r="M42" s="1315"/>
      <c r="N42" s="1315"/>
      <c r="O42" s="1315"/>
      <c r="P42" s="1315"/>
      <c r="Q42" s="1315"/>
      <c r="R42" s="1315"/>
      <c r="S42" s="1315"/>
      <c r="T42" s="1315"/>
      <c r="U42" s="1315"/>
      <c r="V42" s="1315"/>
      <c r="W42" s="1315"/>
      <c r="X42" s="1315"/>
      <c r="Y42" s="1315"/>
      <c r="Z42" s="1315"/>
      <c r="AA42" s="1315"/>
      <c r="AB42" s="1315"/>
      <c r="AC42" s="1315"/>
      <c r="AD42" s="1315"/>
      <c r="AE42" s="1315"/>
      <c r="AF42" s="1315"/>
      <c r="AG42" s="1315"/>
      <c r="AH42" s="1315"/>
      <c r="AI42" s="1315"/>
      <c r="AJ42" s="1315"/>
      <c r="AK42" s="1315"/>
      <c r="AL42" s="1315"/>
      <c r="AM42" s="1315"/>
      <c r="AN42" s="1315"/>
      <c r="AO42" s="1315"/>
      <c r="AP42" s="1315"/>
      <c r="AQ42" s="1315"/>
      <c r="AR42" s="1315"/>
      <c r="AS42" s="1315"/>
      <c r="AT42" s="1315"/>
      <c r="AU42" s="1315"/>
      <c r="AV42" s="1315"/>
      <c r="AW42" s="1315"/>
      <c r="AX42" s="1315"/>
      <c r="AY42" s="1316"/>
    </row>
    <row r="43" spans="1:51" ht="20.95" hidden="1" customHeight="1" x14ac:dyDescent="0.15">
      <c r="A43" s="38"/>
      <c r="B43" s="5"/>
      <c r="C43" s="6"/>
      <c r="D43" s="596" t="s">
        <v>44</v>
      </c>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8"/>
    </row>
    <row r="44" spans="1:51" ht="136" hidden="1" customHeight="1" x14ac:dyDescent="0.15">
      <c r="A44" s="38"/>
      <c r="B44" s="7"/>
      <c r="C44" s="8"/>
      <c r="D44" s="599"/>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1"/>
    </row>
    <row r="45" spans="1:51" ht="20.95" customHeight="1" x14ac:dyDescent="0.15">
      <c r="A45" s="38"/>
      <c r="B45" s="602" t="s">
        <v>45</v>
      </c>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3"/>
      <c r="AO45" s="603"/>
      <c r="AP45" s="603"/>
      <c r="AQ45" s="603"/>
      <c r="AR45" s="603"/>
      <c r="AS45" s="603"/>
      <c r="AT45" s="603"/>
      <c r="AU45" s="603"/>
      <c r="AV45" s="603"/>
      <c r="AW45" s="603"/>
      <c r="AX45" s="603"/>
      <c r="AY45" s="604"/>
    </row>
    <row r="46" spans="1:51" ht="20.95" customHeight="1" x14ac:dyDescent="0.15">
      <c r="A46" s="38"/>
      <c r="B46" s="7"/>
      <c r="C46" s="8"/>
      <c r="D46" s="605" t="s">
        <v>46</v>
      </c>
      <c r="E46" s="606"/>
      <c r="F46" s="606"/>
      <c r="G46" s="606"/>
      <c r="H46" s="607" t="s">
        <v>47</v>
      </c>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8"/>
      <c r="AH46" s="607" t="s">
        <v>48</v>
      </c>
      <c r="AI46" s="606"/>
      <c r="AJ46" s="606"/>
      <c r="AK46" s="606"/>
      <c r="AL46" s="606"/>
      <c r="AM46" s="606"/>
      <c r="AN46" s="606"/>
      <c r="AO46" s="606"/>
      <c r="AP46" s="606"/>
      <c r="AQ46" s="606"/>
      <c r="AR46" s="606"/>
      <c r="AS46" s="606"/>
      <c r="AT46" s="606"/>
      <c r="AU46" s="606"/>
      <c r="AV46" s="606"/>
      <c r="AW46" s="606"/>
      <c r="AX46" s="606"/>
      <c r="AY46" s="609"/>
    </row>
    <row r="47" spans="1:51" ht="26.2" customHeight="1" x14ac:dyDescent="0.15">
      <c r="A47" s="38"/>
      <c r="B47" s="565" t="s">
        <v>49</v>
      </c>
      <c r="C47" s="566"/>
      <c r="D47" s="571" t="s">
        <v>50</v>
      </c>
      <c r="E47" s="1342"/>
      <c r="F47" s="1342"/>
      <c r="G47" s="1343"/>
      <c r="H47" s="574" t="s">
        <v>51</v>
      </c>
      <c r="I47" s="2736"/>
      <c r="J47" s="2736"/>
      <c r="K47" s="2736"/>
      <c r="L47" s="2736"/>
      <c r="M47" s="2736"/>
      <c r="N47" s="2736"/>
      <c r="O47" s="2736"/>
      <c r="P47" s="2736"/>
      <c r="Q47" s="2736"/>
      <c r="R47" s="2736"/>
      <c r="S47" s="2736"/>
      <c r="T47" s="2736"/>
      <c r="U47" s="2736"/>
      <c r="V47" s="2736"/>
      <c r="W47" s="2736"/>
      <c r="X47" s="2736"/>
      <c r="Y47" s="2736"/>
      <c r="Z47" s="2736"/>
      <c r="AA47" s="2736"/>
      <c r="AB47" s="2736"/>
      <c r="AC47" s="2736"/>
      <c r="AD47" s="2736"/>
      <c r="AE47" s="2736"/>
      <c r="AF47" s="2736"/>
      <c r="AG47" s="2737"/>
      <c r="AH47" s="1344"/>
      <c r="AI47" s="1345"/>
      <c r="AJ47" s="1345"/>
      <c r="AK47" s="1345"/>
      <c r="AL47" s="1345"/>
      <c r="AM47" s="1345"/>
      <c r="AN47" s="1345"/>
      <c r="AO47" s="1345"/>
      <c r="AP47" s="1345"/>
      <c r="AQ47" s="1345"/>
      <c r="AR47" s="1345"/>
      <c r="AS47" s="1345"/>
      <c r="AT47" s="1345"/>
      <c r="AU47" s="1345"/>
      <c r="AV47" s="1345"/>
      <c r="AW47" s="1345"/>
      <c r="AX47" s="1345"/>
      <c r="AY47" s="1346"/>
    </row>
    <row r="48" spans="1:51" ht="33.4" customHeight="1" x14ac:dyDescent="0.15">
      <c r="A48" s="38"/>
      <c r="B48" s="567"/>
      <c r="C48" s="568"/>
      <c r="D48" s="584" t="s">
        <v>50</v>
      </c>
      <c r="E48" s="1353"/>
      <c r="F48" s="1353"/>
      <c r="G48" s="1354"/>
      <c r="H48" s="587" t="s">
        <v>52</v>
      </c>
      <c r="I48" s="2745"/>
      <c r="J48" s="2745"/>
      <c r="K48" s="2745"/>
      <c r="L48" s="2745"/>
      <c r="M48" s="2745"/>
      <c r="N48" s="2745"/>
      <c r="O48" s="2745"/>
      <c r="P48" s="2745"/>
      <c r="Q48" s="2745"/>
      <c r="R48" s="2745"/>
      <c r="S48" s="2745"/>
      <c r="T48" s="2745"/>
      <c r="U48" s="2745"/>
      <c r="V48" s="2745"/>
      <c r="W48" s="2745"/>
      <c r="X48" s="2745"/>
      <c r="Y48" s="2745"/>
      <c r="Z48" s="2745"/>
      <c r="AA48" s="2745"/>
      <c r="AB48" s="2745"/>
      <c r="AC48" s="2745"/>
      <c r="AD48" s="2745"/>
      <c r="AE48" s="2745"/>
      <c r="AF48" s="2745"/>
      <c r="AG48" s="2746"/>
      <c r="AH48" s="1347"/>
      <c r="AI48" s="1348"/>
      <c r="AJ48" s="1348"/>
      <c r="AK48" s="1348"/>
      <c r="AL48" s="1348"/>
      <c r="AM48" s="1348"/>
      <c r="AN48" s="1348"/>
      <c r="AO48" s="1348"/>
      <c r="AP48" s="1348"/>
      <c r="AQ48" s="1348"/>
      <c r="AR48" s="1348"/>
      <c r="AS48" s="1348"/>
      <c r="AT48" s="1348"/>
      <c r="AU48" s="1348"/>
      <c r="AV48" s="1348"/>
      <c r="AW48" s="1348"/>
      <c r="AX48" s="1348"/>
      <c r="AY48" s="1349"/>
    </row>
    <row r="49" spans="1:51" ht="26.2" customHeight="1" x14ac:dyDescent="0.15">
      <c r="A49" s="38"/>
      <c r="B49" s="569"/>
      <c r="C49" s="570"/>
      <c r="D49" s="1355" t="s">
        <v>101</v>
      </c>
      <c r="E49" s="1356"/>
      <c r="F49" s="1356"/>
      <c r="G49" s="1357"/>
      <c r="H49" s="593" t="s">
        <v>1550</v>
      </c>
      <c r="I49" s="2732"/>
      <c r="J49" s="2732"/>
      <c r="K49" s="2732"/>
      <c r="L49" s="2732"/>
      <c r="M49" s="2732"/>
      <c r="N49" s="2732"/>
      <c r="O49" s="2732"/>
      <c r="P49" s="2732"/>
      <c r="Q49" s="2732"/>
      <c r="R49" s="2732"/>
      <c r="S49" s="2732"/>
      <c r="T49" s="2732"/>
      <c r="U49" s="2732"/>
      <c r="V49" s="2732"/>
      <c r="W49" s="2732"/>
      <c r="X49" s="2732"/>
      <c r="Y49" s="2732"/>
      <c r="Z49" s="2732"/>
      <c r="AA49" s="2732"/>
      <c r="AB49" s="2732"/>
      <c r="AC49" s="2732"/>
      <c r="AD49" s="2732"/>
      <c r="AE49" s="2732"/>
      <c r="AF49" s="2732"/>
      <c r="AG49" s="2733"/>
      <c r="AH49" s="1350"/>
      <c r="AI49" s="1351"/>
      <c r="AJ49" s="1351"/>
      <c r="AK49" s="1351"/>
      <c r="AL49" s="1351"/>
      <c r="AM49" s="1351"/>
      <c r="AN49" s="1351"/>
      <c r="AO49" s="1351"/>
      <c r="AP49" s="1351"/>
      <c r="AQ49" s="1351"/>
      <c r="AR49" s="1351"/>
      <c r="AS49" s="1351"/>
      <c r="AT49" s="1351"/>
      <c r="AU49" s="1351"/>
      <c r="AV49" s="1351"/>
      <c r="AW49" s="1351"/>
      <c r="AX49" s="1351"/>
      <c r="AY49" s="1352"/>
    </row>
    <row r="50" spans="1:51" ht="26.2" customHeight="1" x14ac:dyDescent="0.15">
      <c r="A50" s="38"/>
      <c r="B50" s="567" t="s">
        <v>53</v>
      </c>
      <c r="C50" s="568"/>
      <c r="D50" s="610" t="s">
        <v>50</v>
      </c>
      <c r="E50" s="1360"/>
      <c r="F50" s="1360"/>
      <c r="G50" s="1361"/>
      <c r="H50" s="574" t="s">
        <v>54</v>
      </c>
      <c r="I50" s="2736"/>
      <c r="J50" s="2736"/>
      <c r="K50" s="2736"/>
      <c r="L50" s="2736"/>
      <c r="M50" s="2736"/>
      <c r="N50" s="2736"/>
      <c r="O50" s="2736"/>
      <c r="P50" s="2736"/>
      <c r="Q50" s="2736"/>
      <c r="R50" s="2736"/>
      <c r="S50" s="2736"/>
      <c r="T50" s="2736"/>
      <c r="U50" s="2736"/>
      <c r="V50" s="2736"/>
      <c r="W50" s="2736"/>
      <c r="X50" s="2736"/>
      <c r="Y50" s="2736"/>
      <c r="Z50" s="2736"/>
      <c r="AA50" s="2736"/>
      <c r="AB50" s="2736"/>
      <c r="AC50" s="2736"/>
      <c r="AD50" s="2736"/>
      <c r="AE50" s="2736"/>
      <c r="AF50" s="2736"/>
      <c r="AG50" s="2737"/>
      <c r="AH50" s="1362"/>
      <c r="AI50" s="1754"/>
      <c r="AJ50" s="1754"/>
      <c r="AK50" s="1754"/>
      <c r="AL50" s="1754"/>
      <c r="AM50" s="1754"/>
      <c r="AN50" s="1754"/>
      <c r="AO50" s="1754"/>
      <c r="AP50" s="1754"/>
      <c r="AQ50" s="1754"/>
      <c r="AR50" s="1754"/>
      <c r="AS50" s="1754"/>
      <c r="AT50" s="1754"/>
      <c r="AU50" s="1754"/>
      <c r="AV50" s="1754"/>
      <c r="AW50" s="1754"/>
      <c r="AX50" s="1754"/>
      <c r="AY50" s="1755"/>
    </row>
    <row r="51" spans="1:51" ht="26.2" customHeight="1" x14ac:dyDescent="0.15">
      <c r="A51" s="38"/>
      <c r="B51" s="567"/>
      <c r="C51" s="568"/>
      <c r="D51" s="627" t="s">
        <v>1528</v>
      </c>
      <c r="E51" s="1371"/>
      <c r="F51" s="1371"/>
      <c r="G51" s="1372"/>
      <c r="H51" s="625" t="s">
        <v>1551</v>
      </c>
      <c r="I51" s="2741"/>
      <c r="J51" s="2741"/>
      <c r="K51" s="2741"/>
      <c r="L51" s="2741"/>
      <c r="M51" s="2741"/>
      <c r="N51" s="2741"/>
      <c r="O51" s="2741"/>
      <c r="P51" s="2741"/>
      <c r="Q51" s="2741"/>
      <c r="R51" s="2741"/>
      <c r="S51" s="2741"/>
      <c r="T51" s="2741"/>
      <c r="U51" s="2741"/>
      <c r="V51" s="2741"/>
      <c r="W51" s="2741"/>
      <c r="X51" s="2741"/>
      <c r="Y51" s="2741"/>
      <c r="Z51" s="2741"/>
      <c r="AA51" s="2741"/>
      <c r="AB51" s="2741"/>
      <c r="AC51" s="2741"/>
      <c r="AD51" s="2741"/>
      <c r="AE51" s="2741"/>
      <c r="AF51" s="2741"/>
      <c r="AG51" s="2742"/>
      <c r="AH51" s="2126"/>
      <c r="AI51" s="2127"/>
      <c r="AJ51" s="2127"/>
      <c r="AK51" s="2127"/>
      <c r="AL51" s="2127"/>
      <c r="AM51" s="2127"/>
      <c r="AN51" s="2127"/>
      <c r="AO51" s="2127"/>
      <c r="AP51" s="2127"/>
      <c r="AQ51" s="2127"/>
      <c r="AR51" s="2127"/>
      <c r="AS51" s="2127"/>
      <c r="AT51" s="2127"/>
      <c r="AU51" s="2127"/>
      <c r="AV51" s="2127"/>
      <c r="AW51" s="2127"/>
      <c r="AX51" s="2127"/>
      <c r="AY51" s="2128"/>
    </row>
    <row r="52" spans="1:51" ht="26.2" customHeight="1" x14ac:dyDescent="0.15">
      <c r="A52" s="38"/>
      <c r="B52" s="567"/>
      <c r="C52" s="568"/>
      <c r="D52" s="627" t="s">
        <v>50</v>
      </c>
      <c r="E52" s="1371"/>
      <c r="F52" s="1371"/>
      <c r="G52" s="1372"/>
      <c r="H52" s="625" t="s">
        <v>55</v>
      </c>
      <c r="I52" s="2741"/>
      <c r="J52" s="2741"/>
      <c r="K52" s="2741"/>
      <c r="L52" s="27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2"/>
      <c r="AH52" s="2126"/>
      <c r="AI52" s="2127"/>
      <c r="AJ52" s="2127"/>
      <c r="AK52" s="2127"/>
      <c r="AL52" s="2127"/>
      <c r="AM52" s="2127"/>
      <c r="AN52" s="2127"/>
      <c r="AO52" s="2127"/>
      <c r="AP52" s="2127"/>
      <c r="AQ52" s="2127"/>
      <c r="AR52" s="2127"/>
      <c r="AS52" s="2127"/>
      <c r="AT52" s="2127"/>
      <c r="AU52" s="2127"/>
      <c r="AV52" s="2127"/>
      <c r="AW52" s="2127"/>
      <c r="AX52" s="2127"/>
      <c r="AY52" s="2128"/>
    </row>
    <row r="53" spans="1:51" ht="26.2" customHeight="1" x14ac:dyDescent="0.15">
      <c r="A53" s="38"/>
      <c r="B53" s="567"/>
      <c r="C53" s="568"/>
      <c r="D53" s="627" t="s">
        <v>1552</v>
      </c>
      <c r="E53" s="1298"/>
      <c r="F53" s="1298"/>
      <c r="G53" s="1299"/>
      <c r="H53" s="625" t="s">
        <v>56</v>
      </c>
      <c r="I53" s="2741"/>
      <c r="J53" s="2741"/>
      <c r="K53" s="2741"/>
      <c r="L53" s="2741"/>
      <c r="M53" s="2741"/>
      <c r="N53" s="2741"/>
      <c r="O53" s="2741"/>
      <c r="P53" s="2741"/>
      <c r="Q53" s="2741"/>
      <c r="R53" s="2741"/>
      <c r="S53" s="2741"/>
      <c r="T53" s="2741"/>
      <c r="U53" s="2741"/>
      <c r="V53" s="2741"/>
      <c r="W53" s="2741"/>
      <c r="X53" s="2741"/>
      <c r="Y53" s="2741"/>
      <c r="Z53" s="2741"/>
      <c r="AA53" s="2741"/>
      <c r="AB53" s="2741"/>
      <c r="AC53" s="2741"/>
      <c r="AD53" s="2741"/>
      <c r="AE53" s="2741"/>
      <c r="AF53" s="2741"/>
      <c r="AG53" s="2742"/>
      <c r="AH53" s="2126"/>
      <c r="AI53" s="2127"/>
      <c r="AJ53" s="2127"/>
      <c r="AK53" s="2127"/>
      <c r="AL53" s="2127"/>
      <c r="AM53" s="2127"/>
      <c r="AN53" s="2127"/>
      <c r="AO53" s="2127"/>
      <c r="AP53" s="2127"/>
      <c r="AQ53" s="2127"/>
      <c r="AR53" s="2127"/>
      <c r="AS53" s="2127"/>
      <c r="AT53" s="2127"/>
      <c r="AU53" s="2127"/>
      <c r="AV53" s="2127"/>
      <c r="AW53" s="2127"/>
      <c r="AX53" s="2127"/>
      <c r="AY53" s="2128"/>
    </row>
    <row r="54" spans="1:51" ht="26.2" customHeight="1" x14ac:dyDescent="0.15">
      <c r="A54" s="38"/>
      <c r="B54" s="569"/>
      <c r="C54" s="570"/>
      <c r="D54" s="1355" t="s">
        <v>50</v>
      </c>
      <c r="E54" s="1356"/>
      <c r="F54" s="1356"/>
      <c r="G54" s="1357"/>
      <c r="H54" s="593" t="s">
        <v>57</v>
      </c>
      <c r="I54" s="2732"/>
      <c r="J54" s="2732"/>
      <c r="K54" s="2732"/>
      <c r="L54" s="2732"/>
      <c r="M54" s="2732"/>
      <c r="N54" s="2732"/>
      <c r="O54" s="2732"/>
      <c r="P54" s="2732"/>
      <c r="Q54" s="2732"/>
      <c r="R54" s="2732"/>
      <c r="S54" s="2732"/>
      <c r="T54" s="2732"/>
      <c r="U54" s="2732"/>
      <c r="V54" s="2732"/>
      <c r="W54" s="2732"/>
      <c r="X54" s="2732"/>
      <c r="Y54" s="2732"/>
      <c r="Z54" s="2732"/>
      <c r="AA54" s="2732"/>
      <c r="AB54" s="2732"/>
      <c r="AC54" s="2732"/>
      <c r="AD54" s="2732"/>
      <c r="AE54" s="2732"/>
      <c r="AF54" s="2732"/>
      <c r="AG54" s="2733"/>
      <c r="AH54" s="2738"/>
      <c r="AI54" s="2739"/>
      <c r="AJ54" s="2739"/>
      <c r="AK54" s="2739"/>
      <c r="AL54" s="2739"/>
      <c r="AM54" s="2739"/>
      <c r="AN54" s="2739"/>
      <c r="AO54" s="2739"/>
      <c r="AP54" s="2739"/>
      <c r="AQ54" s="2739"/>
      <c r="AR54" s="2739"/>
      <c r="AS54" s="2739"/>
      <c r="AT54" s="2739"/>
      <c r="AU54" s="2739"/>
      <c r="AV54" s="2739"/>
      <c r="AW54" s="2739"/>
      <c r="AX54" s="2739"/>
      <c r="AY54" s="2740"/>
    </row>
    <row r="55" spans="1:51" ht="26.2" customHeight="1" x14ac:dyDescent="0.15">
      <c r="A55" s="38"/>
      <c r="B55" s="565" t="s">
        <v>58</v>
      </c>
      <c r="C55" s="566"/>
      <c r="D55" s="610" t="s">
        <v>50</v>
      </c>
      <c r="E55" s="1360"/>
      <c r="F55" s="1360"/>
      <c r="G55" s="1361"/>
      <c r="H55" s="574" t="s">
        <v>59</v>
      </c>
      <c r="I55" s="2736"/>
      <c r="J55" s="2736"/>
      <c r="K55" s="2736"/>
      <c r="L55" s="2736"/>
      <c r="M55" s="2736"/>
      <c r="N55" s="2736"/>
      <c r="O55" s="2736"/>
      <c r="P55" s="2736"/>
      <c r="Q55" s="2736"/>
      <c r="R55" s="2736"/>
      <c r="S55" s="2736"/>
      <c r="T55" s="2736"/>
      <c r="U55" s="2736"/>
      <c r="V55" s="2736"/>
      <c r="W55" s="2736"/>
      <c r="X55" s="2736"/>
      <c r="Y55" s="2736"/>
      <c r="Z55" s="2736"/>
      <c r="AA55" s="2736"/>
      <c r="AB55" s="2736"/>
      <c r="AC55" s="2736"/>
      <c r="AD55" s="2736"/>
      <c r="AE55" s="2736"/>
      <c r="AF55" s="2736"/>
      <c r="AG55" s="2737"/>
      <c r="AH55" s="1362"/>
      <c r="AI55" s="1754"/>
      <c r="AJ55" s="1754"/>
      <c r="AK55" s="1754"/>
      <c r="AL55" s="1754"/>
      <c r="AM55" s="1754"/>
      <c r="AN55" s="1754"/>
      <c r="AO55" s="1754"/>
      <c r="AP55" s="1754"/>
      <c r="AQ55" s="1754"/>
      <c r="AR55" s="1754"/>
      <c r="AS55" s="1754"/>
      <c r="AT55" s="1754"/>
      <c r="AU55" s="1754"/>
      <c r="AV55" s="1754"/>
      <c r="AW55" s="1754"/>
      <c r="AX55" s="1754"/>
      <c r="AY55" s="1755"/>
    </row>
    <row r="56" spans="1:51" ht="26.2" customHeight="1" x14ac:dyDescent="0.15">
      <c r="A56" s="38"/>
      <c r="B56" s="567"/>
      <c r="C56" s="568"/>
      <c r="D56" s="627" t="s">
        <v>1552</v>
      </c>
      <c r="E56" s="1298"/>
      <c r="F56" s="1298"/>
      <c r="G56" s="1299"/>
      <c r="H56" s="625" t="s">
        <v>60</v>
      </c>
      <c r="I56" s="2741"/>
      <c r="J56" s="2741"/>
      <c r="K56" s="2741"/>
      <c r="L56" s="2741"/>
      <c r="M56" s="2741"/>
      <c r="N56" s="2741"/>
      <c r="O56" s="2741"/>
      <c r="P56" s="2741"/>
      <c r="Q56" s="2741"/>
      <c r="R56" s="2741"/>
      <c r="S56" s="2741"/>
      <c r="T56" s="2741"/>
      <c r="U56" s="2741"/>
      <c r="V56" s="2741"/>
      <c r="W56" s="2741"/>
      <c r="X56" s="2741"/>
      <c r="Y56" s="2741"/>
      <c r="Z56" s="2741"/>
      <c r="AA56" s="2741"/>
      <c r="AB56" s="2741"/>
      <c r="AC56" s="2741"/>
      <c r="AD56" s="2741"/>
      <c r="AE56" s="2741"/>
      <c r="AF56" s="2741"/>
      <c r="AG56" s="2742"/>
      <c r="AH56" s="2126"/>
      <c r="AI56" s="2127"/>
      <c r="AJ56" s="2127"/>
      <c r="AK56" s="2127"/>
      <c r="AL56" s="2127"/>
      <c r="AM56" s="2127"/>
      <c r="AN56" s="2127"/>
      <c r="AO56" s="2127"/>
      <c r="AP56" s="2127"/>
      <c r="AQ56" s="2127"/>
      <c r="AR56" s="2127"/>
      <c r="AS56" s="2127"/>
      <c r="AT56" s="2127"/>
      <c r="AU56" s="2127"/>
      <c r="AV56" s="2127"/>
      <c r="AW56" s="2127"/>
      <c r="AX56" s="2127"/>
      <c r="AY56" s="2128"/>
    </row>
    <row r="57" spans="1:51" ht="26.2" customHeight="1" x14ac:dyDescent="0.15">
      <c r="A57" s="38"/>
      <c r="B57" s="567"/>
      <c r="C57" s="568"/>
      <c r="D57" s="627" t="s">
        <v>1528</v>
      </c>
      <c r="E57" s="1298"/>
      <c r="F57" s="1298"/>
      <c r="G57" s="1299"/>
      <c r="H57" s="625" t="s">
        <v>1553</v>
      </c>
      <c r="I57" s="2741"/>
      <c r="J57" s="2741"/>
      <c r="K57" s="2741"/>
      <c r="L57" s="2741"/>
      <c r="M57" s="2741"/>
      <c r="N57" s="2741"/>
      <c r="O57" s="2741"/>
      <c r="P57" s="2741"/>
      <c r="Q57" s="2741"/>
      <c r="R57" s="2741"/>
      <c r="S57" s="2741"/>
      <c r="T57" s="2741"/>
      <c r="U57" s="2741"/>
      <c r="V57" s="2741"/>
      <c r="W57" s="2741"/>
      <c r="X57" s="2741"/>
      <c r="Y57" s="2741"/>
      <c r="Z57" s="2741"/>
      <c r="AA57" s="2741"/>
      <c r="AB57" s="2741"/>
      <c r="AC57" s="2741"/>
      <c r="AD57" s="2741"/>
      <c r="AE57" s="2741"/>
      <c r="AF57" s="2741"/>
      <c r="AG57" s="2742"/>
      <c r="AH57" s="2126"/>
      <c r="AI57" s="2127"/>
      <c r="AJ57" s="2127"/>
      <c r="AK57" s="2127"/>
      <c r="AL57" s="2127"/>
      <c r="AM57" s="2127"/>
      <c r="AN57" s="2127"/>
      <c r="AO57" s="2127"/>
      <c r="AP57" s="2127"/>
      <c r="AQ57" s="2127"/>
      <c r="AR57" s="2127"/>
      <c r="AS57" s="2127"/>
      <c r="AT57" s="2127"/>
      <c r="AU57" s="2127"/>
      <c r="AV57" s="2127"/>
      <c r="AW57" s="2127"/>
      <c r="AX57" s="2127"/>
      <c r="AY57" s="2128"/>
    </row>
    <row r="58" spans="1:51" ht="26.2" customHeight="1" x14ac:dyDescent="0.15">
      <c r="A58" s="38"/>
      <c r="B58" s="567"/>
      <c r="C58" s="568"/>
      <c r="D58" s="1373" t="s">
        <v>1528</v>
      </c>
      <c r="E58" s="1374"/>
      <c r="F58" s="1374"/>
      <c r="G58" s="1375"/>
      <c r="H58" s="631" t="s">
        <v>61</v>
      </c>
      <c r="I58" s="2743"/>
      <c r="J58" s="2743"/>
      <c r="K58" s="2743"/>
      <c r="L58" s="2743"/>
      <c r="M58" s="2743"/>
      <c r="N58" s="2743"/>
      <c r="O58" s="2743"/>
      <c r="P58" s="2743"/>
      <c r="Q58" s="2743"/>
      <c r="R58" s="2743"/>
      <c r="S58" s="2743"/>
      <c r="T58" s="2743"/>
      <c r="U58" s="2743"/>
      <c r="V58" s="2743"/>
      <c r="W58" s="2743"/>
      <c r="X58" s="2743"/>
      <c r="Y58" s="2743"/>
      <c r="Z58" s="2743"/>
      <c r="AA58" s="2743"/>
      <c r="AB58" s="2743"/>
      <c r="AC58" s="2743"/>
      <c r="AD58" s="2743"/>
      <c r="AE58" s="2743"/>
      <c r="AF58" s="2743"/>
      <c r="AG58" s="2744"/>
      <c r="AH58" s="2126"/>
      <c r="AI58" s="2127"/>
      <c r="AJ58" s="2127"/>
      <c r="AK58" s="2127"/>
      <c r="AL58" s="2127"/>
      <c r="AM58" s="2127"/>
      <c r="AN58" s="2127"/>
      <c r="AO58" s="2127"/>
      <c r="AP58" s="2127"/>
      <c r="AQ58" s="2127"/>
      <c r="AR58" s="2127"/>
      <c r="AS58" s="2127"/>
      <c r="AT58" s="2127"/>
      <c r="AU58" s="2127"/>
      <c r="AV58" s="2127"/>
      <c r="AW58" s="2127"/>
      <c r="AX58" s="2127"/>
      <c r="AY58" s="2128"/>
    </row>
    <row r="59" spans="1:51" ht="26.2" customHeight="1" x14ac:dyDescent="0.15">
      <c r="A59" s="38"/>
      <c r="B59" s="567"/>
      <c r="C59" s="568"/>
      <c r="D59" s="1376"/>
      <c r="E59" s="1377"/>
      <c r="F59" s="1377"/>
      <c r="G59" s="1378"/>
      <c r="H59" s="637" t="s">
        <v>62</v>
      </c>
      <c r="I59" s="638"/>
      <c r="J59" s="638"/>
      <c r="K59" s="638"/>
      <c r="L59" s="638"/>
      <c r="M59" s="638"/>
      <c r="N59" s="638"/>
      <c r="O59" s="638"/>
      <c r="P59" s="638"/>
      <c r="Q59" s="638"/>
      <c r="R59" s="638"/>
      <c r="S59" s="638"/>
      <c r="T59" s="638"/>
      <c r="U59" s="638"/>
      <c r="V59" s="1379"/>
      <c r="W59" s="1379"/>
      <c r="X59" s="1379"/>
      <c r="Y59" s="1379"/>
      <c r="Z59" s="1379"/>
      <c r="AA59" s="1379"/>
      <c r="AB59" s="1379"/>
      <c r="AC59" s="1379"/>
      <c r="AD59" s="1379"/>
      <c r="AE59" s="1379"/>
      <c r="AF59" s="1379"/>
      <c r="AG59" s="1380"/>
      <c r="AH59" s="2126"/>
      <c r="AI59" s="2127"/>
      <c r="AJ59" s="2127"/>
      <c r="AK59" s="2127"/>
      <c r="AL59" s="2127"/>
      <c r="AM59" s="2127"/>
      <c r="AN59" s="2127"/>
      <c r="AO59" s="2127"/>
      <c r="AP59" s="2127"/>
      <c r="AQ59" s="2127"/>
      <c r="AR59" s="2127"/>
      <c r="AS59" s="2127"/>
      <c r="AT59" s="2127"/>
      <c r="AU59" s="2127"/>
      <c r="AV59" s="2127"/>
      <c r="AW59" s="2127"/>
      <c r="AX59" s="2127"/>
      <c r="AY59" s="2128"/>
    </row>
    <row r="60" spans="1:51" ht="26.2" customHeight="1" x14ac:dyDescent="0.15">
      <c r="A60" s="38"/>
      <c r="B60" s="569"/>
      <c r="C60" s="570"/>
      <c r="D60" s="1355" t="s">
        <v>50</v>
      </c>
      <c r="E60" s="1356"/>
      <c r="F60" s="1356"/>
      <c r="G60" s="1357"/>
      <c r="H60" s="593" t="s">
        <v>63</v>
      </c>
      <c r="I60" s="2732"/>
      <c r="J60" s="2732"/>
      <c r="K60" s="2732"/>
      <c r="L60" s="2732"/>
      <c r="M60" s="2732"/>
      <c r="N60" s="2732"/>
      <c r="O60" s="2732"/>
      <c r="P60" s="2732"/>
      <c r="Q60" s="2732"/>
      <c r="R60" s="2732"/>
      <c r="S60" s="2732"/>
      <c r="T60" s="2732"/>
      <c r="U60" s="2732"/>
      <c r="V60" s="2732"/>
      <c r="W60" s="2732"/>
      <c r="X60" s="2732"/>
      <c r="Y60" s="2732"/>
      <c r="Z60" s="2732"/>
      <c r="AA60" s="2732"/>
      <c r="AB60" s="2732"/>
      <c r="AC60" s="2732"/>
      <c r="AD60" s="2732"/>
      <c r="AE60" s="2732"/>
      <c r="AF60" s="2732"/>
      <c r="AG60" s="2733"/>
      <c r="AH60" s="2738"/>
      <c r="AI60" s="2739"/>
      <c r="AJ60" s="2739"/>
      <c r="AK60" s="2739"/>
      <c r="AL60" s="2739"/>
      <c r="AM60" s="2739"/>
      <c r="AN60" s="2739"/>
      <c r="AO60" s="2739"/>
      <c r="AP60" s="2739"/>
      <c r="AQ60" s="2739"/>
      <c r="AR60" s="2739"/>
      <c r="AS60" s="2739"/>
      <c r="AT60" s="2739"/>
      <c r="AU60" s="2739"/>
      <c r="AV60" s="2739"/>
      <c r="AW60" s="2739"/>
      <c r="AX60" s="2739"/>
      <c r="AY60" s="2740"/>
    </row>
    <row r="61" spans="1:51" s="35" customFormat="1" ht="240.05" customHeight="1" thickBot="1" x14ac:dyDescent="0.2">
      <c r="A61" s="42"/>
      <c r="B61" s="2734" t="s">
        <v>64</v>
      </c>
      <c r="C61" s="2735"/>
      <c r="D61" s="2231" t="s">
        <v>1554</v>
      </c>
      <c r="E61" s="1762"/>
      <c r="F61" s="1762"/>
      <c r="G61" s="1762"/>
      <c r="H61" s="1762"/>
      <c r="I61" s="1762"/>
      <c r="J61" s="1762"/>
      <c r="K61" s="1762"/>
      <c r="L61" s="1762"/>
      <c r="M61" s="1762"/>
      <c r="N61" s="1762"/>
      <c r="O61" s="1762"/>
      <c r="P61" s="1762"/>
      <c r="Q61" s="1762"/>
      <c r="R61" s="1762"/>
      <c r="S61" s="1762"/>
      <c r="T61" s="1762"/>
      <c r="U61" s="1762"/>
      <c r="V61" s="1762"/>
      <c r="W61" s="1762"/>
      <c r="X61" s="1762"/>
      <c r="Y61" s="1762"/>
      <c r="Z61" s="1762"/>
      <c r="AA61" s="1762"/>
      <c r="AB61" s="1762"/>
      <c r="AC61" s="1762"/>
      <c r="AD61" s="1762"/>
      <c r="AE61" s="1762"/>
      <c r="AF61" s="1762"/>
      <c r="AG61" s="1762"/>
      <c r="AH61" s="1762"/>
      <c r="AI61" s="1762"/>
      <c r="AJ61" s="1762"/>
      <c r="AK61" s="1762"/>
      <c r="AL61" s="1762"/>
      <c r="AM61" s="1762"/>
      <c r="AN61" s="1762"/>
      <c r="AO61" s="1762"/>
      <c r="AP61" s="1762"/>
      <c r="AQ61" s="1762"/>
      <c r="AR61" s="1762"/>
      <c r="AS61" s="1762"/>
      <c r="AT61" s="1762"/>
      <c r="AU61" s="1762"/>
      <c r="AV61" s="1762"/>
      <c r="AW61" s="1762"/>
      <c r="AX61" s="1762"/>
      <c r="AY61" s="1763"/>
    </row>
    <row r="62" spans="1:51" ht="20.95" hidden="1" customHeight="1" x14ac:dyDescent="0.15">
      <c r="A62" s="38"/>
      <c r="B62" s="7"/>
      <c r="C62" s="8"/>
      <c r="D62" s="553" t="s">
        <v>65</v>
      </c>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5"/>
    </row>
    <row r="63" spans="1:51" ht="97.55" hidden="1" customHeight="1" x14ac:dyDescent="0.15">
      <c r="A63" s="38"/>
      <c r="B63" s="7"/>
      <c r="C63" s="8"/>
      <c r="D63" s="664" t="s">
        <v>66</v>
      </c>
      <c r="E63" s="665"/>
      <c r="F63" s="665"/>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6"/>
    </row>
    <row r="64" spans="1:51" ht="119.8" hidden="1" customHeight="1" x14ac:dyDescent="0.15">
      <c r="A64" s="38"/>
      <c r="B64" s="7"/>
      <c r="C64" s="8"/>
      <c r="D64" s="667" t="s">
        <v>67</v>
      </c>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9"/>
    </row>
    <row r="65" spans="1:51" ht="20.95" customHeight="1" x14ac:dyDescent="0.15">
      <c r="A65" s="38"/>
      <c r="B65" s="670" t="s">
        <v>68</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5"/>
    </row>
    <row r="66" spans="1:51" ht="122.4" customHeight="1" x14ac:dyDescent="0.15">
      <c r="A66" s="39"/>
      <c r="B66" s="641" t="s">
        <v>1555</v>
      </c>
      <c r="C66" s="1381"/>
      <c r="D66" s="1381"/>
      <c r="E66" s="1381"/>
      <c r="F66" s="1382"/>
      <c r="G66" s="1383" t="s">
        <v>1556</v>
      </c>
      <c r="H66" s="1384"/>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5"/>
    </row>
    <row r="67" spans="1:51" ht="18.350000000000001" customHeight="1" x14ac:dyDescent="0.15">
      <c r="A67" s="39"/>
      <c r="B67" s="647" t="s">
        <v>69</v>
      </c>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9"/>
    </row>
    <row r="68" spans="1:51" ht="119.15" customHeight="1" thickBot="1" x14ac:dyDescent="0.2">
      <c r="A68" s="39"/>
      <c r="B68" s="2728" t="s">
        <v>1557</v>
      </c>
      <c r="C68" s="651"/>
      <c r="D68" s="651"/>
      <c r="E68" s="651"/>
      <c r="F68" s="652"/>
      <c r="G68" s="2228" t="s">
        <v>1558</v>
      </c>
      <c r="H68" s="2232"/>
      <c r="I68" s="2232"/>
      <c r="J68" s="2232"/>
      <c r="K68" s="2232"/>
      <c r="L68" s="2232"/>
      <c r="M68" s="2232"/>
      <c r="N68" s="2232"/>
      <c r="O68" s="2232"/>
      <c r="P68" s="2232"/>
      <c r="Q68" s="2232"/>
      <c r="R68" s="2232"/>
      <c r="S68" s="2232"/>
      <c r="T68" s="2232"/>
      <c r="U68" s="2232"/>
      <c r="V68" s="2232"/>
      <c r="W68" s="2232"/>
      <c r="X68" s="2232"/>
      <c r="Y68" s="2232"/>
      <c r="Z68" s="2232"/>
      <c r="AA68" s="2232"/>
      <c r="AB68" s="2232"/>
      <c r="AC68" s="2232"/>
      <c r="AD68" s="2232"/>
      <c r="AE68" s="2232"/>
      <c r="AF68" s="2232"/>
      <c r="AG68" s="2232"/>
      <c r="AH68" s="2232"/>
      <c r="AI68" s="2232"/>
      <c r="AJ68" s="2232"/>
      <c r="AK68" s="2232"/>
      <c r="AL68" s="2232"/>
      <c r="AM68" s="2232"/>
      <c r="AN68" s="2232"/>
      <c r="AO68" s="2232"/>
      <c r="AP68" s="2232"/>
      <c r="AQ68" s="2232"/>
      <c r="AR68" s="2232"/>
      <c r="AS68" s="2232"/>
      <c r="AT68" s="2232"/>
      <c r="AU68" s="2232"/>
      <c r="AV68" s="2232"/>
      <c r="AW68" s="2232"/>
      <c r="AX68" s="2232"/>
      <c r="AY68" s="2233"/>
    </row>
    <row r="69" spans="1:51" ht="19.649999999999999" customHeight="1" x14ac:dyDescent="0.15">
      <c r="A69" s="39"/>
      <c r="B69" s="656" t="s">
        <v>70</v>
      </c>
      <c r="C69" s="657"/>
      <c r="D69" s="657"/>
      <c r="E69" s="657"/>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c r="AN69" s="657"/>
      <c r="AO69" s="657"/>
      <c r="AP69" s="657"/>
      <c r="AQ69" s="657"/>
      <c r="AR69" s="657"/>
      <c r="AS69" s="657"/>
      <c r="AT69" s="657"/>
      <c r="AU69" s="657"/>
      <c r="AV69" s="657"/>
      <c r="AW69" s="657"/>
      <c r="AX69" s="657"/>
      <c r="AY69" s="658"/>
    </row>
    <row r="70" spans="1:51" s="35" customFormat="1" ht="205.2" customHeight="1" thickBot="1" x14ac:dyDescent="0.2">
      <c r="A70" s="198"/>
      <c r="B70" s="2729" t="s">
        <v>1559</v>
      </c>
      <c r="C70" s="2730"/>
      <c r="D70" s="2730"/>
      <c r="E70" s="2730"/>
      <c r="F70" s="2730"/>
      <c r="G70" s="2730"/>
      <c r="H70" s="2730"/>
      <c r="I70" s="2730"/>
      <c r="J70" s="2730"/>
      <c r="K70" s="2730"/>
      <c r="L70" s="2730"/>
      <c r="M70" s="2730"/>
      <c r="N70" s="2730"/>
      <c r="O70" s="2730"/>
      <c r="P70" s="2730"/>
      <c r="Q70" s="2730"/>
      <c r="R70" s="2730"/>
      <c r="S70" s="2730"/>
      <c r="T70" s="2730"/>
      <c r="U70" s="2730"/>
      <c r="V70" s="2730"/>
      <c r="W70" s="2730"/>
      <c r="X70" s="2730"/>
      <c r="Y70" s="2730"/>
      <c r="Z70" s="2730"/>
      <c r="AA70" s="2730"/>
      <c r="AB70" s="2730"/>
      <c r="AC70" s="2730"/>
      <c r="AD70" s="2730"/>
      <c r="AE70" s="2730"/>
      <c r="AF70" s="2730"/>
      <c r="AG70" s="2730"/>
      <c r="AH70" s="2730"/>
      <c r="AI70" s="2730"/>
      <c r="AJ70" s="2730"/>
      <c r="AK70" s="2730"/>
      <c r="AL70" s="2730"/>
      <c r="AM70" s="2730"/>
      <c r="AN70" s="2730"/>
      <c r="AO70" s="2730"/>
      <c r="AP70" s="2730"/>
      <c r="AQ70" s="2730"/>
      <c r="AR70" s="2730"/>
      <c r="AS70" s="2730"/>
      <c r="AT70" s="2730"/>
      <c r="AU70" s="2730"/>
      <c r="AV70" s="2730"/>
      <c r="AW70" s="2730"/>
      <c r="AX70" s="2730"/>
      <c r="AY70" s="2731"/>
    </row>
    <row r="71" spans="1:51" ht="19.649999999999999" customHeight="1" x14ac:dyDescent="0.15">
      <c r="A71" s="39"/>
      <c r="B71" s="674" t="s">
        <v>71</v>
      </c>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6"/>
    </row>
    <row r="72" spans="1:51" ht="20" customHeight="1" x14ac:dyDescent="0.15">
      <c r="A72" s="39"/>
      <c r="B72" s="10" t="s">
        <v>72</v>
      </c>
      <c r="C72" s="11"/>
      <c r="D72" s="11"/>
      <c r="E72" s="11"/>
      <c r="F72" s="199"/>
      <c r="G72" s="199"/>
      <c r="H72" s="199"/>
      <c r="I72" s="199"/>
      <c r="J72" s="199"/>
      <c r="K72" s="199"/>
      <c r="L72" s="200"/>
      <c r="M72" s="2724" t="s">
        <v>1528</v>
      </c>
      <c r="N72" s="1304"/>
      <c r="O72" s="1304"/>
      <c r="P72" s="1304"/>
      <c r="Q72" s="1304"/>
      <c r="R72" s="1304"/>
      <c r="S72" s="1304"/>
      <c r="T72" s="1304"/>
      <c r="U72" s="1304"/>
      <c r="V72" s="1304"/>
      <c r="W72" s="1304"/>
      <c r="X72" s="1304"/>
      <c r="Y72" s="1304"/>
      <c r="Z72" s="1304"/>
      <c r="AA72" s="1305"/>
      <c r="AB72" s="199" t="s">
        <v>73</v>
      </c>
      <c r="AC72" s="199"/>
      <c r="AD72" s="199"/>
      <c r="AE72" s="199"/>
      <c r="AF72" s="199"/>
      <c r="AG72" s="199"/>
      <c r="AH72" s="199"/>
      <c r="AI72" s="199"/>
      <c r="AJ72" s="199"/>
      <c r="AK72" s="200"/>
      <c r="AL72" s="2724" t="s">
        <v>1560</v>
      </c>
      <c r="AM72" s="1304"/>
      <c r="AN72" s="1304"/>
      <c r="AO72" s="1304"/>
      <c r="AP72" s="1304"/>
      <c r="AQ72" s="1304"/>
      <c r="AR72" s="1304"/>
      <c r="AS72" s="1304"/>
      <c r="AT72" s="1304"/>
      <c r="AU72" s="1304"/>
      <c r="AV72" s="1304"/>
      <c r="AW72" s="1304"/>
      <c r="AX72" s="1304"/>
      <c r="AY72" s="2074"/>
    </row>
    <row r="73" spans="1:51" ht="2.95" customHeight="1" x14ac:dyDescent="0.15">
      <c r="A73" s="38"/>
      <c r="B73" s="2"/>
      <c r="C73" s="2"/>
      <c r="D73" s="40"/>
      <c r="E73" s="40"/>
      <c r="F73" s="40"/>
      <c r="G73" s="40"/>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row>
    <row r="74" spans="1:51" ht="2.95" customHeight="1" thickBot="1" x14ac:dyDescent="0.2">
      <c r="A74" s="38"/>
      <c r="B74" s="3"/>
      <c r="C74" s="3"/>
      <c r="D74" s="147"/>
      <c r="E74" s="147"/>
      <c r="F74" s="147"/>
      <c r="G74" s="147"/>
      <c r="H74" s="202"/>
      <c r="I74" s="202"/>
      <c r="J74" s="202"/>
      <c r="K74" s="202"/>
      <c r="L74" s="202"/>
      <c r="M74" s="202"/>
      <c r="N74" s="202"/>
      <c r="O74" s="202"/>
      <c r="P74" s="202"/>
      <c r="Q74" s="202"/>
      <c r="R74" s="202"/>
      <c r="S74" s="202"/>
      <c r="T74" s="202"/>
      <c r="U74" s="202"/>
      <c r="V74" s="202"/>
      <c r="W74" s="202"/>
      <c r="X74" s="202"/>
      <c r="Y74" s="202"/>
      <c r="Z74" s="202"/>
      <c r="AA74" s="202"/>
      <c r="AB74" s="202"/>
      <c r="AC74" s="202"/>
      <c r="AD74" s="202"/>
      <c r="AE74" s="202"/>
      <c r="AF74" s="202"/>
      <c r="AG74" s="202"/>
      <c r="AH74" s="202"/>
      <c r="AI74" s="202"/>
      <c r="AJ74" s="202"/>
      <c r="AK74" s="202"/>
      <c r="AL74" s="202"/>
      <c r="AM74" s="202"/>
      <c r="AN74" s="202"/>
      <c r="AO74" s="202"/>
      <c r="AP74" s="202"/>
      <c r="AQ74" s="202"/>
      <c r="AR74" s="202"/>
      <c r="AS74" s="202"/>
      <c r="AT74" s="202"/>
      <c r="AU74" s="202"/>
      <c r="AV74" s="202"/>
      <c r="AW74" s="202"/>
      <c r="AX74" s="202"/>
      <c r="AY74" s="202"/>
    </row>
    <row r="75" spans="1:51" s="35" customFormat="1" ht="385.55" customHeight="1" x14ac:dyDescent="0.15">
      <c r="A75" s="198"/>
      <c r="B75" s="682" t="s">
        <v>74</v>
      </c>
      <c r="C75" s="683"/>
      <c r="D75" s="683"/>
      <c r="E75" s="683"/>
      <c r="F75" s="683"/>
      <c r="G75" s="684"/>
      <c r="H75" s="148"/>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7"/>
    </row>
    <row r="76" spans="1:51" s="35" customFormat="1" ht="348.9" customHeight="1" x14ac:dyDescent="0.15">
      <c r="B76" s="685"/>
      <c r="C76" s="686"/>
      <c r="D76" s="686"/>
      <c r="E76" s="686"/>
      <c r="F76" s="686"/>
      <c r="G76" s="687"/>
      <c r="H76" s="18"/>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20"/>
    </row>
    <row r="77" spans="1:51" s="35" customFormat="1" ht="324" customHeight="1" thickBot="1" x14ac:dyDescent="0.2">
      <c r="B77" s="685"/>
      <c r="C77" s="686"/>
      <c r="D77" s="686"/>
      <c r="E77" s="686"/>
      <c r="F77" s="686"/>
      <c r="G77" s="687"/>
      <c r="H77" s="18"/>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20"/>
    </row>
    <row r="78" spans="1:51" ht="2.95" customHeight="1" x14ac:dyDescent="0.15">
      <c r="B78" s="21"/>
      <c r="C78" s="21"/>
      <c r="D78" s="21"/>
      <c r="E78" s="21"/>
      <c r="F78" s="21"/>
      <c r="G78" s="21"/>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row>
    <row r="79" spans="1:51" ht="2.95" customHeight="1" thickBot="1" x14ac:dyDescent="0.2">
      <c r="B79" s="22"/>
      <c r="C79" s="22"/>
      <c r="D79" s="22"/>
      <c r="E79" s="22"/>
      <c r="F79" s="22"/>
      <c r="G79" s="22"/>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row>
    <row r="80" spans="1:51" ht="24.75" customHeight="1" x14ac:dyDescent="0.15">
      <c r="B80" s="688" t="s">
        <v>120</v>
      </c>
      <c r="C80" s="689"/>
      <c r="D80" s="689"/>
      <c r="E80" s="689"/>
      <c r="F80" s="689"/>
      <c r="G80" s="690"/>
      <c r="H80" s="694" t="s">
        <v>1561</v>
      </c>
      <c r="I80" s="2725"/>
      <c r="J80" s="2725"/>
      <c r="K80" s="2725"/>
      <c r="L80" s="2725"/>
      <c r="M80" s="2725"/>
      <c r="N80" s="2725"/>
      <c r="O80" s="2725"/>
      <c r="P80" s="2725"/>
      <c r="Q80" s="2725"/>
      <c r="R80" s="2725"/>
      <c r="S80" s="2725"/>
      <c r="T80" s="2725"/>
      <c r="U80" s="2725"/>
      <c r="V80" s="2725"/>
      <c r="W80" s="2725"/>
      <c r="X80" s="2725"/>
      <c r="Y80" s="2725"/>
      <c r="Z80" s="2725"/>
      <c r="AA80" s="2725"/>
      <c r="AB80" s="2725"/>
      <c r="AC80" s="2726"/>
      <c r="AD80" s="694"/>
      <c r="AE80" s="2725"/>
      <c r="AF80" s="2725"/>
      <c r="AG80" s="2725"/>
      <c r="AH80" s="2725"/>
      <c r="AI80" s="2725"/>
      <c r="AJ80" s="2725"/>
      <c r="AK80" s="2725"/>
      <c r="AL80" s="2725"/>
      <c r="AM80" s="2725"/>
      <c r="AN80" s="2725"/>
      <c r="AO80" s="2725"/>
      <c r="AP80" s="2725"/>
      <c r="AQ80" s="2725"/>
      <c r="AR80" s="2725"/>
      <c r="AS80" s="2725"/>
      <c r="AT80" s="2725"/>
      <c r="AU80" s="2725"/>
      <c r="AV80" s="2725"/>
      <c r="AW80" s="2725"/>
      <c r="AX80" s="2725"/>
      <c r="AY80" s="2727"/>
    </row>
    <row r="81" spans="2:51" ht="24.75" customHeight="1" x14ac:dyDescent="0.15">
      <c r="B81" s="688"/>
      <c r="C81" s="689"/>
      <c r="D81" s="689"/>
      <c r="E81" s="689"/>
      <c r="F81" s="689"/>
      <c r="G81" s="690"/>
      <c r="H81" s="1397" t="s">
        <v>37</v>
      </c>
      <c r="I81" s="614"/>
      <c r="J81" s="614"/>
      <c r="K81" s="614"/>
      <c r="L81" s="614"/>
      <c r="M81" s="1398" t="s">
        <v>76</v>
      </c>
      <c r="N81" s="1304"/>
      <c r="O81" s="1304"/>
      <c r="P81" s="1304"/>
      <c r="Q81" s="1304"/>
      <c r="R81" s="1304"/>
      <c r="S81" s="1304"/>
      <c r="T81" s="1304"/>
      <c r="U81" s="1304"/>
      <c r="V81" s="1304"/>
      <c r="W81" s="1304"/>
      <c r="X81" s="1304"/>
      <c r="Y81" s="1305"/>
      <c r="Z81" s="2682" t="s">
        <v>77</v>
      </c>
      <c r="AA81" s="2683"/>
      <c r="AB81" s="2683"/>
      <c r="AC81" s="2684"/>
      <c r="AD81" s="1397" t="s">
        <v>37</v>
      </c>
      <c r="AE81" s="614"/>
      <c r="AF81" s="614"/>
      <c r="AG81" s="614"/>
      <c r="AH81" s="614"/>
      <c r="AI81" s="1398" t="s">
        <v>76</v>
      </c>
      <c r="AJ81" s="1304"/>
      <c r="AK81" s="1304"/>
      <c r="AL81" s="1304"/>
      <c r="AM81" s="1304"/>
      <c r="AN81" s="1304"/>
      <c r="AO81" s="1304"/>
      <c r="AP81" s="1304"/>
      <c r="AQ81" s="1304"/>
      <c r="AR81" s="1304"/>
      <c r="AS81" s="1304"/>
      <c r="AT81" s="1304"/>
      <c r="AU81" s="1305"/>
      <c r="AV81" s="2682" t="s">
        <v>77</v>
      </c>
      <c r="AW81" s="2683"/>
      <c r="AX81" s="2683"/>
      <c r="AY81" s="2685"/>
    </row>
    <row r="82" spans="2:51" ht="24.75" customHeight="1" x14ac:dyDescent="0.15">
      <c r="B82" s="688"/>
      <c r="C82" s="689"/>
      <c r="D82" s="689"/>
      <c r="E82" s="689"/>
      <c r="F82" s="689"/>
      <c r="G82" s="690"/>
      <c r="H82" s="1397" t="s">
        <v>1409</v>
      </c>
      <c r="I82" s="614"/>
      <c r="J82" s="614"/>
      <c r="K82" s="614"/>
      <c r="L82" s="2166"/>
      <c r="M82" s="2713" t="s">
        <v>1562</v>
      </c>
      <c r="N82" s="2714"/>
      <c r="O82" s="2714"/>
      <c r="P82" s="2714"/>
      <c r="Q82" s="2714"/>
      <c r="R82" s="2714"/>
      <c r="S82" s="2714"/>
      <c r="T82" s="2714"/>
      <c r="U82" s="2714"/>
      <c r="V82" s="2714"/>
      <c r="W82" s="2714"/>
      <c r="X82" s="2714"/>
      <c r="Y82" s="2715"/>
      <c r="Z82" s="2716">
        <v>64.22</v>
      </c>
      <c r="AA82" s="2717"/>
      <c r="AB82" s="2717"/>
      <c r="AC82" s="2718"/>
      <c r="AD82" s="610"/>
      <c r="AE82" s="1337"/>
      <c r="AF82" s="1337"/>
      <c r="AG82" s="1337"/>
      <c r="AH82" s="1338"/>
      <c r="AI82" s="1779"/>
      <c r="AJ82" s="1780"/>
      <c r="AK82" s="1780"/>
      <c r="AL82" s="1780"/>
      <c r="AM82" s="1780"/>
      <c r="AN82" s="1780"/>
      <c r="AO82" s="1780"/>
      <c r="AP82" s="1780"/>
      <c r="AQ82" s="1780"/>
      <c r="AR82" s="1780"/>
      <c r="AS82" s="1780"/>
      <c r="AT82" s="1780"/>
      <c r="AU82" s="1781"/>
      <c r="AV82" s="1782"/>
      <c r="AW82" s="1783"/>
      <c r="AX82" s="1783"/>
      <c r="AY82" s="1785"/>
    </row>
    <row r="83" spans="2:51" ht="24.75" customHeight="1" x14ac:dyDescent="0.15">
      <c r="B83" s="688"/>
      <c r="C83" s="689"/>
      <c r="D83" s="689"/>
      <c r="E83" s="689"/>
      <c r="F83" s="689"/>
      <c r="G83" s="690"/>
      <c r="H83" s="2693"/>
      <c r="I83" s="617"/>
      <c r="J83" s="617"/>
      <c r="K83" s="617"/>
      <c r="L83" s="2694"/>
      <c r="M83" s="2698"/>
      <c r="N83" s="2699"/>
      <c r="O83" s="2699"/>
      <c r="P83" s="2699"/>
      <c r="Q83" s="2699"/>
      <c r="R83" s="2699"/>
      <c r="S83" s="2699"/>
      <c r="T83" s="2699"/>
      <c r="U83" s="2699"/>
      <c r="V83" s="2699"/>
      <c r="W83" s="2699"/>
      <c r="X83" s="2699"/>
      <c r="Y83" s="2700"/>
      <c r="Z83" s="2719"/>
      <c r="AA83" s="2720"/>
      <c r="AB83" s="2720"/>
      <c r="AC83" s="2721"/>
      <c r="AD83" s="627"/>
      <c r="AE83" s="1298"/>
      <c r="AF83" s="1298"/>
      <c r="AG83" s="1298"/>
      <c r="AH83" s="1299"/>
      <c r="AI83" s="1770"/>
      <c r="AJ83" s="1771"/>
      <c r="AK83" s="1771"/>
      <c r="AL83" s="1771"/>
      <c r="AM83" s="1771"/>
      <c r="AN83" s="1771"/>
      <c r="AO83" s="1771"/>
      <c r="AP83" s="1771"/>
      <c r="AQ83" s="1771"/>
      <c r="AR83" s="1771"/>
      <c r="AS83" s="1771"/>
      <c r="AT83" s="1771"/>
      <c r="AU83" s="1772"/>
      <c r="AV83" s="1776"/>
      <c r="AW83" s="1777"/>
      <c r="AX83" s="1777"/>
      <c r="AY83" s="1778"/>
    </row>
    <row r="84" spans="2:51" ht="24.75" customHeight="1" x14ac:dyDescent="0.15">
      <c r="B84" s="688"/>
      <c r="C84" s="689"/>
      <c r="D84" s="689"/>
      <c r="E84" s="689"/>
      <c r="F84" s="689"/>
      <c r="G84" s="690"/>
      <c r="H84" s="1376"/>
      <c r="I84" s="1793"/>
      <c r="J84" s="1793"/>
      <c r="K84" s="1793"/>
      <c r="L84" s="1794"/>
      <c r="M84" s="2701"/>
      <c r="N84" s="2702"/>
      <c r="O84" s="2702"/>
      <c r="P84" s="2702"/>
      <c r="Q84" s="2702"/>
      <c r="R84" s="2702"/>
      <c r="S84" s="2702"/>
      <c r="T84" s="2702"/>
      <c r="U84" s="2702"/>
      <c r="V84" s="2702"/>
      <c r="W84" s="2702"/>
      <c r="X84" s="2702"/>
      <c r="Y84" s="2703"/>
      <c r="Z84" s="2722"/>
      <c r="AA84" s="1796"/>
      <c r="AB84" s="1796"/>
      <c r="AC84" s="2723"/>
      <c r="AD84" s="627"/>
      <c r="AE84" s="1298"/>
      <c r="AF84" s="1298"/>
      <c r="AG84" s="1298"/>
      <c r="AH84" s="1299"/>
      <c r="AI84" s="1770"/>
      <c r="AJ84" s="1771"/>
      <c r="AK84" s="1771"/>
      <c r="AL84" s="1771"/>
      <c r="AM84" s="1771"/>
      <c r="AN84" s="1771"/>
      <c r="AO84" s="1771"/>
      <c r="AP84" s="1771"/>
      <c r="AQ84" s="1771"/>
      <c r="AR84" s="1771"/>
      <c r="AS84" s="1771"/>
      <c r="AT84" s="1771"/>
      <c r="AU84" s="1772"/>
      <c r="AV84" s="1776"/>
      <c r="AW84" s="1777"/>
      <c r="AX84" s="1777"/>
      <c r="AY84" s="1778"/>
    </row>
    <row r="85" spans="2:51" ht="24.75" customHeight="1" x14ac:dyDescent="0.15">
      <c r="B85" s="688"/>
      <c r="C85" s="689"/>
      <c r="D85" s="689"/>
      <c r="E85" s="689"/>
      <c r="F85" s="689"/>
      <c r="G85" s="690"/>
      <c r="H85" s="1373" t="s">
        <v>1563</v>
      </c>
      <c r="I85" s="2226"/>
      <c r="J85" s="2226"/>
      <c r="K85" s="2226"/>
      <c r="L85" s="2227"/>
      <c r="M85" s="2695" t="s">
        <v>1564</v>
      </c>
      <c r="N85" s="2696"/>
      <c r="O85" s="2696"/>
      <c r="P85" s="2696"/>
      <c r="Q85" s="2696"/>
      <c r="R85" s="2696"/>
      <c r="S85" s="2696"/>
      <c r="T85" s="2696"/>
      <c r="U85" s="2696"/>
      <c r="V85" s="2696"/>
      <c r="W85" s="2696"/>
      <c r="X85" s="2696"/>
      <c r="Y85" s="2697"/>
      <c r="Z85" s="2704">
        <v>0.41899999999999998</v>
      </c>
      <c r="AA85" s="2705"/>
      <c r="AB85" s="2705"/>
      <c r="AC85" s="2706"/>
      <c r="AD85" s="627"/>
      <c r="AE85" s="1298"/>
      <c r="AF85" s="1298"/>
      <c r="AG85" s="1298"/>
      <c r="AH85" s="1299"/>
      <c r="AI85" s="1770"/>
      <c r="AJ85" s="1771"/>
      <c r="AK85" s="1771"/>
      <c r="AL85" s="1771"/>
      <c r="AM85" s="1771"/>
      <c r="AN85" s="1771"/>
      <c r="AO85" s="1771"/>
      <c r="AP85" s="1771"/>
      <c r="AQ85" s="1771"/>
      <c r="AR85" s="1771"/>
      <c r="AS85" s="1771"/>
      <c r="AT85" s="1771"/>
      <c r="AU85" s="1772"/>
      <c r="AV85" s="1776"/>
      <c r="AW85" s="1777"/>
      <c r="AX85" s="1777"/>
      <c r="AY85" s="1778"/>
    </row>
    <row r="86" spans="2:51" ht="24.75" customHeight="1" x14ac:dyDescent="0.15">
      <c r="B86" s="688"/>
      <c r="C86" s="689"/>
      <c r="D86" s="689"/>
      <c r="E86" s="689"/>
      <c r="F86" s="689"/>
      <c r="G86" s="690"/>
      <c r="H86" s="2693"/>
      <c r="I86" s="617"/>
      <c r="J86" s="617"/>
      <c r="K86" s="617"/>
      <c r="L86" s="2694"/>
      <c r="M86" s="2698"/>
      <c r="N86" s="2699"/>
      <c r="O86" s="2699"/>
      <c r="P86" s="2699"/>
      <c r="Q86" s="2699"/>
      <c r="R86" s="2699"/>
      <c r="S86" s="2699"/>
      <c r="T86" s="2699"/>
      <c r="U86" s="2699"/>
      <c r="V86" s="2699"/>
      <c r="W86" s="2699"/>
      <c r="X86" s="2699"/>
      <c r="Y86" s="2700"/>
      <c r="Z86" s="2707"/>
      <c r="AA86" s="2708"/>
      <c r="AB86" s="2708"/>
      <c r="AC86" s="2709"/>
      <c r="AD86" s="627"/>
      <c r="AE86" s="1298"/>
      <c r="AF86" s="1298"/>
      <c r="AG86" s="1298"/>
      <c r="AH86" s="1299"/>
      <c r="AI86" s="1770"/>
      <c r="AJ86" s="1771"/>
      <c r="AK86" s="1771"/>
      <c r="AL86" s="1771"/>
      <c r="AM86" s="1771"/>
      <c r="AN86" s="1771"/>
      <c r="AO86" s="1771"/>
      <c r="AP86" s="1771"/>
      <c r="AQ86" s="1771"/>
      <c r="AR86" s="1771"/>
      <c r="AS86" s="1771"/>
      <c r="AT86" s="1771"/>
      <c r="AU86" s="1772"/>
      <c r="AV86" s="1776"/>
      <c r="AW86" s="1777"/>
      <c r="AX86" s="1777"/>
      <c r="AY86" s="1778"/>
    </row>
    <row r="87" spans="2:51" ht="24.75" customHeight="1" x14ac:dyDescent="0.15">
      <c r="B87" s="688"/>
      <c r="C87" s="689"/>
      <c r="D87" s="689"/>
      <c r="E87" s="689"/>
      <c r="F87" s="689"/>
      <c r="G87" s="690"/>
      <c r="H87" s="1376"/>
      <c r="I87" s="1793"/>
      <c r="J87" s="1793"/>
      <c r="K87" s="1793"/>
      <c r="L87" s="1794"/>
      <c r="M87" s="2701"/>
      <c r="N87" s="2702"/>
      <c r="O87" s="2702"/>
      <c r="P87" s="2702"/>
      <c r="Q87" s="2702"/>
      <c r="R87" s="2702"/>
      <c r="S87" s="2702"/>
      <c r="T87" s="2702"/>
      <c r="U87" s="2702"/>
      <c r="V87" s="2702"/>
      <c r="W87" s="2702"/>
      <c r="X87" s="2702"/>
      <c r="Y87" s="2703"/>
      <c r="Z87" s="2710"/>
      <c r="AA87" s="2711"/>
      <c r="AB87" s="2711"/>
      <c r="AC87" s="2712"/>
      <c r="AD87" s="627"/>
      <c r="AE87" s="1298"/>
      <c r="AF87" s="1298"/>
      <c r="AG87" s="1298"/>
      <c r="AH87" s="1299"/>
      <c r="AI87" s="1770"/>
      <c r="AJ87" s="1771"/>
      <c r="AK87" s="1771"/>
      <c r="AL87" s="1771"/>
      <c r="AM87" s="1771"/>
      <c r="AN87" s="1771"/>
      <c r="AO87" s="1771"/>
      <c r="AP87" s="1771"/>
      <c r="AQ87" s="1771"/>
      <c r="AR87" s="1771"/>
      <c r="AS87" s="1771"/>
      <c r="AT87" s="1771"/>
      <c r="AU87" s="1772"/>
      <c r="AV87" s="1776"/>
      <c r="AW87" s="1777"/>
      <c r="AX87" s="1777"/>
      <c r="AY87" s="1778"/>
    </row>
    <row r="88" spans="2:51" ht="24.75" customHeight="1" x14ac:dyDescent="0.15">
      <c r="B88" s="688"/>
      <c r="C88" s="689"/>
      <c r="D88" s="689"/>
      <c r="E88" s="689"/>
      <c r="F88" s="689"/>
      <c r="G88" s="690"/>
      <c r="H88" s="627"/>
      <c r="I88" s="1298"/>
      <c r="J88" s="1298"/>
      <c r="K88" s="1298"/>
      <c r="L88" s="1299"/>
      <c r="M88" s="1770"/>
      <c r="N88" s="1771"/>
      <c r="O88" s="1771"/>
      <c r="P88" s="1771"/>
      <c r="Q88" s="1771"/>
      <c r="R88" s="1771"/>
      <c r="S88" s="1771"/>
      <c r="T88" s="1771"/>
      <c r="U88" s="1771"/>
      <c r="V88" s="1771"/>
      <c r="W88" s="1771"/>
      <c r="X88" s="1771"/>
      <c r="Y88" s="1772"/>
      <c r="Z88" s="1776"/>
      <c r="AA88" s="1777"/>
      <c r="AB88" s="1777"/>
      <c r="AC88" s="1777"/>
      <c r="AD88" s="627"/>
      <c r="AE88" s="1298"/>
      <c r="AF88" s="1298"/>
      <c r="AG88" s="1298"/>
      <c r="AH88" s="1299"/>
      <c r="AI88" s="1770"/>
      <c r="AJ88" s="1771"/>
      <c r="AK88" s="1771"/>
      <c r="AL88" s="1771"/>
      <c r="AM88" s="1771"/>
      <c r="AN88" s="1771"/>
      <c r="AO88" s="1771"/>
      <c r="AP88" s="1771"/>
      <c r="AQ88" s="1771"/>
      <c r="AR88" s="1771"/>
      <c r="AS88" s="1771"/>
      <c r="AT88" s="1771"/>
      <c r="AU88" s="1772"/>
      <c r="AV88" s="1776"/>
      <c r="AW88" s="1777"/>
      <c r="AX88" s="1777"/>
      <c r="AY88" s="1778"/>
    </row>
    <row r="89" spans="2:51" ht="24.75" customHeight="1" x14ac:dyDescent="0.15">
      <c r="B89" s="688"/>
      <c r="C89" s="689"/>
      <c r="D89" s="689"/>
      <c r="E89" s="689"/>
      <c r="F89" s="689"/>
      <c r="G89" s="690"/>
      <c r="H89" s="1355"/>
      <c r="I89" s="2671"/>
      <c r="J89" s="2671"/>
      <c r="K89" s="2671"/>
      <c r="L89" s="2672"/>
      <c r="M89" s="1801"/>
      <c r="N89" s="2673"/>
      <c r="O89" s="2673"/>
      <c r="P89" s="2673"/>
      <c r="Q89" s="2673"/>
      <c r="R89" s="2673"/>
      <c r="S89" s="2673"/>
      <c r="T89" s="2673"/>
      <c r="U89" s="2673"/>
      <c r="V89" s="2673"/>
      <c r="W89" s="2673"/>
      <c r="X89" s="2673"/>
      <c r="Y89" s="2674"/>
      <c r="Z89" s="2675"/>
      <c r="AA89" s="2676"/>
      <c r="AB89" s="2676"/>
      <c r="AC89" s="2676"/>
      <c r="AD89" s="1355"/>
      <c r="AE89" s="2671"/>
      <c r="AF89" s="2671"/>
      <c r="AG89" s="2671"/>
      <c r="AH89" s="2672"/>
      <c r="AI89" s="1801"/>
      <c r="AJ89" s="2673"/>
      <c r="AK89" s="2673"/>
      <c r="AL89" s="2673"/>
      <c r="AM89" s="2673"/>
      <c r="AN89" s="2673"/>
      <c r="AO89" s="2673"/>
      <c r="AP89" s="2673"/>
      <c r="AQ89" s="2673"/>
      <c r="AR89" s="2673"/>
      <c r="AS89" s="2673"/>
      <c r="AT89" s="2673"/>
      <c r="AU89" s="2674"/>
      <c r="AV89" s="2675"/>
      <c r="AW89" s="2676"/>
      <c r="AX89" s="2676"/>
      <c r="AY89" s="2677"/>
    </row>
    <row r="90" spans="2:51" ht="24.75" customHeight="1" x14ac:dyDescent="0.15">
      <c r="B90" s="688"/>
      <c r="C90" s="689"/>
      <c r="D90" s="689"/>
      <c r="E90" s="689"/>
      <c r="F90" s="689"/>
      <c r="G90" s="690"/>
      <c r="H90" s="1527" t="s">
        <v>21</v>
      </c>
      <c r="I90" s="1304"/>
      <c r="J90" s="1304"/>
      <c r="K90" s="1304"/>
      <c r="L90" s="1304"/>
      <c r="M90" s="2686"/>
      <c r="N90" s="2687"/>
      <c r="O90" s="2687"/>
      <c r="P90" s="2687"/>
      <c r="Q90" s="2687"/>
      <c r="R90" s="2687"/>
      <c r="S90" s="2687"/>
      <c r="T90" s="2687"/>
      <c r="U90" s="2687"/>
      <c r="V90" s="2687"/>
      <c r="W90" s="2687"/>
      <c r="X90" s="2687"/>
      <c r="Y90" s="2688"/>
      <c r="Z90" s="2689">
        <f>SUM(Z82:AC89)</f>
        <v>64.638999999999996</v>
      </c>
      <c r="AA90" s="2690"/>
      <c r="AB90" s="2690"/>
      <c r="AC90" s="2691"/>
      <c r="AD90" s="1527" t="s">
        <v>21</v>
      </c>
      <c r="AE90" s="1304"/>
      <c r="AF90" s="1304"/>
      <c r="AG90" s="1304"/>
      <c r="AH90" s="1304"/>
      <c r="AI90" s="2686"/>
      <c r="AJ90" s="2687"/>
      <c r="AK90" s="2687"/>
      <c r="AL90" s="2687"/>
      <c r="AM90" s="2687"/>
      <c r="AN90" s="2687"/>
      <c r="AO90" s="2687"/>
      <c r="AP90" s="2687"/>
      <c r="AQ90" s="2687"/>
      <c r="AR90" s="2687"/>
      <c r="AS90" s="2687"/>
      <c r="AT90" s="2687"/>
      <c r="AU90" s="2688"/>
      <c r="AV90" s="2689"/>
      <c r="AW90" s="2690"/>
      <c r="AX90" s="2690"/>
      <c r="AY90" s="2692"/>
    </row>
    <row r="91" spans="2:51" ht="25.2" customHeight="1" x14ac:dyDescent="0.15">
      <c r="B91" s="688"/>
      <c r="C91" s="689"/>
      <c r="D91" s="689"/>
      <c r="E91" s="689"/>
      <c r="F91" s="689"/>
      <c r="G91" s="690"/>
      <c r="H91" s="736" t="s">
        <v>1565</v>
      </c>
      <c r="I91" s="2679"/>
      <c r="J91" s="2679"/>
      <c r="K91" s="2679"/>
      <c r="L91" s="2679"/>
      <c r="M91" s="2679"/>
      <c r="N91" s="2679"/>
      <c r="O91" s="2679"/>
      <c r="P91" s="2679"/>
      <c r="Q91" s="2679"/>
      <c r="R91" s="2679"/>
      <c r="S91" s="2679"/>
      <c r="T91" s="2679"/>
      <c r="U91" s="2679"/>
      <c r="V91" s="2679"/>
      <c r="W91" s="2679"/>
      <c r="X91" s="2679"/>
      <c r="Y91" s="2679"/>
      <c r="Z91" s="2679"/>
      <c r="AA91" s="2679"/>
      <c r="AB91" s="2679"/>
      <c r="AC91" s="2680"/>
      <c r="AD91" s="736"/>
      <c r="AE91" s="2679"/>
      <c r="AF91" s="2679"/>
      <c r="AG91" s="2679"/>
      <c r="AH91" s="2679"/>
      <c r="AI91" s="2679"/>
      <c r="AJ91" s="2679"/>
      <c r="AK91" s="2679"/>
      <c r="AL91" s="2679"/>
      <c r="AM91" s="2679"/>
      <c r="AN91" s="2679"/>
      <c r="AO91" s="2679"/>
      <c r="AP91" s="2679"/>
      <c r="AQ91" s="2679"/>
      <c r="AR91" s="2679"/>
      <c r="AS91" s="2679"/>
      <c r="AT91" s="2679"/>
      <c r="AU91" s="2679"/>
      <c r="AV91" s="2679"/>
      <c r="AW91" s="2679"/>
      <c r="AX91" s="2679"/>
      <c r="AY91" s="2681"/>
    </row>
    <row r="92" spans="2:51" ht="25.55" customHeight="1" x14ac:dyDescent="0.15">
      <c r="B92" s="688"/>
      <c r="C92" s="689"/>
      <c r="D92" s="689"/>
      <c r="E92" s="689"/>
      <c r="F92" s="689"/>
      <c r="G92" s="690"/>
      <c r="H92" s="1397" t="s">
        <v>37</v>
      </c>
      <c r="I92" s="614"/>
      <c r="J92" s="614"/>
      <c r="K92" s="614"/>
      <c r="L92" s="614"/>
      <c r="M92" s="1398" t="s">
        <v>76</v>
      </c>
      <c r="N92" s="1304"/>
      <c r="O92" s="1304"/>
      <c r="P92" s="1304"/>
      <c r="Q92" s="1304"/>
      <c r="R92" s="1304"/>
      <c r="S92" s="1304"/>
      <c r="T92" s="1304"/>
      <c r="U92" s="1304"/>
      <c r="V92" s="1304"/>
      <c r="W92" s="1304"/>
      <c r="X92" s="1304"/>
      <c r="Y92" s="1305"/>
      <c r="Z92" s="2682" t="s">
        <v>77</v>
      </c>
      <c r="AA92" s="2683"/>
      <c r="AB92" s="2683"/>
      <c r="AC92" s="2684"/>
      <c r="AD92" s="1397" t="s">
        <v>37</v>
      </c>
      <c r="AE92" s="614"/>
      <c r="AF92" s="614"/>
      <c r="AG92" s="614"/>
      <c r="AH92" s="614"/>
      <c r="AI92" s="1398" t="s">
        <v>76</v>
      </c>
      <c r="AJ92" s="1304"/>
      <c r="AK92" s="1304"/>
      <c r="AL92" s="1304"/>
      <c r="AM92" s="1304"/>
      <c r="AN92" s="1304"/>
      <c r="AO92" s="1304"/>
      <c r="AP92" s="1304"/>
      <c r="AQ92" s="1304"/>
      <c r="AR92" s="1304"/>
      <c r="AS92" s="1304"/>
      <c r="AT92" s="1304"/>
      <c r="AU92" s="1305"/>
      <c r="AV92" s="2682" t="s">
        <v>77</v>
      </c>
      <c r="AW92" s="2683"/>
      <c r="AX92" s="2683"/>
      <c r="AY92" s="2685"/>
    </row>
    <row r="93" spans="2:51" ht="24.75" customHeight="1" x14ac:dyDescent="0.15">
      <c r="B93" s="688"/>
      <c r="C93" s="689"/>
      <c r="D93" s="689"/>
      <c r="E93" s="689"/>
      <c r="F93" s="689"/>
      <c r="G93" s="690"/>
      <c r="H93" s="610" t="s">
        <v>1409</v>
      </c>
      <c r="I93" s="1337"/>
      <c r="J93" s="1337"/>
      <c r="K93" s="1337"/>
      <c r="L93" s="1338"/>
      <c r="M93" s="1779" t="s">
        <v>1566</v>
      </c>
      <c r="N93" s="1780"/>
      <c r="O93" s="1780"/>
      <c r="P93" s="1780"/>
      <c r="Q93" s="1780"/>
      <c r="R93" s="1780"/>
      <c r="S93" s="1780"/>
      <c r="T93" s="1780"/>
      <c r="U93" s="1780"/>
      <c r="V93" s="1780"/>
      <c r="W93" s="1780"/>
      <c r="X93" s="1780"/>
      <c r="Y93" s="1781"/>
      <c r="Z93" s="1782">
        <v>4</v>
      </c>
      <c r="AA93" s="1783"/>
      <c r="AB93" s="1783"/>
      <c r="AC93" s="1784"/>
      <c r="AD93" s="610"/>
      <c r="AE93" s="1337"/>
      <c r="AF93" s="1337"/>
      <c r="AG93" s="1337"/>
      <c r="AH93" s="1338"/>
      <c r="AI93" s="1779"/>
      <c r="AJ93" s="1780"/>
      <c r="AK93" s="1780"/>
      <c r="AL93" s="1780"/>
      <c r="AM93" s="1780"/>
      <c r="AN93" s="1780"/>
      <c r="AO93" s="1780"/>
      <c r="AP93" s="1780"/>
      <c r="AQ93" s="1780"/>
      <c r="AR93" s="1780"/>
      <c r="AS93" s="1780"/>
      <c r="AT93" s="1780"/>
      <c r="AU93" s="1781"/>
      <c r="AV93" s="1782"/>
      <c r="AW93" s="1783"/>
      <c r="AX93" s="1783"/>
      <c r="AY93" s="1785"/>
    </row>
    <row r="94" spans="2:51" ht="24.75" customHeight="1" x14ac:dyDescent="0.15">
      <c r="B94" s="688"/>
      <c r="C94" s="689"/>
      <c r="D94" s="689"/>
      <c r="E94" s="689"/>
      <c r="F94" s="689"/>
      <c r="G94" s="690"/>
      <c r="H94" s="627"/>
      <c r="I94" s="1298"/>
      <c r="J94" s="1298"/>
      <c r="K94" s="1298"/>
      <c r="L94" s="1299"/>
      <c r="M94" s="1770"/>
      <c r="N94" s="1771"/>
      <c r="O94" s="1771"/>
      <c r="P94" s="1771"/>
      <c r="Q94" s="1771"/>
      <c r="R94" s="1771"/>
      <c r="S94" s="1771"/>
      <c r="T94" s="1771"/>
      <c r="U94" s="1771"/>
      <c r="V94" s="1771"/>
      <c r="W94" s="1771"/>
      <c r="X94" s="1771"/>
      <c r="Y94" s="1772"/>
      <c r="Z94" s="1776"/>
      <c r="AA94" s="1777"/>
      <c r="AB94" s="1777"/>
      <c r="AC94" s="2678"/>
      <c r="AD94" s="627"/>
      <c r="AE94" s="1298"/>
      <c r="AF94" s="1298"/>
      <c r="AG94" s="1298"/>
      <c r="AH94" s="1299"/>
      <c r="AI94" s="1770"/>
      <c r="AJ94" s="1771"/>
      <c r="AK94" s="1771"/>
      <c r="AL94" s="1771"/>
      <c r="AM94" s="1771"/>
      <c r="AN94" s="1771"/>
      <c r="AO94" s="1771"/>
      <c r="AP94" s="1771"/>
      <c r="AQ94" s="1771"/>
      <c r="AR94" s="1771"/>
      <c r="AS94" s="1771"/>
      <c r="AT94" s="1771"/>
      <c r="AU94" s="1772"/>
      <c r="AV94" s="1776"/>
      <c r="AW94" s="1777"/>
      <c r="AX94" s="1777"/>
      <c r="AY94" s="1778"/>
    </row>
    <row r="95" spans="2:51" ht="24.75" customHeight="1" x14ac:dyDescent="0.15">
      <c r="B95" s="688"/>
      <c r="C95" s="689"/>
      <c r="D95" s="689"/>
      <c r="E95" s="689"/>
      <c r="F95" s="689"/>
      <c r="G95" s="690"/>
      <c r="H95" s="627"/>
      <c r="I95" s="1298"/>
      <c r="J95" s="1298"/>
      <c r="K95" s="1298"/>
      <c r="L95" s="1299"/>
      <c r="M95" s="1770"/>
      <c r="N95" s="1771"/>
      <c r="O95" s="1771"/>
      <c r="P95" s="1771"/>
      <c r="Q95" s="1771"/>
      <c r="R95" s="1771"/>
      <c r="S95" s="1771"/>
      <c r="T95" s="1771"/>
      <c r="U95" s="1771"/>
      <c r="V95" s="1771"/>
      <c r="W95" s="1771"/>
      <c r="X95" s="1771"/>
      <c r="Y95" s="1772"/>
      <c r="Z95" s="1776"/>
      <c r="AA95" s="1777"/>
      <c r="AB95" s="1777"/>
      <c r="AC95" s="2678"/>
      <c r="AD95" s="627"/>
      <c r="AE95" s="1298"/>
      <c r="AF95" s="1298"/>
      <c r="AG95" s="1298"/>
      <c r="AH95" s="1299"/>
      <c r="AI95" s="1770"/>
      <c r="AJ95" s="1771"/>
      <c r="AK95" s="1771"/>
      <c r="AL95" s="1771"/>
      <c r="AM95" s="1771"/>
      <c r="AN95" s="1771"/>
      <c r="AO95" s="1771"/>
      <c r="AP95" s="1771"/>
      <c r="AQ95" s="1771"/>
      <c r="AR95" s="1771"/>
      <c r="AS95" s="1771"/>
      <c r="AT95" s="1771"/>
      <c r="AU95" s="1772"/>
      <c r="AV95" s="1776"/>
      <c r="AW95" s="1777"/>
      <c r="AX95" s="1777"/>
      <c r="AY95" s="1778"/>
    </row>
    <row r="96" spans="2:51" ht="24.75" customHeight="1" x14ac:dyDescent="0.15">
      <c r="B96" s="688"/>
      <c r="C96" s="689"/>
      <c r="D96" s="689"/>
      <c r="E96" s="689"/>
      <c r="F96" s="689"/>
      <c r="G96" s="690"/>
      <c r="H96" s="627"/>
      <c r="I96" s="1298"/>
      <c r="J96" s="1298"/>
      <c r="K96" s="1298"/>
      <c r="L96" s="1299"/>
      <c r="M96" s="1770"/>
      <c r="N96" s="1771"/>
      <c r="O96" s="1771"/>
      <c r="P96" s="1771"/>
      <c r="Q96" s="1771"/>
      <c r="R96" s="1771"/>
      <c r="S96" s="1771"/>
      <c r="T96" s="1771"/>
      <c r="U96" s="1771"/>
      <c r="V96" s="1771"/>
      <c r="W96" s="1771"/>
      <c r="X96" s="1771"/>
      <c r="Y96" s="1772"/>
      <c r="Z96" s="1776"/>
      <c r="AA96" s="1777"/>
      <c r="AB96" s="1777"/>
      <c r="AC96" s="2678"/>
      <c r="AD96" s="627"/>
      <c r="AE96" s="1298"/>
      <c r="AF96" s="1298"/>
      <c r="AG96" s="1298"/>
      <c r="AH96" s="1299"/>
      <c r="AI96" s="1770"/>
      <c r="AJ96" s="1771"/>
      <c r="AK96" s="1771"/>
      <c r="AL96" s="1771"/>
      <c r="AM96" s="1771"/>
      <c r="AN96" s="1771"/>
      <c r="AO96" s="1771"/>
      <c r="AP96" s="1771"/>
      <c r="AQ96" s="1771"/>
      <c r="AR96" s="1771"/>
      <c r="AS96" s="1771"/>
      <c r="AT96" s="1771"/>
      <c r="AU96" s="1772"/>
      <c r="AV96" s="1776"/>
      <c r="AW96" s="1777"/>
      <c r="AX96" s="1777"/>
      <c r="AY96" s="1778"/>
    </row>
    <row r="97" spans="2:51" ht="24.75" customHeight="1" x14ac:dyDescent="0.15">
      <c r="B97" s="688"/>
      <c r="C97" s="689"/>
      <c r="D97" s="689"/>
      <c r="E97" s="689"/>
      <c r="F97" s="689"/>
      <c r="G97" s="690"/>
      <c r="H97" s="627"/>
      <c r="I97" s="1298"/>
      <c r="J97" s="1298"/>
      <c r="K97" s="1298"/>
      <c r="L97" s="1299"/>
      <c r="M97" s="1770"/>
      <c r="N97" s="1771"/>
      <c r="O97" s="1771"/>
      <c r="P97" s="1771"/>
      <c r="Q97" s="1771"/>
      <c r="R97" s="1771"/>
      <c r="S97" s="1771"/>
      <c r="T97" s="1771"/>
      <c r="U97" s="1771"/>
      <c r="V97" s="1771"/>
      <c r="W97" s="1771"/>
      <c r="X97" s="1771"/>
      <c r="Y97" s="1772"/>
      <c r="Z97" s="1776"/>
      <c r="AA97" s="1777"/>
      <c r="AB97" s="1777"/>
      <c r="AC97" s="1777"/>
      <c r="AD97" s="627"/>
      <c r="AE97" s="1298"/>
      <c r="AF97" s="1298"/>
      <c r="AG97" s="1298"/>
      <c r="AH97" s="1299"/>
      <c r="AI97" s="1770"/>
      <c r="AJ97" s="1771"/>
      <c r="AK97" s="1771"/>
      <c r="AL97" s="1771"/>
      <c r="AM97" s="1771"/>
      <c r="AN97" s="1771"/>
      <c r="AO97" s="1771"/>
      <c r="AP97" s="1771"/>
      <c r="AQ97" s="1771"/>
      <c r="AR97" s="1771"/>
      <c r="AS97" s="1771"/>
      <c r="AT97" s="1771"/>
      <c r="AU97" s="1772"/>
      <c r="AV97" s="1776"/>
      <c r="AW97" s="1777"/>
      <c r="AX97" s="1777"/>
      <c r="AY97" s="1778"/>
    </row>
    <row r="98" spans="2:51" ht="24.75" customHeight="1" x14ac:dyDescent="0.15">
      <c r="B98" s="688"/>
      <c r="C98" s="689"/>
      <c r="D98" s="689"/>
      <c r="E98" s="689"/>
      <c r="F98" s="689"/>
      <c r="G98" s="690"/>
      <c r="H98" s="627"/>
      <c r="I98" s="1298"/>
      <c r="J98" s="1298"/>
      <c r="K98" s="1298"/>
      <c r="L98" s="1299"/>
      <c r="M98" s="1770"/>
      <c r="N98" s="1771"/>
      <c r="O98" s="1771"/>
      <c r="P98" s="1771"/>
      <c r="Q98" s="1771"/>
      <c r="R98" s="1771"/>
      <c r="S98" s="1771"/>
      <c r="T98" s="1771"/>
      <c r="U98" s="1771"/>
      <c r="V98" s="1771"/>
      <c r="W98" s="1771"/>
      <c r="X98" s="1771"/>
      <c r="Y98" s="1772"/>
      <c r="Z98" s="1776"/>
      <c r="AA98" s="1777"/>
      <c r="AB98" s="1777"/>
      <c r="AC98" s="1777"/>
      <c r="AD98" s="627"/>
      <c r="AE98" s="1298"/>
      <c r="AF98" s="1298"/>
      <c r="AG98" s="1298"/>
      <c r="AH98" s="1299"/>
      <c r="AI98" s="1770"/>
      <c r="AJ98" s="1771"/>
      <c r="AK98" s="1771"/>
      <c r="AL98" s="1771"/>
      <c r="AM98" s="1771"/>
      <c r="AN98" s="1771"/>
      <c r="AO98" s="1771"/>
      <c r="AP98" s="1771"/>
      <c r="AQ98" s="1771"/>
      <c r="AR98" s="1771"/>
      <c r="AS98" s="1771"/>
      <c r="AT98" s="1771"/>
      <c r="AU98" s="1772"/>
      <c r="AV98" s="1776"/>
      <c r="AW98" s="1777"/>
      <c r="AX98" s="1777"/>
      <c r="AY98" s="1778"/>
    </row>
    <row r="99" spans="2:51" ht="24.75" customHeight="1" x14ac:dyDescent="0.15">
      <c r="B99" s="688"/>
      <c r="C99" s="689"/>
      <c r="D99" s="689"/>
      <c r="E99" s="689"/>
      <c r="F99" s="689"/>
      <c r="G99" s="690"/>
      <c r="H99" s="627"/>
      <c r="I99" s="1298"/>
      <c r="J99" s="1298"/>
      <c r="K99" s="1298"/>
      <c r="L99" s="1299"/>
      <c r="M99" s="1770"/>
      <c r="N99" s="1771"/>
      <c r="O99" s="1771"/>
      <c r="P99" s="1771"/>
      <c r="Q99" s="1771"/>
      <c r="R99" s="1771"/>
      <c r="S99" s="1771"/>
      <c r="T99" s="1771"/>
      <c r="U99" s="1771"/>
      <c r="V99" s="1771"/>
      <c r="W99" s="1771"/>
      <c r="X99" s="1771"/>
      <c r="Y99" s="1772"/>
      <c r="Z99" s="1776"/>
      <c r="AA99" s="1777"/>
      <c r="AB99" s="1777"/>
      <c r="AC99" s="1777"/>
      <c r="AD99" s="627"/>
      <c r="AE99" s="1298"/>
      <c r="AF99" s="1298"/>
      <c r="AG99" s="1298"/>
      <c r="AH99" s="1299"/>
      <c r="AI99" s="1770"/>
      <c r="AJ99" s="1771"/>
      <c r="AK99" s="1771"/>
      <c r="AL99" s="1771"/>
      <c r="AM99" s="1771"/>
      <c r="AN99" s="1771"/>
      <c r="AO99" s="1771"/>
      <c r="AP99" s="1771"/>
      <c r="AQ99" s="1771"/>
      <c r="AR99" s="1771"/>
      <c r="AS99" s="1771"/>
      <c r="AT99" s="1771"/>
      <c r="AU99" s="1772"/>
      <c r="AV99" s="1776"/>
      <c r="AW99" s="1777"/>
      <c r="AX99" s="1777"/>
      <c r="AY99" s="1778"/>
    </row>
    <row r="100" spans="2:51" ht="24.75" customHeight="1" x14ac:dyDescent="0.15">
      <c r="B100" s="688"/>
      <c r="C100" s="689"/>
      <c r="D100" s="689"/>
      <c r="E100" s="689"/>
      <c r="F100" s="689"/>
      <c r="G100" s="690"/>
      <c r="H100" s="1355"/>
      <c r="I100" s="2671"/>
      <c r="J100" s="2671"/>
      <c r="K100" s="2671"/>
      <c r="L100" s="2672"/>
      <c r="M100" s="1801"/>
      <c r="N100" s="2673"/>
      <c r="O100" s="2673"/>
      <c r="P100" s="2673"/>
      <c r="Q100" s="2673"/>
      <c r="R100" s="2673"/>
      <c r="S100" s="2673"/>
      <c r="T100" s="2673"/>
      <c r="U100" s="2673"/>
      <c r="V100" s="2673"/>
      <c r="W100" s="2673"/>
      <c r="X100" s="2673"/>
      <c r="Y100" s="2674"/>
      <c r="Z100" s="2675"/>
      <c r="AA100" s="2676"/>
      <c r="AB100" s="2676"/>
      <c r="AC100" s="2676"/>
      <c r="AD100" s="1355"/>
      <c r="AE100" s="2671"/>
      <c r="AF100" s="2671"/>
      <c r="AG100" s="2671"/>
      <c r="AH100" s="2672"/>
      <c r="AI100" s="1801"/>
      <c r="AJ100" s="2673"/>
      <c r="AK100" s="2673"/>
      <c r="AL100" s="2673"/>
      <c r="AM100" s="2673"/>
      <c r="AN100" s="2673"/>
      <c r="AO100" s="2673"/>
      <c r="AP100" s="2673"/>
      <c r="AQ100" s="2673"/>
      <c r="AR100" s="2673"/>
      <c r="AS100" s="2673"/>
      <c r="AT100" s="2673"/>
      <c r="AU100" s="2674"/>
      <c r="AV100" s="2675"/>
      <c r="AW100" s="2676"/>
      <c r="AX100" s="2676"/>
      <c r="AY100" s="2677"/>
    </row>
    <row r="101" spans="2:51" ht="24.75" customHeight="1" x14ac:dyDescent="0.15">
      <c r="B101" s="688"/>
      <c r="C101" s="689"/>
      <c r="D101" s="689"/>
      <c r="E101" s="689"/>
      <c r="F101" s="689"/>
      <c r="G101" s="690"/>
      <c r="H101" s="1527" t="s">
        <v>21</v>
      </c>
      <c r="I101" s="1304"/>
      <c r="J101" s="1304"/>
      <c r="K101" s="1304"/>
      <c r="L101" s="1304"/>
      <c r="M101" s="2686"/>
      <c r="N101" s="2687"/>
      <c r="O101" s="2687"/>
      <c r="P101" s="2687"/>
      <c r="Q101" s="2687"/>
      <c r="R101" s="2687"/>
      <c r="S101" s="2687"/>
      <c r="T101" s="2687"/>
      <c r="U101" s="2687"/>
      <c r="V101" s="2687"/>
      <c r="W101" s="2687"/>
      <c r="X101" s="2687"/>
      <c r="Y101" s="2688"/>
      <c r="Z101" s="2689">
        <f>SUM(Z93:AC100)</f>
        <v>4</v>
      </c>
      <c r="AA101" s="2690"/>
      <c r="AB101" s="2690"/>
      <c r="AC101" s="2691"/>
      <c r="AD101" s="1527" t="s">
        <v>21</v>
      </c>
      <c r="AE101" s="1304"/>
      <c r="AF101" s="1304"/>
      <c r="AG101" s="1304"/>
      <c r="AH101" s="1304"/>
      <c r="AI101" s="2686"/>
      <c r="AJ101" s="2687"/>
      <c r="AK101" s="2687"/>
      <c r="AL101" s="2687"/>
      <c r="AM101" s="2687"/>
      <c r="AN101" s="2687"/>
      <c r="AO101" s="2687"/>
      <c r="AP101" s="2687"/>
      <c r="AQ101" s="2687"/>
      <c r="AR101" s="2687"/>
      <c r="AS101" s="2687"/>
      <c r="AT101" s="2687"/>
      <c r="AU101" s="2688"/>
      <c r="AV101" s="2689"/>
      <c r="AW101" s="2690"/>
      <c r="AX101" s="2690"/>
      <c r="AY101" s="2692"/>
    </row>
    <row r="102" spans="2:51" ht="24.75" customHeight="1" x14ac:dyDescent="0.15">
      <c r="B102" s="688"/>
      <c r="C102" s="689"/>
      <c r="D102" s="689"/>
      <c r="E102" s="689"/>
      <c r="F102" s="689"/>
      <c r="G102" s="690"/>
      <c r="H102" s="736"/>
      <c r="I102" s="2679"/>
      <c r="J102" s="2679"/>
      <c r="K102" s="2679"/>
      <c r="L102" s="2679"/>
      <c r="M102" s="2679"/>
      <c r="N102" s="2679"/>
      <c r="O102" s="2679"/>
      <c r="P102" s="2679"/>
      <c r="Q102" s="2679"/>
      <c r="R102" s="2679"/>
      <c r="S102" s="2679"/>
      <c r="T102" s="2679"/>
      <c r="U102" s="2679"/>
      <c r="V102" s="2679"/>
      <c r="W102" s="2679"/>
      <c r="X102" s="2679"/>
      <c r="Y102" s="2679"/>
      <c r="Z102" s="2679"/>
      <c r="AA102" s="2679"/>
      <c r="AB102" s="2679"/>
      <c r="AC102" s="2680"/>
      <c r="AD102" s="736"/>
      <c r="AE102" s="2679"/>
      <c r="AF102" s="2679"/>
      <c r="AG102" s="2679"/>
      <c r="AH102" s="2679"/>
      <c r="AI102" s="2679"/>
      <c r="AJ102" s="2679"/>
      <c r="AK102" s="2679"/>
      <c r="AL102" s="2679"/>
      <c r="AM102" s="2679"/>
      <c r="AN102" s="2679"/>
      <c r="AO102" s="2679"/>
      <c r="AP102" s="2679"/>
      <c r="AQ102" s="2679"/>
      <c r="AR102" s="2679"/>
      <c r="AS102" s="2679"/>
      <c r="AT102" s="2679"/>
      <c r="AU102" s="2679"/>
      <c r="AV102" s="2679"/>
      <c r="AW102" s="2679"/>
      <c r="AX102" s="2679"/>
      <c r="AY102" s="2681"/>
    </row>
    <row r="103" spans="2:51" ht="24.75" customHeight="1" x14ac:dyDescent="0.15">
      <c r="B103" s="688"/>
      <c r="C103" s="689"/>
      <c r="D103" s="689"/>
      <c r="E103" s="689"/>
      <c r="F103" s="689"/>
      <c r="G103" s="690"/>
      <c r="H103" s="1397" t="s">
        <v>37</v>
      </c>
      <c r="I103" s="614"/>
      <c r="J103" s="614"/>
      <c r="K103" s="614"/>
      <c r="L103" s="614"/>
      <c r="M103" s="1398" t="s">
        <v>76</v>
      </c>
      <c r="N103" s="1304"/>
      <c r="O103" s="1304"/>
      <c r="P103" s="1304"/>
      <c r="Q103" s="1304"/>
      <c r="R103" s="1304"/>
      <c r="S103" s="1304"/>
      <c r="T103" s="1304"/>
      <c r="U103" s="1304"/>
      <c r="V103" s="1304"/>
      <c r="W103" s="1304"/>
      <c r="X103" s="1304"/>
      <c r="Y103" s="1305"/>
      <c r="Z103" s="2682" t="s">
        <v>77</v>
      </c>
      <c r="AA103" s="2683"/>
      <c r="AB103" s="2683"/>
      <c r="AC103" s="2684"/>
      <c r="AD103" s="1397" t="s">
        <v>37</v>
      </c>
      <c r="AE103" s="614"/>
      <c r="AF103" s="614"/>
      <c r="AG103" s="614"/>
      <c r="AH103" s="614"/>
      <c r="AI103" s="1398" t="s">
        <v>76</v>
      </c>
      <c r="AJ103" s="1304"/>
      <c r="AK103" s="1304"/>
      <c r="AL103" s="1304"/>
      <c r="AM103" s="1304"/>
      <c r="AN103" s="1304"/>
      <c r="AO103" s="1304"/>
      <c r="AP103" s="1304"/>
      <c r="AQ103" s="1304"/>
      <c r="AR103" s="1304"/>
      <c r="AS103" s="1304"/>
      <c r="AT103" s="1304"/>
      <c r="AU103" s="1305"/>
      <c r="AV103" s="2682" t="s">
        <v>77</v>
      </c>
      <c r="AW103" s="2683"/>
      <c r="AX103" s="2683"/>
      <c r="AY103" s="2685"/>
    </row>
    <row r="104" spans="2:51" ht="24.75" customHeight="1" x14ac:dyDescent="0.15">
      <c r="B104" s="688"/>
      <c r="C104" s="689"/>
      <c r="D104" s="689"/>
      <c r="E104" s="689"/>
      <c r="F104" s="689"/>
      <c r="G104" s="690"/>
      <c r="H104" s="610"/>
      <c r="I104" s="1337"/>
      <c r="J104" s="1337"/>
      <c r="K104" s="1337"/>
      <c r="L104" s="1338"/>
      <c r="M104" s="1779"/>
      <c r="N104" s="1780"/>
      <c r="O104" s="1780"/>
      <c r="P104" s="1780"/>
      <c r="Q104" s="1780"/>
      <c r="R104" s="1780"/>
      <c r="S104" s="1780"/>
      <c r="T104" s="1780"/>
      <c r="U104" s="1780"/>
      <c r="V104" s="1780"/>
      <c r="W104" s="1780"/>
      <c r="X104" s="1780"/>
      <c r="Y104" s="1781"/>
      <c r="Z104" s="1782"/>
      <c r="AA104" s="1783"/>
      <c r="AB104" s="1783"/>
      <c r="AC104" s="1784"/>
      <c r="AD104" s="610"/>
      <c r="AE104" s="1337"/>
      <c r="AF104" s="1337"/>
      <c r="AG104" s="1337"/>
      <c r="AH104" s="1338"/>
      <c r="AI104" s="1779"/>
      <c r="AJ104" s="1780"/>
      <c r="AK104" s="1780"/>
      <c r="AL104" s="1780"/>
      <c r="AM104" s="1780"/>
      <c r="AN104" s="1780"/>
      <c r="AO104" s="1780"/>
      <c r="AP104" s="1780"/>
      <c r="AQ104" s="1780"/>
      <c r="AR104" s="1780"/>
      <c r="AS104" s="1780"/>
      <c r="AT104" s="1780"/>
      <c r="AU104" s="1781"/>
      <c r="AV104" s="1782"/>
      <c r="AW104" s="1783"/>
      <c r="AX104" s="1783"/>
      <c r="AY104" s="1785"/>
    </row>
    <row r="105" spans="2:51" ht="24.75" customHeight="1" x14ac:dyDescent="0.15">
      <c r="B105" s="688"/>
      <c r="C105" s="689"/>
      <c r="D105" s="689"/>
      <c r="E105" s="689"/>
      <c r="F105" s="689"/>
      <c r="G105" s="690"/>
      <c r="H105" s="627"/>
      <c r="I105" s="1298"/>
      <c r="J105" s="1298"/>
      <c r="K105" s="1298"/>
      <c r="L105" s="1299"/>
      <c r="M105" s="1770"/>
      <c r="N105" s="1771"/>
      <c r="O105" s="1771"/>
      <c r="P105" s="1771"/>
      <c r="Q105" s="1771"/>
      <c r="R105" s="1771"/>
      <c r="S105" s="1771"/>
      <c r="T105" s="1771"/>
      <c r="U105" s="1771"/>
      <c r="V105" s="1771"/>
      <c r="W105" s="1771"/>
      <c r="X105" s="1771"/>
      <c r="Y105" s="1772"/>
      <c r="Z105" s="1776"/>
      <c r="AA105" s="1777"/>
      <c r="AB105" s="1777"/>
      <c r="AC105" s="2678"/>
      <c r="AD105" s="627"/>
      <c r="AE105" s="1298"/>
      <c r="AF105" s="1298"/>
      <c r="AG105" s="1298"/>
      <c r="AH105" s="1299"/>
      <c r="AI105" s="1770"/>
      <c r="AJ105" s="1771"/>
      <c r="AK105" s="1771"/>
      <c r="AL105" s="1771"/>
      <c r="AM105" s="1771"/>
      <c r="AN105" s="1771"/>
      <c r="AO105" s="1771"/>
      <c r="AP105" s="1771"/>
      <c r="AQ105" s="1771"/>
      <c r="AR105" s="1771"/>
      <c r="AS105" s="1771"/>
      <c r="AT105" s="1771"/>
      <c r="AU105" s="1772"/>
      <c r="AV105" s="1776"/>
      <c r="AW105" s="1777"/>
      <c r="AX105" s="1777"/>
      <c r="AY105" s="1778"/>
    </row>
    <row r="106" spans="2:51" ht="24.75" customHeight="1" x14ac:dyDescent="0.15">
      <c r="B106" s="688"/>
      <c r="C106" s="689"/>
      <c r="D106" s="689"/>
      <c r="E106" s="689"/>
      <c r="F106" s="689"/>
      <c r="G106" s="690"/>
      <c r="H106" s="627"/>
      <c r="I106" s="1298"/>
      <c r="J106" s="1298"/>
      <c r="K106" s="1298"/>
      <c r="L106" s="1299"/>
      <c r="M106" s="1770"/>
      <c r="N106" s="1771"/>
      <c r="O106" s="1771"/>
      <c r="P106" s="1771"/>
      <c r="Q106" s="1771"/>
      <c r="R106" s="1771"/>
      <c r="S106" s="1771"/>
      <c r="T106" s="1771"/>
      <c r="U106" s="1771"/>
      <c r="V106" s="1771"/>
      <c r="W106" s="1771"/>
      <c r="X106" s="1771"/>
      <c r="Y106" s="1772"/>
      <c r="Z106" s="1776"/>
      <c r="AA106" s="1777"/>
      <c r="AB106" s="1777"/>
      <c r="AC106" s="2678"/>
      <c r="AD106" s="627"/>
      <c r="AE106" s="1298"/>
      <c r="AF106" s="1298"/>
      <c r="AG106" s="1298"/>
      <c r="AH106" s="1299"/>
      <c r="AI106" s="1770"/>
      <c r="AJ106" s="1771"/>
      <c r="AK106" s="1771"/>
      <c r="AL106" s="1771"/>
      <c r="AM106" s="1771"/>
      <c r="AN106" s="1771"/>
      <c r="AO106" s="1771"/>
      <c r="AP106" s="1771"/>
      <c r="AQ106" s="1771"/>
      <c r="AR106" s="1771"/>
      <c r="AS106" s="1771"/>
      <c r="AT106" s="1771"/>
      <c r="AU106" s="1772"/>
      <c r="AV106" s="1776"/>
      <c r="AW106" s="1777"/>
      <c r="AX106" s="1777"/>
      <c r="AY106" s="1778"/>
    </row>
    <row r="107" spans="2:51" ht="24.75" customHeight="1" x14ac:dyDescent="0.15">
      <c r="B107" s="688"/>
      <c r="C107" s="689"/>
      <c r="D107" s="689"/>
      <c r="E107" s="689"/>
      <c r="F107" s="689"/>
      <c r="G107" s="690"/>
      <c r="H107" s="627"/>
      <c r="I107" s="1298"/>
      <c r="J107" s="1298"/>
      <c r="K107" s="1298"/>
      <c r="L107" s="1299"/>
      <c r="M107" s="1770"/>
      <c r="N107" s="1771"/>
      <c r="O107" s="1771"/>
      <c r="P107" s="1771"/>
      <c r="Q107" s="1771"/>
      <c r="R107" s="1771"/>
      <c r="S107" s="1771"/>
      <c r="T107" s="1771"/>
      <c r="U107" s="1771"/>
      <c r="V107" s="1771"/>
      <c r="W107" s="1771"/>
      <c r="X107" s="1771"/>
      <c r="Y107" s="1772"/>
      <c r="Z107" s="1776"/>
      <c r="AA107" s="1777"/>
      <c r="AB107" s="1777"/>
      <c r="AC107" s="2678"/>
      <c r="AD107" s="627"/>
      <c r="AE107" s="1298"/>
      <c r="AF107" s="1298"/>
      <c r="AG107" s="1298"/>
      <c r="AH107" s="1299"/>
      <c r="AI107" s="1770"/>
      <c r="AJ107" s="1771"/>
      <c r="AK107" s="1771"/>
      <c r="AL107" s="1771"/>
      <c r="AM107" s="1771"/>
      <c r="AN107" s="1771"/>
      <c r="AO107" s="1771"/>
      <c r="AP107" s="1771"/>
      <c r="AQ107" s="1771"/>
      <c r="AR107" s="1771"/>
      <c r="AS107" s="1771"/>
      <c r="AT107" s="1771"/>
      <c r="AU107" s="1772"/>
      <c r="AV107" s="1776"/>
      <c r="AW107" s="1777"/>
      <c r="AX107" s="1777"/>
      <c r="AY107" s="1778"/>
    </row>
    <row r="108" spans="2:51" ht="24.75" customHeight="1" x14ac:dyDescent="0.15">
      <c r="B108" s="688"/>
      <c r="C108" s="689"/>
      <c r="D108" s="689"/>
      <c r="E108" s="689"/>
      <c r="F108" s="689"/>
      <c r="G108" s="690"/>
      <c r="H108" s="627"/>
      <c r="I108" s="1298"/>
      <c r="J108" s="1298"/>
      <c r="K108" s="1298"/>
      <c r="L108" s="1299"/>
      <c r="M108" s="1770"/>
      <c r="N108" s="1771"/>
      <c r="O108" s="1771"/>
      <c r="P108" s="1771"/>
      <c r="Q108" s="1771"/>
      <c r="R108" s="1771"/>
      <c r="S108" s="1771"/>
      <c r="T108" s="1771"/>
      <c r="U108" s="1771"/>
      <c r="V108" s="1771"/>
      <c r="W108" s="1771"/>
      <c r="X108" s="1771"/>
      <c r="Y108" s="1772"/>
      <c r="Z108" s="1776"/>
      <c r="AA108" s="1777"/>
      <c r="AB108" s="1777"/>
      <c r="AC108" s="1777"/>
      <c r="AD108" s="627"/>
      <c r="AE108" s="1298"/>
      <c r="AF108" s="1298"/>
      <c r="AG108" s="1298"/>
      <c r="AH108" s="1299"/>
      <c r="AI108" s="1770"/>
      <c r="AJ108" s="1771"/>
      <c r="AK108" s="1771"/>
      <c r="AL108" s="1771"/>
      <c r="AM108" s="1771"/>
      <c r="AN108" s="1771"/>
      <c r="AO108" s="1771"/>
      <c r="AP108" s="1771"/>
      <c r="AQ108" s="1771"/>
      <c r="AR108" s="1771"/>
      <c r="AS108" s="1771"/>
      <c r="AT108" s="1771"/>
      <c r="AU108" s="1772"/>
      <c r="AV108" s="1776"/>
      <c r="AW108" s="1777"/>
      <c r="AX108" s="1777"/>
      <c r="AY108" s="1778"/>
    </row>
    <row r="109" spans="2:51" ht="24.75" customHeight="1" x14ac:dyDescent="0.15">
      <c r="B109" s="688"/>
      <c r="C109" s="689"/>
      <c r="D109" s="689"/>
      <c r="E109" s="689"/>
      <c r="F109" s="689"/>
      <c r="G109" s="690"/>
      <c r="H109" s="627"/>
      <c r="I109" s="1298"/>
      <c r="J109" s="1298"/>
      <c r="K109" s="1298"/>
      <c r="L109" s="1299"/>
      <c r="M109" s="1770"/>
      <c r="N109" s="1771"/>
      <c r="O109" s="1771"/>
      <c r="P109" s="1771"/>
      <c r="Q109" s="1771"/>
      <c r="R109" s="1771"/>
      <c r="S109" s="1771"/>
      <c r="T109" s="1771"/>
      <c r="U109" s="1771"/>
      <c r="V109" s="1771"/>
      <c r="W109" s="1771"/>
      <c r="X109" s="1771"/>
      <c r="Y109" s="1772"/>
      <c r="Z109" s="1776"/>
      <c r="AA109" s="1777"/>
      <c r="AB109" s="1777"/>
      <c r="AC109" s="1777"/>
      <c r="AD109" s="627"/>
      <c r="AE109" s="1298"/>
      <c r="AF109" s="1298"/>
      <c r="AG109" s="1298"/>
      <c r="AH109" s="1299"/>
      <c r="AI109" s="1770"/>
      <c r="AJ109" s="1771"/>
      <c r="AK109" s="1771"/>
      <c r="AL109" s="1771"/>
      <c r="AM109" s="1771"/>
      <c r="AN109" s="1771"/>
      <c r="AO109" s="1771"/>
      <c r="AP109" s="1771"/>
      <c r="AQ109" s="1771"/>
      <c r="AR109" s="1771"/>
      <c r="AS109" s="1771"/>
      <c r="AT109" s="1771"/>
      <c r="AU109" s="1772"/>
      <c r="AV109" s="1776"/>
      <c r="AW109" s="1777"/>
      <c r="AX109" s="1777"/>
      <c r="AY109" s="1778"/>
    </row>
    <row r="110" spans="2:51" ht="24.75" customHeight="1" x14ac:dyDescent="0.15">
      <c r="B110" s="688"/>
      <c r="C110" s="689"/>
      <c r="D110" s="689"/>
      <c r="E110" s="689"/>
      <c r="F110" s="689"/>
      <c r="G110" s="690"/>
      <c r="H110" s="627"/>
      <c r="I110" s="1298"/>
      <c r="J110" s="1298"/>
      <c r="K110" s="1298"/>
      <c r="L110" s="1299"/>
      <c r="M110" s="1770"/>
      <c r="N110" s="1771"/>
      <c r="O110" s="1771"/>
      <c r="P110" s="1771"/>
      <c r="Q110" s="1771"/>
      <c r="R110" s="1771"/>
      <c r="S110" s="1771"/>
      <c r="T110" s="1771"/>
      <c r="U110" s="1771"/>
      <c r="V110" s="1771"/>
      <c r="W110" s="1771"/>
      <c r="X110" s="1771"/>
      <c r="Y110" s="1772"/>
      <c r="Z110" s="1776"/>
      <c r="AA110" s="1777"/>
      <c r="AB110" s="1777"/>
      <c r="AC110" s="1777"/>
      <c r="AD110" s="627"/>
      <c r="AE110" s="1298"/>
      <c r="AF110" s="1298"/>
      <c r="AG110" s="1298"/>
      <c r="AH110" s="1299"/>
      <c r="AI110" s="1770"/>
      <c r="AJ110" s="1771"/>
      <c r="AK110" s="1771"/>
      <c r="AL110" s="1771"/>
      <c r="AM110" s="1771"/>
      <c r="AN110" s="1771"/>
      <c r="AO110" s="1771"/>
      <c r="AP110" s="1771"/>
      <c r="AQ110" s="1771"/>
      <c r="AR110" s="1771"/>
      <c r="AS110" s="1771"/>
      <c r="AT110" s="1771"/>
      <c r="AU110" s="1772"/>
      <c r="AV110" s="1776"/>
      <c r="AW110" s="1777"/>
      <c r="AX110" s="1777"/>
      <c r="AY110" s="1778"/>
    </row>
    <row r="111" spans="2:51" ht="24.75" customHeight="1" x14ac:dyDescent="0.15">
      <c r="B111" s="688"/>
      <c r="C111" s="689"/>
      <c r="D111" s="689"/>
      <c r="E111" s="689"/>
      <c r="F111" s="689"/>
      <c r="G111" s="690"/>
      <c r="H111" s="1355"/>
      <c r="I111" s="2671"/>
      <c r="J111" s="2671"/>
      <c r="K111" s="2671"/>
      <c r="L111" s="2672"/>
      <c r="M111" s="1801"/>
      <c r="N111" s="2673"/>
      <c r="O111" s="2673"/>
      <c r="P111" s="2673"/>
      <c r="Q111" s="2673"/>
      <c r="R111" s="2673"/>
      <c r="S111" s="2673"/>
      <c r="T111" s="2673"/>
      <c r="U111" s="2673"/>
      <c r="V111" s="2673"/>
      <c r="W111" s="2673"/>
      <c r="X111" s="2673"/>
      <c r="Y111" s="2674"/>
      <c r="Z111" s="2675"/>
      <c r="AA111" s="2676"/>
      <c r="AB111" s="2676"/>
      <c r="AC111" s="2676"/>
      <c r="AD111" s="1355"/>
      <c r="AE111" s="2671"/>
      <c r="AF111" s="2671"/>
      <c r="AG111" s="2671"/>
      <c r="AH111" s="2672"/>
      <c r="AI111" s="1801"/>
      <c r="AJ111" s="2673"/>
      <c r="AK111" s="2673"/>
      <c r="AL111" s="2673"/>
      <c r="AM111" s="2673"/>
      <c r="AN111" s="2673"/>
      <c r="AO111" s="2673"/>
      <c r="AP111" s="2673"/>
      <c r="AQ111" s="2673"/>
      <c r="AR111" s="2673"/>
      <c r="AS111" s="2673"/>
      <c r="AT111" s="2673"/>
      <c r="AU111" s="2674"/>
      <c r="AV111" s="2675"/>
      <c r="AW111" s="2676"/>
      <c r="AX111" s="2676"/>
      <c r="AY111" s="2677"/>
    </row>
    <row r="112" spans="2:51" ht="24.75" customHeight="1" x14ac:dyDescent="0.15">
      <c r="B112" s="688"/>
      <c r="C112" s="689"/>
      <c r="D112" s="689"/>
      <c r="E112" s="689"/>
      <c r="F112" s="689"/>
      <c r="G112" s="690"/>
      <c r="H112" s="1527" t="s">
        <v>21</v>
      </c>
      <c r="I112" s="1304"/>
      <c r="J112" s="1304"/>
      <c r="K112" s="1304"/>
      <c r="L112" s="1304"/>
      <c r="M112" s="2686"/>
      <c r="N112" s="2687"/>
      <c r="O112" s="2687"/>
      <c r="P112" s="2687"/>
      <c r="Q112" s="2687"/>
      <c r="R112" s="2687"/>
      <c r="S112" s="2687"/>
      <c r="T112" s="2687"/>
      <c r="U112" s="2687"/>
      <c r="V112" s="2687"/>
      <c r="W112" s="2687"/>
      <c r="X112" s="2687"/>
      <c r="Y112" s="2688"/>
      <c r="Z112" s="2689"/>
      <c r="AA112" s="2690"/>
      <c r="AB112" s="2690"/>
      <c r="AC112" s="2691"/>
      <c r="AD112" s="1527" t="s">
        <v>21</v>
      </c>
      <c r="AE112" s="1304"/>
      <c r="AF112" s="1304"/>
      <c r="AG112" s="1304"/>
      <c r="AH112" s="1304"/>
      <c r="AI112" s="2686"/>
      <c r="AJ112" s="2687"/>
      <c r="AK112" s="2687"/>
      <c r="AL112" s="2687"/>
      <c r="AM112" s="2687"/>
      <c r="AN112" s="2687"/>
      <c r="AO112" s="2687"/>
      <c r="AP112" s="2687"/>
      <c r="AQ112" s="2687"/>
      <c r="AR112" s="2687"/>
      <c r="AS112" s="2687"/>
      <c r="AT112" s="2687"/>
      <c r="AU112" s="2688"/>
      <c r="AV112" s="2689"/>
      <c r="AW112" s="2690"/>
      <c r="AX112" s="2690"/>
      <c r="AY112" s="2692"/>
    </row>
    <row r="113" spans="2:51" ht="24.75" customHeight="1" x14ac:dyDescent="0.15">
      <c r="B113" s="688"/>
      <c r="C113" s="689"/>
      <c r="D113" s="689"/>
      <c r="E113" s="689"/>
      <c r="F113" s="689"/>
      <c r="G113" s="690"/>
      <c r="H113" s="736"/>
      <c r="I113" s="2679"/>
      <c r="J113" s="2679"/>
      <c r="K113" s="2679"/>
      <c r="L113" s="2679"/>
      <c r="M113" s="2679"/>
      <c r="N113" s="2679"/>
      <c r="O113" s="2679"/>
      <c r="P113" s="2679"/>
      <c r="Q113" s="2679"/>
      <c r="R113" s="2679"/>
      <c r="S113" s="2679"/>
      <c r="T113" s="2679"/>
      <c r="U113" s="2679"/>
      <c r="V113" s="2679"/>
      <c r="W113" s="2679"/>
      <c r="X113" s="2679"/>
      <c r="Y113" s="2679"/>
      <c r="Z113" s="2679"/>
      <c r="AA113" s="2679"/>
      <c r="AB113" s="2679"/>
      <c r="AC113" s="2680"/>
      <c r="AD113" s="736"/>
      <c r="AE113" s="2679"/>
      <c r="AF113" s="2679"/>
      <c r="AG113" s="2679"/>
      <c r="AH113" s="2679"/>
      <c r="AI113" s="2679"/>
      <c r="AJ113" s="2679"/>
      <c r="AK113" s="2679"/>
      <c r="AL113" s="2679"/>
      <c r="AM113" s="2679"/>
      <c r="AN113" s="2679"/>
      <c r="AO113" s="2679"/>
      <c r="AP113" s="2679"/>
      <c r="AQ113" s="2679"/>
      <c r="AR113" s="2679"/>
      <c r="AS113" s="2679"/>
      <c r="AT113" s="2679"/>
      <c r="AU113" s="2679"/>
      <c r="AV113" s="2679"/>
      <c r="AW113" s="2679"/>
      <c r="AX113" s="2679"/>
      <c r="AY113" s="2681"/>
    </row>
    <row r="114" spans="2:51" ht="24.75" customHeight="1" x14ac:dyDescent="0.15">
      <c r="B114" s="688"/>
      <c r="C114" s="689"/>
      <c r="D114" s="689"/>
      <c r="E114" s="689"/>
      <c r="F114" s="689"/>
      <c r="G114" s="690"/>
      <c r="H114" s="1397" t="s">
        <v>37</v>
      </c>
      <c r="I114" s="614"/>
      <c r="J114" s="614"/>
      <c r="K114" s="614"/>
      <c r="L114" s="614"/>
      <c r="M114" s="1398" t="s">
        <v>76</v>
      </c>
      <c r="N114" s="1304"/>
      <c r="O114" s="1304"/>
      <c r="P114" s="1304"/>
      <c r="Q114" s="1304"/>
      <c r="R114" s="1304"/>
      <c r="S114" s="1304"/>
      <c r="T114" s="1304"/>
      <c r="U114" s="1304"/>
      <c r="V114" s="1304"/>
      <c r="W114" s="1304"/>
      <c r="X114" s="1304"/>
      <c r="Y114" s="1305"/>
      <c r="Z114" s="2682" t="s">
        <v>77</v>
      </c>
      <c r="AA114" s="2683"/>
      <c r="AB114" s="2683"/>
      <c r="AC114" s="2684"/>
      <c r="AD114" s="1397" t="s">
        <v>37</v>
      </c>
      <c r="AE114" s="614"/>
      <c r="AF114" s="614"/>
      <c r="AG114" s="614"/>
      <c r="AH114" s="614"/>
      <c r="AI114" s="1398" t="s">
        <v>76</v>
      </c>
      <c r="AJ114" s="1304"/>
      <c r="AK114" s="1304"/>
      <c r="AL114" s="1304"/>
      <c r="AM114" s="1304"/>
      <c r="AN114" s="1304"/>
      <c r="AO114" s="1304"/>
      <c r="AP114" s="1304"/>
      <c r="AQ114" s="1304"/>
      <c r="AR114" s="1304"/>
      <c r="AS114" s="1304"/>
      <c r="AT114" s="1304"/>
      <c r="AU114" s="1305"/>
      <c r="AV114" s="2682" t="s">
        <v>77</v>
      </c>
      <c r="AW114" s="2683"/>
      <c r="AX114" s="2683"/>
      <c r="AY114" s="2685"/>
    </row>
    <row r="115" spans="2:51" ht="24.75" customHeight="1" x14ac:dyDescent="0.15">
      <c r="B115" s="688"/>
      <c r="C115" s="689"/>
      <c r="D115" s="689"/>
      <c r="E115" s="689"/>
      <c r="F115" s="689"/>
      <c r="G115" s="690"/>
      <c r="H115" s="610"/>
      <c r="I115" s="1337"/>
      <c r="J115" s="1337"/>
      <c r="K115" s="1337"/>
      <c r="L115" s="1338"/>
      <c r="M115" s="1779"/>
      <c r="N115" s="1780"/>
      <c r="O115" s="1780"/>
      <c r="P115" s="1780"/>
      <c r="Q115" s="1780"/>
      <c r="R115" s="1780"/>
      <c r="S115" s="1780"/>
      <c r="T115" s="1780"/>
      <c r="U115" s="1780"/>
      <c r="V115" s="1780"/>
      <c r="W115" s="1780"/>
      <c r="X115" s="1780"/>
      <c r="Y115" s="1781"/>
      <c r="Z115" s="1782"/>
      <c r="AA115" s="1783"/>
      <c r="AB115" s="1783"/>
      <c r="AC115" s="1784"/>
      <c r="AD115" s="610"/>
      <c r="AE115" s="1337"/>
      <c r="AF115" s="1337"/>
      <c r="AG115" s="1337"/>
      <c r="AH115" s="1338"/>
      <c r="AI115" s="1779"/>
      <c r="AJ115" s="1780"/>
      <c r="AK115" s="1780"/>
      <c r="AL115" s="1780"/>
      <c r="AM115" s="1780"/>
      <c r="AN115" s="1780"/>
      <c r="AO115" s="1780"/>
      <c r="AP115" s="1780"/>
      <c r="AQ115" s="1780"/>
      <c r="AR115" s="1780"/>
      <c r="AS115" s="1780"/>
      <c r="AT115" s="1780"/>
      <c r="AU115" s="1781"/>
      <c r="AV115" s="1782"/>
      <c r="AW115" s="1783"/>
      <c r="AX115" s="1783"/>
      <c r="AY115" s="1785"/>
    </row>
    <row r="116" spans="2:51" ht="24.75" customHeight="1" x14ac:dyDescent="0.15">
      <c r="B116" s="688"/>
      <c r="C116" s="689"/>
      <c r="D116" s="689"/>
      <c r="E116" s="689"/>
      <c r="F116" s="689"/>
      <c r="G116" s="690"/>
      <c r="H116" s="627"/>
      <c r="I116" s="1298"/>
      <c r="J116" s="1298"/>
      <c r="K116" s="1298"/>
      <c r="L116" s="1299"/>
      <c r="M116" s="1770"/>
      <c r="N116" s="1771"/>
      <c r="O116" s="1771"/>
      <c r="P116" s="1771"/>
      <c r="Q116" s="1771"/>
      <c r="R116" s="1771"/>
      <c r="S116" s="1771"/>
      <c r="T116" s="1771"/>
      <c r="U116" s="1771"/>
      <c r="V116" s="1771"/>
      <c r="W116" s="1771"/>
      <c r="X116" s="1771"/>
      <c r="Y116" s="1772"/>
      <c r="Z116" s="1776"/>
      <c r="AA116" s="1777"/>
      <c r="AB116" s="1777"/>
      <c r="AC116" s="2678"/>
      <c r="AD116" s="627"/>
      <c r="AE116" s="1298"/>
      <c r="AF116" s="1298"/>
      <c r="AG116" s="1298"/>
      <c r="AH116" s="1299"/>
      <c r="AI116" s="1770"/>
      <c r="AJ116" s="1771"/>
      <c r="AK116" s="1771"/>
      <c r="AL116" s="1771"/>
      <c r="AM116" s="1771"/>
      <c r="AN116" s="1771"/>
      <c r="AO116" s="1771"/>
      <c r="AP116" s="1771"/>
      <c r="AQ116" s="1771"/>
      <c r="AR116" s="1771"/>
      <c r="AS116" s="1771"/>
      <c r="AT116" s="1771"/>
      <c r="AU116" s="1772"/>
      <c r="AV116" s="1776"/>
      <c r="AW116" s="1777"/>
      <c r="AX116" s="1777"/>
      <c r="AY116" s="1778"/>
    </row>
    <row r="117" spans="2:51" ht="24.75" customHeight="1" x14ac:dyDescent="0.15">
      <c r="B117" s="688"/>
      <c r="C117" s="689"/>
      <c r="D117" s="689"/>
      <c r="E117" s="689"/>
      <c r="F117" s="689"/>
      <c r="G117" s="690"/>
      <c r="H117" s="627"/>
      <c r="I117" s="1298"/>
      <c r="J117" s="1298"/>
      <c r="K117" s="1298"/>
      <c r="L117" s="1299"/>
      <c r="M117" s="1770"/>
      <c r="N117" s="1771"/>
      <c r="O117" s="1771"/>
      <c r="P117" s="1771"/>
      <c r="Q117" s="1771"/>
      <c r="R117" s="1771"/>
      <c r="S117" s="1771"/>
      <c r="T117" s="1771"/>
      <c r="U117" s="1771"/>
      <c r="V117" s="1771"/>
      <c r="W117" s="1771"/>
      <c r="X117" s="1771"/>
      <c r="Y117" s="1772"/>
      <c r="Z117" s="1776"/>
      <c r="AA117" s="1777"/>
      <c r="AB117" s="1777"/>
      <c r="AC117" s="2678"/>
      <c r="AD117" s="627"/>
      <c r="AE117" s="1298"/>
      <c r="AF117" s="1298"/>
      <c r="AG117" s="1298"/>
      <c r="AH117" s="1299"/>
      <c r="AI117" s="1770"/>
      <c r="AJ117" s="1771"/>
      <c r="AK117" s="1771"/>
      <c r="AL117" s="1771"/>
      <c r="AM117" s="1771"/>
      <c r="AN117" s="1771"/>
      <c r="AO117" s="1771"/>
      <c r="AP117" s="1771"/>
      <c r="AQ117" s="1771"/>
      <c r="AR117" s="1771"/>
      <c r="AS117" s="1771"/>
      <c r="AT117" s="1771"/>
      <c r="AU117" s="1772"/>
      <c r="AV117" s="1776"/>
      <c r="AW117" s="1777"/>
      <c r="AX117" s="1777"/>
      <c r="AY117" s="1778"/>
    </row>
    <row r="118" spans="2:51" ht="24.75" customHeight="1" x14ac:dyDescent="0.15">
      <c r="B118" s="688"/>
      <c r="C118" s="689"/>
      <c r="D118" s="689"/>
      <c r="E118" s="689"/>
      <c r="F118" s="689"/>
      <c r="G118" s="690"/>
      <c r="H118" s="627"/>
      <c r="I118" s="1298"/>
      <c r="J118" s="1298"/>
      <c r="K118" s="1298"/>
      <c r="L118" s="1299"/>
      <c r="M118" s="1770"/>
      <c r="N118" s="1771"/>
      <c r="O118" s="1771"/>
      <c r="P118" s="1771"/>
      <c r="Q118" s="1771"/>
      <c r="R118" s="1771"/>
      <c r="S118" s="1771"/>
      <c r="T118" s="1771"/>
      <c r="U118" s="1771"/>
      <c r="V118" s="1771"/>
      <c r="W118" s="1771"/>
      <c r="X118" s="1771"/>
      <c r="Y118" s="1772"/>
      <c r="Z118" s="1776"/>
      <c r="AA118" s="1777"/>
      <c r="AB118" s="1777"/>
      <c r="AC118" s="2678"/>
      <c r="AD118" s="627"/>
      <c r="AE118" s="1298"/>
      <c r="AF118" s="1298"/>
      <c r="AG118" s="1298"/>
      <c r="AH118" s="1299"/>
      <c r="AI118" s="1770"/>
      <c r="AJ118" s="1771"/>
      <c r="AK118" s="1771"/>
      <c r="AL118" s="1771"/>
      <c r="AM118" s="1771"/>
      <c r="AN118" s="1771"/>
      <c r="AO118" s="1771"/>
      <c r="AP118" s="1771"/>
      <c r="AQ118" s="1771"/>
      <c r="AR118" s="1771"/>
      <c r="AS118" s="1771"/>
      <c r="AT118" s="1771"/>
      <c r="AU118" s="1772"/>
      <c r="AV118" s="1776"/>
      <c r="AW118" s="1777"/>
      <c r="AX118" s="1777"/>
      <c r="AY118" s="1778"/>
    </row>
    <row r="119" spans="2:51" ht="24.75" customHeight="1" x14ac:dyDescent="0.15">
      <c r="B119" s="688"/>
      <c r="C119" s="689"/>
      <c r="D119" s="689"/>
      <c r="E119" s="689"/>
      <c r="F119" s="689"/>
      <c r="G119" s="690"/>
      <c r="H119" s="627"/>
      <c r="I119" s="1298"/>
      <c r="J119" s="1298"/>
      <c r="K119" s="1298"/>
      <c r="L119" s="1299"/>
      <c r="M119" s="1770"/>
      <c r="N119" s="1771"/>
      <c r="O119" s="1771"/>
      <c r="P119" s="1771"/>
      <c r="Q119" s="1771"/>
      <c r="R119" s="1771"/>
      <c r="S119" s="1771"/>
      <c r="T119" s="1771"/>
      <c r="U119" s="1771"/>
      <c r="V119" s="1771"/>
      <c r="W119" s="1771"/>
      <c r="X119" s="1771"/>
      <c r="Y119" s="1772"/>
      <c r="Z119" s="1776"/>
      <c r="AA119" s="1777"/>
      <c r="AB119" s="1777"/>
      <c r="AC119" s="1777"/>
      <c r="AD119" s="627"/>
      <c r="AE119" s="1298"/>
      <c r="AF119" s="1298"/>
      <c r="AG119" s="1298"/>
      <c r="AH119" s="1299"/>
      <c r="AI119" s="1770"/>
      <c r="AJ119" s="1771"/>
      <c r="AK119" s="1771"/>
      <c r="AL119" s="1771"/>
      <c r="AM119" s="1771"/>
      <c r="AN119" s="1771"/>
      <c r="AO119" s="1771"/>
      <c r="AP119" s="1771"/>
      <c r="AQ119" s="1771"/>
      <c r="AR119" s="1771"/>
      <c r="AS119" s="1771"/>
      <c r="AT119" s="1771"/>
      <c r="AU119" s="1772"/>
      <c r="AV119" s="1776"/>
      <c r="AW119" s="1777"/>
      <c r="AX119" s="1777"/>
      <c r="AY119" s="1778"/>
    </row>
    <row r="120" spans="2:51" ht="24.75" customHeight="1" x14ac:dyDescent="0.15">
      <c r="B120" s="688"/>
      <c r="C120" s="689"/>
      <c r="D120" s="689"/>
      <c r="E120" s="689"/>
      <c r="F120" s="689"/>
      <c r="G120" s="690"/>
      <c r="H120" s="627"/>
      <c r="I120" s="1298"/>
      <c r="J120" s="1298"/>
      <c r="K120" s="1298"/>
      <c r="L120" s="1299"/>
      <c r="M120" s="1770"/>
      <c r="N120" s="1771"/>
      <c r="O120" s="1771"/>
      <c r="P120" s="1771"/>
      <c r="Q120" s="1771"/>
      <c r="R120" s="1771"/>
      <c r="S120" s="1771"/>
      <c r="T120" s="1771"/>
      <c r="U120" s="1771"/>
      <c r="V120" s="1771"/>
      <c r="W120" s="1771"/>
      <c r="X120" s="1771"/>
      <c r="Y120" s="1772"/>
      <c r="Z120" s="1776"/>
      <c r="AA120" s="1777"/>
      <c r="AB120" s="1777"/>
      <c r="AC120" s="1777"/>
      <c r="AD120" s="627"/>
      <c r="AE120" s="1298"/>
      <c r="AF120" s="1298"/>
      <c r="AG120" s="1298"/>
      <c r="AH120" s="1299"/>
      <c r="AI120" s="1770"/>
      <c r="AJ120" s="1771"/>
      <c r="AK120" s="1771"/>
      <c r="AL120" s="1771"/>
      <c r="AM120" s="1771"/>
      <c r="AN120" s="1771"/>
      <c r="AO120" s="1771"/>
      <c r="AP120" s="1771"/>
      <c r="AQ120" s="1771"/>
      <c r="AR120" s="1771"/>
      <c r="AS120" s="1771"/>
      <c r="AT120" s="1771"/>
      <c r="AU120" s="1772"/>
      <c r="AV120" s="1776"/>
      <c r="AW120" s="1777"/>
      <c r="AX120" s="1777"/>
      <c r="AY120" s="1778"/>
    </row>
    <row r="121" spans="2:51" ht="24.75" customHeight="1" x14ac:dyDescent="0.15">
      <c r="B121" s="688"/>
      <c r="C121" s="689"/>
      <c r="D121" s="689"/>
      <c r="E121" s="689"/>
      <c r="F121" s="689"/>
      <c r="G121" s="690"/>
      <c r="H121" s="627"/>
      <c r="I121" s="1298"/>
      <c r="J121" s="1298"/>
      <c r="K121" s="1298"/>
      <c r="L121" s="1299"/>
      <c r="M121" s="1770"/>
      <c r="N121" s="1771"/>
      <c r="O121" s="1771"/>
      <c r="P121" s="1771"/>
      <c r="Q121" s="1771"/>
      <c r="R121" s="1771"/>
      <c r="S121" s="1771"/>
      <c r="T121" s="1771"/>
      <c r="U121" s="1771"/>
      <c r="V121" s="1771"/>
      <c r="W121" s="1771"/>
      <c r="X121" s="1771"/>
      <c r="Y121" s="1772"/>
      <c r="Z121" s="1776"/>
      <c r="AA121" s="1777"/>
      <c r="AB121" s="1777"/>
      <c r="AC121" s="1777"/>
      <c r="AD121" s="627"/>
      <c r="AE121" s="1298"/>
      <c r="AF121" s="1298"/>
      <c r="AG121" s="1298"/>
      <c r="AH121" s="1299"/>
      <c r="AI121" s="1770"/>
      <c r="AJ121" s="1771"/>
      <c r="AK121" s="1771"/>
      <c r="AL121" s="1771"/>
      <c r="AM121" s="1771"/>
      <c r="AN121" s="1771"/>
      <c r="AO121" s="1771"/>
      <c r="AP121" s="1771"/>
      <c r="AQ121" s="1771"/>
      <c r="AR121" s="1771"/>
      <c r="AS121" s="1771"/>
      <c r="AT121" s="1771"/>
      <c r="AU121" s="1772"/>
      <c r="AV121" s="1776"/>
      <c r="AW121" s="1777"/>
      <c r="AX121" s="1777"/>
      <c r="AY121" s="1778"/>
    </row>
    <row r="122" spans="2:51" ht="24.75" customHeight="1" x14ac:dyDescent="0.15">
      <c r="B122" s="688"/>
      <c r="C122" s="689"/>
      <c r="D122" s="689"/>
      <c r="E122" s="689"/>
      <c r="F122" s="689"/>
      <c r="G122" s="690"/>
      <c r="H122" s="1355"/>
      <c r="I122" s="2671"/>
      <c r="J122" s="2671"/>
      <c r="K122" s="2671"/>
      <c r="L122" s="2672"/>
      <c r="M122" s="1801"/>
      <c r="N122" s="2673"/>
      <c r="O122" s="2673"/>
      <c r="P122" s="2673"/>
      <c r="Q122" s="2673"/>
      <c r="R122" s="2673"/>
      <c r="S122" s="2673"/>
      <c r="T122" s="2673"/>
      <c r="U122" s="2673"/>
      <c r="V122" s="2673"/>
      <c r="W122" s="2673"/>
      <c r="X122" s="2673"/>
      <c r="Y122" s="2674"/>
      <c r="Z122" s="2675"/>
      <c r="AA122" s="2676"/>
      <c r="AB122" s="2676"/>
      <c r="AC122" s="2676"/>
      <c r="AD122" s="1355"/>
      <c r="AE122" s="2671"/>
      <c r="AF122" s="2671"/>
      <c r="AG122" s="2671"/>
      <c r="AH122" s="2672"/>
      <c r="AI122" s="1801"/>
      <c r="AJ122" s="2673"/>
      <c r="AK122" s="2673"/>
      <c r="AL122" s="2673"/>
      <c r="AM122" s="2673"/>
      <c r="AN122" s="2673"/>
      <c r="AO122" s="2673"/>
      <c r="AP122" s="2673"/>
      <c r="AQ122" s="2673"/>
      <c r="AR122" s="2673"/>
      <c r="AS122" s="2673"/>
      <c r="AT122" s="2673"/>
      <c r="AU122" s="2674"/>
      <c r="AV122" s="2675"/>
      <c r="AW122" s="2676"/>
      <c r="AX122" s="2676"/>
      <c r="AY122" s="2677"/>
    </row>
    <row r="123" spans="2:51" ht="24.75" customHeight="1" thickBot="1" x14ac:dyDescent="0.2">
      <c r="B123" s="691"/>
      <c r="C123" s="692"/>
      <c r="D123" s="692"/>
      <c r="E123" s="692"/>
      <c r="F123" s="692"/>
      <c r="G123" s="693"/>
      <c r="H123" s="2662" t="s">
        <v>21</v>
      </c>
      <c r="I123" s="2663"/>
      <c r="J123" s="2663"/>
      <c r="K123" s="2663"/>
      <c r="L123" s="2663"/>
      <c r="M123" s="2664"/>
      <c r="N123" s="2665"/>
      <c r="O123" s="2665"/>
      <c r="P123" s="2665"/>
      <c r="Q123" s="2665"/>
      <c r="R123" s="2665"/>
      <c r="S123" s="2665"/>
      <c r="T123" s="2665"/>
      <c r="U123" s="2665"/>
      <c r="V123" s="2665"/>
      <c r="W123" s="2665"/>
      <c r="X123" s="2665"/>
      <c r="Y123" s="2666"/>
      <c r="Z123" s="2667"/>
      <c r="AA123" s="2668"/>
      <c r="AB123" s="2668"/>
      <c r="AC123" s="2669"/>
      <c r="AD123" s="2662" t="s">
        <v>21</v>
      </c>
      <c r="AE123" s="2663"/>
      <c r="AF123" s="2663"/>
      <c r="AG123" s="2663"/>
      <c r="AH123" s="2663"/>
      <c r="AI123" s="2664"/>
      <c r="AJ123" s="2665"/>
      <c r="AK123" s="2665"/>
      <c r="AL123" s="2665"/>
      <c r="AM123" s="2665"/>
      <c r="AN123" s="2665"/>
      <c r="AO123" s="2665"/>
      <c r="AP123" s="2665"/>
      <c r="AQ123" s="2665"/>
      <c r="AR123" s="2665"/>
      <c r="AS123" s="2665"/>
      <c r="AT123" s="2665"/>
      <c r="AU123" s="2666"/>
      <c r="AV123" s="2667"/>
      <c r="AW123" s="2668"/>
      <c r="AX123" s="2668"/>
      <c r="AY123" s="2670"/>
    </row>
    <row r="126" spans="2:51" ht="14.4" x14ac:dyDescent="0.15">
      <c r="C126" s="24" t="s">
        <v>1567</v>
      </c>
    </row>
    <row r="127" spans="2:51" x14ac:dyDescent="0.15">
      <c r="C127" s="35" t="s">
        <v>1568</v>
      </c>
    </row>
    <row r="128" spans="2:51" ht="34.549999999999997" customHeight="1" x14ac:dyDescent="0.15">
      <c r="B128" s="1431"/>
      <c r="C128" s="1431"/>
      <c r="D128" s="1199" t="s">
        <v>1569</v>
      </c>
      <c r="E128" s="1199"/>
      <c r="F128" s="1199"/>
      <c r="G128" s="1199"/>
      <c r="H128" s="1199"/>
      <c r="I128" s="1199"/>
      <c r="J128" s="1199"/>
      <c r="K128" s="1199"/>
      <c r="L128" s="1199"/>
      <c r="M128" s="1199"/>
      <c r="N128" s="2659" t="s">
        <v>1570</v>
      </c>
      <c r="O128" s="2659"/>
      <c r="P128" s="2659"/>
      <c r="Q128" s="2659"/>
      <c r="R128" s="2659"/>
      <c r="S128" s="2659"/>
      <c r="T128" s="2659"/>
      <c r="U128" s="2659"/>
      <c r="V128" s="2659"/>
      <c r="W128" s="2659"/>
      <c r="X128" s="2659"/>
      <c r="Y128" s="2659"/>
      <c r="Z128" s="2659"/>
      <c r="AA128" s="2659"/>
      <c r="AB128" s="2659"/>
      <c r="AC128" s="2659"/>
      <c r="AD128" s="2659"/>
      <c r="AE128" s="2659"/>
      <c r="AF128" s="2659"/>
      <c r="AG128" s="2659"/>
      <c r="AH128" s="2659"/>
      <c r="AI128" s="2659"/>
      <c r="AJ128" s="2659"/>
      <c r="AK128" s="2659"/>
      <c r="AL128" s="2660" t="s">
        <v>1571</v>
      </c>
      <c r="AM128" s="2659"/>
      <c r="AN128" s="2659"/>
      <c r="AO128" s="2659"/>
      <c r="AP128" s="2659"/>
      <c r="AQ128" s="2659"/>
      <c r="AR128" s="2659" t="s">
        <v>87</v>
      </c>
      <c r="AS128" s="2659"/>
      <c r="AT128" s="2659"/>
      <c r="AU128" s="2659"/>
      <c r="AV128" s="2659" t="s">
        <v>88</v>
      </c>
      <c r="AW128" s="2659"/>
      <c r="AX128" s="2659"/>
    </row>
    <row r="129" spans="2:50" ht="24.05" customHeight="1" x14ac:dyDescent="0.15">
      <c r="B129" s="1431">
        <v>1</v>
      </c>
      <c r="C129" s="1431">
        <v>1</v>
      </c>
      <c r="D129" s="2614" t="s">
        <v>1572</v>
      </c>
      <c r="E129" s="2614"/>
      <c r="F129" s="2614"/>
      <c r="G129" s="2614"/>
      <c r="H129" s="2614"/>
      <c r="I129" s="2614"/>
      <c r="J129" s="2614"/>
      <c r="K129" s="2614"/>
      <c r="L129" s="2614"/>
      <c r="M129" s="2614"/>
      <c r="N129" s="2661" t="s">
        <v>1573</v>
      </c>
      <c r="O129" s="2661"/>
      <c r="P129" s="2661"/>
      <c r="Q129" s="2661"/>
      <c r="R129" s="2661"/>
      <c r="S129" s="2661"/>
      <c r="T129" s="2661"/>
      <c r="U129" s="2661"/>
      <c r="V129" s="2661"/>
      <c r="W129" s="2661"/>
      <c r="X129" s="2661"/>
      <c r="Y129" s="2661"/>
      <c r="Z129" s="2661"/>
      <c r="AA129" s="2661"/>
      <c r="AB129" s="2661"/>
      <c r="AC129" s="2661"/>
      <c r="AD129" s="2661"/>
      <c r="AE129" s="2661"/>
      <c r="AF129" s="2661"/>
      <c r="AG129" s="2661"/>
      <c r="AH129" s="2661"/>
      <c r="AI129" s="2661"/>
      <c r="AJ129" s="2661"/>
      <c r="AK129" s="2661"/>
      <c r="AL129" s="1841">
        <v>64.64</v>
      </c>
      <c r="AM129" s="1842"/>
      <c r="AN129" s="1842"/>
      <c r="AO129" s="1842"/>
      <c r="AP129" s="1842"/>
      <c r="AQ129" s="1842"/>
      <c r="AR129" s="1614" t="s">
        <v>1574</v>
      </c>
      <c r="AS129" s="1614"/>
      <c r="AT129" s="1614"/>
      <c r="AU129" s="1614"/>
      <c r="AV129" s="1614" t="s">
        <v>1574</v>
      </c>
      <c r="AW129" s="1614"/>
      <c r="AX129" s="1614"/>
    </row>
    <row r="130" spans="2:50" ht="24.05" customHeight="1" x14ac:dyDescent="0.15">
      <c r="B130" s="1431">
        <v>2</v>
      </c>
      <c r="C130" s="1431">
        <v>1</v>
      </c>
      <c r="D130" s="2614" t="s">
        <v>1575</v>
      </c>
      <c r="E130" s="2614"/>
      <c r="F130" s="2614"/>
      <c r="G130" s="2614"/>
      <c r="H130" s="2614"/>
      <c r="I130" s="2614"/>
      <c r="J130" s="2614"/>
      <c r="K130" s="2614"/>
      <c r="L130" s="2614"/>
      <c r="M130" s="2614"/>
      <c r="N130" s="2614" t="s">
        <v>1576</v>
      </c>
      <c r="O130" s="2614"/>
      <c r="P130" s="2614"/>
      <c r="Q130" s="2614"/>
      <c r="R130" s="2614"/>
      <c r="S130" s="2614"/>
      <c r="T130" s="2614"/>
      <c r="U130" s="2614"/>
      <c r="V130" s="2614"/>
      <c r="W130" s="2614"/>
      <c r="X130" s="2614"/>
      <c r="Y130" s="2614"/>
      <c r="Z130" s="2614"/>
      <c r="AA130" s="2614"/>
      <c r="AB130" s="2614"/>
      <c r="AC130" s="2614"/>
      <c r="AD130" s="2614"/>
      <c r="AE130" s="2614"/>
      <c r="AF130" s="2614"/>
      <c r="AG130" s="2614"/>
      <c r="AH130" s="2614"/>
      <c r="AI130" s="2614"/>
      <c r="AJ130" s="2614"/>
      <c r="AK130" s="2614"/>
      <c r="AL130" s="1841">
        <v>37.299999999999997</v>
      </c>
      <c r="AM130" s="1842"/>
      <c r="AN130" s="1842"/>
      <c r="AO130" s="1842"/>
      <c r="AP130" s="1842"/>
      <c r="AQ130" s="1842"/>
      <c r="AR130" s="1614" t="s">
        <v>1574</v>
      </c>
      <c r="AS130" s="1614"/>
      <c r="AT130" s="1614"/>
      <c r="AU130" s="1614"/>
      <c r="AV130" s="1614" t="s">
        <v>1574</v>
      </c>
      <c r="AW130" s="1614"/>
      <c r="AX130" s="1614"/>
    </row>
    <row r="131" spans="2:50" ht="24.05" customHeight="1" x14ac:dyDescent="0.15">
      <c r="B131" s="1431">
        <v>3</v>
      </c>
      <c r="C131" s="1431">
        <v>1</v>
      </c>
      <c r="D131" s="2614" t="s">
        <v>1577</v>
      </c>
      <c r="E131" s="2614"/>
      <c r="F131" s="2614"/>
      <c r="G131" s="2614"/>
      <c r="H131" s="2614"/>
      <c r="I131" s="2614"/>
      <c r="J131" s="2614"/>
      <c r="K131" s="2614"/>
      <c r="L131" s="2614"/>
      <c r="M131" s="2614"/>
      <c r="N131" s="2614" t="s">
        <v>1578</v>
      </c>
      <c r="O131" s="2614"/>
      <c r="P131" s="2614"/>
      <c r="Q131" s="2614"/>
      <c r="R131" s="2614"/>
      <c r="S131" s="2614"/>
      <c r="T131" s="2614"/>
      <c r="U131" s="2614"/>
      <c r="V131" s="2614"/>
      <c r="W131" s="2614"/>
      <c r="X131" s="2614"/>
      <c r="Y131" s="2614"/>
      <c r="Z131" s="2614"/>
      <c r="AA131" s="2614"/>
      <c r="AB131" s="2614"/>
      <c r="AC131" s="2614"/>
      <c r="AD131" s="2614"/>
      <c r="AE131" s="2614"/>
      <c r="AF131" s="2614"/>
      <c r="AG131" s="2614"/>
      <c r="AH131" s="2614"/>
      <c r="AI131" s="2614"/>
      <c r="AJ131" s="2614"/>
      <c r="AK131" s="2614"/>
      <c r="AL131" s="1841">
        <v>17.739999999999998</v>
      </c>
      <c r="AM131" s="1842"/>
      <c r="AN131" s="1842"/>
      <c r="AO131" s="1842"/>
      <c r="AP131" s="1842"/>
      <c r="AQ131" s="1842"/>
      <c r="AR131" s="1614" t="s">
        <v>1574</v>
      </c>
      <c r="AS131" s="1614"/>
      <c r="AT131" s="1614"/>
      <c r="AU131" s="1614"/>
      <c r="AV131" s="1614" t="s">
        <v>1574</v>
      </c>
      <c r="AW131" s="1614"/>
      <c r="AX131" s="1614"/>
    </row>
    <row r="132" spans="2:50" ht="24.05" customHeight="1" x14ac:dyDescent="0.15">
      <c r="B132" s="1431">
        <v>4</v>
      </c>
      <c r="C132" s="1431">
        <v>1</v>
      </c>
      <c r="D132" s="2614" t="s">
        <v>1342</v>
      </c>
      <c r="E132" s="2614"/>
      <c r="F132" s="2614"/>
      <c r="G132" s="2614"/>
      <c r="H132" s="2614"/>
      <c r="I132" s="2614"/>
      <c r="J132" s="2614"/>
      <c r="K132" s="2614"/>
      <c r="L132" s="2614"/>
      <c r="M132" s="2614"/>
      <c r="N132" s="2614" t="s">
        <v>1578</v>
      </c>
      <c r="O132" s="2614"/>
      <c r="P132" s="2614"/>
      <c r="Q132" s="2614"/>
      <c r="R132" s="2614"/>
      <c r="S132" s="2614"/>
      <c r="T132" s="2614"/>
      <c r="U132" s="2614"/>
      <c r="V132" s="2614"/>
      <c r="W132" s="2614"/>
      <c r="X132" s="2614"/>
      <c r="Y132" s="2614"/>
      <c r="Z132" s="2614"/>
      <c r="AA132" s="2614"/>
      <c r="AB132" s="2614"/>
      <c r="AC132" s="2614"/>
      <c r="AD132" s="2614"/>
      <c r="AE132" s="2614"/>
      <c r="AF132" s="2614"/>
      <c r="AG132" s="2614"/>
      <c r="AH132" s="2614"/>
      <c r="AI132" s="2614"/>
      <c r="AJ132" s="2614"/>
      <c r="AK132" s="2614"/>
      <c r="AL132" s="1841">
        <v>15.496</v>
      </c>
      <c r="AM132" s="1842"/>
      <c r="AN132" s="1842"/>
      <c r="AO132" s="1842"/>
      <c r="AP132" s="1842"/>
      <c r="AQ132" s="1842"/>
      <c r="AR132" s="1614" t="s">
        <v>1574</v>
      </c>
      <c r="AS132" s="1614"/>
      <c r="AT132" s="1614"/>
      <c r="AU132" s="1614"/>
      <c r="AV132" s="1614" t="s">
        <v>1574</v>
      </c>
      <c r="AW132" s="1614"/>
      <c r="AX132" s="1614"/>
    </row>
    <row r="133" spans="2:50" ht="24.05" customHeight="1" x14ac:dyDescent="0.15">
      <c r="B133" s="1431">
        <v>5</v>
      </c>
      <c r="C133" s="1431">
        <v>1</v>
      </c>
      <c r="D133" s="2614" t="s">
        <v>1579</v>
      </c>
      <c r="E133" s="2614"/>
      <c r="F133" s="2614"/>
      <c r="G133" s="2614"/>
      <c r="H133" s="2614"/>
      <c r="I133" s="2614"/>
      <c r="J133" s="2614"/>
      <c r="K133" s="2614"/>
      <c r="L133" s="2614"/>
      <c r="M133" s="2614"/>
      <c r="N133" s="2614" t="s">
        <v>1578</v>
      </c>
      <c r="O133" s="2614"/>
      <c r="P133" s="2614"/>
      <c r="Q133" s="2614"/>
      <c r="R133" s="2614"/>
      <c r="S133" s="2614"/>
      <c r="T133" s="2614"/>
      <c r="U133" s="2614"/>
      <c r="V133" s="2614"/>
      <c r="W133" s="2614"/>
      <c r="X133" s="2614"/>
      <c r="Y133" s="2614"/>
      <c r="Z133" s="2614"/>
      <c r="AA133" s="2614"/>
      <c r="AB133" s="2614"/>
      <c r="AC133" s="2614"/>
      <c r="AD133" s="2614"/>
      <c r="AE133" s="2614"/>
      <c r="AF133" s="2614"/>
      <c r="AG133" s="2614"/>
      <c r="AH133" s="2614"/>
      <c r="AI133" s="2614"/>
      <c r="AJ133" s="2614"/>
      <c r="AK133" s="2614"/>
      <c r="AL133" s="1841">
        <v>13.712</v>
      </c>
      <c r="AM133" s="1842"/>
      <c r="AN133" s="1842"/>
      <c r="AO133" s="1842"/>
      <c r="AP133" s="1842"/>
      <c r="AQ133" s="1842"/>
      <c r="AR133" s="1614" t="s">
        <v>1574</v>
      </c>
      <c r="AS133" s="1614"/>
      <c r="AT133" s="1614"/>
      <c r="AU133" s="1614"/>
      <c r="AV133" s="1614" t="s">
        <v>1574</v>
      </c>
      <c r="AW133" s="1614"/>
      <c r="AX133" s="1614"/>
    </row>
    <row r="134" spans="2:50" ht="24.05" customHeight="1" x14ac:dyDescent="0.15">
      <c r="B134" s="1431">
        <v>6</v>
      </c>
      <c r="C134" s="1431">
        <v>1</v>
      </c>
      <c r="D134" s="2614" t="s">
        <v>1484</v>
      </c>
      <c r="E134" s="2614"/>
      <c r="F134" s="2614"/>
      <c r="G134" s="2614"/>
      <c r="H134" s="2614"/>
      <c r="I134" s="2614"/>
      <c r="J134" s="2614"/>
      <c r="K134" s="2614"/>
      <c r="L134" s="2614"/>
      <c r="M134" s="2614"/>
      <c r="N134" s="2614" t="s">
        <v>1578</v>
      </c>
      <c r="O134" s="2614"/>
      <c r="P134" s="2614"/>
      <c r="Q134" s="2614"/>
      <c r="R134" s="2614"/>
      <c r="S134" s="2614"/>
      <c r="T134" s="2614"/>
      <c r="U134" s="2614"/>
      <c r="V134" s="2614"/>
      <c r="W134" s="2614"/>
      <c r="X134" s="2614"/>
      <c r="Y134" s="2614"/>
      <c r="Z134" s="2614"/>
      <c r="AA134" s="2614"/>
      <c r="AB134" s="2614"/>
      <c r="AC134" s="2614"/>
      <c r="AD134" s="2614"/>
      <c r="AE134" s="2614"/>
      <c r="AF134" s="2614"/>
      <c r="AG134" s="2614"/>
      <c r="AH134" s="2614"/>
      <c r="AI134" s="2614"/>
      <c r="AJ134" s="2614"/>
      <c r="AK134" s="2614"/>
      <c r="AL134" s="1865">
        <v>6.1150000000000002</v>
      </c>
      <c r="AM134" s="1866"/>
      <c r="AN134" s="1866"/>
      <c r="AO134" s="1866"/>
      <c r="AP134" s="1866"/>
      <c r="AQ134" s="1866"/>
      <c r="AR134" s="1614" t="s">
        <v>1574</v>
      </c>
      <c r="AS134" s="1614"/>
      <c r="AT134" s="1614"/>
      <c r="AU134" s="1614"/>
      <c r="AV134" s="1614" t="s">
        <v>1574</v>
      </c>
      <c r="AW134" s="1614"/>
      <c r="AX134" s="1614"/>
    </row>
    <row r="135" spans="2:50" ht="24.05" customHeight="1" x14ac:dyDescent="0.15">
      <c r="B135" s="1431">
        <v>7</v>
      </c>
      <c r="C135" s="1431">
        <v>1</v>
      </c>
      <c r="D135" s="2614" t="s">
        <v>1580</v>
      </c>
      <c r="E135" s="2614"/>
      <c r="F135" s="2614"/>
      <c r="G135" s="2614"/>
      <c r="H135" s="2614"/>
      <c r="I135" s="2614"/>
      <c r="J135" s="2614"/>
      <c r="K135" s="2614"/>
      <c r="L135" s="2614"/>
      <c r="M135" s="2614"/>
      <c r="N135" s="2614" t="s">
        <v>1578</v>
      </c>
      <c r="O135" s="2614"/>
      <c r="P135" s="2614"/>
      <c r="Q135" s="2614"/>
      <c r="R135" s="2614"/>
      <c r="S135" s="2614"/>
      <c r="T135" s="2614"/>
      <c r="U135" s="2614"/>
      <c r="V135" s="2614"/>
      <c r="W135" s="2614"/>
      <c r="X135" s="2614"/>
      <c r="Y135" s="2614"/>
      <c r="Z135" s="2614"/>
      <c r="AA135" s="2614"/>
      <c r="AB135" s="2614"/>
      <c r="AC135" s="2614"/>
      <c r="AD135" s="2614"/>
      <c r="AE135" s="2614"/>
      <c r="AF135" s="2614"/>
      <c r="AG135" s="2614"/>
      <c r="AH135" s="2614"/>
      <c r="AI135" s="2614"/>
      <c r="AJ135" s="2614"/>
      <c r="AK135" s="2614"/>
      <c r="AL135" s="1865">
        <v>5.75</v>
      </c>
      <c r="AM135" s="1866"/>
      <c r="AN135" s="1866"/>
      <c r="AO135" s="1866"/>
      <c r="AP135" s="1866"/>
      <c r="AQ135" s="1866"/>
      <c r="AR135" s="1614" t="s">
        <v>1574</v>
      </c>
      <c r="AS135" s="1614"/>
      <c r="AT135" s="1614"/>
      <c r="AU135" s="1614"/>
      <c r="AV135" s="1614" t="s">
        <v>1574</v>
      </c>
      <c r="AW135" s="1614"/>
      <c r="AX135" s="1614"/>
    </row>
    <row r="136" spans="2:50" ht="24.05" customHeight="1" x14ac:dyDescent="0.15">
      <c r="B136" s="1431">
        <v>8</v>
      </c>
      <c r="C136" s="1431">
        <v>1</v>
      </c>
      <c r="D136" s="2614" t="s">
        <v>1581</v>
      </c>
      <c r="E136" s="2614"/>
      <c r="F136" s="2614"/>
      <c r="G136" s="2614"/>
      <c r="H136" s="2614"/>
      <c r="I136" s="2614"/>
      <c r="J136" s="2614"/>
      <c r="K136" s="2614"/>
      <c r="L136" s="2614"/>
      <c r="M136" s="2614"/>
      <c r="N136" s="2614" t="s">
        <v>1578</v>
      </c>
      <c r="O136" s="2614"/>
      <c r="P136" s="2614"/>
      <c r="Q136" s="2614"/>
      <c r="R136" s="2614"/>
      <c r="S136" s="2614"/>
      <c r="T136" s="2614"/>
      <c r="U136" s="2614"/>
      <c r="V136" s="2614"/>
      <c r="W136" s="2614"/>
      <c r="X136" s="2614"/>
      <c r="Y136" s="2614"/>
      <c r="Z136" s="2614"/>
      <c r="AA136" s="2614"/>
      <c r="AB136" s="2614"/>
      <c r="AC136" s="2614"/>
      <c r="AD136" s="2614"/>
      <c r="AE136" s="2614"/>
      <c r="AF136" s="2614"/>
      <c r="AG136" s="2614"/>
      <c r="AH136" s="2614"/>
      <c r="AI136" s="2614"/>
      <c r="AJ136" s="2614"/>
      <c r="AK136" s="2614"/>
      <c r="AL136" s="1865">
        <v>5.3550000000000004</v>
      </c>
      <c r="AM136" s="1866"/>
      <c r="AN136" s="1866"/>
      <c r="AO136" s="1866"/>
      <c r="AP136" s="1866"/>
      <c r="AQ136" s="1866"/>
      <c r="AR136" s="1614" t="s">
        <v>1574</v>
      </c>
      <c r="AS136" s="1614"/>
      <c r="AT136" s="1614"/>
      <c r="AU136" s="1614"/>
      <c r="AV136" s="1614" t="s">
        <v>1574</v>
      </c>
      <c r="AW136" s="1614"/>
      <c r="AX136" s="1614"/>
    </row>
    <row r="137" spans="2:50" ht="24.05" customHeight="1" x14ac:dyDescent="0.15">
      <c r="B137" s="1431">
        <v>9</v>
      </c>
      <c r="C137" s="1431">
        <v>1</v>
      </c>
      <c r="D137" s="2614" t="s">
        <v>1582</v>
      </c>
      <c r="E137" s="2614"/>
      <c r="F137" s="2614"/>
      <c r="G137" s="2614"/>
      <c r="H137" s="2614"/>
      <c r="I137" s="2614"/>
      <c r="J137" s="2614"/>
      <c r="K137" s="2614"/>
      <c r="L137" s="2614"/>
      <c r="M137" s="2614"/>
      <c r="N137" s="2614" t="s">
        <v>1578</v>
      </c>
      <c r="O137" s="2614"/>
      <c r="P137" s="2614"/>
      <c r="Q137" s="2614"/>
      <c r="R137" s="2614"/>
      <c r="S137" s="2614"/>
      <c r="T137" s="2614"/>
      <c r="U137" s="2614"/>
      <c r="V137" s="2614"/>
      <c r="W137" s="2614"/>
      <c r="X137" s="2614"/>
      <c r="Y137" s="2614"/>
      <c r="Z137" s="2614"/>
      <c r="AA137" s="2614"/>
      <c r="AB137" s="2614"/>
      <c r="AC137" s="2614"/>
      <c r="AD137" s="2614"/>
      <c r="AE137" s="2614"/>
      <c r="AF137" s="2614"/>
      <c r="AG137" s="2614"/>
      <c r="AH137" s="2614"/>
      <c r="AI137" s="2614"/>
      <c r="AJ137" s="2614"/>
      <c r="AK137" s="2614"/>
      <c r="AL137" s="1865">
        <v>5</v>
      </c>
      <c r="AM137" s="1866"/>
      <c r="AN137" s="1866"/>
      <c r="AO137" s="1866"/>
      <c r="AP137" s="1866"/>
      <c r="AQ137" s="1866"/>
      <c r="AR137" s="1614" t="s">
        <v>1574</v>
      </c>
      <c r="AS137" s="1614"/>
      <c r="AT137" s="1614"/>
      <c r="AU137" s="1614"/>
      <c r="AV137" s="1614" t="s">
        <v>1574</v>
      </c>
      <c r="AW137" s="1614"/>
      <c r="AX137" s="1614"/>
    </row>
    <row r="138" spans="2:50" ht="24.05" customHeight="1" x14ac:dyDescent="0.15">
      <c r="B138" s="1431">
        <v>10</v>
      </c>
      <c r="C138" s="1431">
        <v>1</v>
      </c>
      <c r="D138" s="2614" t="s">
        <v>1583</v>
      </c>
      <c r="E138" s="2614"/>
      <c r="F138" s="2614"/>
      <c r="G138" s="2614"/>
      <c r="H138" s="2614"/>
      <c r="I138" s="2614"/>
      <c r="J138" s="2614"/>
      <c r="K138" s="2614"/>
      <c r="L138" s="2614"/>
      <c r="M138" s="2614"/>
      <c r="N138" s="2614" t="s">
        <v>1578</v>
      </c>
      <c r="O138" s="2614"/>
      <c r="P138" s="2614"/>
      <c r="Q138" s="2614"/>
      <c r="R138" s="2614"/>
      <c r="S138" s="2614"/>
      <c r="T138" s="2614"/>
      <c r="U138" s="2614"/>
      <c r="V138" s="2614"/>
      <c r="W138" s="2614"/>
      <c r="X138" s="2614"/>
      <c r="Y138" s="2614"/>
      <c r="Z138" s="2614"/>
      <c r="AA138" s="2614"/>
      <c r="AB138" s="2614"/>
      <c r="AC138" s="2614"/>
      <c r="AD138" s="2614"/>
      <c r="AE138" s="2614"/>
      <c r="AF138" s="2614"/>
      <c r="AG138" s="2614"/>
      <c r="AH138" s="2614"/>
      <c r="AI138" s="2614"/>
      <c r="AJ138" s="2614"/>
      <c r="AK138" s="2614"/>
      <c r="AL138" s="1841">
        <v>2.25</v>
      </c>
      <c r="AM138" s="1842"/>
      <c r="AN138" s="1842"/>
      <c r="AO138" s="1842"/>
      <c r="AP138" s="1842"/>
      <c r="AQ138" s="1842"/>
      <c r="AR138" s="1614" t="s">
        <v>1574</v>
      </c>
      <c r="AS138" s="1614"/>
      <c r="AT138" s="1614"/>
      <c r="AU138" s="1614"/>
      <c r="AV138" s="1614" t="s">
        <v>1574</v>
      </c>
      <c r="AW138" s="1614"/>
      <c r="AX138" s="1614"/>
    </row>
    <row r="140" spans="2:50" ht="23.25" hidden="1" customHeight="1" x14ac:dyDescent="0.15">
      <c r="B140" s="33" t="s">
        <v>89</v>
      </c>
    </row>
    <row r="141" spans="2:50" ht="36" hidden="1" customHeight="1" x14ac:dyDescent="0.15">
      <c r="B141" s="1199" t="s">
        <v>90</v>
      </c>
      <c r="C141" s="1199"/>
      <c r="D141" s="1199"/>
      <c r="E141" s="1199"/>
      <c r="F141" s="1199"/>
      <c r="G141" s="1199"/>
      <c r="H141" s="1199"/>
      <c r="I141" s="1614"/>
      <c r="J141" s="1614"/>
      <c r="K141" s="1614"/>
      <c r="L141" s="1614"/>
      <c r="M141" s="1614"/>
      <c r="N141" s="1614"/>
      <c r="O141" s="1614"/>
      <c r="P141" s="1614"/>
      <c r="Q141" s="1614"/>
      <c r="R141" s="1614"/>
      <c r="S141" s="1614"/>
      <c r="T141" s="1614"/>
      <c r="U141" s="1614"/>
      <c r="V141" s="1614"/>
      <c r="W141" s="1614"/>
      <c r="X141" s="1614"/>
      <c r="Y141" s="1614"/>
    </row>
    <row r="142" spans="2:50" ht="36" hidden="1" customHeight="1" x14ac:dyDescent="0.15">
      <c r="B142" s="1448" t="s">
        <v>91</v>
      </c>
      <c r="C142" s="1156"/>
      <c r="D142" s="1156"/>
      <c r="E142" s="1156"/>
      <c r="F142" s="1156"/>
      <c r="G142" s="1156"/>
      <c r="H142" s="1157"/>
      <c r="I142" s="1398" t="s">
        <v>1584</v>
      </c>
      <c r="J142" s="1304"/>
      <c r="K142" s="1304"/>
      <c r="L142" s="1304"/>
      <c r="M142" s="1305"/>
      <c r="N142" s="1398" t="s">
        <v>93</v>
      </c>
      <c r="O142" s="1304"/>
      <c r="P142" s="1304"/>
      <c r="Q142" s="1304"/>
      <c r="R142" s="1304"/>
      <c r="S142" s="1304"/>
      <c r="T142" s="1305"/>
      <c r="U142" s="1398" t="s">
        <v>1584</v>
      </c>
      <c r="V142" s="1304"/>
      <c r="W142" s="1304"/>
      <c r="X142" s="1304"/>
      <c r="Y142" s="1305"/>
      <c r="Z142" s="1398" t="s">
        <v>94</v>
      </c>
      <c r="AA142" s="1304"/>
      <c r="AB142" s="1304"/>
      <c r="AC142" s="1304"/>
      <c r="AD142" s="1304"/>
      <c r="AE142" s="1304"/>
      <c r="AF142" s="1305"/>
      <c r="AG142" s="1398" t="s">
        <v>1584</v>
      </c>
      <c r="AH142" s="1304"/>
      <c r="AI142" s="1304"/>
      <c r="AJ142" s="1304"/>
      <c r="AK142" s="1305"/>
      <c r="AL142" s="1398" t="s">
        <v>95</v>
      </c>
      <c r="AM142" s="1304"/>
      <c r="AN142" s="1304"/>
      <c r="AO142" s="1304"/>
      <c r="AP142" s="1304"/>
      <c r="AQ142" s="1304"/>
      <c r="AR142" s="1305"/>
      <c r="AS142" s="1398" t="s">
        <v>1584</v>
      </c>
      <c r="AT142" s="1304"/>
      <c r="AU142" s="1304"/>
      <c r="AV142" s="1304"/>
      <c r="AW142" s="1305"/>
    </row>
    <row r="143" spans="2:50" ht="36" hidden="1" customHeight="1" x14ac:dyDescent="0.15">
      <c r="B143" s="1155" t="s">
        <v>96</v>
      </c>
      <c r="C143" s="1156"/>
      <c r="D143" s="1156"/>
      <c r="E143" s="1156"/>
      <c r="F143" s="1156"/>
      <c r="G143" s="1156"/>
      <c r="H143" s="1157"/>
      <c r="I143" s="2621"/>
      <c r="J143" s="642"/>
      <c r="K143" s="642"/>
      <c r="L143" s="642"/>
      <c r="M143" s="2622"/>
      <c r="N143" s="1398" t="s">
        <v>97</v>
      </c>
      <c r="O143" s="1304"/>
      <c r="P143" s="1304"/>
      <c r="Q143" s="1304"/>
      <c r="R143" s="1304"/>
      <c r="S143" s="1304"/>
      <c r="T143" s="1305"/>
      <c r="U143" s="2621"/>
      <c r="V143" s="642"/>
      <c r="W143" s="642"/>
      <c r="X143" s="642"/>
      <c r="Y143" s="2622"/>
      <c r="Z143" s="1398" t="s">
        <v>98</v>
      </c>
      <c r="AA143" s="1304"/>
      <c r="AB143" s="1304"/>
      <c r="AC143" s="1304"/>
      <c r="AD143" s="1304"/>
      <c r="AE143" s="1304"/>
      <c r="AF143" s="1305"/>
      <c r="AG143" s="2621"/>
      <c r="AH143" s="642"/>
      <c r="AI143" s="642"/>
      <c r="AJ143" s="642"/>
      <c r="AK143" s="2622"/>
      <c r="AL143" s="2658" t="s">
        <v>99</v>
      </c>
      <c r="AM143" s="1304"/>
      <c r="AN143" s="1304"/>
      <c r="AO143" s="1304"/>
      <c r="AP143" s="1304"/>
      <c r="AQ143" s="1304"/>
      <c r="AR143" s="1305"/>
      <c r="AS143" s="2621"/>
      <c r="AT143" s="642"/>
      <c r="AU143" s="642"/>
      <c r="AV143" s="642"/>
      <c r="AW143" s="2622"/>
    </row>
    <row r="144" spans="2:50" x14ac:dyDescent="0.15">
      <c r="C144" s="35" t="s">
        <v>1585</v>
      </c>
    </row>
    <row r="145" spans="2:50" ht="34.549999999999997" customHeight="1" x14ac:dyDescent="0.15">
      <c r="B145" s="1431"/>
      <c r="C145" s="1431"/>
      <c r="D145" s="1199" t="s">
        <v>1569</v>
      </c>
      <c r="E145" s="1199"/>
      <c r="F145" s="1199"/>
      <c r="G145" s="1199"/>
      <c r="H145" s="1199"/>
      <c r="I145" s="1199"/>
      <c r="J145" s="1199"/>
      <c r="K145" s="1199"/>
      <c r="L145" s="1199"/>
      <c r="M145" s="1199"/>
      <c r="N145" s="2659" t="s">
        <v>1570</v>
      </c>
      <c r="O145" s="2659"/>
      <c r="P145" s="2659"/>
      <c r="Q145" s="2659"/>
      <c r="R145" s="2659"/>
      <c r="S145" s="2659"/>
      <c r="T145" s="2659"/>
      <c r="U145" s="2659"/>
      <c r="V145" s="2659"/>
      <c r="W145" s="2659"/>
      <c r="X145" s="2659"/>
      <c r="Y145" s="2659"/>
      <c r="Z145" s="2659"/>
      <c r="AA145" s="2659"/>
      <c r="AB145" s="2659"/>
      <c r="AC145" s="2659"/>
      <c r="AD145" s="2659"/>
      <c r="AE145" s="2659"/>
      <c r="AF145" s="2659"/>
      <c r="AG145" s="2659"/>
      <c r="AH145" s="2659"/>
      <c r="AI145" s="2659"/>
      <c r="AJ145" s="2659"/>
      <c r="AK145" s="2659"/>
      <c r="AL145" s="2660" t="s">
        <v>1571</v>
      </c>
      <c r="AM145" s="2659"/>
      <c r="AN145" s="2659"/>
      <c r="AO145" s="2659"/>
      <c r="AP145" s="2659"/>
      <c r="AQ145" s="2659"/>
      <c r="AR145" s="2659" t="s">
        <v>87</v>
      </c>
      <c r="AS145" s="2659"/>
      <c r="AT145" s="2659"/>
      <c r="AU145" s="2659"/>
      <c r="AV145" s="2659" t="s">
        <v>88</v>
      </c>
      <c r="AW145" s="2659"/>
      <c r="AX145" s="2659"/>
    </row>
    <row r="146" spans="2:50" ht="24.05" customHeight="1" x14ac:dyDescent="0.15">
      <c r="B146" s="1431">
        <v>1</v>
      </c>
      <c r="C146" s="1431">
        <v>1</v>
      </c>
      <c r="D146" s="1440" t="s">
        <v>1586</v>
      </c>
      <c r="E146" s="1440"/>
      <c r="F146" s="1440"/>
      <c r="G146" s="1440"/>
      <c r="H146" s="1440"/>
      <c r="I146" s="1440"/>
      <c r="J146" s="1440"/>
      <c r="K146" s="1440"/>
      <c r="L146" s="1440"/>
      <c r="M146" s="1440"/>
      <c r="N146" s="2614" t="s">
        <v>1587</v>
      </c>
      <c r="O146" s="2614"/>
      <c r="P146" s="2614"/>
      <c r="Q146" s="2614"/>
      <c r="R146" s="2614"/>
      <c r="S146" s="2614"/>
      <c r="T146" s="2614"/>
      <c r="U146" s="2614"/>
      <c r="V146" s="2614"/>
      <c r="W146" s="2614"/>
      <c r="X146" s="2614"/>
      <c r="Y146" s="2614"/>
      <c r="Z146" s="2614"/>
      <c r="AA146" s="2614"/>
      <c r="AB146" s="2614"/>
      <c r="AC146" s="2614"/>
      <c r="AD146" s="2614"/>
      <c r="AE146" s="2614"/>
      <c r="AF146" s="2614"/>
      <c r="AG146" s="2614"/>
      <c r="AH146" s="2614"/>
      <c r="AI146" s="2614"/>
      <c r="AJ146" s="2614"/>
      <c r="AK146" s="2614"/>
      <c r="AL146" s="2656">
        <v>4</v>
      </c>
      <c r="AM146" s="2657"/>
      <c r="AN146" s="2657"/>
      <c r="AO146" s="2657"/>
      <c r="AP146" s="2657"/>
      <c r="AQ146" s="2657"/>
      <c r="AR146" s="1614" t="s">
        <v>1574</v>
      </c>
      <c r="AS146" s="1614"/>
      <c r="AT146" s="1614"/>
      <c r="AU146" s="1614"/>
      <c r="AV146" s="1614" t="s">
        <v>1574</v>
      </c>
      <c r="AW146" s="1614"/>
      <c r="AX146" s="1614"/>
    </row>
    <row r="147" spans="2:50" ht="24.05" customHeight="1" x14ac:dyDescent="0.15">
      <c r="B147" s="1431">
        <v>2</v>
      </c>
      <c r="C147" s="1431">
        <v>1</v>
      </c>
      <c r="D147" s="1440" t="s">
        <v>1588</v>
      </c>
      <c r="E147" s="1440"/>
      <c r="F147" s="1440"/>
      <c r="G147" s="1440"/>
      <c r="H147" s="1440"/>
      <c r="I147" s="1440"/>
      <c r="J147" s="1440"/>
      <c r="K147" s="1440"/>
      <c r="L147" s="1440"/>
      <c r="M147" s="1440"/>
      <c r="N147" s="2614" t="s">
        <v>1578</v>
      </c>
      <c r="O147" s="2614"/>
      <c r="P147" s="2614"/>
      <c r="Q147" s="2614"/>
      <c r="R147" s="2614"/>
      <c r="S147" s="2614"/>
      <c r="T147" s="2614"/>
      <c r="U147" s="2614"/>
      <c r="V147" s="2614"/>
      <c r="W147" s="2614"/>
      <c r="X147" s="2614"/>
      <c r="Y147" s="2614"/>
      <c r="Z147" s="2614"/>
      <c r="AA147" s="2614"/>
      <c r="AB147" s="2614"/>
      <c r="AC147" s="2614"/>
      <c r="AD147" s="2614"/>
      <c r="AE147" s="2614"/>
      <c r="AF147" s="2614"/>
      <c r="AG147" s="2614"/>
      <c r="AH147" s="2614"/>
      <c r="AI147" s="2614"/>
      <c r="AJ147" s="2614"/>
      <c r="AK147" s="2614"/>
      <c r="AL147" s="2656">
        <v>2.5</v>
      </c>
      <c r="AM147" s="2657"/>
      <c r="AN147" s="2657"/>
      <c r="AO147" s="2657"/>
      <c r="AP147" s="2657"/>
      <c r="AQ147" s="2657"/>
      <c r="AR147" s="1614" t="s">
        <v>1574</v>
      </c>
      <c r="AS147" s="1614"/>
      <c r="AT147" s="1614"/>
      <c r="AU147" s="1614"/>
      <c r="AV147" s="1614" t="s">
        <v>1574</v>
      </c>
      <c r="AW147" s="1614"/>
      <c r="AX147" s="1614"/>
    </row>
    <row r="148" spans="2:50" ht="24.05" customHeight="1" x14ac:dyDescent="0.15">
      <c r="B148" s="1431">
        <v>3</v>
      </c>
      <c r="C148" s="1431">
        <v>1</v>
      </c>
      <c r="D148" s="1440" t="s">
        <v>1589</v>
      </c>
      <c r="E148" s="1440"/>
      <c r="F148" s="1440"/>
      <c r="G148" s="1440"/>
      <c r="H148" s="1440"/>
      <c r="I148" s="1440"/>
      <c r="J148" s="1440"/>
      <c r="K148" s="1440"/>
      <c r="L148" s="1440"/>
      <c r="M148" s="1440"/>
      <c r="N148" s="2614" t="s">
        <v>1578</v>
      </c>
      <c r="O148" s="2614"/>
      <c r="P148" s="2614"/>
      <c r="Q148" s="2614"/>
      <c r="R148" s="2614"/>
      <c r="S148" s="2614"/>
      <c r="T148" s="2614"/>
      <c r="U148" s="2614"/>
      <c r="V148" s="2614"/>
      <c r="W148" s="2614"/>
      <c r="X148" s="2614"/>
      <c r="Y148" s="2614"/>
      <c r="Z148" s="2614"/>
      <c r="AA148" s="2614"/>
      <c r="AB148" s="2614"/>
      <c r="AC148" s="2614"/>
      <c r="AD148" s="2614"/>
      <c r="AE148" s="2614"/>
      <c r="AF148" s="2614"/>
      <c r="AG148" s="2614"/>
      <c r="AH148" s="2614"/>
      <c r="AI148" s="2614"/>
      <c r="AJ148" s="2614"/>
      <c r="AK148" s="2614"/>
      <c r="AL148" s="2656">
        <v>1.125</v>
      </c>
      <c r="AM148" s="2657"/>
      <c r="AN148" s="2657"/>
      <c r="AO148" s="2657"/>
      <c r="AP148" s="2657"/>
      <c r="AQ148" s="2657"/>
      <c r="AR148" s="1614" t="s">
        <v>1574</v>
      </c>
      <c r="AS148" s="1614"/>
      <c r="AT148" s="1614"/>
      <c r="AU148" s="1614"/>
      <c r="AV148" s="1614" t="s">
        <v>1574</v>
      </c>
      <c r="AW148" s="1614"/>
      <c r="AX148" s="1614"/>
    </row>
    <row r="149" spans="2:50" ht="24.05" customHeight="1" x14ac:dyDescent="0.15">
      <c r="B149" s="1431">
        <v>4</v>
      </c>
      <c r="C149" s="1431">
        <v>1</v>
      </c>
      <c r="D149" s="1440" t="s">
        <v>1590</v>
      </c>
      <c r="E149" s="1440"/>
      <c r="F149" s="1440"/>
      <c r="G149" s="1440"/>
      <c r="H149" s="1440"/>
      <c r="I149" s="1440"/>
      <c r="J149" s="1440"/>
      <c r="K149" s="1440"/>
      <c r="L149" s="1440"/>
      <c r="M149" s="1440"/>
      <c r="N149" s="2614" t="s">
        <v>1578</v>
      </c>
      <c r="O149" s="2614"/>
      <c r="P149" s="2614"/>
      <c r="Q149" s="2614"/>
      <c r="R149" s="2614"/>
      <c r="S149" s="2614"/>
      <c r="T149" s="2614"/>
      <c r="U149" s="2614"/>
      <c r="V149" s="2614"/>
      <c r="W149" s="2614"/>
      <c r="X149" s="2614"/>
      <c r="Y149" s="2614"/>
      <c r="Z149" s="2614"/>
      <c r="AA149" s="2614"/>
      <c r="AB149" s="2614"/>
      <c r="AC149" s="2614"/>
      <c r="AD149" s="2614"/>
      <c r="AE149" s="2614"/>
      <c r="AF149" s="2614"/>
      <c r="AG149" s="2614"/>
      <c r="AH149" s="2614"/>
      <c r="AI149" s="2614"/>
      <c r="AJ149" s="2614"/>
      <c r="AK149" s="2614"/>
      <c r="AL149" s="2655">
        <v>0.4</v>
      </c>
      <c r="AM149" s="2614"/>
      <c r="AN149" s="2614"/>
      <c r="AO149" s="2614"/>
      <c r="AP149" s="2614"/>
      <c r="AQ149" s="2614"/>
      <c r="AR149" s="1614" t="s">
        <v>1574</v>
      </c>
      <c r="AS149" s="1614"/>
      <c r="AT149" s="1614"/>
      <c r="AU149" s="1614"/>
      <c r="AV149" s="1614" t="s">
        <v>1574</v>
      </c>
      <c r="AW149" s="1614"/>
      <c r="AX149" s="1614"/>
    </row>
    <row r="150" spans="2:50" ht="24.05" customHeight="1" x14ac:dyDescent="0.15">
      <c r="B150" s="1431">
        <v>5</v>
      </c>
      <c r="C150" s="1431">
        <v>1</v>
      </c>
      <c r="D150" s="1440"/>
      <c r="E150" s="1440"/>
      <c r="F150" s="1440"/>
      <c r="G150" s="1440"/>
      <c r="H150" s="1440"/>
      <c r="I150" s="1440"/>
      <c r="J150" s="1440"/>
      <c r="K150" s="1440"/>
      <c r="L150" s="1440"/>
      <c r="M150" s="1440"/>
      <c r="N150" s="2614"/>
      <c r="O150" s="2614"/>
      <c r="P150" s="2614"/>
      <c r="Q150" s="2614"/>
      <c r="R150" s="2614"/>
      <c r="S150" s="2614"/>
      <c r="T150" s="2614"/>
      <c r="U150" s="2614"/>
      <c r="V150" s="2614"/>
      <c r="W150" s="2614"/>
      <c r="X150" s="2614"/>
      <c r="Y150" s="2614"/>
      <c r="Z150" s="2614"/>
      <c r="AA150" s="2614"/>
      <c r="AB150" s="2614"/>
      <c r="AC150" s="2614"/>
      <c r="AD150" s="2614"/>
      <c r="AE150" s="2614"/>
      <c r="AF150" s="2614"/>
      <c r="AG150" s="2614"/>
      <c r="AH150" s="2614"/>
      <c r="AI150" s="2614"/>
      <c r="AJ150" s="2614"/>
      <c r="AK150" s="2614"/>
      <c r="AL150" s="2655"/>
      <c r="AM150" s="2614"/>
      <c r="AN150" s="2614"/>
      <c r="AO150" s="2614"/>
      <c r="AP150" s="2614"/>
      <c r="AQ150" s="2614"/>
      <c r="AR150" s="2614"/>
      <c r="AS150" s="2614"/>
      <c r="AT150" s="2614"/>
      <c r="AU150" s="2614"/>
      <c r="AV150" s="2614"/>
      <c r="AW150" s="2614"/>
      <c r="AX150" s="2614"/>
    </row>
    <row r="151" spans="2:50" ht="24.05" customHeight="1" x14ac:dyDescent="0.15">
      <c r="B151" s="1431">
        <v>6</v>
      </c>
      <c r="C151" s="1431">
        <v>1</v>
      </c>
      <c r="D151" s="1440"/>
      <c r="E151" s="1440"/>
      <c r="F151" s="1440"/>
      <c r="G151" s="1440"/>
      <c r="H151" s="1440"/>
      <c r="I151" s="1440"/>
      <c r="J151" s="1440"/>
      <c r="K151" s="1440"/>
      <c r="L151" s="1440"/>
      <c r="M151" s="1440"/>
      <c r="N151" s="2614"/>
      <c r="O151" s="2614"/>
      <c r="P151" s="2614"/>
      <c r="Q151" s="2614"/>
      <c r="R151" s="2614"/>
      <c r="S151" s="2614"/>
      <c r="T151" s="2614"/>
      <c r="U151" s="2614"/>
      <c r="V151" s="2614"/>
      <c r="W151" s="2614"/>
      <c r="X151" s="2614"/>
      <c r="Y151" s="2614"/>
      <c r="Z151" s="2614"/>
      <c r="AA151" s="2614"/>
      <c r="AB151" s="2614"/>
      <c r="AC151" s="2614"/>
      <c r="AD151" s="2614"/>
      <c r="AE151" s="2614"/>
      <c r="AF151" s="2614"/>
      <c r="AG151" s="2614"/>
      <c r="AH151" s="2614"/>
      <c r="AI151" s="2614"/>
      <c r="AJ151" s="2614"/>
      <c r="AK151" s="2614"/>
      <c r="AL151" s="2655"/>
      <c r="AM151" s="2614"/>
      <c r="AN151" s="2614"/>
      <c r="AO151" s="2614"/>
      <c r="AP151" s="2614"/>
      <c r="AQ151" s="2614"/>
      <c r="AR151" s="2614"/>
      <c r="AS151" s="2614"/>
      <c r="AT151" s="2614"/>
      <c r="AU151" s="2614"/>
      <c r="AV151" s="2614"/>
      <c r="AW151" s="2614"/>
      <c r="AX151" s="2614"/>
    </row>
    <row r="152" spans="2:50" ht="24.05" customHeight="1" x14ac:dyDescent="0.15">
      <c r="B152" s="1431">
        <v>7</v>
      </c>
      <c r="C152" s="1431">
        <v>1</v>
      </c>
      <c r="D152" s="1440"/>
      <c r="E152" s="1440"/>
      <c r="F152" s="1440"/>
      <c r="G152" s="1440"/>
      <c r="H152" s="1440"/>
      <c r="I152" s="1440"/>
      <c r="J152" s="1440"/>
      <c r="K152" s="1440"/>
      <c r="L152" s="1440"/>
      <c r="M152" s="1440"/>
      <c r="N152" s="2614"/>
      <c r="O152" s="2614"/>
      <c r="P152" s="2614"/>
      <c r="Q152" s="2614"/>
      <c r="R152" s="2614"/>
      <c r="S152" s="2614"/>
      <c r="T152" s="2614"/>
      <c r="U152" s="2614"/>
      <c r="V152" s="2614"/>
      <c r="W152" s="2614"/>
      <c r="X152" s="2614"/>
      <c r="Y152" s="2614"/>
      <c r="Z152" s="2614"/>
      <c r="AA152" s="2614"/>
      <c r="AB152" s="2614"/>
      <c r="AC152" s="2614"/>
      <c r="AD152" s="2614"/>
      <c r="AE152" s="2614"/>
      <c r="AF152" s="2614"/>
      <c r="AG152" s="2614"/>
      <c r="AH152" s="2614"/>
      <c r="AI152" s="2614"/>
      <c r="AJ152" s="2614"/>
      <c r="AK152" s="2614"/>
      <c r="AL152" s="2655"/>
      <c r="AM152" s="2614"/>
      <c r="AN152" s="2614"/>
      <c r="AO152" s="2614"/>
      <c r="AP152" s="2614"/>
      <c r="AQ152" s="2614"/>
      <c r="AR152" s="2614"/>
      <c r="AS152" s="2614"/>
      <c r="AT152" s="2614"/>
      <c r="AU152" s="2614"/>
      <c r="AV152" s="2614"/>
      <c r="AW152" s="2614"/>
      <c r="AX152" s="2614"/>
    </row>
    <row r="153" spans="2:50" ht="24.05" customHeight="1" x14ac:dyDescent="0.15">
      <c r="B153" s="1431">
        <v>8</v>
      </c>
      <c r="C153" s="1431">
        <v>1</v>
      </c>
      <c r="D153" s="1440"/>
      <c r="E153" s="1440"/>
      <c r="F153" s="1440"/>
      <c r="G153" s="1440"/>
      <c r="H153" s="1440"/>
      <c r="I153" s="1440"/>
      <c r="J153" s="1440"/>
      <c r="K153" s="1440"/>
      <c r="L153" s="1440"/>
      <c r="M153" s="1440"/>
      <c r="N153" s="2614"/>
      <c r="O153" s="2614"/>
      <c r="P153" s="2614"/>
      <c r="Q153" s="2614"/>
      <c r="R153" s="2614"/>
      <c r="S153" s="2614"/>
      <c r="T153" s="2614"/>
      <c r="U153" s="2614"/>
      <c r="V153" s="2614"/>
      <c r="W153" s="2614"/>
      <c r="X153" s="2614"/>
      <c r="Y153" s="2614"/>
      <c r="Z153" s="2614"/>
      <c r="AA153" s="2614"/>
      <c r="AB153" s="2614"/>
      <c r="AC153" s="2614"/>
      <c r="AD153" s="2614"/>
      <c r="AE153" s="2614"/>
      <c r="AF153" s="2614"/>
      <c r="AG153" s="2614"/>
      <c r="AH153" s="2614"/>
      <c r="AI153" s="2614"/>
      <c r="AJ153" s="2614"/>
      <c r="AK153" s="2614"/>
      <c r="AL153" s="2655"/>
      <c r="AM153" s="2614"/>
      <c r="AN153" s="2614"/>
      <c r="AO153" s="2614"/>
      <c r="AP153" s="2614"/>
      <c r="AQ153" s="2614"/>
      <c r="AR153" s="2614"/>
      <c r="AS153" s="2614"/>
      <c r="AT153" s="2614"/>
      <c r="AU153" s="2614"/>
      <c r="AV153" s="2614"/>
      <c r="AW153" s="2614"/>
      <c r="AX153" s="2614"/>
    </row>
    <row r="154" spans="2:50" ht="24.05" customHeight="1" x14ac:dyDescent="0.15">
      <c r="B154" s="1431">
        <v>9</v>
      </c>
      <c r="C154" s="1431">
        <v>1</v>
      </c>
      <c r="D154" s="1440"/>
      <c r="E154" s="1440"/>
      <c r="F154" s="1440"/>
      <c r="G154" s="1440"/>
      <c r="H154" s="1440"/>
      <c r="I154" s="1440"/>
      <c r="J154" s="1440"/>
      <c r="K154" s="1440"/>
      <c r="L154" s="1440"/>
      <c r="M154" s="1440"/>
      <c r="N154" s="2614"/>
      <c r="O154" s="2614"/>
      <c r="P154" s="2614"/>
      <c r="Q154" s="2614"/>
      <c r="R154" s="2614"/>
      <c r="S154" s="2614"/>
      <c r="T154" s="2614"/>
      <c r="U154" s="2614"/>
      <c r="V154" s="2614"/>
      <c r="W154" s="2614"/>
      <c r="X154" s="2614"/>
      <c r="Y154" s="2614"/>
      <c r="Z154" s="2614"/>
      <c r="AA154" s="2614"/>
      <c r="AB154" s="2614"/>
      <c r="AC154" s="2614"/>
      <c r="AD154" s="2614"/>
      <c r="AE154" s="2614"/>
      <c r="AF154" s="2614"/>
      <c r="AG154" s="2614"/>
      <c r="AH154" s="2614"/>
      <c r="AI154" s="2614"/>
      <c r="AJ154" s="2614"/>
      <c r="AK154" s="2614"/>
      <c r="AL154" s="2655"/>
      <c r="AM154" s="2614"/>
      <c r="AN154" s="2614"/>
      <c r="AO154" s="2614"/>
      <c r="AP154" s="2614"/>
      <c r="AQ154" s="2614"/>
      <c r="AR154" s="2614"/>
      <c r="AS154" s="2614"/>
      <c r="AT154" s="2614"/>
      <c r="AU154" s="2614"/>
      <c r="AV154" s="2614"/>
      <c r="AW154" s="2614"/>
      <c r="AX154" s="2614"/>
    </row>
    <row r="155" spans="2:50" ht="24.05" customHeight="1" x14ac:dyDescent="0.15">
      <c r="B155" s="1431">
        <v>10</v>
      </c>
      <c r="C155" s="1431">
        <v>1</v>
      </c>
      <c r="D155" s="1440"/>
      <c r="E155" s="1440"/>
      <c r="F155" s="1440"/>
      <c r="G155" s="1440"/>
      <c r="H155" s="1440"/>
      <c r="I155" s="1440"/>
      <c r="J155" s="1440"/>
      <c r="K155" s="1440"/>
      <c r="L155" s="1440"/>
      <c r="M155" s="1440"/>
      <c r="N155" s="2614"/>
      <c r="O155" s="2614"/>
      <c r="P155" s="2614"/>
      <c r="Q155" s="2614"/>
      <c r="R155" s="2614"/>
      <c r="S155" s="2614"/>
      <c r="T155" s="2614"/>
      <c r="U155" s="2614"/>
      <c r="V155" s="2614"/>
      <c r="W155" s="2614"/>
      <c r="X155" s="2614"/>
      <c r="Y155" s="2614"/>
      <c r="Z155" s="2614"/>
      <c r="AA155" s="2614"/>
      <c r="AB155" s="2614"/>
      <c r="AC155" s="2614"/>
      <c r="AD155" s="2614"/>
      <c r="AE155" s="2614"/>
      <c r="AF155" s="2614"/>
      <c r="AG155" s="2614"/>
      <c r="AH155" s="2614"/>
      <c r="AI155" s="2614"/>
      <c r="AJ155" s="2614"/>
      <c r="AK155" s="2614"/>
      <c r="AL155" s="2655"/>
      <c r="AM155" s="2614"/>
      <c r="AN155" s="2614"/>
      <c r="AO155" s="2614"/>
      <c r="AP155" s="2614"/>
      <c r="AQ155" s="2614"/>
      <c r="AR155" s="2614"/>
      <c r="AS155" s="2614"/>
      <c r="AT155" s="2614"/>
      <c r="AU155" s="2614"/>
      <c r="AV155" s="2614"/>
      <c r="AW155" s="2614"/>
      <c r="AX155" s="2614"/>
    </row>
  </sheetData>
  <mergeCells count="617">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9"/>
    <mergeCell ref="H12:P12"/>
    <mergeCell ref="Q12:W12"/>
    <mergeCell ref="X12:AD12"/>
    <mergeCell ref="AE12:AK12"/>
    <mergeCell ref="AL12:AR12"/>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J17:P17"/>
    <mergeCell ref="Q17:W17"/>
    <mergeCell ref="X17:AD17"/>
    <mergeCell ref="AE17:AK17"/>
    <mergeCell ref="AL17:AR17"/>
    <mergeCell ref="AS17:AY17"/>
    <mergeCell ref="J16:P16"/>
    <mergeCell ref="Q16:W16"/>
    <mergeCell ref="X16:AD16"/>
    <mergeCell ref="AE16:AK16"/>
    <mergeCell ref="AL16:AR16"/>
    <mergeCell ref="AS16:AY16"/>
    <mergeCell ref="H19:P19"/>
    <mergeCell ref="Q19:W19"/>
    <mergeCell ref="X19:AD19"/>
    <mergeCell ref="AE19:AK19"/>
    <mergeCell ref="AL19:AR19"/>
    <mergeCell ref="AS19:AY19"/>
    <mergeCell ref="H18:P18"/>
    <mergeCell ref="Q18:W18"/>
    <mergeCell ref="X18:AD18"/>
    <mergeCell ref="AE18:AK18"/>
    <mergeCell ref="AL18:AR18"/>
    <mergeCell ref="AS18:AY18"/>
    <mergeCell ref="B20:G26"/>
    <mergeCell ref="H20:Y20"/>
    <mergeCell ref="Z20:AB20"/>
    <mergeCell ref="AC20:AE20"/>
    <mergeCell ref="AF20:AJ20"/>
    <mergeCell ref="AK20:AO20"/>
    <mergeCell ref="AC22:AE22"/>
    <mergeCell ref="AF22:AJ22"/>
    <mergeCell ref="AK22:AO22"/>
    <mergeCell ref="AC24:AE24"/>
    <mergeCell ref="AP20:AT20"/>
    <mergeCell ref="AU20:AY20"/>
    <mergeCell ref="H21:Y22"/>
    <mergeCell ref="Z21:AB21"/>
    <mergeCell ref="AC21:AE21"/>
    <mergeCell ref="AF21:AJ21"/>
    <mergeCell ref="AK21:AO21"/>
    <mergeCell ref="AP21:AT21"/>
    <mergeCell ref="AU21:AY21"/>
    <mergeCell ref="Z22:AB22"/>
    <mergeCell ref="H25:Y26"/>
    <mergeCell ref="Z25:AB25"/>
    <mergeCell ref="AC25:AE25"/>
    <mergeCell ref="AF25:AJ25"/>
    <mergeCell ref="AK25:AO25"/>
    <mergeCell ref="AP25:AT25"/>
    <mergeCell ref="AP22:AT22"/>
    <mergeCell ref="AU22:AY22"/>
    <mergeCell ref="H23:Y24"/>
    <mergeCell ref="Z23:AB23"/>
    <mergeCell ref="AC23:AE23"/>
    <mergeCell ref="AF23:AJ23"/>
    <mergeCell ref="AK23:AO23"/>
    <mergeCell ref="AP23:AT23"/>
    <mergeCell ref="AU23:AY23"/>
    <mergeCell ref="Z24:AB24"/>
    <mergeCell ref="AU25:AY25"/>
    <mergeCell ref="Z26:AB26"/>
    <mergeCell ref="AC26:AE26"/>
    <mergeCell ref="AF26:AJ26"/>
    <mergeCell ref="AK26:AO26"/>
    <mergeCell ref="AP26:AT26"/>
    <mergeCell ref="AU26:AY26"/>
    <mergeCell ref="AF24:AJ24"/>
    <mergeCell ref="AK24:AO24"/>
    <mergeCell ref="AP24:AT24"/>
    <mergeCell ref="AU24:AY24"/>
    <mergeCell ref="AP29:AT29"/>
    <mergeCell ref="AU29:AY29"/>
    <mergeCell ref="B30:G30"/>
    <mergeCell ref="H30:Y30"/>
    <mergeCell ref="Z30:AB30"/>
    <mergeCell ref="AC30:AY30"/>
    <mergeCell ref="AP27:AT27"/>
    <mergeCell ref="AU27:AY27"/>
    <mergeCell ref="H28:Y29"/>
    <mergeCell ref="Z28:AB29"/>
    <mergeCell ref="AC28:AE29"/>
    <mergeCell ref="AF28:AJ28"/>
    <mergeCell ref="AK28:AO28"/>
    <mergeCell ref="AP28:AT28"/>
    <mergeCell ref="AU28:AY28"/>
    <mergeCell ref="AF29:AJ29"/>
    <mergeCell ref="B27:G29"/>
    <mergeCell ref="H27:Y27"/>
    <mergeCell ref="Z27:AB27"/>
    <mergeCell ref="AC27:AE27"/>
    <mergeCell ref="AF27:AJ27"/>
    <mergeCell ref="AK27:AO27"/>
    <mergeCell ref="AK29:AO29"/>
    <mergeCell ref="M33:R33"/>
    <mergeCell ref="S33:X33"/>
    <mergeCell ref="Y33:AY33"/>
    <mergeCell ref="D34:L34"/>
    <mergeCell ref="M34:R34"/>
    <mergeCell ref="S34:X34"/>
    <mergeCell ref="B31:C36"/>
    <mergeCell ref="D31:L31"/>
    <mergeCell ref="M31:R31"/>
    <mergeCell ref="S31:X31"/>
    <mergeCell ref="Y31:AY31"/>
    <mergeCell ref="D32:L32"/>
    <mergeCell ref="M32:R32"/>
    <mergeCell ref="S32:X32"/>
    <mergeCell ref="Y32:AY32"/>
    <mergeCell ref="D33:L33"/>
    <mergeCell ref="B39:C42"/>
    <mergeCell ref="D39:AY39"/>
    <mergeCell ref="D40:AY40"/>
    <mergeCell ref="D41:AY41"/>
    <mergeCell ref="D42:AY42"/>
    <mergeCell ref="D43:AY43"/>
    <mergeCell ref="D35:L35"/>
    <mergeCell ref="M35:R35"/>
    <mergeCell ref="S35:X35"/>
    <mergeCell ref="Y35:AY35"/>
    <mergeCell ref="D36:L36"/>
    <mergeCell ref="M36:R36"/>
    <mergeCell ref="S36:X36"/>
    <mergeCell ref="Y36:AY36"/>
    <mergeCell ref="H48:AG48"/>
    <mergeCell ref="D49:G49"/>
    <mergeCell ref="H49:AG49"/>
    <mergeCell ref="B50:C54"/>
    <mergeCell ref="D50:G50"/>
    <mergeCell ref="H50:AG50"/>
    <mergeCell ref="D44:AY44"/>
    <mergeCell ref="B45:AY45"/>
    <mergeCell ref="D46:G46"/>
    <mergeCell ref="H46:AG46"/>
    <mergeCell ref="AH46:AY46"/>
    <mergeCell ref="B47:C49"/>
    <mergeCell ref="D47:G47"/>
    <mergeCell ref="H47:AG47"/>
    <mergeCell ref="AH47:AY49"/>
    <mergeCell ref="D48:G48"/>
    <mergeCell ref="AH50:AY54"/>
    <mergeCell ref="D51:G51"/>
    <mergeCell ref="H51:AG51"/>
    <mergeCell ref="D52:G52"/>
    <mergeCell ref="H52:AG52"/>
    <mergeCell ref="D53:G53"/>
    <mergeCell ref="H53:AG53"/>
    <mergeCell ref="D54:G54"/>
    <mergeCell ref="H54:AG54"/>
    <mergeCell ref="D59:G59"/>
    <mergeCell ref="H59:U59"/>
    <mergeCell ref="V59:AG59"/>
    <mergeCell ref="D60:G60"/>
    <mergeCell ref="H60:AG60"/>
    <mergeCell ref="B61:C61"/>
    <mergeCell ref="D61:AY61"/>
    <mergeCell ref="B55:C60"/>
    <mergeCell ref="D55:G55"/>
    <mergeCell ref="H55:AG55"/>
    <mergeCell ref="AH55:AY60"/>
    <mergeCell ref="D56:G56"/>
    <mergeCell ref="H56:AG56"/>
    <mergeCell ref="D57:G57"/>
    <mergeCell ref="H57:AG57"/>
    <mergeCell ref="D58:G58"/>
    <mergeCell ref="H58:AG58"/>
    <mergeCell ref="B67:AY67"/>
    <mergeCell ref="B68:F68"/>
    <mergeCell ref="G68:AY68"/>
    <mergeCell ref="B69:AY69"/>
    <mergeCell ref="B70:AY70"/>
    <mergeCell ref="B71:AY71"/>
    <mergeCell ref="D62:AY62"/>
    <mergeCell ref="D63:AY63"/>
    <mergeCell ref="D64:AY64"/>
    <mergeCell ref="B65:AY65"/>
    <mergeCell ref="B66:F66"/>
    <mergeCell ref="G66:AY66"/>
    <mergeCell ref="M72:AA72"/>
    <mergeCell ref="AL72:AY72"/>
    <mergeCell ref="B75:G77"/>
    <mergeCell ref="B80:G123"/>
    <mergeCell ref="H80:AC80"/>
    <mergeCell ref="AD80:AY80"/>
    <mergeCell ref="H81:L81"/>
    <mergeCell ref="M81:Y81"/>
    <mergeCell ref="Z81:AC81"/>
    <mergeCell ref="AD81:AH81"/>
    <mergeCell ref="H85:L87"/>
    <mergeCell ref="M85:Y87"/>
    <mergeCell ref="Z85:AC87"/>
    <mergeCell ref="AD85:AH85"/>
    <mergeCell ref="AI85:AU85"/>
    <mergeCell ref="AV85:AY85"/>
    <mergeCell ref="AI81:AU81"/>
    <mergeCell ref="AV81:AY81"/>
    <mergeCell ref="H82:L84"/>
    <mergeCell ref="M82:Y84"/>
    <mergeCell ref="Z82:AC84"/>
    <mergeCell ref="AD82:AH82"/>
    <mergeCell ref="AI82:AU82"/>
    <mergeCell ref="AV82:AY82"/>
    <mergeCell ref="AD83:AH83"/>
    <mergeCell ref="AI83:AU83"/>
    <mergeCell ref="AD86:AH86"/>
    <mergeCell ref="AI86:AU86"/>
    <mergeCell ref="AV86:AY86"/>
    <mergeCell ref="AD87:AH87"/>
    <mergeCell ref="AI87:AU87"/>
    <mergeCell ref="AV87:AY87"/>
    <mergeCell ref="AV83:AY83"/>
    <mergeCell ref="AD84:AH84"/>
    <mergeCell ref="AI84:AU84"/>
    <mergeCell ref="AV84:AY84"/>
    <mergeCell ref="H89:L89"/>
    <mergeCell ref="M89:Y89"/>
    <mergeCell ref="Z89:AC89"/>
    <mergeCell ref="AD89:AH89"/>
    <mergeCell ref="AI89:AU89"/>
    <mergeCell ref="AV89:AY89"/>
    <mergeCell ref="H88:L88"/>
    <mergeCell ref="M88:Y88"/>
    <mergeCell ref="Z88:AC88"/>
    <mergeCell ref="AD88:AH88"/>
    <mergeCell ref="AI88:AU88"/>
    <mergeCell ref="AV88:AY88"/>
    <mergeCell ref="H91:AC91"/>
    <mergeCell ref="AD91:AY91"/>
    <mergeCell ref="H92:L92"/>
    <mergeCell ref="M92:Y92"/>
    <mergeCell ref="Z92:AC92"/>
    <mergeCell ref="AD92:AH92"/>
    <mergeCell ref="AI92:AU92"/>
    <mergeCell ref="AV92:AY92"/>
    <mergeCell ref="H90:L90"/>
    <mergeCell ref="M90:Y90"/>
    <mergeCell ref="Z90:AC90"/>
    <mergeCell ref="AD90:AH90"/>
    <mergeCell ref="AI90:AU90"/>
    <mergeCell ref="AV90:AY90"/>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L98"/>
    <mergeCell ref="M98:Y98"/>
    <mergeCell ref="Z98:AC98"/>
    <mergeCell ref="AD98:AH98"/>
    <mergeCell ref="AI98:AU98"/>
    <mergeCell ref="AV98:AY98"/>
    <mergeCell ref="H97:L97"/>
    <mergeCell ref="M97:Y97"/>
    <mergeCell ref="Z97:AC97"/>
    <mergeCell ref="AD97:AH97"/>
    <mergeCell ref="AI97:AU97"/>
    <mergeCell ref="AV97:AY97"/>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102:AC102"/>
    <mergeCell ref="AD102:AY102"/>
    <mergeCell ref="H103:L103"/>
    <mergeCell ref="M103:Y103"/>
    <mergeCell ref="Z103:AC103"/>
    <mergeCell ref="AD103:AH103"/>
    <mergeCell ref="AI103:AU103"/>
    <mergeCell ref="AV103:AY103"/>
    <mergeCell ref="H101:L101"/>
    <mergeCell ref="M101:Y101"/>
    <mergeCell ref="Z101:AC101"/>
    <mergeCell ref="AD101:AH101"/>
    <mergeCell ref="AI101:AU101"/>
    <mergeCell ref="AV101:AY101"/>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13:AC113"/>
    <mergeCell ref="AD113:AY113"/>
    <mergeCell ref="H114:L114"/>
    <mergeCell ref="M114:Y114"/>
    <mergeCell ref="Z114:AC114"/>
    <mergeCell ref="AD114:AH114"/>
    <mergeCell ref="AI114:AU114"/>
    <mergeCell ref="AV114:AY114"/>
    <mergeCell ref="H112:L112"/>
    <mergeCell ref="M112:Y112"/>
    <mergeCell ref="Z112:AC112"/>
    <mergeCell ref="AD112:AH112"/>
    <mergeCell ref="AI112:AU112"/>
    <mergeCell ref="AV112:A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B128:C128"/>
    <mergeCell ref="D128:M128"/>
    <mergeCell ref="N128:AK128"/>
    <mergeCell ref="AL128:AQ128"/>
    <mergeCell ref="AR128:AU128"/>
    <mergeCell ref="AV128:AX128"/>
    <mergeCell ref="H123:L123"/>
    <mergeCell ref="M123:Y123"/>
    <mergeCell ref="Z123:AC123"/>
    <mergeCell ref="AD123:AH123"/>
    <mergeCell ref="AI123:AU123"/>
    <mergeCell ref="AV123:AY123"/>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AL138:AQ138"/>
    <mergeCell ref="AR138:AU138"/>
    <mergeCell ref="AV138:AX138"/>
    <mergeCell ref="B137:C137"/>
    <mergeCell ref="D137:M137"/>
    <mergeCell ref="N137:AK137"/>
    <mergeCell ref="AL137:AQ137"/>
    <mergeCell ref="AR137:AU137"/>
    <mergeCell ref="AV137:AX137"/>
    <mergeCell ref="B141:H141"/>
    <mergeCell ref="I141:Y141"/>
    <mergeCell ref="B142:H142"/>
    <mergeCell ref="I142:M142"/>
    <mergeCell ref="N142:T142"/>
    <mergeCell ref="U142:Y142"/>
    <mergeCell ref="B138:C138"/>
    <mergeCell ref="D138:M138"/>
    <mergeCell ref="N138:AK138"/>
    <mergeCell ref="AL143:AR143"/>
    <mergeCell ref="AS143:AW143"/>
    <mergeCell ref="B145:C145"/>
    <mergeCell ref="D145:M145"/>
    <mergeCell ref="N145:AK145"/>
    <mergeCell ref="AL145:AQ145"/>
    <mergeCell ref="AR145:AU145"/>
    <mergeCell ref="AV145:AX145"/>
    <mergeCell ref="Z142:AF142"/>
    <mergeCell ref="AG142:AK142"/>
    <mergeCell ref="AL142:AR142"/>
    <mergeCell ref="AS142:AW142"/>
    <mergeCell ref="B143:H143"/>
    <mergeCell ref="I143:M143"/>
    <mergeCell ref="N143:T143"/>
    <mergeCell ref="U143:Y143"/>
    <mergeCell ref="Z143:AF143"/>
    <mergeCell ref="AG143:AK143"/>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5:C155"/>
    <mergeCell ref="D155:M155"/>
    <mergeCell ref="N155:AK155"/>
    <mergeCell ref="AL155:AQ155"/>
    <mergeCell ref="AR155:AU155"/>
    <mergeCell ref="AV155:AX155"/>
    <mergeCell ref="B154:C154"/>
    <mergeCell ref="D154:M154"/>
    <mergeCell ref="N154:AK154"/>
    <mergeCell ref="AL154:AQ154"/>
    <mergeCell ref="AR154:AU154"/>
    <mergeCell ref="AV154:AX154"/>
  </mergeCells>
  <phoneticPr fontId="2"/>
  <printOptions horizontalCentered="1"/>
  <pageMargins left="0.62992125984251968" right="0.39370078740157483" top="0.59055118110236227" bottom="0.19685039370078741" header="0.51181102362204722" footer="0.51181102362204722"/>
  <pageSetup paperSize="9" scale="67" fitToHeight="4" orientation="portrait" r:id="rId1"/>
  <headerFooter differentFirst="1" alignWithMargins="0"/>
  <rowBreaks count="4" manualBreakCount="4">
    <brk id="37" max="50" man="1"/>
    <brk id="73" max="50" man="1"/>
    <brk id="78" max="50" man="1"/>
    <brk id="124" max="16383" man="1"/>
  </rowBreaks>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G266"/>
  <sheetViews>
    <sheetView topLeftCell="A134" zoomScale="90" zoomScaleNormal="90" zoomScaleSheetLayoutView="85"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2" ht="23.25" customHeight="1" x14ac:dyDescent="0.15">
      <c r="AQ1" s="1072"/>
      <c r="AR1" s="1072"/>
      <c r="AS1" s="1072"/>
      <c r="AT1" s="1072"/>
      <c r="AU1" s="1072"/>
      <c r="AV1" s="1072"/>
      <c r="AW1" s="1072"/>
      <c r="AX1" s="34"/>
    </row>
    <row r="2" spans="2:52" ht="29.95" customHeight="1" thickBot="1" x14ac:dyDescent="0.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1073" t="s">
        <v>0</v>
      </c>
      <c r="AL2" s="1073"/>
      <c r="AM2" s="1073"/>
      <c r="AN2" s="1073"/>
      <c r="AO2" s="1073"/>
      <c r="AP2" s="1073"/>
      <c r="AQ2" s="1073"/>
      <c r="AR2" s="2250" t="s">
        <v>1591</v>
      </c>
      <c r="AS2" s="2251"/>
      <c r="AT2" s="2251"/>
      <c r="AU2" s="2251"/>
      <c r="AV2" s="2251"/>
      <c r="AW2" s="2251"/>
      <c r="AX2" s="2251"/>
      <c r="AY2" s="2251"/>
      <c r="AZ2" s="33"/>
    </row>
    <row r="3" spans="2:52" ht="19" thickBot="1" x14ac:dyDescent="0.2">
      <c r="B3" s="1076" t="s">
        <v>1515</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c r="AZ3" s="33"/>
    </row>
    <row r="4" spans="2:52" ht="20.95" customHeight="1" x14ac:dyDescent="0.15">
      <c r="B4" s="1079" t="s">
        <v>1</v>
      </c>
      <c r="C4" s="1080"/>
      <c r="D4" s="1080"/>
      <c r="E4" s="1080"/>
      <c r="F4" s="1080"/>
      <c r="G4" s="1080"/>
      <c r="H4" s="3033" t="s">
        <v>1592</v>
      </c>
      <c r="I4" s="1952"/>
      <c r="J4" s="1952"/>
      <c r="K4" s="1952"/>
      <c r="L4" s="1952"/>
      <c r="M4" s="1952"/>
      <c r="N4" s="1952"/>
      <c r="O4" s="1952"/>
      <c r="P4" s="1952"/>
      <c r="Q4" s="1952"/>
      <c r="R4" s="1952"/>
      <c r="S4" s="1952"/>
      <c r="T4" s="1952"/>
      <c r="U4" s="1952"/>
      <c r="V4" s="1952"/>
      <c r="W4" s="1952"/>
      <c r="X4" s="1952"/>
      <c r="Y4" s="1952"/>
      <c r="Z4" s="1084" t="s">
        <v>1593</v>
      </c>
      <c r="AA4" s="1085"/>
      <c r="AB4" s="1085"/>
      <c r="AC4" s="1085"/>
      <c r="AD4" s="1085"/>
      <c r="AE4" s="1086"/>
      <c r="AF4" s="3034" t="s">
        <v>1594</v>
      </c>
      <c r="AG4" s="3035"/>
      <c r="AH4" s="3035"/>
      <c r="AI4" s="3035"/>
      <c r="AJ4" s="3035"/>
      <c r="AK4" s="3035"/>
      <c r="AL4" s="3035"/>
      <c r="AM4" s="3035"/>
      <c r="AN4" s="3035"/>
      <c r="AO4" s="3035"/>
      <c r="AP4" s="3035"/>
      <c r="AQ4" s="3036"/>
      <c r="AR4" s="1093" t="s">
        <v>2</v>
      </c>
      <c r="AS4" s="1085"/>
      <c r="AT4" s="1085"/>
      <c r="AU4" s="1085"/>
      <c r="AV4" s="1085"/>
      <c r="AW4" s="1085"/>
      <c r="AX4" s="1085"/>
      <c r="AY4" s="1094"/>
      <c r="AZ4" s="33"/>
    </row>
    <row r="5" spans="2:52" ht="36" customHeight="1" x14ac:dyDescent="0.15">
      <c r="B5" s="1095" t="s">
        <v>3</v>
      </c>
      <c r="C5" s="1096"/>
      <c r="D5" s="1096"/>
      <c r="E5" s="1096"/>
      <c r="F5" s="1096"/>
      <c r="G5" s="1097"/>
      <c r="H5" s="1648" t="s">
        <v>1595</v>
      </c>
      <c r="I5" s="1649"/>
      <c r="J5" s="1649"/>
      <c r="K5" s="1649"/>
      <c r="L5" s="1649"/>
      <c r="M5" s="1649"/>
      <c r="N5" s="1649"/>
      <c r="O5" s="1649"/>
      <c r="P5" s="1649"/>
      <c r="Q5" s="1649"/>
      <c r="R5" s="1649"/>
      <c r="S5" s="1649"/>
      <c r="T5" s="1649"/>
      <c r="U5" s="1649"/>
      <c r="V5" s="1649"/>
      <c r="W5" s="1304"/>
      <c r="X5" s="1304"/>
      <c r="Y5" s="1304"/>
      <c r="Z5" s="1125" t="s">
        <v>4</v>
      </c>
      <c r="AA5" s="1126"/>
      <c r="AB5" s="1126"/>
      <c r="AC5" s="1126"/>
      <c r="AD5" s="1126"/>
      <c r="AE5" s="1127"/>
      <c r="AF5" s="3037"/>
      <c r="AG5" s="3038"/>
      <c r="AH5" s="3038"/>
      <c r="AI5" s="3038"/>
      <c r="AJ5" s="3038"/>
      <c r="AK5" s="3038"/>
      <c r="AL5" s="3038"/>
      <c r="AM5" s="3038"/>
      <c r="AN5" s="3038"/>
      <c r="AO5" s="3038"/>
      <c r="AP5" s="3038"/>
      <c r="AQ5" s="3039"/>
      <c r="AR5" s="2313" t="s">
        <v>1596</v>
      </c>
      <c r="AS5" s="2314"/>
      <c r="AT5" s="2314"/>
      <c r="AU5" s="2314"/>
      <c r="AV5" s="2314"/>
      <c r="AW5" s="2314"/>
      <c r="AX5" s="2314"/>
      <c r="AY5" s="2315"/>
      <c r="AZ5" s="33"/>
    </row>
    <row r="6" spans="2:52" ht="30.8" customHeight="1" x14ac:dyDescent="0.15">
      <c r="B6" s="1131" t="s">
        <v>5</v>
      </c>
      <c r="C6" s="1132"/>
      <c r="D6" s="1132"/>
      <c r="E6" s="1132"/>
      <c r="F6" s="1132"/>
      <c r="G6" s="1132"/>
      <c r="H6" s="1133" t="s">
        <v>1597</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3032" t="s">
        <v>1598</v>
      </c>
      <c r="AG6" s="2164"/>
      <c r="AH6" s="2164"/>
      <c r="AI6" s="2164"/>
      <c r="AJ6" s="2164"/>
      <c r="AK6" s="2164"/>
      <c r="AL6" s="2164"/>
      <c r="AM6" s="2164"/>
      <c r="AN6" s="2164"/>
      <c r="AO6" s="2164"/>
      <c r="AP6" s="2164"/>
      <c r="AQ6" s="2164"/>
      <c r="AR6" s="1109"/>
      <c r="AS6" s="1109"/>
      <c r="AT6" s="1109"/>
      <c r="AU6" s="1109"/>
      <c r="AV6" s="1109"/>
      <c r="AW6" s="1109"/>
      <c r="AX6" s="1109"/>
      <c r="AY6" s="1226"/>
      <c r="AZ6" s="33"/>
    </row>
    <row r="7" spans="2:52" ht="18" customHeight="1" x14ac:dyDescent="0.15">
      <c r="B7" s="1098" t="s">
        <v>112</v>
      </c>
      <c r="C7" s="1099"/>
      <c r="D7" s="1099"/>
      <c r="E7" s="1099"/>
      <c r="F7" s="1099"/>
      <c r="G7" s="1099"/>
      <c r="H7" s="3018" t="s">
        <v>1599</v>
      </c>
      <c r="I7" s="3019"/>
      <c r="J7" s="3019"/>
      <c r="K7" s="3019"/>
      <c r="L7" s="3019"/>
      <c r="M7" s="3019"/>
      <c r="N7" s="3019"/>
      <c r="O7" s="3019"/>
      <c r="P7" s="3019"/>
      <c r="Q7" s="3019"/>
      <c r="R7" s="3019"/>
      <c r="S7" s="3019"/>
      <c r="T7" s="3019"/>
      <c r="U7" s="3019"/>
      <c r="V7" s="3019"/>
      <c r="W7" s="3020"/>
      <c r="X7" s="3020"/>
      <c r="Y7" s="3021"/>
      <c r="Z7" s="1108" t="s">
        <v>1600</v>
      </c>
      <c r="AA7" s="1109"/>
      <c r="AB7" s="1109"/>
      <c r="AC7" s="1109"/>
      <c r="AD7" s="1109"/>
      <c r="AE7" s="1110"/>
      <c r="AF7" s="3026" t="s">
        <v>1601</v>
      </c>
      <c r="AG7" s="3027"/>
      <c r="AH7" s="3027"/>
      <c r="AI7" s="3027"/>
      <c r="AJ7" s="3027"/>
      <c r="AK7" s="3027"/>
      <c r="AL7" s="3027"/>
      <c r="AM7" s="3027"/>
      <c r="AN7" s="3027"/>
      <c r="AO7" s="3027"/>
      <c r="AP7" s="3027"/>
      <c r="AQ7" s="3027"/>
      <c r="AR7" s="3027"/>
      <c r="AS7" s="3027"/>
      <c r="AT7" s="3027"/>
      <c r="AU7" s="3027"/>
      <c r="AV7" s="3027"/>
      <c r="AW7" s="3027"/>
      <c r="AX7" s="3027"/>
      <c r="AY7" s="3028"/>
      <c r="AZ7" s="33"/>
    </row>
    <row r="8" spans="2:52" ht="24.05" customHeight="1" x14ac:dyDescent="0.15">
      <c r="B8" s="1100"/>
      <c r="C8" s="1101"/>
      <c r="D8" s="1101"/>
      <c r="E8" s="1101"/>
      <c r="F8" s="1101"/>
      <c r="G8" s="1101"/>
      <c r="H8" s="3022"/>
      <c r="I8" s="3023"/>
      <c r="J8" s="3023"/>
      <c r="K8" s="3023"/>
      <c r="L8" s="3023"/>
      <c r="M8" s="3023"/>
      <c r="N8" s="3023"/>
      <c r="O8" s="3023"/>
      <c r="P8" s="3023"/>
      <c r="Q8" s="3023"/>
      <c r="R8" s="3023"/>
      <c r="S8" s="3023"/>
      <c r="T8" s="3023"/>
      <c r="U8" s="3023"/>
      <c r="V8" s="3023"/>
      <c r="W8" s="3024"/>
      <c r="X8" s="3024"/>
      <c r="Y8" s="3025"/>
      <c r="Z8" s="1111"/>
      <c r="AA8" s="1109"/>
      <c r="AB8" s="1109"/>
      <c r="AC8" s="1109"/>
      <c r="AD8" s="1109"/>
      <c r="AE8" s="1110"/>
      <c r="AF8" s="3029"/>
      <c r="AG8" s="3030"/>
      <c r="AH8" s="3030"/>
      <c r="AI8" s="3030"/>
      <c r="AJ8" s="3030"/>
      <c r="AK8" s="3030"/>
      <c r="AL8" s="3030"/>
      <c r="AM8" s="3030"/>
      <c r="AN8" s="3030"/>
      <c r="AO8" s="3030"/>
      <c r="AP8" s="3030"/>
      <c r="AQ8" s="3030"/>
      <c r="AR8" s="3030"/>
      <c r="AS8" s="3030"/>
      <c r="AT8" s="3030"/>
      <c r="AU8" s="3030"/>
      <c r="AV8" s="3030"/>
      <c r="AW8" s="3030"/>
      <c r="AX8" s="3030"/>
      <c r="AY8" s="3031"/>
      <c r="AZ8" s="33"/>
    </row>
    <row r="9" spans="2:52" ht="103.75" customHeight="1" x14ac:dyDescent="0.15">
      <c r="B9" s="1118" t="s">
        <v>113</v>
      </c>
      <c r="C9" s="1119"/>
      <c r="D9" s="1119"/>
      <c r="E9" s="1119"/>
      <c r="F9" s="1119"/>
      <c r="G9" s="1119"/>
      <c r="H9" s="3017" t="s">
        <v>1602</v>
      </c>
      <c r="I9" s="1121"/>
      <c r="J9" s="1121"/>
      <c r="K9" s="1121"/>
      <c r="L9" s="1121"/>
      <c r="M9" s="1121"/>
      <c r="N9" s="1121"/>
      <c r="O9" s="1121"/>
      <c r="P9" s="1121"/>
      <c r="Q9" s="1121"/>
      <c r="R9" s="1121"/>
      <c r="S9" s="1121"/>
      <c r="T9" s="1121"/>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c r="AT9" s="1121"/>
      <c r="AU9" s="1121"/>
      <c r="AV9" s="1121"/>
      <c r="AW9" s="1121"/>
      <c r="AX9" s="1121"/>
      <c r="AY9" s="1122"/>
      <c r="AZ9" s="33"/>
    </row>
    <row r="10" spans="2:52" ht="137.30000000000001" customHeight="1" x14ac:dyDescent="0.15">
      <c r="B10" s="1118" t="s">
        <v>114</v>
      </c>
      <c r="C10" s="1119"/>
      <c r="D10" s="1119"/>
      <c r="E10" s="1119"/>
      <c r="F10" s="1119"/>
      <c r="G10" s="1119"/>
      <c r="H10" s="3017" t="s">
        <v>1603</v>
      </c>
      <c r="I10" s="1121"/>
      <c r="J10" s="1121"/>
      <c r="K10" s="1121"/>
      <c r="L10" s="1121"/>
      <c r="M10" s="1121"/>
      <c r="N10" s="1121"/>
      <c r="O10" s="1121"/>
      <c r="P10" s="1121"/>
      <c r="Q10" s="1121"/>
      <c r="R10" s="1121"/>
      <c r="S10" s="1121"/>
      <c r="T10" s="1121"/>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c r="AT10" s="1121"/>
      <c r="AU10" s="1121"/>
      <c r="AV10" s="1121"/>
      <c r="AW10" s="1121"/>
      <c r="AX10" s="1121"/>
      <c r="AY10" s="1122"/>
      <c r="AZ10" s="33"/>
    </row>
    <row r="11" spans="2:52" ht="29.3" customHeight="1" x14ac:dyDescent="0.15">
      <c r="B11" s="1118" t="s">
        <v>10</v>
      </c>
      <c r="C11" s="1119"/>
      <c r="D11" s="1119"/>
      <c r="E11" s="1119"/>
      <c r="F11" s="1119"/>
      <c r="G11" s="1143"/>
      <c r="H11" s="1628" t="s">
        <v>1604</v>
      </c>
      <c r="I11" s="1629"/>
      <c r="J11" s="1629"/>
      <c r="K11" s="1629"/>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30"/>
      <c r="AZ11" s="33"/>
    </row>
    <row r="12" spans="2:52"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15</v>
      </c>
      <c r="AM12" s="1156"/>
      <c r="AN12" s="1156"/>
      <c r="AO12" s="1156"/>
      <c r="AP12" s="1156"/>
      <c r="AQ12" s="1156"/>
      <c r="AR12" s="1157"/>
      <c r="AS12" s="1155" t="s">
        <v>117</v>
      </c>
      <c r="AT12" s="1156"/>
      <c r="AU12" s="1156"/>
      <c r="AV12" s="1156"/>
      <c r="AW12" s="1156"/>
      <c r="AX12" s="1156"/>
      <c r="AY12" s="1158"/>
      <c r="AZ12" s="33"/>
    </row>
    <row r="13" spans="2:52" ht="18" customHeight="1" x14ac:dyDescent="0.15">
      <c r="B13" s="685"/>
      <c r="C13" s="686"/>
      <c r="D13" s="686"/>
      <c r="E13" s="686"/>
      <c r="F13" s="686"/>
      <c r="G13" s="687"/>
      <c r="H13" s="1159" t="s">
        <v>17</v>
      </c>
      <c r="I13" s="1160"/>
      <c r="J13" s="1165" t="s">
        <v>18</v>
      </c>
      <c r="K13" s="1166"/>
      <c r="L13" s="1166"/>
      <c r="M13" s="1166"/>
      <c r="N13" s="1166"/>
      <c r="O13" s="1166"/>
      <c r="P13" s="1167"/>
      <c r="Q13" s="3001" t="s">
        <v>1605</v>
      </c>
      <c r="R13" s="3002"/>
      <c r="S13" s="3002"/>
      <c r="T13" s="3002"/>
      <c r="U13" s="3002"/>
      <c r="V13" s="3002"/>
      <c r="W13" s="3003"/>
      <c r="X13" s="3001" t="s">
        <v>101</v>
      </c>
      <c r="Y13" s="3002"/>
      <c r="Z13" s="3002"/>
      <c r="AA13" s="3002"/>
      <c r="AB13" s="3002"/>
      <c r="AC13" s="3002"/>
      <c r="AD13" s="3003"/>
      <c r="AE13" s="3007" t="s">
        <v>1605</v>
      </c>
      <c r="AF13" s="3008"/>
      <c r="AG13" s="3008"/>
      <c r="AH13" s="3008"/>
      <c r="AI13" s="3008"/>
      <c r="AJ13" s="3008"/>
      <c r="AK13" s="3009"/>
      <c r="AL13" s="3010">
        <f>SUM(M28:R30)</f>
        <v>623</v>
      </c>
      <c r="AM13" s="3010"/>
      <c r="AN13" s="3010"/>
      <c r="AO13" s="3010"/>
      <c r="AP13" s="3010"/>
      <c r="AQ13" s="3010"/>
      <c r="AR13" s="3010"/>
      <c r="AS13" s="3011">
        <v>2244</v>
      </c>
      <c r="AT13" s="3012"/>
      <c r="AU13" s="3012"/>
      <c r="AV13" s="3012"/>
      <c r="AW13" s="3012"/>
      <c r="AX13" s="3012"/>
      <c r="AY13" s="3013"/>
      <c r="AZ13" s="33"/>
    </row>
    <row r="14" spans="2:52" ht="18" customHeight="1" x14ac:dyDescent="0.15">
      <c r="B14" s="685"/>
      <c r="C14" s="686"/>
      <c r="D14" s="686"/>
      <c r="E14" s="686"/>
      <c r="F14" s="686"/>
      <c r="G14" s="687"/>
      <c r="H14" s="2997"/>
      <c r="I14" s="1162"/>
      <c r="J14" s="2998"/>
      <c r="K14" s="2999"/>
      <c r="L14" s="2999"/>
      <c r="M14" s="2999"/>
      <c r="N14" s="2999"/>
      <c r="O14" s="2999"/>
      <c r="P14" s="3000"/>
      <c r="Q14" s="3004"/>
      <c r="R14" s="3005"/>
      <c r="S14" s="3005"/>
      <c r="T14" s="3005"/>
      <c r="U14" s="3005"/>
      <c r="V14" s="3005"/>
      <c r="W14" s="3006"/>
      <c r="X14" s="3004"/>
      <c r="Y14" s="3005"/>
      <c r="Z14" s="3005"/>
      <c r="AA14" s="3005"/>
      <c r="AB14" s="3005"/>
      <c r="AC14" s="3005"/>
      <c r="AD14" s="3006"/>
      <c r="AE14" s="2377"/>
      <c r="AF14" s="2378"/>
      <c r="AG14" s="2378"/>
      <c r="AH14" s="2378"/>
      <c r="AI14" s="2378"/>
      <c r="AJ14" s="2378"/>
      <c r="AK14" s="2379"/>
      <c r="AL14" s="2377" t="s">
        <v>1606</v>
      </c>
      <c r="AM14" s="2378"/>
      <c r="AN14" s="2378"/>
      <c r="AO14" s="2378"/>
      <c r="AP14" s="2378"/>
      <c r="AQ14" s="2378"/>
      <c r="AR14" s="2379"/>
      <c r="AS14" s="3014" t="s">
        <v>1607</v>
      </c>
      <c r="AT14" s="3015"/>
      <c r="AU14" s="3015"/>
      <c r="AV14" s="3015"/>
      <c r="AW14" s="3015"/>
      <c r="AX14" s="3015"/>
      <c r="AY14" s="3016"/>
      <c r="AZ14" s="33"/>
    </row>
    <row r="15" spans="2:52" ht="29.3" customHeight="1" x14ac:dyDescent="0.15">
      <c r="B15" s="685"/>
      <c r="C15" s="686"/>
      <c r="D15" s="686"/>
      <c r="E15" s="686"/>
      <c r="F15" s="686"/>
      <c r="G15" s="687"/>
      <c r="H15" s="1161"/>
      <c r="I15" s="1162"/>
      <c r="J15" s="1173" t="s">
        <v>19</v>
      </c>
      <c r="K15" s="1174"/>
      <c r="L15" s="1174"/>
      <c r="M15" s="1174"/>
      <c r="N15" s="1174"/>
      <c r="O15" s="1174"/>
      <c r="P15" s="1175"/>
      <c r="Q15" s="2989" t="s">
        <v>101</v>
      </c>
      <c r="R15" s="2989"/>
      <c r="S15" s="2989"/>
      <c r="T15" s="2989"/>
      <c r="U15" s="2989"/>
      <c r="V15" s="2989"/>
      <c r="W15" s="2989"/>
      <c r="X15" s="2989" t="s">
        <v>101</v>
      </c>
      <c r="Y15" s="2989"/>
      <c r="Z15" s="2989"/>
      <c r="AA15" s="2989"/>
      <c r="AB15" s="2989"/>
      <c r="AC15" s="2989"/>
      <c r="AD15" s="2989"/>
      <c r="AE15" s="2996" t="s">
        <v>1608</v>
      </c>
      <c r="AF15" s="2378"/>
      <c r="AG15" s="2378"/>
      <c r="AH15" s="2378"/>
      <c r="AI15" s="2378"/>
      <c r="AJ15" s="2378"/>
      <c r="AK15" s="2379"/>
      <c r="AL15" s="2377" t="s">
        <v>1605</v>
      </c>
      <c r="AM15" s="2378"/>
      <c r="AN15" s="2378"/>
      <c r="AO15" s="2378"/>
      <c r="AP15" s="2378"/>
      <c r="AQ15" s="2378"/>
      <c r="AR15" s="2379"/>
      <c r="AS15" s="2994"/>
      <c r="AT15" s="2994"/>
      <c r="AU15" s="2994"/>
      <c r="AV15" s="2994"/>
      <c r="AW15" s="2994"/>
      <c r="AX15" s="2994"/>
      <c r="AY15" s="2995"/>
      <c r="AZ15" s="33"/>
    </row>
    <row r="16" spans="2:52" ht="24.75" customHeight="1" x14ac:dyDescent="0.15">
      <c r="B16" s="685"/>
      <c r="C16" s="686"/>
      <c r="D16" s="686"/>
      <c r="E16" s="686"/>
      <c r="F16" s="686"/>
      <c r="G16" s="687"/>
      <c r="H16" s="1161"/>
      <c r="I16" s="1162"/>
      <c r="J16" s="1173" t="s">
        <v>20</v>
      </c>
      <c r="K16" s="1174"/>
      <c r="L16" s="1174"/>
      <c r="M16" s="1174"/>
      <c r="N16" s="1174"/>
      <c r="O16" s="1174"/>
      <c r="P16" s="1175"/>
      <c r="Q16" s="2989" t="s">
        <v>101</v>
      </c>
      <c r="R16" s="2989"/>
      <c r="S16" s="2989"/>
      <c r="T16" s="2989"/>
      <c r="U16" s="2989"/>
      <c r="V16" s="2989"/>
      <c r="W16" s="2989"/>
      <c r="X16" s="2989" t="s">
        <v>101</v>
      </c>
      <c r="Y16" s="2989"/>
      <c r="Z16" s="2989"/>
      <c r="AA16" s="2989"/>
      <c r="AB16" s="2989"/>
      <c r="AC16" s="2989"/>
      <c r="AD16" s="2989"/>
      <c r="AE16" s="2990">
        <v>-6233</v>
      </c>
      <c r="AF16" s="2991"/>
      <c r="AG16" s="2991"/>
      <c r="AH16" s="2991"/>
      <c r="AI16" s="2991"/>
      <c r="AJ16" s="2991"/>
      <c r="AK16" s="2992"/>
      <c r="AL16" s="2993">
        <v>6233</v>
      </c>
      <c r="AM16" s="2993"/>
      <c r="AN16" s="2993"/>
      <c r="AO16" s="2993"/>
      <c r="AP16" s="2993"/>
      <c r="AQ16" s="2993"/>
      <c r="AR16" s="2993"/>
      <c r="AS16" s="2994"/>
      <c r="AT16" s="2994"/>
      <c r="AU16" s="2994"/>
      <c r="AV16" s="2994"/>
      <c r="AW16" s="2994"/>
      <c r="AX16" s="2994"/>
      <c r="AY16" s="2995"/>
      <c r="AZ16" s="33"/>
    </row>
    <row r="17" spans="2:52" ht="24.75" customHeight="1" x14ac:dyDescent="0.15">
      <c r="B17" s="685"/>
      <c r="C17" s="686"/>
      <c r="D17" s="686"/>
      <c r="E17" s="686"/>
      <c r="F17" s="686"/>
      <c r="G17" s="687"/>
      <c r="H17" s="1163"/>
      <c r="I17" s="1164"/>
      <c r="J17" s="1177" t="s">
        <v>21</v>
      </c>
      <c r="K17" s="1178"/>
      <c r="L17" s="1178"/>
      <c r="M17" s="1178"/>
      <c r="N17" s="1178"/>
      <c r="O17" s="1178"/>
      <c r="P17" s="1179"/>
      <c r="Q17" s="2984" t="s">
        <v>101</v>
      </c>
      <c r="R17" s="2984"/>
      <c r="S17" s="2984"/>
      <c r="T17" s="2984"/>
      <c r="U17" s="2984"/>
      <c r="V17" s="2984"/>
      <c r="W17" s="2984"/>
      <c r="X17" s="2984" t="s">
        <v>101</v>
      </c>
      <c r="Y17" s="2984"/>
      <c r="Z17" s="2984"/>
      <c r="AA17" s="2984"/>
      <c r="AB17" s="2984"/>
      <c r="AC17" s="2984"/>
      <c r="AD17" s="2984"/>
      <c r="AE17" s="2985">
        <f>SUM(AE13:AK16)+7049</f>
        <v>816</v>
      </c>
      <c r="AF17" s="2985"/>
      <c r="AG17" s="2985"/>
      <c r="AH17" s="2985"/>
      <c r="AI17" s="2985"/>
      <c r="AJ17" s="2985"/>
      <c r="AK17" s="2985"/>
      <c r="AL17" s="2985">
        <v>8131</v>
      </c>
      <c r="AM17" s="2985"/>
      <c r="AN17" s="2985"/>
      <c r="AO17" s="2985"/>
      <c r="AP17" s="2985"/>
      <c r="AQ17" s="2985"/>
      <c r="AR17" s="2985"/>
      <c r="AS17" s="2986">
        <v>7614</v>
      </c>
      <c r="AT17" s="2987"/>
      <c r="AU17" s="2987"/>
      <c r="AV17" s="2987"/>
      <c r="AW17" s="2987"/>
      <c r="AX17" s="2987"/>
      <c r="AY17" s="2988"/>
      <c r="AZ17" s="33"/>
    </row>
    <row r="18" spans="2:52" ht="30.8" customHeight="1" x14ac:dyDescent="0.15">
      <c r="B18" s="685"/>
      <c r="C18" s="686"/>
      <c r="D18" s="686"/>
      <c r="E18" s="686"/>
      <c r="F18" s="686"/>
      <c r="G18" s="687"/>
      <c r="H18" s="1190" t="s">
        <v>22</v>
      </c>
      <c r="I18" s="1191"/>
      <c r="J18" s="1191"/>
      <c r="K18" s="1191"/>
      <c r="L18" s="1191"/>
      <c r="M18" s="1191"/>
      <c r="N18" s="1191"/>
      <c r="O18" s="1191"/>
      <c r="P18" s="1191"/>
      <c r="Q18" s="2977" t="s">
        <v>101</v>
      </c>
      <c r="R18" s="2977"/>
      <c r="S18" s="2977"/>
      <c r="T18" s="2977"/>
      <c r="U18" s="2977"/>
      <c r="V18" s="2977"/>
      <c r="W18" s="2977"/>
      <c r="X18" s="2978" t="s">
        <v>101</v>
      </c>
      <c r="Y18" s="2979"/>
      <c r="Z18" s="2979"/>
      <c r="AA18" s="2979"/>
      <c r="AB18" s="2979"/>
      <c r="AC18" s="2979"/>
      <c r="AD18" s="2980"/>
      <c r="AE18" s="2981">
        <v>802</v>
      </c>
      <c r="AF18" s="2982"/>
      <c r="AG18" s="2982"/>
      <c r="AH18" s="2982"/>
      <c r="AI18" s="2982"/>
      <c r="AJ18" s="2982"/>
      <c r="AK18" s="2983"/>
      <c r="AL18" s="1193"/>
      <c r="AM18" s="1193"/>
      <c r="AN18" s="1193"/>
      <c r="AO18" s="1193"/>
      <c r="AP18" s="1193"/>
      <c r="AQ18" s="1193"/>
      <c r="AR18" s="1193"/>
      <c r="AS18" s="1193"/>
      <c r="AT18" s="1193"/>
      <c r="AU18" s="1193"/>
      <c r="AV18" s="1193"/>
      <c r="AW18" s="1193"/>
      <c r="AX18" s="1193"/>
      <c r="AY18" s="1194"/>
      <c r="AZ18" s="33"/>
    </row>
    <row r="19" spans="2:52" ht="24.75" customHeight="1" x14ac:dyDescent="0.15">
      <c r="B19" s="1150"/>
      <c r="C19" s="1151"/>
      <c r="D19" s="1151"/>
      <c r="E19" s="1151"/>
      <c r="F19" s="1151"/>
      <c r="G19" s="1152"/>
      <c r="H19" s="1190" t="s">
        <v>23</v>
      </c>
      <c r="I19" s="1191"/>
      <c r="J19" s="1191"/>
      <c r="K19" s="1191"/>
      <c r="L19" s="1191"/>
      <c r="M19" s="1191"/>
      <c r="N19" s="1191"/>
      <c r="O19" s="1191"/>
      <c r="P19" s="1191"/>
      <c r="Q19" s="2976" t="s">
        <v>101</v>
      </c>
      <c r="R19" s="2976"/>
      <c r="S19" s="2976"/>
      <c r="T19" s="2976"/>
      <c r="U19" s="2976"/>
      <c r="V19" s="2976"/>
      <c r="W19" s="2976"/>
      <c r="X19" s="2976" t="s">
        <v>101</v>
      </c>
      <c r="Y19" s="2976"/>
      <c r="Z19" s="2976"/>
      <c r="AA19" s="2976"/>
      <c r="AB19" s="2976"/>
      <c r="AC19" s="2976"/>
      <c r="AD19" s="2976"/>
      <c r="AE19" s="2976">
        <f>802/AE17</f>
        <v>0.98284313725490191</v>
      </c>
      <c r="AF19" s="2976"/>
      <c r="AG19" s="2976"/>
      <c r="AH19" s="2976"/>
      <c r="AI19" s="2976"/>
      <c r="AJ19" s="2976"/>
      <c r="AK19" s="2976"/>
      <c r="AL19" s="1193"/>
      <c r="AM19" s="1193"/>
      <c r="AN19" s="1193"/>
      <c r="AO19" s="1193"/>
      <c r="AP19" s="1193"/>
      <c r="AQ19" s="1193"/>
      <c r="AR19" s="1193"/>
      <c r="AS19" s="1193"/>
      <c r="AT19" s="1193"/>
      <c r="AU19" s="1193"/>
      <c r="AV19" s="1193"/>
      <c r="AW19" s="1193"/>
      <c r="AX19" s="1193"/>
      <c r="AY19" s="1194"/>
      <c r="AZ19" s="33"/>
    </row>
    <row r="20" spans="2:52" ht="31.75" customHeight="1" x14ac:dyDescent="0.15">
      <c r="B20" s="1246" t="s">
        <v>24</v>
      </c>
      <c r="C20" s="1247"/>
      <c r="D20" s="1247"/>
      <c r="E20" s="1247"/>
      <c r="F20" s="1247"/>
      <c r="G20" s="1248"/>
      <c r="H20" s="1217" t="s">
        <v>25</v>
      </c>
      <c r="I20" s="1156"/>
      <c r="J20" s="1156"/>
      <c r="K20" s="1156"/>
      <c r="L20" s="1156"/>
      <c r="M20" s="1156"/>
      <c r="N20" s="1156"/>
      <c r="O20" s="1156"/>
      <c r="P20" s="1156"/>
      <c r="Q20" s="1156"/>
      <c r="R20" s="1156"/>
      <c r="S20" s="1156"/>
      <c r="T20" s="1156"/>
      <c r="U20" s="1156"/>
      <c r="V20" s="1156"/>
      <c r="W20" s="1156"/>
      <c r="X20" s="1156"/>
      <c r="Y20" s="1157"/>
      <c r="Z20" s="1218"/>
      <c r="AA20" s="1219"/>
      <c r="AB20" s="1220"/>
      <c r="AC20" s="1155" t="s">
        <v>26</v>
      </c>
      <c r="AD20" s="1156"/>
      <c r="AE20" s="1157"/>
      <c r="AF20" s="1199" t="s">
        <v>116</v>
      </c>
      <c r="AG20" s="1199"/>
      <c r="AH20" s="1199"/>
      <c r="AI20" s="1199"/>
      <c r="AJ20" s="1199"/>
      <c r="AK20" s="1199" t="s">
        <v>124</v>
      </c>
      <c r="AL20" s="1199"/>
      <c r="AM20" s="1199"/>
      <c r="AN20" s="1199"/>
      <c r="AO20" s="1199"/>
      <c r="AP20" s="1199" t="s">
        <v>125</v>
      </c>
      <c r="AQ20" s="1199"/>
      <c r="AR20" s="1199"/>
      <c r="AS20" s="1199"/>
      <c r="AT20" s="1199"/>
      <c r="AU20" s="1200" t="s">
        <v>1609</v>
      </c>
      <c r="AV20" s="1199"/>
      <c r="AW20" s="1199"/>
      <c r="AX20" s="1199"/>
      <c r="AY20" s="1201"/>
      <c r="AZ20" s="33"/>
    </row>
    <row r="21" spans="2:52" ht="32.25" customHeight="1" x14ac:dyDescent="0.15">
      <c r="B21" s="1249"/>
      <c r="C21" s="1247"/>
      <c r="D21" s="1247"/>
      <c r="E21" s="1247"/>
      <c r="F21" s="1247"/>
      <c r="G21" s="1248"/>
      <c r="H21" s="2407" t="s">
        <v>1610</v>
      </c>
      <c r="I21" s="1345"/>
      <c r="J21" s="1345"/>
      <c r="K21" s="1345"/>
      <c r="L21" s="1345"/>
      <c r="M21" s="1345"/>
      <c r="N21" s="1345"/>
      <c r="O21" s="1345"/>
      <c r="P21" s="1345"/>
      <c r="Q21" s="1345"/>
      <c r="R21" s="1345"/>
      <c r="S21" s="1345"/>
      <c r="T21" s="1345"/>
      <c r="U21" s="1345"/>
      <c r="V21" s="1345"/>
      <c r="W21" s="1345"/>
      <c r="X21" s="1345"/>
      <c r="Y21" s="2408"/>
      <c r="Z21" s="1208" t="s">
        <v>27</v>
      </c>
      <c r="AA21" s="1209"/>
      <c r="AB21" s="1210"/>
      <c r="AC21" s="2413" t="s">
        <v>1611</v>
      </c>
      <c r="AD21" s="2413"/>
      <c r="AE21" s="2413"/>
      <c r="AF21" s="2975" t="s">
        <v>1612</v>
      </c>
      <c r="AG21" s="1693"/>
      <c r="AH21" s="1693"/>
      <c r="AI21" s="1693"/>
      <c r="AJ21" s="1693"/>
      <c r="AK21" s="2414" t="s">
        <v>1613</v>
      </c>
      <c r="AL21" s="2054"/>
      <c r="AM21" s="2054"/>
      <c r="AN21" s="2054"/>
      <c r="AO21" s="2054"/>
      <c r="AP21" s="2807" t="s">
        <v>1614</v>
      </c>
      <c r="AQ21" s="1614"/>
      <c r="AR21" s="1614"/>
      <c r="AS21" s="1614"/>
      <c r="AT21" s="1614"/>
      <c r="AU21" s="2054">
        <v>56000</v>
      </c>
      <c r="AV21" s="2054"/>
      <c r="AW21" s="2054"/>
      <c r="AX21" s="2054"/>
      <c r="AY21" s="2415"/>
      <c r="AZ21" s="33"/>
    </row>
    <row r="22" spans="2:52" ht="32.25" customHeight="1" x14ac:dyDescent="0.15">
      <c r="B22" s="1250"/>
      <c r="C22" s="1251"/>
      <c r="D22" s="1251"/>
      <c r="E22" s="1251"/>
      <c r="F22" s="1251"/>
      <c r="G22" s="1252"/>
      <c r="H22" s="2409"/>
      <c r="I22" s="1351"/>
      <c r="J22" s="1351"/>
      <c r="K22" s="1351"/>
      <c r="L22" s="1351"/>
      <c r="M22" s="1351"/>
      <c r="N22" s="1351"/>
      <c r="O22" s="1351"/>
      <c r="P22" s="1351"/>
      <c r="Q22" s="1351"/>
      <c r="R22" s="1351"/>
      <c r="S22" s="1351"/>
      <c r="T22" s="1351"/>
      <c r="U22" s="1351"/>
      <c r="V22" s="1351"/>
      <c r="W22" s="1351"/>
      <c r="X22" s="1351"/>
      <c r="Y22" s="2410"/>
      <c r="Z22" s="1155" t="s">
        <v>28</v>
      </c>
      <c r="AA22" s="1156"/>
      <c r="AB22" s="1157"/>
      <c r="AC22" s="1239" t="s">
        <v>1615</v>
      </c>
      <c r="AD22" s="1239"/>
      <c r="AE22" s="1239"/>
      <c r="AF22" s="2425">
        <v>93.4</v>
      </c>
      <c r="AG22" s="2425"/>
      <c r="AH22" s="2425"/>
      <c r="AI22" s="2425"/>
      <c r="AJ22" s="2425"/>
      <c r="AK22" s="2425">
        <v>94.6</v>
      </c>
      <c r="AL22" s="2425"/>
      <c r="AM22" s="2425"/>
      <c r="AN22" s="2425"/>
      <c r="AO22" s="2425"/>
      <c r="AP22" s="1614">
        <v>95.6</v>
      </c>
      <c r="AQ22" s="1614"/>
      <c r="AR22" s="1614"/>
      <c r="AS22" s="1614"/>
      <c r="AT22" s="1614"/>
      <c r="AU22" s="1241"/>
      <c r="AV22" s="1241"/>
      <c r="AW22" s="1241"/>
      <c r="AX22" s="1241"/>
      <c r="AY22" s="1242"/>
      <c r="AZ22" s="33"/>
    </row>
    <row r="23" spans="2:52" ht="31.75" customHeight="1" x14ac:dyDescent="0.15">
      <c r="B23" s="1243" t="s">
        <v>29</v>
      </c>
      <c r="C23" s="1244"/>
      <c r="D23" s="1244"/>
      <c r="E23" s="1244"/>
      <c r="F23" s="1244"/>
      <c r="G23" s="1245"/>
      <c r="H23" s="1217" t="s">
        <v>30</v>
      </c>
      <c r="I23" s="1156"/>
      <c r="J23" s="1156"/>
      <c r="K23" s="1156"/>
      <c r="L23" s="1156"/>
      <c r="M23" s="1156"/>
      <c r="N23" s="1156"/>
      <c r="O23" s="1156"/>
      <c r="P23" s="1156"/>
      <c r="Q23" s="1156"/>
      <c r="R23" s="1156"/>
      <c r="S23" s="1156"/>
      <c r="T23" s="1156"/>
      <c r="U23" s="1156"/>
      <c r="V23" s="1156"/>
      <c r="W23" s="1156"/>
      <c r="X23" s="1156"/>
      <c r="Y23" s="1157"/>
      <c r="Z23" s="1218"/>
      <c r="AA23" s="1219"/>
      <c r="AB23" s="1220"/>
      <c r="AC23" s="1155" t="s">
        <v>26</v>
      </c>
      <c r="AD23" s="1156"/>
      <c r="AE23" s="1157"/>
      <c r="AF23" s="1199" t="s">
        <v>116</v>
      </c>
      <c r="AG23" s="1199"/>
      <c r="AH23" s="1199"/>
      <c r="AI23" s="1199"/>
      <c r="AJ23" s="1199"/>
      <c r="AK23" s="1199" t="s">
        <v>124</v>
      </c>
      <c r="AL23" s="1199"/>
      <c r="AM23" s="1199"/>
      <c r="AN23" s="1199"/>
      <c r="AO23" s="1199"/>
      <c r="AP23" s="1199" t="s">
        <v>125</v>
      </c>
      <c r="AQ23" s="1199"/>
      <c r="AR23" s="1199"/>
      <c r="AS23" s="1199"/>
      <c r="AT23" s="1199"/>
      <c r="AU23" s="1264" t="s">
        <v>31</v>
      </c>
      <c r="AV23" s="1265"/>
      <c r="AW23" s="1265"/>
      <c r="AX23" s="1265"/>
      <c r="AY23" s="1266"/>
      <c r="AZ23" s="33"/>
    </row>
    <row r="24" spans="2:52" ht="39.950000000000003" customHeight="1" x14ac:dyDescent="0.15">
      <c r="B24" s="688"/>
      <c r="C24" s="689"/>
      <c r="D24" s="689"/>
      <c r="E24" s="689"/>
      <c r="F24" s="689"/>
      <c r="G24" s="690"/>
      <c r="H24" s="1397" t="s">
        <v>1616</v>
      </c>
      <c r="I24" s="614"/>
      <c r="J24" s="614"/>
      <c r="K24" s="614"/>
      <c r="L24" s="614"/>
      <c r="M24" s="614"/>
      <c r="N24" s="614"/>
      <c r="O24" s="614"/>
      <c r="P24" s="614"/>
      <c r="Q24" s="614"/>
      <c r="R24" s="614"/>
      <c r="S24" s="614"/>
      <c r="T24" s="614"/>
      <c r="U24" s="614"/>
      <c r="V24" s="614"/>
      <c r="W24" s="614"/>
      <c r="X24" s="614"/>
      <c r="Y24" s="2166"/>
      <c r="Z24" s="1269" t="s">
        <v>32</v>
      </c>
      <c r="AA24" s="1270"/>
      <c r="AB24" s="1271"/>
      <c r="AC24" s="2782" t="s">
        <v>1371</v>
      </c>
      <c r="AD24" s="2436"/>
      <c r="AE24" s="2437"/>
      <c r="AF24" s="2974" t="s">
        <v>1543</v>
      </c>
      <c r="AG24" s="2974"/>
      <c r="AH24" s="2974"/>
      <c r="AI24" s="2974"/>
      <c r="AJ24" s="2974"/>
      <c r="AK24" s="2974" t="s">
        <v>1543</v>
      </c>
      <c r="AL24" s="2974"/>
      <c r="AM24" s="2974"/>
      <c r="AN24" s="2974"/>
      <c r="AO24" s="2974"/>
      <c r="AP24" s="2974">
        <v>243</v>
      </c>
      <c r="AQ24" s="2974"/>
      <c r="AR24" s="2974"/>
      <c r="AS24" s="2974"/>
      <c r="AT24" s="2974"/>
      <c r="AU24" s="2425"/>
      <c r="AV24" s="2425"/>
      <c r="AW24" s="2425"/>
      <c r="AX24" s="2425"/>
      <c r="AY24" s="2970"/>
      <c r="AZ24" s="33"/>
    </row>
    <row r="25" spans="2:52" ht="26.85" customHeight="1" x14ac:dyDescent="0.15">
      <c r="B25" s="670"/>
      <c r="C25" s="554"/>
      <c r="D25" s="554"/>
      <c r="E25" s="554"/>
      <c r="F25" s="554"/>
      <c r="G25" s="1573"/>
      <c r="H25" s="1394"/>
      <c r="I25" s="620"/>
      <c r="J25" s="620"/>
      <c r="K25" s="620"/>
      <c r="L25" s="620"/>
      <c r="M25" s="620"/>
      <c r="N25" s="620"/>
      <c r="O25" s="620"/>
      <c r="P25" s="620"/>
      <c r="Q25" s="620"/>
      <c r="R25" s="620"/>
      <c r="S25" s="620"/>
      <c r="T25" s="620"/>
      <c r="U25" s="620"/>
      <c r="V25" s="620"/>
      <c r="W25" s="620"/>
      <c r="X25" s="620"/>
      <c r="Y25" s="2446"/>
      <c r="Z25" s="1584"/>
      <c r="AA25" s="1585"/>
      <c r="AB25" s="1586"/>
      <c r="AC25" s="2438"/>
      <c r="AD25" s="2439"/>
      <c r="AE25" s="2440"/>
      <c r="AF25" s="619"/>
      <c r="AG25" s="620"/>
      <c r="AH25" s="620"/>
      <c r="AI25" s="620"/>
      <c r="AJ25" s="2446"/>
      <c r="AK25" s="184" t="s">
        <v>1617</v>
      </c>
      <c r="AL25" s="2971" t="s">
        <v>1543</v>
      </c>
      <c r="AM25" s="2971"/>
      <c r="AN25" s="2971"/>
      <c r="AO25" s="203" t="s">
        <v>1618</v>
      </c>
      <c r="AP25" s="184" t="s">
        <v>1617</v>
      </c>
      <c r="AQ25" s="2971"/>
      <c r="AR25" s="2971"/>
      <c r="AS25" s="2971"/>
      <c r="AT25" s="203" t="s">
        <v>1618</v>
      </c>
      <c r="AU25" s="184" t="s">
        <v>1617</v>
      </c>
      <c r="AV25" s="2971">
        <v>41</v>
      </c>
      <c r="AW25" s="2971"/>
      <c r="AX25" s="2971"/>
      <c r="AY25" s="204" t="s">
        <v>1618</v>
      </c>
      <c r="AZ25" s="33"/>
    </row>
    <row r="26" spans="2:52" s="1" customFormat="1" ht="60.9" customHeight="1" x14ac:dyDescent="0.15">
      <c r="B26" s="2972" t="s">
        <v>34</v>
      </c>
      <c r="C26" s="2973"/>
      <c r="D26" s="2973"/>
      <c r="E26" s="2973"/>
      <c r="F26" s="2973"/>
      <c r="G26" s="2973"/>
      <c r="H26" s="2769" t="s">
        <v>1619</v>
      </c>
      <c r="I26" s="2461"/>
      <c r="J26" s="2461"/>
      <c r="K26" s="2461"/>
      <c r="L26" s="2461"/>
      <c r="M26" s="2461"/>
      <c r="N26" s="2461"/>
      <c r="O26" s="2461"/>
      <c r="P26" s="2461"/>
      <c r="Q26" s="2461"/>
      <c r="R26" s="2461"/>
      <c r="S26" s="2461"/>
      <c r="T26" s="2461"/>
      <c r="U26" s="2461"/>
      <c r="V26" s="2461"/>
      <c r="W26" s="2461"/>
      <c r="X26" s="2461"/>
      <c r="Y26" s="2461"/>
      <c r="Z26" s="2782" t="s">
        <v>35</v>
      </c>
      <c r="AA26" s="2436"/>
      <c r="AB26" s="2437"/>
      <c r="AC26" s="2030" t="s">
        <v>1620</v>
      </c>
      <c r="AD26" s="2031"/>
      <c r="AE26" s="2031"/>
      <c r="AF26" s="2031"/>
      <c r="AG26" s="2031"/>
      <c r="AH26" s="2031"/>
      <c r="AI26" s="2031"/>
      <c r="AJ26" s="2031"/>
      <c r="AK26" s="2031"/>
      <c r="AL26" s="2031"/>
      <c r="AM26" s="2031"/>
      <c r="AN26" s="2031"/>
      <c r="AO26" s="2031"/>
      <c r="AP26" s="2031"/>
      <c r="AQ26" s="2031"/>
      <c r="AR26" s="2031"/>
      <c r="AS26" s="2031"/>
      <c r="AT26" s="2031"/>
      <c r="AU26" s="2031"/>
      <c r="AV26" s="2031"/>
      <c r="AW26" s="2031"/>
      <c r="AX26" s="2031"/>
      <c r="AY26" s="2032"/>
      <c r="AZ26" s="35"/>
    </row>
    <row r="27" spans="2:52" ht="23.1" customHeight="1" x14ac:dyDescent="0.15">
      <c r="B27" s="1317" t="s">
        <v>36</v>
      </c>
      <c r="C27" s="1318"/>
      <c r="D27" s="1323" t="s">
        <v>37</v>
      </c>
      <c r="E27" s="1324"/>
      <c r="F27" s="1324"/>
      <c r="G27" s="1324"/>
      <c r="H27" s="1324"/>
      <c r="I27" s="1324"/>
      <c r="J27" s="1324"/>
      <c r="K27" s="1324"/>
      <c r="L27" s="1325"/>
      <c r="M27" s="1326" t="s">
        <v>38</v>
      </c>
      <c r="N27" s="1326"/>
      <c r="O27" s="1326"/>
      <c r="P27" s="1326"/>
      <c r="Q27" s="1326"/>
      <c r="R27" s="1326"/>
      <c r="S27" s="1327" t="s">
        <v>117</v>
      </c>
      <c r="T27" s="1327"/>
      <c r="U27" s="1327"/>
      <c r="V27" s="1327"/>
      <c r="W27" s="1327"/>
      <c r="X27" s="1327"/>
      <c r="Y27" s="1328" t="s">
        <v>39</v>
      </c>
      <c r="Z27" s="1324"/>
      <c r="AA27" s="1324"/>
      <c r="AB27" s="1324"/>
      <c r="AC27" s="1324"/>
      <c r="AD27" s="1324"/>
      <c r="AE27" s="1324"/>
      <c r="AF27" s="1324"/>
      <c r="AG27" s="1324"/>
      <c r="AH27" s="1324"/>
      <c r="AI27" s="1324"/>
      <c r="AJ27" s="1324"/>
      <c r="AK27" s="1324"/>
      <c r="AL27" s="1324"/>
      <c r="AM27" s="1324"/>
      <c r="AN27" s="1324"/>
      <c r="AO27" s="1324"/>
      <c r="AP27" s="1324"/>
      <c r="AQ27" s="1324"/>
      <c r="AR27" s="1324"/>
      <c r="AS27" s="1324"/>
      <c r="AT27" s="1324"/>
      <c r="AU27" s="1324"/>
      <c r="AV27" s="1324"/>
      <c r="AW27" s="1324"/>
      <c r="AX27" s="1324"/>
      <c r="AY27" s="1329"/>
      <c r="AZ27" s="33"/>
    </row>
    <row r="28" spans="2:52" ht="31.6" customHeight="1" x14ac:dyDescent="0.15">
      <c r="B28" s="1319"/>
      <c r="C28" s="1320"/>
      <c r="D28" s="2950" t="s">
        <v>1621</v>
      </c>
      <c r="E28" s="2951"/>
      <c r="F28" s="2951"/>
      <c r="G28" s="2951"/>
      <c r="H28" s="2951"/>
      <c r="I28" s="2951"/>
      <c r="J28" s="2951"/>
      <c r="K28" s="2951"/>
      <c r="L28" s="2952"/>
      <c r="M28" s="2966">
        <v>511</v>
      </c>
      <c r="N28" s="2966"/>
      <c r="O28" s="2966"/>
      <c r="P28" s="2966"/>
      <c r="Q28" s="2966"/>
      <c r="R28" s="2966"/>
      <c r="S28" s="2490">
        <v>2036</v>
      </c>
      <c r="T28" s="2490"/>
      <c r="U28" s="2490"/>
      <c r="V28" s="2490"/>
      <c r="W28" s="2490"/>
      <c r="X28" s="2490"/>
      <c r="Y28" s="2967"/>
      <c r="Z28" s="2968"/>
      <c r="AA28" s="2968"/>
      <c r="AB28" s="2968"/>
      <c r="AC28" s="2968"/>
      <c r="AD28" s="2968"/>
      <c r="AE28" s="2968"/>
      <c r="AF28" s="2968"/>
      <c r="AG28" s="2968"/>
      <c r="AH28" s="2968"/>
      <c r="AI28" s="2968"/>
      <c r="AJ28" s="2968"/>
      <c r="AK28" s="2968"/>
      <c r="AL28" s="2968"/>
      <c r="AM28" s="2968"/>
      <c r="AN28" s="2968"/>
      <c r="AO28" s="2968"/>
      <c r="AP28" s="2968"/>
      <c r="AQ28" s="2968"/>
      <c r="AR28" s="2968"/>
      <c r="AS28" s="2968"/>
      <c r="AT28" s="2968"/>
      <c r="AU28" s="2968"/>
      <c r="AV28" s="2968"/>
      <c r="AW28" s="2968"/>
      <c r="AX28" s="2968"/>
      <c r="AY28" s="2969"/>
      <c r="AZ28" s="33"/>
    </row>
    <row r="29" spans="2:52" ht="31.6" customHeight="1" x14ac:dyDescent="0.15">
      <c r="B29" s="1319"/>
      <c r="C29" s="1320"/>
      <c r="D29" s="2950" t="s">
        <v>1622</v>
      </c>
      <c r="E29" s="2951"/>
      <c r="F29" s="2951"/>
      <c r="G29" s="2951"/>
      <c r="H29" s="2951"/>
      <c r="I29" s="2951"/>
      <c r="J29" s="2951"/>
      <c r="K29" s="2951"/>
      <c r="L29" s="2952"/>
      <c r="M29" s="2953">
        <v>15</v>
      </c>
      <c r="N29" s="2953"/>
      <c r="O29" s="2953"/>
      <c r="P29" s="2953"/>
      <c r="Q29" s="2953"/>
      <c r="R29" s="2953"/>
      <c r="S29" s="2468">
        <v>130</v>
      </c>
      <c r="T29" s="2468"/>
      <c r="U29" s="2468"/>
      <c r="V29" s="2468"/>
      <c r="W29" s="2468"/>
      <c r="X29" s="2468"/>
      <c r="Y29" s="2954"/>
      <c r="Z29" s="2955"/>
      <c r="AA29" s="2955"/>
      <c r="AB29" s="2955"/>
      <c r="AC29" s="2955"/>
      <c r="AD29" s="2955"/>
      <c r="AE29" s="2955"/>
      <c r="AF29" s="2955"/>
      <c r="AG29" s="2955"/>
      <c r="AH29" s="2955"/>
      <c r="AI29" s="2955"/>
      <c r="AJ29" s="2955"/>
      <c r="AK29" s="2955"/>
      <c r="AL29" s="2955"/>
      <c r="AM29" s="2955"/>
      <c r="AN29" s="2955"/>
      <c r="AO29" s="2955"/>
      <c r="AP29" s="2955"/>
      <c r="AQ29" s="2955"/>
      <c r="AR29" s="2955"/>
      <c r="AS29" s="2955"/>
      <c r="AT29" s="2955"/>
      <c r="AU29" s="2955"/>
      <c r="AV29" s="2955"/>
      <c r="AW29" s="2955"/>
      <c r="AX29" s="2955"/>
      <c r="AY29" s="2956"/>
      <c r="AZ29" s="33"/>
    </row>
    <row r="30" spans="2:52" ht="31.6" customHeight="1" x14ac:dyDescent="0.15">
      <c r="B30" s="1319"/>
      <c r="C30" s="1320"/>
      <c r="D30" s="2950" t="s">
        <v>1623</v>
      </c>
      <c r="E30" s="2951"/>
      <c r="F30" s="2951"/>
      <c r="G30" s="2951"/>
      <c r="H30" s="2951"/>
      <c r="I30" s="2951"/>
      <c r="J30" s="2951"/>
      <c r="K30" s="2951"/>
      <c r="L30" s="2952"/>
      <c r="M30" s="2953">
        <v>97</v>
      </c>
      <c r="N30" s="2953"/>
      <c r="O30" s="2953"/>
      <c r="P30" s="2953"/>
      <c r="Q30" s="2953"/>
      <c r="R30" s="2953"/>
      <c r="S30" s="2468">
        <v>78</v>
      </c>
      <c r="T30" s="2468"/>
      <c r="U30" s="2468"/>
      <c r="V30" s="2468"/>
      <c r="W30" s="2468"/>
      <c r="X30" s="2468"/>
      <c r="Y30" s="2954"/>
      <c r="Z30" s="2955"/>
      <c r="AA30" s="2955"/>
      <c r="AB30" s="2955"/>
      <c r="AC30" s="2955"/>
      <c r="AD30" s="2955"/>
      <c r="AE30" s="2955"/>
      <c r="AF30" s="2955"/>
      <c r="AG30" s="2955"/>
      <c r="AH30" s="2955"/>
      <c r="AI30" s="2955"/>
      <c r="AJ30" s="2955"/>
      <c r="AK30" s="2955"/>
      <c r="AL30" s="2955"/>
      <c r="AM30" s="2955"/>
      <c r="AN30" s="2955"/>
      <c r="AO30" s="2955"/>
      <c r="AP30" s="2955"/>
      <c r="AQ30" s="2955"/>
      <c r="AR30" s="2955"/>
      <c r="AS30" s="2955"/>
      <c r="AT30" s="2955"/>
      <c r="AU30" s="2955"/>
      <c r="AV30" s="2955"/>
      <c r="AW30" s="2955"/>
      <c r="AX30" s="2955"/>
      <c r="AY30" s="2956"/>
      <c r="AZ30" s="33"/>
    </row>
    <row r="31" spans="2:52" ht="31.6" customHeight="1" x14ac:dyDescent="0.15">
      <c r="B31" s="1319"/>
      <c r="C31" s="1320"/>
      <c r="D31" s="2950" t="s">
        <v>1624</v>
      </c>
      <c r="E31" s="2951"/>
      <c r="F31" s="2951"/>
      <c r="G31" s="2951"/>
      <c r="H31" s="2951"/>
      <c r="I31" s="2951"/>
      <c r="J31" s="2951"/>
      <c r="K31" s="2951"/>
      <c r="L31" s="2952"/>
      <c r="M31" s="2953">
        <v>1141</v>
      </c>
      <c r="N31" s="2953"/>
      <c r="O31" s="2953"/>
      <c r="P31" s="2953"/>
      <c r="Q31" s="2953"/>
      <c r="R31" s="2953"/>
      <c r="S31" s="2468">
        <v>4974</v>
      </c>
      <c r="T31" s="2468"/>
      <c r="U31" s="2468"/>
      <c r="V31" s="2468"/>
      <c r="W31" s="2468"/>
      <c r="X31" s="2468"/>
      <c r="Y31" s="2954"/>
      <c r="Z31" s="2955"/>
      <c r="AA31" s="2955"/>
      <c r="AB31" s="2955"/>
      <c r="AC31" s="2955"/>
      <c r="AD31" s="2955"/>
      <c r="AE31" s="2955"/>
      <c r="AF31" s="2955"/>
      <c r="AG31" s="2955"/>
      <c r="AH31" s="2955"/>
      <c r="AI31" s="2955"/>
      <c r="AJ31" s="2955"/>
      <c r="AK31" s="2955"/>
      <c r="AL31" s="2955"/>
      <c r="AM31" s="2955"/>
      <c r="AN31" s="2955"/>
      <c r="AO31" s="2955"/>
      <c r="AP31" s="2955"/>
      <c r="AQ31" s="2955"/>
      <c r="AR31" s="2955"/>
      <c r="AS31" s="2955"/>
      <c r="AT31" s="2955"/>
      <c r="AU31" s="2955"/>
      <c r="AV31" s="2955"/>
      <c r="AW31" s="2955"/>
      <c r="AX31" s="2955"/>
      <c r="AY31" s="2956"/>
      <c r="AZ31" s="33"/>
    </row>
    <row r="32" spans="2:52" ht="31.6" customHeight="1" x14ac:dyDescent="0.15">
      <c r="B32" s="1319"/>
      <c r="C32" s="1320"/>
      <c r="D32" s="2950" t="s">
        <v>1625</v>
      </c>
      <c r="E32" s="2951"/>
      <c r="F32" s="2951"/>
      <c r="G32" s="2951"/>
      <c r="H32" s="2951"/>
      <c r="I32" s="2951"/>
      <c r="J32" s="2951"/>
      <c r="K32" s="2951"/>
      <c r="L32" s="2952"/>
      <c r="M32" s="2953">
        <v>0</v>
      </c>
      <c r="N32" s="2953"/>
      <c r="O32" s="2953"/>
      <c r="P32" s="2953"/>
      <c r="Q32" s="2953"/>
      <c r="R32" s="2953"/>
      <c r="S32" s="2468">
        <v>315</v>
      </c>
      <c r="T32" s="2468"/>
      <c r="U32" s="2468"/>
      <c r="V32" s="2468"/>
      <c r="W32" s="2468"/>
      <c r="X32" s="2468"/>
      <c r="Y32" s="2954"/>
      <c r="Z32" s="2955"/>
      <c r="AA32" s="2955"/>
      <c r="AB32" s="2955"/>
      <c r="AC32" s="2955"/>
      <c r="AD32" s="2955"/>
      <c r="AE32" s="2955"/>
      <c r="AF32" s="2955"/>
      <c r="AG32" s="2955"/>
      <c r="AH32" s="2955"/>
      <c r="AI32" s="2955"/>
      <c r="AJ32" s="2955"/>
      <c r="AK32" s="2955"/>
      <c r="AL32" s="2955"/>
      <c r="AM32" s="2955"/>
      <c r="AN32" s="2955"/>
      <c r="AO32" s="2955"/>
      <c r="AP32" s="2955"/>
      <c r="AQ32" s="2955"/>
      <c r="AR32" s="2955"/>
      <c r="AS32" s="2955"/>
      <c r="AT32" s="2955"/>
      <c r="AU32" s="2955"/>
      <c r="AV32" s="2955"/>
      <c r="AW32" s="2955"/>
      <c r="AX32" s="2955"/>
      <c r="AY32" s="2956"/>
      <c r="AZ32" s="33"/>
    </row>
    <row r="33" spans="1:52" ht="31.6" customHeight="1" x14ac:dyDescent="0.15">
      <c r="B33" s="1319"/>
      <c r="C33" s="1320"/>
      <c r="D33" s="2950" t="s">
        <v>1626</v>
      </c>
      <c r="E33" s="2951"/>
      <c r="F33" s="2951"/>
      <c r="G33" s="2951"/>
      <c r="H33" s="2951"/>
      <c r="I33" s="2951"/>
      <c r="J33" s="2951"/>
      <c r="K33" s="2951"/>
      <c r="L33" s="2952"/>
      <c r="M33" s="2953">
        <v>134</v>
      </c>
      <c r="N33" s="2953"/>
      <c r="O33" s="2953"/>
      <c r="P33" s="2953"/>
      <c r="Q33" s="2953"/>
      <c r="R33" s="2953"/>
      <c r="S33" s="2468">
        <v>81</v>
      </c>
      <c r="T33" s="2468"/>
      <c r="U33" s="2468"/>
      <c r="V33" s="2468"/>
      <c r="W33" s="2468"/>
      <c r="X33" s="2468"/>
      <c r="Y33" s="2954"/>
      <c r="Z33" s="2955"/>
      <c r="AA33" s="2955"/>
      <c r="AB33" s="2955"/>
      <c r="AC33" s="2955"/>
      <c r="AD33" s="2955"/>
      <c r="AE33" s="2955"/>
      <c r="AF33" s="2955"/>
      <c r="AG33" s="2955"/>
      <c r="AH33" s="2955"/>
      <c r="AI33" s="2955"/>
      <c r="AJ33" s="2955"/>
      <c r="AK33" s="2955"/>
      <c r="AL33" s="2955"/>
      <c r="AM33" s="2955"/>
      <c r="AN33" s="2955"/>
      <c r="AO33" s="2955"/>
      <c r="AP33" s="2955"/>
      <c r="AQ33" s="2955"/>
      <c r="AR33" s="2955"/>
      <c r="AS33" s="2955"/>
      <c r="AT33" s="2955"/>
      <c r="AU33" s="2955"/>
      <c r="AV33" s="2955"/>
      <c r="AW33" s="2955"/>
      <c r="AX33" s="2955"/>
      <c r="AY33" s="2956"/>
      <c r="AZ33" s="33"/>
    </row>
    <row r="34" spans="1:52" ht="23.1" customHeight="1" thickBot="1" x14ac:dyDescent="0.2">
      <c r="B34" s="2964"/>
      <c r="C34" s="2965"/>
      <c r="D34" s="2957" t="s">
        <v>21</v>
      </c>
      <c r="E34" s="2663"/>
      <c r="F34" s="2663"/>
      <c r="G34" s="2663"/>
      <c r="H34" s="2663"/>
      <c r="I34" s="2663"/>
      <c r="J34" s="2663"/>
      <c r="K34" s="2663"/>
      <c r="L34" s="2958"/>
      <c r="M34" s="2959">
        <f>SUM(M28:M33)</f>
        <v>1898</v>
      </c>
      <c r="N34" s="2959"/>
      <c r="O34" s="2959"/>
      <c r="P34" s="2959"/>
      <c r="Q34" s="2959"/>
      <c r="R34" s="2959"/>
      <c r="S34" s="2960">
        <f>SUM(S28:X33)</f>
        <v>7614</v>
      </c>
      <c r="T34" s="2960"/>
      <c r="U34" s="2960"/>
      <c r="V34" s="2960"/>
      <c r="W34" s="2960"/>
      <c r="X34" s="2960"/>
      <c r="Y34" s="2961"/>
      <c r="Z34" s="2962"/>
      <c r="AA34" s="2962"/>
      <c r="AB34" s="2962"/>
      <c r="AC34" s="2962"/>
      <c r="AD34" s="2962"/>
      <c r="AE34" s="2962"/>
      <c r="AF34" s="2962"/>
      <c r="AG34" s="2962"/>
      <c r="AH34" s="2962"/>
      <c r="AI34" s="2962"/>
      <c r="AJ34" s="2962"/>
      <c r="AK34" s="2962"/>
      <c r="AL34" s="2962"/>
      <c r="AM34" s="2962"/>
      <c r="AN34" s="2962"/>
      <c r="AO34" s="2962"/>
      <c r="AP34" s="2962"/>
      <c r="AQ34" s="2962"/>
      <c r="AR34" s="2962"/>
      <c r="AS34" s="2962"/>
      <c r="AT34" s="2962"/>
      <c r="AU34" s="2962"/>
      <c r="AV34" s="2962"/>
      <c r="AW34" s="2962"/>
      <c r="AX34" s="2962"/>
      <c r="AY34" s="2963"/>
      <c r="AZ34" s="33"/>
    </row>
    <row r="35" spans="1:52" ht="2.95" customHeight="1" x14ac:dyDescent="0.15">
      <c r="A35" s="1"/>
      <c r="B35" s="2"/>
      <c r="C35" s="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c r="AZ35" s="33"/>
    </row>
    <row r="36" spans="1:52" ht="2.95" customHeight="1" thickBot="1" x14ac:dyDescent="0.2">
      <c r="A36" s="1"/>
      <c r="B36" s="3"/>
      <c r="C36" s="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c r="AZ36" s="33"/>
    </row>
    <row r="37" spans="1:52"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c r="AZ37" s="33"/>
    </row>
    <row r="38" spans="1:52" ht="203.25" hidden="1" customHeight="1" x14ac:dyDescent="0.15">
      <c r="B38" s="549"/>
      <c r="C38" s="550"/>
      <c r="D38" s="1313" t="s">
        <v>42</v>
      </c>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7"/>
      <c r="AZ38" s="33"/>
    </row>
    <row r="39" spans="1:52"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c r="AZ39" s="33"/>
    </row>
    <row r="40" spans="1:52" ht="100.5" hidden="1" customHeight="1" thickBot="1" x14ac:dyDescent="0.2">
      <c r="B40" s="551"/>
      <c r="C40" s="552"/>
      <c r="D40" s="1314"/>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15"/>
      <c r="AS40" s="1315"/>
      <c r="AT40" s="1315"/>
      <c r="AU40" s="1315"/>
      <c r="AV40" s="1315"/>
      <c r="AW40" s="1315"/>
      <c r="AX40" s="1315"/>
      <c r="AY40" s="1316"/>
      <c r="AZ40" s="33"/>
    </row>
    <row r="41" spans="1:52" ht="20.95" hidden="1" customHeight="1" x14ac:dyDescent="0.15">
      <c r="A41" s="4"/>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c r="AZ41" s="33"/>
    </row>
    <row r="42" spans="1:52" ht="136" hidden="1" customHeight="1" x14ac:dyDescent="0.15">
      <c r="A42" s="4"/>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c r="AZ42" s="33"/>
    </row>
    <row r="43" spans="1:52" ht="20.95" customHeight="1" x14ac:dyDescent="0.15">
      <c r="A43" s="4"/>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c r="AZ43" s="33"/>
    </row>
    <row r="44" spans="1:52" ht="20.95" customHeight="1" x14ac:dyDescent="0.15">
      <c r="A44" s="4"/>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c r="AZ44" s="33"/>
    </row>
    <row r="45" spans="1:52" ht="26.2" customHeight="1" x14ac:dyDescent="0.15">
      <c r="A45" s="4"/>
      <c r="B45" s="565" t="s">
        <v>49</v>
      </c>
      <c r="C45" s="566"/>
      <c r="D45" s="571" t="s">
        <v>1627</v>
      </c>
      <c r="E45" s="1342"/>
      <c r="F45" s="1342"/>
      <c r="G45" s="1343"/>
      <c r="H45" s="574" t="s">
        <v>51</v>
      </c>
      <c r="I45" s="1342"/>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2"/>
      <c r="AG45" s="1343"/>
      <c r="AH45" s="2945"/>
      <c r="AI45" s="2461"/>
      <c r="AJ45" s="2461"/>
      <c r="AK45" s="2461"/>
      <c r="AL45" s="2461"/>
      <c r="AM45" s="2461"/>
      <c r="AN45" s="2461"/>
      <c r="AO45" s="2461"/>
      <c r="AP45" s="2461"/>
      <c r="AQ45" s="2461"/>
      <c r="AR45" s="2461"/>
      <c r="AS45" s="2461"/>
      <c r="AT45" s="2461"/>
      <c r="AU45" s="2461"/>
      <c r="AV45" s="2461"/>
      <c r="AW45" s="2461"/>
      <c r="AX45" s="2461"/>
      <c r="AY45" s="2946"/>
      <c r="AZ45" s="33"/>
    </row>
    <row r="46" spans="1:52" ht="33.4" customHeight="1" x14ac:dyDescent="0.15">
      <c r="A46" s="4"/>
      <c r="B46" s="567"/>
      <c r="C46" s="568"/>
      <c r="D46" s="584" t="s">
        <v>1627</v>
      </c>
      <c r="E46" s="1353"/>
      <c r="F46" s="1353"/>
      <c r="G46" s="1354"/>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2947"/>
      <c r="AI46" s="2948"/>
      <c r="AJ46" s="2948"/>
      <c r="AK46" s="2948"/>
      <c r="AL46" s="2948"/>
      <c r="AM46" s="2948"/>
      <c r="AN46" s="2948"/>
      <c r="AO46" s="2948"/>
      <c r="AP46" s="2948"/>
      <c r="AQ46" s="2948"/>
      <c r="AR46" s="2948"/>
      <c r="AS46" s="2948"/>
      <c r="AT46" s="2948"/>
      <c r="AU46" s="2948"/>
      <c r="AV46" s="2948"/>
      <c r="AW46" s="2948"/>
      <c r="AX46" s="2948"/>
      <c r="AY46" s="2949"/>
      <c r="AZ46" s="33"/>
    </row>
    <row r="47" spans="1:52" ht="26.2" customHeight="1" x14ac:dyDescent="0.15">
      <c r="A47" s="4"/>
      <c r="B47" s="569"/>
      <c r="C47" s="570"/>
      <c r="D47" s="584" t="s">
        <v>1605</v>
      </c>
      <c r="E47" s="1353"/>
      <c r="F47" s="1353"/>
      <c r="G47" s="1354"/>
      <c r="H47" s="593" t="s">
        <v>1628</v>
      </c>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9"/>
      <c r="AH47" s="607"/>
      <c r="AI47" s="606"/>
      <c r="AJ47" s="606"/>
      <c r="AK47" s="606"/>
      <c r="AL47" s="606"/>
      <c r="AM47" s="606"/>
      <c r="AN47" s="606"/>
      <c r="AO47" s="606"/>
      <c r="AP47" s="606"/>
      <c r="AQ47" s="606"/>
      <c r="AR47" s="606"/>
      <c r="AS47" s="606"/>
      <c r="AT47" s="606"/>
      <c r="AU47" s="606"/>
      <c r="AV47" s="606"/>
      <c r="AW47" s="606"/>
      <c r="AX47" s="606"/>
      <c r="AY47" s="609"/>
      <c r="AZ47" s="33"/>
    </row>
    <row r="48" spans="1:52" ht="26.2" customHeight="1" x14ac:dyDescent="0.15">
      <c r="A48" s="4"/>
      <c r="B48" s="567" t="s">
        <v>53</v>
      </c>
      <c r="C48" s="568"/>
      <c r="D48" s="610" t="s">
        <v>1629</v>
      </c>
      <c r="E48" s="1337"/>
      <c r="F48" s="1337"/>
      <c r="G48" s="1338"/>
      <c r="H48" s="574" t="s">
        <v>54</v>
      </c>
      <c r="I48" s="1342"/>
      <c r="J48" s="1342"/>
      <c r="K48" s="1342"/>
      <c r="L48" s="1342"/>
      <c r="M48" s="1342"/>
      <c r="N48" s="1342"/>
      <c r="O48" s="1342"/>
      <c r="P48" s="1342"/>
      <c r="Q48" s="1342"/>
      <c r="R48" s="1342"/>
      <c r="S48" s="1342"/>
      <c r="T48" s="1342"/>
      <c r="U48" s="1342"/>
      <c r="V48" s="1342"/>
      <c r="W48" s="1342"/>
      <c r="X48" s="1342"/>
      <c r="Y48" s="1342"/>
      <c r="Z48" s="1342"/>
      <c r="AA48" s="1342"/>
      <c r="AB48" s="1342"/>
      <c r="AC48" s="1342"/>
      <c r="AD48" s="1342"/>
      <c r="AE48" s="1342"/>
      <c r="AF48" s="1342"/>
      <c r="AG48" s="1343"/>
      <c r="AH48" s="1344" t="s">
        <v>1630</v>
      </c>
      <c r="AI48" s="1345"/>
      <c r="AJ48" s="1345"/>
      <c r="AK48" s="1345"/>
      <c r="AL48" s="1345"/>
      <c r="AM48" s="1345"/>
      <c r="AN48" s="1345"/>
      <c r="AO48" s="1345"/>
      <c r="AP48" s="1345"/>
      <c r="AQ48" s="1345"/>
      <c r="AR48" s="1345"/>
      <c r="AS48" s="1345"/>
      <c r="AT48" s="1345"/>
      <c r="AU48" s="1345"/>
      <c r="AV48" s="1345"/>
      <c r="AW48" s="1345"/>
      <c r="AX48" s="1345"/>
      <c r="AY48" s="1346"/>
      <c r="AZ48" s="33"/>
    </row>
    <row r="49" spans="1:52" ht="26.2" customHeight="1" x14ac:dyDescent="0.15">
      <c r="A49" s="4"/>
      <c r="B49" s="567"/>
      <c r="C49" s="568"/>
      <c r="D49" s="627" t="s">
        <v>1543</v>
      </c>
      <c r="E49" s="1298"/>
      <c r="F49" s="1298"/>
      <c r="G49" s="1299"/>
      <c r="H49" s="625" t="s">
        <v>1631</v>
      </c>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4"/>
      <c r="AH49" s="1347"/>
      <c r="AI49" s="1348"/>
      <c r="AJ49" s="1348"/>
      <c r="AK49" s="1348"/>
      <c r="AL49" s="1348"/>
      <c r="AM49" s="1348"/>
      <c r="AN49" s="1348"/>
      <c r="AO49" s="1348"/>
      <c r="AP49" s="1348"/>
      <c r="AQ49" s="1348"/>
      <c r="AR49" s="1348"/>
      <c r="AS49" s="1348"/>
      <c r="AT49" s="1348"/>
      <c r="AU49" s="1348"/>
      <c r="AV49" s="1348"/>
      <c r="AW49" s="1348"/>
      <c r="AX49" s="1348"/>
      <c r="AY49" s="1349"/>
      <c r="AZ49" s="33"/>
    </row>
    <row r="50" spans="1:52" ht="26.2" customHeight="1" x14ac:dyDescent="0.15">
      <c r="A50" s="4"/>
      <c r="B50" s="567"/>
      <c r="C50" s="568"/>
      <c r="D50" s="627" t="s">
        <v>1632</v>
      </c>
      <c r="E50" s="1371"/>
      <c r="F50" s="1371"/>
      <c r="G50" s="1372"/>
      <c r="H50" s="625" t="s">
        <v>55</v>
      </c>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4"/>
      <c r="AH50" s="1347"/>
      <c r="AI50" s="1348"/>
      <c r="AJ50" s="1348"/>
      <c r="AK50" s="1348"/>
      <c r="AL50" s="1348"/>
      <c r="AM50" s="1348"/>
      <c r="AN50" s="1348"/>
      <c r="AO50" s="1348"/>
      <c r="AP50" s="1348"/>
      <c r="AQ50" s="1348"/>
      <c r="AR50" s="1348"/>
      <c r="AS50" s="1348"/>
      <c r="AT50" s="1348"/>
      <c r="AU50" s="1348"/>
      <c r="AV50" s="1348"/>
      <c r="AW50" s="1348"/>
      <c r="AX50" s="1348"/>
      <c r="AY50" s="1349"/>
      <c r="AZ50" s="33"/>
    </row>
    <row r="51" spans="1:52" ht="26.2" customHeight="1" x14ac:dyDescent="0.15">
      <c r="A51" s="4"/>
      <c r="B51" s="567"/>
      <c r="C51" s="568"/>
      <c r="D51" s="627" t="s">
        <v>1543</v>
      </c>
      <c r="E51" s="1371"/>
      <c r="F51" s="1371"/>
      <c r="G51" s="1372"/>
      <c r="H51" s="625" t="s">
        <v>56</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1347"/>
      <c r="AI51" s="1348"/>
      <c r="AJ51" s="1348"/>
      <c r="AK51" s="1348"/>
      <c r="AL51" s="1348"/>
      <c r="AM51" s="1348"/>
      <c r="AN51" s="1348"/>
      <c r="AO51" s="1348"/>
      <c r="AP51" s="1348"/>
      <c r="AQ51" s="1348"/>
      <c r="AR51" s="1348"/>
      <c r="AS51" s="1348"/>
      <c r="AT51" s="1348"/>
      <c r="AU51" s="1348"/>
      <c r="AV51" s="1348"/>
      <c r="AW51" s="1348"/>
      <c r="AX51" s="1348"/>
      <c r="AY51" s="1349"/>
      <c r="AZ51" s="33"/>
    </row>
    <row r="52" spans="1:52" ht="26.2" customHeight="1" x14ac:dyDescent="0.15">
      <c r="A52" s="4"/>
      <c r="B52" s="569"/>
      <c r="C52" s="570"/>
      <c r="D52" s="1355" t="s">
        <v>1632</v>
      </c>
      <c r="E52" s="1356"/>
      <c r="F52" s="1356"/>
      <c r="G52" s="1357"/>
      <c r="H52" s="593" t="s">
        <v>57</v>
      </c>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8"/>
      <c r="AG52" s="1359"/>
      <c r="AH52" s="1350"/>
      <c r="AI52" s="1351"/>
      <c r="AJ52" s="1351"/>
      <c r="AK52" s="1351"/>
      <c r="AL52" s="1351"/>
      <c r="AM52" s="1351"/>
      <c r="AN52" s="1351"/>
      <c r="AO52" s="1351"/>
      <c r="AP52" s="1351"/>
      <c r="AQ52" s="1351"/>
      <c r="AR52" s="1351"/>
      <c r="AS52" s="1351"/>
      <c r="AT52" s="1351"/>
      <c r="AU52" s="1351"/>
      <c r="AV52" s="1351"/>
      <c r="AW52" s="1351"/>
      <c r="AX52" s="1351"/>
      <c r="AY52" s="1352"/>
      <c r="AZ52" s="33"/>
    </row>
    <row r="53" spans="1:52" ht="26.2" customHeight="1" x14ac:dyDescent="0.15">
      <c r="A53" s="4"/>
      <c r="B53" s="565" t="s">
        <v>58</v>
      </c>
      <c r="C53" s="566"/>
      <c r="D53" s="610" t="s">
        <v>1632</v>
      </c>
      <c r="E53" s="1337"/>
      <c r="F53" s="1337"/>
      <c r="G53" s="1338"/>
      <c r="H53" s="574" t="s">
        <v>59</v>
      </c>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3"/>
      <c r="AH53" s="613"/>
      <c r="AI53" s="614"/>
      <c r="AJ53" s="614"/>
      <c r="AK53" s="614"/>
      <c r="AL53" s="614"/>
      <c r="AM53" s="614"/>
      <c r="AN53" s="614"/>
      <c r="AO53" s="614"/>
      <c r="AP53" s="614"/>
      <c r="AQ53" s="614"/>
      <c r="AR53" s="614"/>
      <c r="AS53" s="614"/>
      <c r="AT53" s="614"/>
      <c r="AU53" s="614"/>
      <c r="AV53" s="614"/>
      <c r="AW53" s="614"/>
      <c r="AX53" s="614"/>
      <c r="AY53" s="615"/>
      <c r="AZ53" s="33"/>
    </row>
    <row r="54" spans="1:52" ht="26.2" customHeight="1" x14ac:dyDescent="0.15">
      <c r="A54" s="4"/>
      <c r="B54" s="567"/>
      <c r="C54" s="568"/>
      <c r="D54" s="622" t="s">
        <v>1632</v>
      </c>
      <c r="E54" s="1298"/>
      <c r="F54" s="1298"/>
      <c r="G54" s="1299"/>
      <c r="H54" s="625" t="s">
        <v>60</v>
      </c>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4"/>
      <c r="AH54" s="616"/>
      <c r="AI54" s="617"/>
      <c r="AJ54" s="617"/>
      <c r="AK54" s="617"/>
      <c r="AL54" s="617"/>
      <c r="AM54" s="617"/>
      <c r="AN54" s="617"/>
      <c r="AO54" s="617"/>
      <c r="AP54" s="617"/>
      <c r="AQ54" s="617"/>
      <c r="AR54" s="617"/>
      <c r="AS54" s="617"/>
      <c r="AT54" s="617"/>
      <c r="AU54" s="617"/>
      <c r="AV54" s="617"/>
      <c r="AW54" s="617"/>
      <c r="AX54" s="617"/>
      <c r="AY54" s="618"/>
      <c r="AZ54" s="33"/>
    </row>
    <row r="55" spans="1:52" ht="26.2" customHeight="1" x14ac:dyDescent="0.15">
      <c r="A55" s="4"/>
      <c r="B55" s="567"/>
      <c r="C55" s="568"/>
      <c r="D55" s="627" t="s">
        <v>1632</v>
      </c>
      <c r="E55" s="1298"/>
      <c r="F55" s="1298"/>
      <c r="G55" s="1299"/>
      <c r="H55" s="625" t="s">
        <v>1633</v>
      </c>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4"/>
      <c r="AH55" s="616"/>
      <c r="AI55" s="617"/>
      <c r="AJ55" s="617"/>
      <c r="AK55" s="617"/>
      <c r="AL55" s="617"/>
      <c r="AM55" s="617"/>
      <c r="AN55" s="617"/>
      <c r="AO55" s="617"/>
      <c r="AP55" s="617"/>
      <c r="AQ55" s="617"/>
      <c r="AR55" s="617"/>
      <c r="AS55" s="617"/>
      <c r="AT55" s="617"/>
      <c r="AU55" s="617"/>
      <c r="AV55" s="617"/>
      <c r="AW55" s="617"/>
      <c r="AX55" s="617"/>
      <c r="AY55" s="618"/>
      <c r="AZ55" s="33"/>
    </row>
    <row r="56" spans="1:52" ht="26.2" customHeight="1" x14ac:dyDescent="0.15">
      <c r="A56" s="4"/>
      <c r="B56" s="567"/>
      <c r="C56" s="568"/>
      <c r="D56" s="627" t="s">
        <v>1632</v>
      </c>
      <c r="E56" s="1371"/>
      <c r="F56" s="1371"/>
      <c r="G56" s="1372"/>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616"/>
      <c r="AI56" s="617"/>
      <c r="AJ56" s="617"/>
      <c r="AK56" s="617"/>
      <c r="AL56" s="617"/>
      <c r="AM56" s="617"/>
      <c r="AN56" s="617"/>
      <c r="AO56" s="617"/>
      <c r="AP56" s="617"/>
      <c r="AQ56" s="617"/>
      <c r="AR56" s="617"/>
      <c r="AS56" s="617"/>
      <c r="AT56" s="617"/>
      <c r="AU56" s="617"/>
      <c r="AV56" s="617"/>
      <c r="AW56" s="617"/>
      <c r="AX56" s="617"/>
      <c r="AY56" s="618"/>
      <c r="AZ56" s="33"/>
    </row>
    <row r="57" spans="1:52" ht="26.2" customHeight="1" x14ac:dyDescent="0.15">
      <c r="A57" s="4"/>
      <c r="B57" s="567"/>
      <c r="C57" s="568"/>
      <c r="D57" s="627" t="s">
        <v>1543</v>
      </c>
      <c r="E57" s="1371"/>
      <c r="F57" s="1371"/>
      <c r="G57" s="1372"/>
      <c r="H57" s="637" t="s">
        <v>62</v>
      </c>
      <c r="I57" s="638"/>
      <c r="J57" s="638"/>
      <c r="K57" s="638"/>
      <c r="L57" s="638"/>
      <c r="M57" s="638"/>
      <c r="N57" s="638"/>
      <c r="O57" s="638"/>
      <c r="P57" s="638"/>
      <c r="Q57" s="638"/>
      <c r="R57" s="638"/>
      <c r="S57" s="638"/>
      <c r="T57" s="638"/>
      <c r="U57" s="638"/>
      <c r="V57" s="1379"/>
      <c r="W57" s="1379"/>
      <c r="X57" s="1379"/>
      <c r="Y57" s="1379"/>
      <c r="Z57" s="1379"/>
      <c r="AA57" s="1379"/>
      <c r="AB57" s="1379"/>
      <c r="AC57" s="1379"/>
      <c r="AD57" s="1379"/>
      <c r="AE57" s="1379"/>
      <c r="AF57" s="1379"/>
      <c r="AG57" s="1380"/>
      <c r="AH57" s="616"/>
      <c r="AI57" s="617"/>
      <c r="AJ57" s="617"/>
      <c r="AK57" s="617"/>
      <c r="AL57" s="617"/>
      <c r="AM57" s="617"/>
      <c r="AN57" s="617"/>
      <c r="AO57" s="617"/>
      <c r="AP57" s="617"/>
      <c r="AQ57" s="617"/>
      <c r="AR57" s="617"/>
      <c r="AS57" s="617"/>
      <c r="AT57" s="617"/>
      <c r="AU57" s="617"/>
      <c r="AV57" s="617"/>
      <c r="AW57" s="617"/>
      <c r="AX57" s="617"/>
      <c r="AY57" s="618"/>
      <c r="AZ57" s="33"/>
    </row>
    <row r="58" spans="1:52" ht="26.2" customHeight="1" x14ac:dyDescent="0.15">
      <c r="A58" s="4"/>
      <c r="B58" s="569"/>
      <c r="C58" s="570"/>
      <c r="D58" s="1394" t="s">
        <v>1632</v>
      </c>
      <c r="E58" s="1395"/>
      <c r="F58" s="1395"/>
      <c r="G58" s="1396"/>
      <c r="H58" s="593" t="s">
        <v>63</v>
      </c>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9"/>
      <c r="AH58" s="619"/>
      <c r="AI58" s="620"/>
      <c r="AJ58" s="620"/>
      <c r="AK58" s="620"/>
      <c r="AL58" s="620"/>
      <c r="AM58" s="620"/>
      <c r="AN58" s="620"/>
      <c r="AO58" s="620"/>
      <c r="AP58" s="620"/>
      <c r="AQ58" s="620"/>
      <c r="AR58" s="620"/>
      <c r="AS58" s="620"/>
      <c r="AT58" s="620"/>
      <c r="AU58" s="620"/>
      <c r="AV58" s="620"/>
      <c r="AW58" s="620"/>
      <c r="AX58" s="620"/>
      <c r="AY58" s="621"/>
      <c r="AZ58" s="33"/>
    </row>
    <row r="59" spans="1:52" ht="180" customHeight="1" thickBot="1" x14ac:dyDescent="0.2">
      <c r="A59" s="4"/>
      <c r="B59" s="659" t="s">
        <v>64</v>
      </c>
      <c r="C59" s="660"/>
      <c r="D59" s="2231" t="s">
        <v>1634</v>
      </c>
      <c r="E59" s="2943"/>
      <c r="F59" s="2943"/>
      <c r="G59" s="2943"/>
      <c r="H59" s="2943"/>
      <c r="I59" s="2943"/>
      <c r="J59" s="2943"/>
      <c r="K59" s="2943"/>
      <c r="L59" s="2943"/>
      <c r="M59" s="2943"/>
      <c r="N59" s="2943"/>
      <c r="O59" s="2943"/>
      <c r="P59" s="2943"/>
      <c r="Q59" s="2943"/>
      <c r="R59" s="2943"/>
      <c r="S59" s="2943"/>
      <c r="T59" s="2943"/>
      <c r="U59" s="2943"/>
      <c r="V59" s="2943"/>
      <c r="W59" s="2943"/>
      <c r="X59" s="2943"/>
      <c r="Y59" s="2943"/>
      <c r="Z59" s="2943"/>
      <c r="AA59" s="2943"/>
      <c r="AB59" s="2943"/>
      <c r="AC59" s="2943"/>
      <c r="AD59" s="2943"/>
      <c r="AE59" s="2943"/>
      <c r="AF59" s="2943"/>
      <c r="AG59" s="2943"/>
      <c r="AH59" s="2943"/>
      <c r="AI59" s="2943"/>
      <c r="AJ59" s="2943"/>
      <c r="AK59" s="2943"/>
      <c r="AL59" s="2943"/>
      <c r="AM59" s="2943"/>
      <c r="AN59" s="2943"/>
      <c r="AO59" s="2943"/>
      <c r="AP59" s="2943"/>
      <c r="AQ59" s="2943"/>
      <c r="AR59" s="2943"/>
      <c r="AS59" s="2943"/>
      <c r="AT59" s="2943"/>
      <c r="AU59" s="2943"/>
      <c r="AV59" s="2943"/>
      <c r="AW59" s="2943"/>
      <c r="AX59" s="2943"/>
      <c r="AY59" s="2944"/>
      <c r="AZ59" s="33"/>
    </row>
    <row r="60" spans="1:52" ht="20.95" hidden="1" customHeight="1" x14ac:dyDescent="0.15">
      <c r="A60" s="4"/>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c r="AZ60" s="33"/>
    </row>
    <row r="61" spans="1:52" ht="97.55" hidden="1" customHeight="1" x14ac:dyDescent="0.15">
      <c r="A61" s="4"/>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c r="AZ61" s="33"/>
    </row>
    <row r="62" spans="1:52" ht="119.8" hidden="1" customHeight="1" x14ac:dyDescent="0.15">
      <c r="A62" s="4"/>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c r="AZ62" s="33"/>
    </row>
    <row r="63" spans="1:52" ht="20.95" customHeight="1" x14ac:dyDescent="0.15">
      <c r="A63" s="4"/>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c r="AZ63" s="33"/>
    </row>
    <row r="64" spans="1:52" ht="122.4" customHeight="1" x14ac:dyDescent="0.15">
      <c r="A64" s="9"/>
      <c r="B64" s="641" t="s">
        <v>144</v>
      </c>
      <c r="C64" s="642"/>
      <c r="D64" s="642"/>
      <c r="E64" s="642"/>
      <c r="F64" s="643"/>
      <c r="G64" s="644" t="s">
        <v>1635</v>
      </c>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6"/>
      <c r="AZ64" s="33"/>
    </row>
    <row r="65" spans="1:59" ht="18.350000000000001" customHeight="1" x14ac:dyDescent="0.15">
      <c r="A65" s="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c r="AZ65" s="33"/>
    </row>
    <row r="66" spans="1:59" ht="132.75" customHeight="1" thickBot="1" x14ac:dyDescent="0.2">
      <c r="A66" s="9"/>
      <c r="B66" s="1386" t="s">
        <v>128</v>
      </c>
      <c r="C66" s="651"/>
      <c r="D66" s="651"/>
      <c r="E66" s="651"/>
      <c r="F66" s="652"/>
      <c r="G66" s="2939" t="s">
        <v>1636</v>
      </c>
      <c r="H66" s="2940"/>
      <c r="I66" s="2940"/>
      <c r="J66" s="2940"/>
      <c r="K66" s="2940"/>
      <c r="L66" s="2940"/>
      <c r="M66" s="2940"/>
      <c r="N66" s="2940"/>
      <c r="O66" s="2940"/>
      <c r="P66" s="2940"/>
      <c r="Q66" s="2940"/>
      <c r="R66" s="2940"/>
      <c r="S66" s="2940"/>
      <c r="T66" s="2940"/>
      <c r="U66" s="2940"/>
      <c r="V66" s="2940"/>
      <c r="W66" s="2940"/>
      <c r="X66" s="2940"/>
      <c r="Y66" s="2940"/>
      <c r="Z66" s="2940"/>
      <c r="AA66" s="2940"/>
      <c r="AB66" s="2940"/>
      <c r="AC66" s="2940"/>
      <c r="AD66" s="2940"/>
      <c r="AE66" s="2940"/>
      <c r="AF66" s="2940"/>
      <c r="AG66" s="2940"/>
      <c r="AH66" s="2940"/>
      <c r="AI66" s="2940"/>
      <c r="AJ66" s="2940"/>
      <c r="AK66" s="2940"/>
      <c r="AL66" s="2940"/>
      <c r="AM66" s="2940"/>
      <c r="AN66" s="2940"/>
      <c r="AO66" s="2940"/>
      <c r="AP66" s="2940"/>
      <c r="AQ66" s="2940"/>
      <c r="AR66" s="2940"/>
      <c r="AS66" s="2940"/>
      <c r="AT66" s="2940"/>
      <c r="AU66" s="2940"/>
      <c r="AV66" s="2940"/>
      <c r="AW66" s="2940"/>
      <c r="AX66" s="2940"/>
      <c r="AY66" s="2941"/>
      <c r="AZ66" s="33"/>
      <c r="BG66" s="205"/>
    </row>
    <row r="67" spans="1:59" ht="19.649999999999999" customHeight="1" x14ac:dyDescent="0.15">
      <c r="A67" s="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c r="AZ67" s="33"/>
    </row>
    <row r="68" spans="1:59" ht="205.2" customHeight="1" thickBot="1" x14ac:dyDescent="0.2">
      <c r="A68" s="9"/>
      <c r="B68" s="2942" t="s">
        <v>1637</v>
      </c>
      <c r="C68" s="2930"/>
      <c r="D68" s="2930"/>
      <c r="E68" s="2930"/>
      <c r="F68" s="2930"/>
      <c r="G68" s="2930"/>
      <c r="H68" s="2930"/>
      <c r="I68" s="2930"/>
      <c r="J68" s="2930"/>
      <c r="K68" s="2930"/>
      <c r="L68" s="2930"/>
      <c r="M68" s="2930"/>
      <c r="N68" s="2930"/>
      <c r="O68" s="2930"/>
      <c r="P68" s="2930"/>
      <c r="Q68" s="2930"/>
      <c r="R68" s="2930"/>
      <c r="S68" s="2930"/>
      <c r="T68" s="2930"/>
      <c r="U68" s="2930"/>
      <c r="V68" s="2930"/>
      <c r="W68" s="2930"/>
      <c r="X68" s="2930"/>
      <c r="Y68" s="2930"/>
      <c r="Z68" s="2930"/>
      <c r="AA68" s="2930"/>
      <c r="AB68" s="2930"/>
      <c r="AC68" s="2930"/>
      <c r="AD68" s="2930"/>
      <c r="AE68" s="2930"/>
      <c r="AF68" s="2930"/>
      <c r="AG68" s="2930"/>
      <c r="AH68" s="2930"/>
      <c r="AI68" s="2930"/>
      <c r="AJ68" s="2930"/>
      <c r="AK68" s="2930"/>
      <c r="AL68" s="2930"/>
      <c r="AM68" s="2930"/>
      <c r="AN68" s="2930"/>
      <c r="AO68" s="2930"/>
      <c r="AP68" s="2930"/>
      <c r="AQ68" s="2930"/>
      <c r="AR68" s="2930"/>
      <c r="AS68" s="2930"/>
      <c r="AT68" s="2930"/>
      <c r="AU68" s="2930"/>
      <c r="AV68" s="2930"/>
      <c r="AW68" s="2930"/>
      <c r="AX68" s="2930"/>
      <c r="AY68" s="2932"/>
      <c r="AZ68" s="33"/>
    </row>
    <row r="69" spans="1:59" ht="19.649999999999999" customHeight="1" x14ac:dyDescent="0.15">
      <c r="A69" s="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c r="AZ69" s="33"/>
    </row>
    <row r="70" spans="1:59" ht="20" customHeight="1" thickBot="1" x14ac:dyDescent="0.2">
      <c r="A70" s="9"/>
      <c r="B70" s="206" t="s">
        <v>72</v>
      </c>
      <c r="C70" s="207"/>
      <c r="D70" s="207"/>
      <c r="E70" s="207"/>
      <c r="F70" s="207"/>
      <c r="G70" s="207"/>
      <c r="H70" s="207"/>
      <c r="I70" s="207"/>
      <c r="J70" s="207"/>
      <c r="K70" s="207"/>
      <c r="L70" s="208"/>
      <c r="M70" s="2929">
        <v>392</v>
      </c>
      <c r="N70" s="2930"/>
      <c r="O70" s="2930"/>
      <c r="P70" s="2930"/>
      <c r="Q70" s="2930"/>
      <c r="R70" s="2930"/>
      <c r="S70" s="2930"/>
      <c r="T70" s="2930"/>
      <c r="U70" s="2930"/>
      <c r="V70" s="2930"/>
      <c r="W70" s="2930"/>
      <c r="X70" s="2930"/>
      <c r="Y70" s="2930"/>
      <c r="Z70" s="2930"/>
      <c r="AA70" s="2931"/>
      <c r="AB70" s="207" t="s">
        <v>73</v>
      </c>
      <c r="AC70" s="207"/>
      <c r="AD70" s="207"/>
      <c r="AE70" s="207"/>
      <c r="AF70" s="207"/>
      <c r="AG70" s="207"/>
      <c r="AH70" s="207"/>
      <c r="AI70" s="207"/>
      <c r="AJ70" s="207"/>
      <c r="AK70" s="208"/>
      <c r="AL70" s="2929">
        <v>376</v>
      </c>
      <c r="AM70" s="2930"/>
      <c r="AN70" s="2930"/>
      <c r="AO70" s="2930"/>
      <c r="AP70" s="2930"/>
      <c r="AQ70" s="2930"/>
      <c r="AR70" s="2930"/>
      <c r="AS70" s="2930"/>
      <c r="AT70" s="2930"/>
      <c r="AU70" s="2930"/>
      <c r="AV70" s="2930"/>
      <c r="AW70" s="2930"/>
      <c r="AX70" s="2930"/>
      <c r="AY70" s="2932"/>
      <c r="AZ70" s="33"/>
    </row>
    <row r="71" spans="1:59" ht="2.95" customHeight="1" x14ac:dyDescent="0.15">
      <c r="A71" s="4"/>
      <c r="B71" s="2"/>
      <c r="C71" s="2"/>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33"/>
    </row>
    <row r="72" spans="1:59" ht="2.95" customHeight="1" thickBot="1" x14ac:dyDescent="0.2">
      <c r="A72" s="4"/>
      <c r="B72" s="3"/>
      <c r="C72" s="3"/>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c r="AZ72" s="33"/>
    </row>
    <row r="73" spans="1:59" s="209" customFormat="1" ht="8.1999999999999993" customHeight="1" x14ac:dyDescent="0.15">
      <c r="B73" s="682" t="s">
        <v>74</v>
      </c>
      <c r="C73" s="683"/>
      <c r="D73" s="683"/>
      <c r="E73" s="683"/>
      <c r="F73" s="683"/>
      <c r="G73" s="684"/>
      <c r="H73" s="210"/>
      <c r="I73" s="211"/>
      <c r="J73" s="211"/>
      <c r="K73" s="211"/>
      <c r="L73" s="211"/>
      <c r="M73" s="211"/>
      <c r="N73" s="211"/>
      <c r="O73" s="211"/>
      <c r="P73" s="211"/>
      <c r="Q73" s="211"/>
      <c r="R73" s="211"/>
      <c r="S73" s="211"/>
      <c r="T73" s="211"/>
      <c r="U73" s="211"/>
      <c r="V73" s="211"/>
      <c r="W73" s="211"/>
      <c r="X73" s="211"/>
      <c r="Y73" s="211"/>
      <c r="Z73" s="211"/>
      <c r="AA73" s="211"/>
      <c r="AB73" s="211"/>
      <c r="AC73" s="211"/>
      <c r="AD73" s="211"/>
      <c r="AE73" s="211"/>
      <c r="AF73" s="211"/>
      <c r="AG73" s="211"/>
      <c r="AH73" s="211"/>
      <c r="AI73" s="211"/>
      <c r="AJ73" s="211"/>
      <c r="AK73" s="211"/>
      <c r="AL73" s="211"/>
      <c r="AM73" s="211"/>
      <c r="AN73" s="211"/>
      <c r="AO73" s="211"/>
      <c r="AP73" s="211"/>
      <c r="AQ73" s="211"/>
      <c r="AR73" s="211"/>
      <c r="AS73" s="211"/>
      <c r="AT73" s="211"/>
      <c r="AU73" s="211"/>
      <c r="AV73" s="211"/>
      <c r="AW73" s="211"/>
      <c r="AX73" s="211"/>
      <c r="AY73" s="212"/>
      <c r="AZ73" s="213"/>
    </row>
    <row r="74" spans="1:59" s="209" customFormat="1" ht="8.1999999999999993" customHeight="1" thickBot="1" x14ac:dyDescent="0.2">
      <c r="B74" s="685"/>
      <c r="C74" s="686"/>
      <c r="D74" s="686"/>
      <c r="E74" s="686"/>
      <c r="F74" s="686"/>
      <c r="G74" s="687"/>
      <c r="H74" s="214"/>
      <c r="I74" s="215"/>
      <c r="J74" s="215"/>
      <c r="K74" s="215"/>
      <c r="L74" s="215"/>
      <c r="M74" s="215"/>
      <c r="N74" s="215"/>
      <c r="O74" s="215"/>
      <c r="P74" s="215"/>
      <c r="Q74" s="215"/>
      <c r="R74" s="215"/>
      <c r="S74" s="215"/>
      <c r="T74" s="215"/>
      <c r="U74" s="215"/>
      <c r="V74" s="215"/>
      <c r="W74" s="215"/>
      <c r="X74" s="215"/>
      <c r="Y74" s="215"/>
      <c r="Z74" s="215"/>
      <c r="AA74" s="215"/>
      <c r="AB74" s="215"/>
      <c r="AC74" s="215"/>
      <c r="AD74" s="215"/>
      <c r="AE74" s="215"/>
      <c r="AF74" s="215"/>
      <c r="AG74" s="215"/>
      <c r="AH74" s="215"/>
      <c r="AI74" s="215"/>
      <c r="AJ74" s="215"/>
      <c r="AK74" s="215"/>
      <c r="AL74" s="215"/>
      <c r="AM74" s="215"/>
      <c r="AN74" s="215"/>
      <c r="AO74" s="215"/>
      <c r="AP74" s="215"/>
      <c r="AQ74" s="215"/>
      <c r="AR74" s="215"/>
      <c r="AS74" s="215"/>
      <c r="AT74" s="215"/>
      <c r="AU74" s="215"/>
      <c r="AV74" s="215"/>
      <c r="AW74" s="215"/>
      <c r="AX74" s="215"/>
      <c r="AY74" s="216"/>
      <c r="AZ74" s="213"/>
    </row>
    <row r="75" spans="1:59" s="209" customFormat="1" ht="8.1999999999999993" customHeight="1" x14ac:dyDescent="0.15">
      <c r="B75" s="685"/>
      <c r="C75" s="686"/>
      <c r="D75" s="686"/>
      <c r="E75" s="686"/>
      <c r="F75" s="686"/>
      <c r="G75" s="687"/>
      <c r="H75" s="214"/>
      <c r="I75" s="215"/>
      <c r="J75" s="215"/>
      <c r="K75" s="215"/>
      <c r="L75" s="215"/>
      <c r="M75" s="215"/>
      <c r="N75" s="215"/>
      <c r="O75" s="215"/>
      <c r="P75" s="215"/>
      <c r="Q75" s="213"/>
      <c r="R75" s="213"/>
      <c r="S75" s="213"/>
      <c r="T75" s="217"/>
      <c r="U75" s="211"/>
      <c r="V75" s="211"/>
      <c r="W75" s="211"/>
      <c r="X75" s="2933" t="s">
        <v>1638</v>
      </c>
      <c r="Y75" s="2933"/>
      <c r="Z75" s="2933"/>
      <c r="AA75" s="2933"/>
      <c r="AB75" s="2933"/>
      <c r="AC75" s="2933"/>
      <c r="AD75" s="2933"/>
      <c r="AE75" s="2933"/>
      <c r="AF75" s="2933"/>
      <c r="AG75" s="2933"/>
      <c r="AH75" s="2933"/>
      <c r="AI75" s="2933"/>
      <c r="AJ75" s="2933"/>
      <c r="AK75" s="2933"/>
      <c r="AL75" s="211"/>
      <c r="AM75" s="211"/>
      <c r="AN75" s="211"/>
      <c r="AO75" s="212"/>
      <c r="AP75" s="215"/>
      <c r="AQ75" s="215"/>
      <c r="AR75" s="215"/>
      <c r="AS75" s="215"/>
      <c r="AT75" s="215"/>
      <c r="AU75" s="215"/>
      <c r="AV75" s="215"/>
      <c r="AW75" s="215"/>
      <c r="AX75" s="215"/>
      <c r="AY75" s="216"/>
      <c r="AZ75" s="213"/>
    </row>
    <row r="76" spans="1:59" s="209" customFormat="1" ht="8.1999999999999993" customHeight="1" x14ac:dyDescent="0.15">
      <c r="B76" s="685"/>
      <c r="C76" s="686"/>
      <c r="D76" s="686"/>
      <c r="E76" s="686"/>
      <c r="F76" s="686"/>
      <c r="G76" s="687"/>
      <c r="H76" s="214"/>
      <c r="I76" s="215"/>
      <c r="J76" s="215"/>
      <c r="K76" s="215"/>
      <c r="L76" s="215"/>
      <c r="M76" s="215"/>
      <c r="N76" s="215"/>
      <c r="O76" s="215"/>
      <c r="P76" s="215"/>
      <c r="Q76" s="213"/>
      <c r="R76" s="213"/>
      <c r="S76" s="213"/>
      <c r="T76" s="218"/>
      <c r="U76" s="215"/>
      <c r="V76" s="215"/>
      <c r="W76" s="215"/>
      <c r="X76" s="2934"/>
      <c r="Y76" s="2934"/>
      <c r="Z76" s="2934"/>
      <c r="AA76" s="2934"/>
      <c r="AB76" s="2934"/>
      <c r="AC76" s="2934"/>
      <c r="AD76" s="2934"/>
      <c r="AE76" s="2934"/>
      <c r="AF76" s="2934"/>
      <c r="AG76" s="2934"/>
      <c r="AH76" s="2934"/>
      <c r="AI76" s="2934"/>
      <c r="AJ76" s="2934"/>
      <c r="AK76" s="2934"/>
      <c r="AL76" s="215"/>
      <c r="AM76" s="215"/>
      <c r="AN76" s="215"/>
      <c r="AO76" s="216"/>
      <c r="AP76" s="215"/>
      <c r="AQ76" s="215"/>
      <c r="AR76" s="215"/>
      <c r="AS76" s="215"/>
      <c r="AT76" s="215"/>
      <c r="AU76" s="215"/>
      <c r="AV76" s="215"/>
      <c r="AW76" s="215"/>
      <c r="AX76" s="215"/>
      <c r="AY76" s="216"/>
      <c r="AZ76" s="213"/>
    </row>
    <row r="77" spans="1:59" s="209" customFormat="1" ht="8.1999999999999993" customHeight="1" x14ac:dyDescent="0.15">
      <c r="B77" s="685"/>
      <c r="C77" s="686"/>
      <c r="D77" s="686"/>
      <c r="E77" s="686"/>
      <c r="F77" s="686"/>
      <c r="G77" s="687"/>
      <c r="H77" s="214"/>
      <c r="I77" s="215"/>
      <c r="J77" s="215"/>
      <c r="K77" s="215"/>
      <c r="L77" s="215"/>
      <c r="M77" s="215"/>
      <c r="N77" s="215"/>
      <c r="O77" s="215"/>
      <c r="P77" s="215"/>
      <c r="Q77" s="213"/>
      <c r="R77" s="213"/>
      <c r="S77" s="213"/>
      <c r="T77" s="218"/>
      <c r="U77" s="215"/>
      <c r="V77" s="215"/>
      <c r="W77" s="215"/>
      <c r="X77" s="2934"/>
      <c r="Y77" s="2934"/>
      <c r="Z77" s="2934"/>
      <c r="AA77" s="2934"/>
      <c r="AB77" s="2934"/>
      <c r="AC77" s="2934"/>
      <c r="AD77" s="2934"/>
      <c r="AE77" s="2934"/>
      <c r="AF77" s="2934"/>
      <c r="AG77" s="2934"/>
      <c r="AH77" s="2934"/>
      <c r="AI77" s="2934"/>
      <c r="AJ77" s="2934"/>
      <c r="AK77" s="2934"/>
      <c r="AL77" s="215"/>
      <c r="AM77" s="215"/>
      <c r="AN77" s="215"/>
      <c r="AO77" s="216"/>
      <c r="AP77" s="215"/>
      <c r="AQ77" s="215"/>
      <c r="AR77" s="215"/>
      <c r="AS77" s="215"/>
      <c r="AT77" s="215"/>
      <c r="AU77" s="215"/>
      <c r="AV77" s="215"/>
      <c r="AW77" s="215"/>
      <c r="AX77" s="215"/>
      <c r="AY77" s="216"/>
      <c r="AZ77" s="213"/>
    </row>
    <row r="78" spans="1:59" s="209" customFormat="1" ht="8.1999999999999993" customHeight="1" x14ac:dyDescent="0.15">
      <c r="B78" s="685"/>
      <c r="C78" s="686"/>
      <c r="D78" s="686"/>
      <c r="E78" s="686"/>
      <c r="F78" s="686"/>
      <c r="G78" s="687"/>
      <c r="H78" s="214"/>
      <c r="I78" s="215"/>
      <c r="J78" s="215"/>
      <c r="K78" s="215"/>
      <c r="L78" s="215"/>
      <c r="M78" s="215"/>
      <c r="N78" s="215"/>
      <c r="O78" s="215"/>
      <c r="P78" s="215"/>
      <c r="Q78" s="213"/>
      <c r="R78" s="213"/>
      <c r="S78" s="213"/>
      <c r="T78" s="218"/>
      <c r="U78" s="215"/>
      <c r="V78" s="215"/>
      <c r="W78" s="215"/>
      <c r="X78" s="2934"/>
      <c r="Y78" s="2934"/>
      <c r="Z78" s="2934"/>
      <c r="AA78" s="2934"/>
      <c r="AB78" s="2934"/>
      <c r="AC78" s="2934"/>
      <c r="AD78" s="2934"/>
      <c r="AE78" s="2934"/>
      <c r="AF78" s="2934"/>
      <c r="AG78" s="2934"/>
      <c r="AH78" s="2934"/>
      <c r="AI78" s="2934"/>
      <c r="AJ78" s="2934"/>
      <c r="AK78" s="2934"/>
      <c r="AL78" s="215"/>
      <c r="AM78" s="215"/>
      <c r="AN78" s="215"/>
      <c r="AO78" s="216"/>
      <c r="AP78" s="215"/>
      <c r="AQ78" s="215"/>
      <c r="AR78" s="215"/>
      <c r="AS78" s="215"/>
      <c r="AT78" s="215"/>
      <c r="AU78" s="215"/>
      <c r="AV78" s="215"/>
      <c r="AW78" s="215"/>
      <c r="AX78" s="215"/>
      <c r="AY78" s="216"/>
      <c r="AZ78" s="213"/>
    </row>
    <row r="79" spans="1:59" s="209" customFormat="1" ht="8.1999999999999993" customHeight="1" x14ac:dyDescent="0.15">
      <c r="B79" s="685"/>
      <c r="C79" s="686"/>
      <c r="D79" s="686"/>
      <c r="E79" s="686"/>
      <c r="F79" s="686"/>
      <c r="G79" s="687"/>
      <c r="H79" s="214"/>
      <c r="I79" s="215"/>
      <c r="J79" s="215"/>
      <c r="K79" s="215"/>
      <c r="L79" s="215"/>
      <c r="M79" s="215"/>
      <c r="N79" s="215"/>
      <c r="O79" s="215"/>
      <c r="P79" s="215"/>
      <c r="Q79" s="213"/>
      <c r="R79" s="213"/>
      <c r="S79" s="213"/>
      <c r="T79" s="218"/>
      <c r="U79" s="215"/>
      <c r="V79" s="215"/>
      <c r="W79" s="215"/>
      <c r="X79" s="2935" t="s">
        <v>1639</v>
      </c>
      <c r="Y79" s="2935"/>
      <c r="Z79" s="2935"/>
      <c r="AA79" s="2935"/>
      <c r="AB79" s="2935"/>
      <c r="AC79" s="2935"/>
      <c r="AD79" s="2935"/>
      <c r="AE79" s="2935"/>
      <c r="AF79" s="2935"/>
      <c r="AG79" s="2935"/>
      <c r="AH79" s="2935"/>
      <c r="AI79" s="2935"/>
      <c r="AJ79" s="2935"/>
      <c r="AK79" s="2935"/>
      <c r="AL79" s="215"/>
      <c r="AM79" s="215"/>
      <c r="AN79" s="215"/>
      <c r="AO79" s="216"/>
      <c r="AP79" s="215"/>
      <c r="AQ79" s="215"/>
      <c r="AR79" s="215"/>
      <c r="AS79" s="215"/>
      <c r="AT79" s="215"/>
      <c r="AU79" s="215"/>
      <c r="AV79" s="215"/>
      <c r="AW79" s="215"/>
      <c r="AX79" s="215"/>
      <c r="AY79" s="216"/>
      <c r="AZ79" s="213"/>
    </row>
    <row r="80" spans="1:59" s="209" customFormat="1" ht="8.1999999999999993" customHeight="1" x14ac:dyDescent="0.15">
      <c r="B80" s="685"/>
      <c r="C80" s="686"/>
      <c r="D80" s="686"/>
      <c r="E80" s="686"/>
      <c r="F80" s="686"/>
      <c r="G80" s="687"/>
      <c r="H80" s="214"/>
      <c r="I80" s="215"/>
      <c r="J80" s="215"/>
      <c r="K80" s="215"/>
      <c r="L80" s="215"/>
      <c r="M80" s="215"/>
      <c r="N80" s="215"/>
      <c r="O80" s="215"/>
      <c r="P80" s="215"/>
      <c r="Q80" s="213"/>
      <c r="R80" s="213"/>
      <c r="S80" s="213"/>
      <c r="T80" s="218"/>
      <c r="U80" s="215"/>
      <c r="V80" s="215"/>
      <c r="W80" s="215"/>
      <c r="X80" s="2935"/>
      <c r="Y80" s="2935"/>
      <c r="Z80" s="2935"/>
      <c r="AA80" s="2935"/>
      <c r="AB80" s="2935"/>
      <c r="AC80" s="2935"/>
      <c r="AD80" s="2935"/>
      <c r="AE80" s="2935"/>
      <c r="AF80" s="2935"/>
      <c r="AG80" s="2935"/>
      <c r="AH80" s="2935"/>
      <c r="AI80" s="2935"/>
      <c r="AJ80" s="2935"/>
      <c r="AK80" s="2935"/>
      <c r="AL80" s="215"/>
      <c r="AM80" s="215"/>
      <c r="AN80" s="215"/>
      <c r="AO80" s="216"/>
      <c r="AP80" s="215"/>
      <c r="AQ80" s="215"/>
      <c r="AR80" s="215"/>
      <c r="AS80" s="215"/>
      <c r="AT80" s="215"/>
      <c r="AU80" s="215"/>
      <c r="AV80" s="215"/>
      <c r="AW80" s="215"/>
      <c r="AX80" s="215"/>
      <c r="AY80" s="216"/>
      <c r="AZ80" s="213"/>
    </row>
    <row r="81" spans="2:52" s="209" customFormat="1" ht="8.1999999999999993" customHeight="1" x14ac:dyDescent="0.15">
      <c r="B81" s="685"/>
      <c r="C81" s="686"/>
      <c r="D81" s="686"/>
      <c r="E81" s="686"/>
      <c r="F81" s="686"/>
      <c r="G81" s="687"/>
      <c r="H81" s="214"/>
      <c r="I81" s="215"/>
      <c r="J81" s="215"/>
      <c r="K81" s="215"/>
      <c r="L81" s="215"/>
      <c r="M81" s="215"/>
      <c r="N81" s="215"/>
      <c r="O81" s="215"/>
      <c r="P81" s="215"/>
      <c r="Q81" s="213"/>
      <c r="R81" s="213"/>
      <c r="S81" s="213"/>
      <c r="T81" s="218"/>
      <c r="U81" s="215"/>
      <c r="V81" s="215"/>
      <c r="W81" s="215"/>
      <c r="X81" s="2935"/>
      <c r="Y81" s="2935"/>
      <c r="Z81" s="2935"/>
      <c r="AA81" s="2935"/>
      <c r="AB81" s="2935"/>
      <c r="AC81" s="2935"/>
      <c r="AD81" s="2935"/>
      <c r="AE81" s="2935"/>
      <c r="AF81" s="2935"/>
      <c r="AG81" s="2935"/>
      <c r="AH81" s="2935"/>
      <c r="AI81" s="2935"/>
      <c r="AJ81" s="2935"/>
      <c r="AK81" s="2935"/>
      <c r="AL81" s="215"/>
      <c r="AM81" s="215"/>
      <c r="AN81" s="215"/>
      <c r="AO81" s="216"/>
      <c r="AP81" s="215"/>
      <c r="AQ81" s="215"/>
      <c r="AR81" s="215"/>
      <c r="AS81" s="215"/>
      <c r="AT81" s="215"/>
      <c r="AU81" s="215"/>
      <c r="AV81" s="215"/>
      <c r="AW81" s="215"/>
      <c r="AX81" s="215"/>
      <c r="AY81" s="216"/>
      <c r="AZ81" s="213"/>
    </row>
    <row r="82" spans="2:52" s="209" customFormat="1" ht="8.1999999999999993" customHeight="1" thickBot="1" x14ac:dyDescent="0.2">
      <c r="B82" s="685"/>
      <c r="C82" s="686"/>
      <c r="D82" s="686"/>
      <c r="E82" s="686"/>
      <c r="F82" s="686"/>
      <c r="G82" s="687"/>
      <c r="H82" s="214"/>
      <c r="I82" s="215"/>
      <c r="J82" s="215"/>
      <c r="K82" s="215"/>
      <c r="L82" s="215"/>
      <c r="M82" s="215"/>
      <c r="N82" s="215"/>
      <c r="O82" s="215"/>
      <c r="P82" s="215"/>
      <c r="Q82" s="213"/>
      <c r="R82" s="213"/>
      <c r="S82" s="213"/>
      <c r="T82" s="219"/>
      <c r="U82" s="220"/>
      <c r="V82" s="220"/>
      <c r="W82" s="220"/>
      <c r="X82" s="2936"/>
      <c r="Y82" s="2936"/>
      <c r="Z82" s="2936"/>
      <c r="AA82" s="2936"/>
      <c r="AB82" s="2936"/>
      <c r="AC82" s="2936"/>
      <c r="AD82" s="2936"/>
      <c r="AE82" s="2936"/>
      <c r="AF82" s="2936"/>
      <c r="AG82" s="2936"/>
      <c r="AH82" s="2936"/>
      <c r="AI82" s="2936"/>
      <c r="AJ82" s="2936"/>
      <c r="AK82" s="2936"/>
      <c r="AL82" s="220"/>
      <c r="AM82" s="220"/>
      <c r="AN82" s="220"/>
      <c r="AO82" s="221"/>
      <c r="AP82" s="215"/>
      <c r="AQ82" s="215"/>
      <c r="AR82" s="215"/>
      <c r="AS82" s="215"/>
      <c r="AT82" s="215"/>
      <c r="AU82" s="215"/>
      <c r="AV82" s="215"/>
      <c r="AW82" s="215"/>
      <c r="AX82" s="215"/>
      <c r="AY82" s="216"/>
      <c r="AZ82" s="213"/>
    </row>
    <row r="83" spans="2:52" s="209" customFormat="1" ht="8.1999999999999993" customHeight="1" x14ac:dyDescent="0.15">
      <c r="B83" s="685"/>
      <c r="C83" s="686"/>
      <c r="D83" s="686"/>
      <c r="E83" s="686"/>
      <c r="F83" s="686"/>
      <c r="G83" s="687"/>
      <c r="H83" s="214"/>
      <c r="I83" s="215"/>
      <c r="J83" s="215"/>
      <c r="K83" s="215"/>
      <c r="L83" s="215"/>
      <c r="M83" s="215"/>
      <c r="N83" s="215"/>
      <c r="O83" s="215"/>
      <c r="P83" s="215"/>
      <c r="Q83" s="215"/>
      <c r="R83" s="215"/>
      <c r="S83" s="215"/>
      <c r="T83" s="215"/>
      <c r="U83" s="215"/>
      <c r="V83" s="215"/>
      <c r="W83" s="215"/>
      <c r="X83" s="215"/>
      <c r="Y83" s="215"/>
      <c r="Z83" s="215"/>
      <c r="AA83" s="215"/>
      <c r="AB83" s="215"/>
      <c r="AC83" s="215"/>
      <c r="AD83" s="215"/>
      <c r="AE83" s="215"/>
      <c r="AF83" s="215"/>
      <c r="AG83" s="215"/>
      <c r="AH83" s="215"/>
      <c r="AI83" s="215"/>
      <c r="AJ83" s="215"/>
      <c r="AK83" s="215"/>
      <c r="AL83" s="215"/>
      <c r="AM83" s="215"/>
      <c r="AN83" s="215"/>
      <c r="AO83" s="215"/>
      <c r="AP83" s="215"/>
      <c r="AQ83" s="215"/>
      <c r="AR83" s="215"/>
      <c r="AS83" s="215"/>
      <c r="AT83" s="215"/>
      <c r="AU83" s="215"/>
      <c r="AV83" s="215"/>
      <c r="AW83" s="215"/>
      <c r="AX83" s="215"/>
      <c r="AY83" s="216"/>
      <c r="AZ83" s="213"/>
    </row>
    <row r="84" spans="2:52" s="209" customFormat="1" ht="23.25" customHeight="1" x14ac:dyDescent="0.15">
      <c r="B84" s="685"/>
      <c r="C84" s="686"/>
      <c r="D84" s="686"/>
      <c r="E84" s="686"/>
      <c r="F84" s="686"/>
      <c r="G84" s="687"/>
      <c r="H84" s="214"/>
      <c r="I84" s="215"/>
      <c r="J84" s="215"/>
      <c r="K84" s="215"/>
      <c r="L84" s="215"/>
      <c r="M84" s="215"/>
      <c r="N84" s="215"/>
      <c r="O84" s="215"/>
      <c r="P84" s="215"/>
      <c r="Q84" s="213"/>
      <c r="R84" s="222"/>
      <c r="S84" s="222"/>
      <c r="T84" s="2937" t="s">
        <v>1640</v>
      </c>
      <c r="U84" s="2938"/>
      <c r="V84" s="2938"/>
      <c r="W84" s="2938"/>
      <c r="X84" s="2938"/>
      <c r="Y84" s="2938"/>
      <c r="Z84" s="2938"/>
      <c r="AA84" s="2938"/>
      <c r="AB84" s="2938"/>
      <c r="AC84" s="2938"/>
      <c r="AD84" s="2938"/>
      <c r="AE84" s="2938"/>
      <c r="AF84" s="2938"/>
      <c r="AG84" s="2938"/>
      <c r="AH84" s="2938"/>
      <c r="AI84" s="2938"/>
      <c r="AJ84" s="2938"/>
      <c r="AK84" s="2938"/>
      <c r="AL84" s="2938"/>
      <c r="AM84" s="2938"/>
      <c r="AN84" s="2938"/>
      <c r="AO84" s="2938"/>
      <c r="AP84" s="215"/>
      <c r="AQ84" s="215"/>
      <c r="AR84" s="215"/>
      <c r="AS84" s="215"/>
      <c r="AT84" s="215"/>
      <c r="AU84" s="215"/>
      <c r="AV84" s="215"/>
      <c r="AW84" s="215"/>
      <c r="AX84" s="215"/>
      <c r="AY84" s="216"/>
      <c r="AZ84" s="213"/>
    </row>
    <row r="85" spans="2:52" s="209" customFormat="1" ht="23.25" customHeight="1" x14ac:dyDescent="0.15">
      <c r="B85" s="685"/>
      <c r="C85" s="686"/>
      <c r="D85" s="686"/>
      <c r="E85" s="686"/>
      <c r="F85" s="686"/>
      <c r="G85" s="687"/>
      <c r="H85" s="214"/>
      <c r="I85" s="215"/>
      <c r="J85" s="215"/>
      <c r="K85" s="215"/>
      <c r="L85" s="215"/>
      <c r="M85" s="215"/>
      <c r="N85" s="215"/>
      <c r="O85" s="215"/>
      <c r="P85" s="215"/>
      <c r="Q85" s="222"/>
      <c r="R85" s="222"/>
      <c r="S85" s="222"/>
      <c r="T85" s="2938"/>
      <c r="U85" s="2938"/>
      <c r="V85" s="2938"/>
      <c r="W85" s="2938"/>
      <c r="X85" s="2938"/>
      <c r="Y85" s="2938"/>
      <c r="Z85" s="2938"/>
      <c r="AA85" s="2938"/>
      <c r="AB85" s="2938"/>
      <c r="AC85" s="2938"/>
      <c r="AD85" s="2938"/>
      <c r="AE85" s="2938"/>
      <c r="AF85" s="2938"/>
      <c r="AG85" s="2938"/>
      <c r="AH85" s="2938"/>
      <c r="AI85" s="2938"/>
      <c r="AJ85" s="2938"/>
      <c r="AK85" s="2938"/>
      <c r="AL85" s="2938"/>
      <c r="AM85" s="2938"/>
      <c r="AN85" s="2938"/>
      <c r="AO85" s="2938"/>
      <c r="AP85" s="215"/>
      <c r="AQ85" s="215"/>
      <c r="AR85" s="215"/>
      <c r="AS85" s="215"/>
      <c r="AT85" s="215"/>
      <c r="AU85" s="215"/>
      <c r="AV85" s="215"/>
      <c r="AW85" s="215"/>
      <c r="AX85" s="215"/>
      <c r="AY85" s="216"/>
      <c r="AZ85" s="213"/>
    </row>
    <row r="86" spans="2:52" s="209" customFormat="1" ht="23.25" customHeight="1" x14ac:dyDescent="0.15">
      <c r="B86" s="685"/>
      <c r="C86" s="686"/>
      <c r="D86" s="686"/>
      <c r="E86" s="686"/>
      <c r="F86" s="686"/>
      <c r="G86" s="687"/>
      <c r="H86" s="214"/>
      <c r="I86" s="215"/>
      <c r="J86" s="215"/>
      <c r="K86" s="215"/>
      <c r="L86" s="215"/>
      <c r="M86" s="215"/>
      <c r="N86" s="215"/>
      <c r="O86" s="215"/>
      <c r="P86" s="215"/>
      <c r="Q86" s="222"/>
      <c r="R86" s="222"/>
      <c r="S86" s="222"/>
      <c r="T86" s="2938"/>
      <c r="U86" s="2938"/>
      <c r="V86" s="2938"/>
      <c r="W86" s="2938"/>
      <c r="X86" s="2938"/>
      <c r="Y86" s="2938"/>
      <c r="Z86" s="2938"/>
      <c r="AA86" s="2938"/>
      <c r="AB86" s="2938"/>
      <c r="AC86" s="2938"/>
      <c r="AD86" s="2938"/>
      <c r="AE86" s="2938"/>
      <c r="AF86" s="2938"/>
      <c r="AG86" s="2938"/>
      <c r="AH86" s="2938"/>
      <c r="AI86" s="2938"/>
      <c r="AJ86" s="2938"/>
      <c r="AK86" s="2938"/>
      <c r="AL86" s="2938"/>
      <c r="AM86" s="2938"/>
      <c r="AN86" s="2938"/>
      <c r="AO86" s="2938"/>
      <c r="AP86" s="215"/>
      <c r="AQ86" s="215"/>
      <c r="AR86" s="215"/>
      <c r="AS86" s="215"/>
      <c r="AT86" s="215"/>
      <c r="AU86" s="215"/>
      <c r="AV86" s="215"/>
      <c r="AW86" s="215"/>
      <c r="AX86" s="215"/>
      <c r="AY86" s="216"/>
      <c r="AZ86" s="213"/>
    </row>
    <row r="87" spans="2:52" s="209" customFormat="1" ht="23.25" customHeight="1" x14ac:dyDescent="0.15">
      <c r="B87" s="685"/>
      <c r="C87" s="686"/>
      <c r="D87" s="686"/>
      <c r="E87" s="686"/>
      <c r="F87" s="686"/>
      <c r="G87" s="687"/>
      <c r="H87" s="214"/>
      <c r="I87" s="215"/>
      <c r="J87" s="215"/>
      <c r="K87" s="215"/>
      <c r="L87" s="215"/>
      <c r="M87" s="215"/>
      <c r="N87" s="215"/>
      <c r="O87" s="215"/>
      <c r="P87" s="215"/>
      <c r="Q87" s="222"/>
      <c r="R87" s="222"/>
      <c r="S87" s="222"/>
      <c r="T87" s="2938"/>
      <c r="U87" s="2938"/>
      <c r="V87" s="2938"/>
      <c r="W87" s="2938"/>
      <c r="X87" s="2938"/>
      <c r="Y87" s="2938"/>
      <c r="Z87" s="2938"/>
      <c r="AA87" s="2938"/>
      <c r="AB87" s="2938"/>
      <c r="AC87" s="2938"/>
      <c r="AD87" s="2938"/>
      <c r="AE87" s="2938"/>
      <c r="AF87" s="2938"/>
      <c r="AG87" s="2938"/>
      <c r="AH87" s="2938"/>
      <c r="AI87" s="2938"/>
      <c r="AJ87" s="2938"/>
      <c r="AK87" s="2938"/>
      <c r="AL87" s="2938"/>
      <c r="AM87" s="2938"/>
      <c r="AN87" s="2938"/>
      <c r="AO87" s="2938"/>
      <c r="AP87" s="215"/>
      <c r="AQ87" s="215"/>
      <c r="AR87" s="215"/>
      <c r="AS87" s="215"/>
      <c r="AT87" s="215"/>
      <c r="AU87" s="215"/>
      <c r="AV87" s="215"/>
      <c r="AW87" s="215"/>
      <c r="AX87" s="215"/>
      <c r="AY87" s="216"/>
      <c r="AZ87" s="213"/>
    </row>
    <row r="88" spans="2:52" s="209" customFormat="1" ht="8.1999999999999993" customHeight="1" x14ac:dyDescent="0.15">
      <c r="B88" s="685"/>
      <c r="C88" s="686"/>
      <c r="D88" s="686"/>
      <c r="E88" s="686"/>
      <c r="F88" s="686"/>
      <c r="G88" s="687"/>
      <c r="H88" s="214"/>
      <c r="I88" s="215"/>
      <c r="J88" s="215"/>
      <c r="K88" s="215"/>
      <c r="L88" s="215"/>
      <c r="M88" s="215"/>
      <c r="N88" s="215"/>
      <c r="O88" s="215"/>
      <c r="P88" s="215"/>
      <c r="Q88" s="215"/>
      <c r="R88" s="215"/>
      <c r="S88" s="215"/>
      <c r="T88" s="223"/>
      <c r="U88" s="222"/>
      <c r="V88" s="222"/>
      <c r="W88" s="222"/>
      <c r="X88" s="222"/>
      <c r="Y88" s="222"/>
      <c r="Z88" s="222"/>
      <c r="AA88" s="222"/>
      <c r="AB88" s="222"/>
      <c r="AC88" s="222"/>
      <c r="AD88" s="222"/>
      <c r="AE88" s="222"/>
      <c r="AF88" s="222"/>
      <c r="AG88" s="222"/>
      <c r="AH88" s="222"/>
      <c r="AI88" s="223"/>
      <c r="AJ88" s="215"/>
      <c r="AK88" s="215"/>
      <c r="AL88" s="215"/>
      <c r="AM88" s="215"/>
      <c r="AN88" s="215"/>
      <c r="AO88" s="215"/>
      <c r="AP88" s="215"/>
      <c r="AQ88" s="215"/>
      <c r="AR88" s="215"/>
      <c r="AS88" s="215"/>
      <c r="AT88" s="215"/>
      <c r="AU88" s="215"/>
      <c r="AV88" s="215"/>
      <c r="AW88" s="215"/>
      <c r="AX88" s="215"/>
      <c r="AY88" s="216"/>
      <c r="AZ88" s="213"/>
    </row>
    <row r="89" spans="2:52" s="209" customFormat="1" ht="8.1999999999999993" customHeight="1" x14ac:dyDescent="0.15">
      <c r="B89" s="685"/>
      <c r="C89" s="686"/>
      <c r="D89" s="686"/>
      <c r="E89" s="686"/>
      <c r="F89" s="686"/>
      <c r="G89" s="687"/>
      <c r="H89" s="214"/>
      <c r="I89" s="215"/>
      <c r="J89" s="215"/>
      <c r="K89" s="215"/>
      <c r="L89" s="215"/>
      <c r="M89" s="215"/>
      <c r="N89" s="215"/>
      <c r="O89" s="215"/>
      <c r="P89" s="215"/>
      <c r="Q89" s="215"/>
      <c r="R89" s="215"/>
      <c r="S89" s="215"/>
      <c r="T89" s="215"/>
      <c r="U89" s="215"/>
      <c r="V89" s="215"/>
      <c r="W89" s="215"/>
      <c r="X89" s="215"/>
      <c r="Y89" s="215"/>
      <c r="Z89" s="215"/>
      <c r="AA89" s="215"/>
      <c r="AB89" s="215"/>
      <c r="AC89" s="215"/>
      <c r="AD89" s="215"/>
      <c r="AE89" s="215"/>
      <c r="AF89" s="215"/>
      <c r="AG89" s="215"/>
      <c r="AH89" s="215"/>
      <c r="AI89" s="215"/>
      <c r="AJ89" s="215"/>
      <c r="AK89" s="215"/>
      <c r="AL89" s="215"/>
      <c r="AM89" s="215"/>
      <c r="AN89" s="215"/>
      <c r="AO89" s="215"/>
      <c r="AP89" s="215"/>
      <c r="AQ89" s="215"/>
      <c r="AR89" s="215"/>
      <c r="AS89" s="215"/>
      <c r="AT89" s="215"/>
      <c r="AU89" s="215"/>
      <c r="AV89" s="215"/>
      <c r="AW89" s="215"/>
      <c r="AX89" s="215"/>
      <c r="AY89" s="216"/>
      <c r="AZ89" s="213"/>
    </row>
    <row r="90" spans="2:52" s="209" customFormat="1" ht="9" customHeight="1" x14ac:dyDescent="0.15">
      <c r="B90" s="685"/>
      <c r="C90" s="686"/>
      <c r="D90" s="686"/>
      <c r="E90" s="686"/>
      <c r="F90" s="686"/>
      <c r="G90" s="687"/>
      <c r="H90" s="214"/>
      <c r="I90" s="215"/>
      <c r="J90" s="215"/>
      <c r="K90" s="215"/>
      <c r="L90" s="215"/>
      <c r="M90" s="215"/>
      <c r="N90" s="215"/>
      <c r="O90" s="215"/>
      <c r="P90" s="215"/>
      <c r="Q90" s="215"/>
      <c r="R90" s="215"/>
      <c r="S90" s="215"/>
      <c r="T90" s="215"/>
      <c r="U90" s="215"/>
      <c r="V90" s="215"/>
      <c r="W90" s="215"/>
      <c r="X90" s="215"/>
      <c r="Y90" s="215"/>
      <c r="Z90" s="215"/>
      <c r="AA90" s="215"/>
      <c r="AB90" s="215"/>
      <c r="AC90" s="215"/>
      <c r="AD90" s="215"/>
      <c r="AE90" s="215"/>
      <c r="AF90" s="215"/>
      <c r="AG90" s="215"/>
      <c r="AH90" s="215"/>
      <c r="AI90" s="215"/>
      <c r="AJ90" s="215"/>
      <c r="AK90" s="215"/>
      <c r="AL90" s="215"/>
      <c r="AM90" s="215"/>
      <c r="AN90" s="215"/>
      <c r="AO90" s="215"/>
      <c r="AP90" s="215"/>
      <c r="AQ90" s="215"/>
      <c r="AR90" s="215"/>
      <c r="AS90" s="215"/>
      <c r="AT90" s="215"/>
      <c r="AU90" s="215"/>
      <c r="AV90" s="215"/>
      <c r="AW90" s="215"/>
      <c r="AX90" s="215"/>
      <c r="AY90" s="216"/>
      <c r="AZ90" s="213"/>
    </row>
    <row r="91" spans="2:52" s="209" customFormat="1" ht="9" customHeight="1" x14ac:dyDescent="0.15">
      <c r="B91" s="685"/>
      <c r="C91" s="686"/>
      <c r="D91" s="686"/>
      <c r="E91" s="686"/>
      <c r="F91" s="686"/>
      <c r="G91" s="687"/>
      <c r="H91" s="214"/>
      <c r="I91" s="215"/>
      <c r="J91" s="215"/>
      <c r="K91" s="215"/>
      <c r="L91" s="215"/>
      <c r="M91" s="215"/>
      <c r="N91" s="215"/>
      <c r="O91" s="215"/>
      <c r="P91" s="215"/>
      <c r="Q91" s="215"/>
      <c r="R91" s="215"/>
      <c r="S91" s="215"/>
      <c r="T91" s="215"/>
      <c r="U91" s="215"/>
      <c r="V91" s="215"/>
      <c r="W91" s="215"/>
      <c r="X91" s="215"/>
      <c r="Y91" s="215"/>
      <c r="Z91" s="215"/>
      <c r="AA91" s="215"/>
      <c r="AB91" s="215"/>
      <c r="AC91" s="215"/>
      <c r="AD91" s="215"/>
      <c r="AE91" s="215"/>
      <c r="AF91" s="215"/>
      <c r="AG91" s="215"/>
      <c r="AH91" s="215"/>
      <c r="AI91" s="215"/>
      <c r="AJ91" s="215"/>
      <c r="AK91" s="215"/>
      <c r="AL91" s="215"/>
      <c r="AM91" s="215"/>
      <c r="AN91" s="215"/>
      <c r="AO91" s="215"/>
      <c r="AP91" s="224"/>
      <c r="AQ91" s="224"/>
      <c r="AR91" s="224"/>
      <c r="AS91" s="224"/>
      <c r="AT91" s="224"/>
      <c r="AU91" s="224"/>
      <c r="AV91" s="224"/>
      <c r="AW91" s="224"/>
      <c r="AX91" s="224"/>
      <c r="AY91" s="216"/>
      <c r="AZ91" s="213"/>
    </row>
    <row r="92" spans="2:52" s="209" customFormat="1" ht="16.55" customHeight="1" x14ac:dyDescent="0.15">
      <c r="B92" s="685"/>
      <c r="C92" s="686"/>
      <c r="D92" s="686"/>
      <c r="E92" s="686"/>
      <c r="F92" s="686"/>
      <c r="G92" s="687"/>
      <c r="H92" s="214"/>
      <c r="I92" s="215"/>
      <c r="J92" s="215"/>
      <c r="K92" s="215"/>
      <c r="L92" s="215"/>
      <c r="M92" s="215"/>
      <c r="N92" s="215"/>
      <c r="O92" s="215"/>
      <c r="P92" s="215"/>
      <c r="Q92" s="215"/>
      <c r="R92" s="215"/>
      <c r="S92" s="215"/>
      <c r="T92" s="215"/>
      <c r="U92" s="215"/>
      <c r="V92" s="215"/>
      <c r="W92" s="215"/>
      <c r="X92" s="215"/>
      <c r="Y92" s="215"/>
      <c r="Z92" s="215"/>
      <c r="AA92" s="215"/>
      <c r="AB92" s="215"/>
      <c r="AC92" s="215"/>
      <c r="AD92" s="215"/>
      <c r="AE92" s="215"/>
      <c r="AF92" s="215"/>
      <c r="AG92" s="215"/>
      <c r="AH92" s="215"/>
      <c r="AI92" s="215"/>
      <c r="AJ92" s="215"/>
      <c r="AK92" s="215"/>
      <c r="AL92" s="215"/>
      <c r="AM92" s="215"/>
      <c r="AN92" s="215"/>
      <c r="AO92" s="215"/>
      <c r="AP92" s="224"/>
      <c r="AQ92" s="224"/>
      <c r="AR92" s="224"/>
      <c r="AS92" s="224"/>
      <c r="AT92" s="224"/>
      <c r="AU92" s="224"/>
      <c r="AV92" s="224"/>
      <c r="AW92" s="224"/>
      <c r="AX92" s="224"/>
      <c r="AY92" s="216"/>
      <c r="AZ92" s="213"/>
    </row>
    <row r="93" spans="2:52" s="209" customFormat="1" ht="16.55" customHeight="1" x14ac:dyDescent="0.15">
      <c r="B93" s="685"/>
      <c r="C93" s="686"/>
      <c r="D93" s="686"/>
      <c r="E93" s="686"/>
      <c r="F93" s="686"/>
      <c r="G93" s="687"/>
      <c r="H93" s="214"/>
      <c r="I93" s="215"/>
      <c r="J93" s="215"/>
      <c r="K93" s="215"/>
      <c r="L93" s="215"/>
      <c r="M93" s="215"/>
      <c r="N93" s="215"/>
      <c r="O93" s="215"/>
      <c r="P93" s="215"/>
      <c r="Q93" s="215"/>
      <c r="R93" s="215"/>
      <c r="S93" s="215"/>
      <c r="T93" s="215"/>
      <c r="U93" s="215"/>
      <c r="V93" s="215"/>
      <c r="W93" s="215"/>
      <c r="X93" s="215"/>
      <c r="Y93" s="215"/>
      <c r="Z93" s="215"/>
      <c r="AA93" s="215"/>
      <c r="AB93" s="215"/>
      <c r="AC93" s="215"/>
      <c r="AD93" s="215"/>
      <c r="AE93" s="215"/>
      <c r="AF93" s="215"/>
      <c r="AG93" s="215"/>
      <c r="AH93" s="215"/>
      <c r="AI93" s="213"/>
      <c r="AJ93" s="222"/>
      <c r="AK93" s="222"/>
      <c r="AL93" s="222"/>
      <c r="AM93" s="222"/>
      <c r="AN93" s="222"/>
      <c r="AO93" s="222"/>
      <c r="AP93" s="225"/>
      <c r="AQ93" s="225"/>
      <c r="AR93" s="225"/>
      <c r="AS93" s="225"/>
      <c r="AT93" s="225"/>
      <c r="AU93" s="225"/>
      <c r="AV93" s="225"/>
      <c r="AW93" s="225"/>
      <c r="AX93" s="225"/>
      <c r="AY93" s="226"/>
      <c r="AZ93" s="213"/>
    </row>
    <row r="94" spans="2:52" s="209" customFormat="1" ht="16.55" customHeight="1" x14ac:dyDescent="0.15">
      <c r="B94" s="685"/>
      <c r="C94" s="686"/>
      <c r="D94" s="686"/>
      <c r="E94" s="686"/>
      <c r="F94" s="686"/>
      <c r="G94" s="687"/>
      <c r="H94" s="214"/>
      <c r="I94" s="215"/>
      <c r="J94" s="215"/>
      <c r="K94" s="215"/>
      <c r="L94" s="215"/>
      <c r="M94" s="215"/>
      <c r="N94" s="215"/>
      <c r="O94" s="215"/>
      <c r="P94" s="215"/>
      <c r="Q94" s="215"/>
      <c r="R94" s="215"/>
      <c r="S94" s="215"/>
      <c r="T94" s="215"/>
      <c r="U94" s="215"/>
      <c r="V94" s="215"/>
      <c r="W94" s="215"/>
      <c r="X94" s="215"/>
      <c r="Y94" s="215"/>
      <c r="Z94" s="215"/>
      <c r="AA94" s="215"/>
      <c r="AB94" s="215"/>
      <c r="AC94" s="213"/>
      <c r="AD94" s="213"/>
      <c r="AE94" s="213"/>
      <c r="AF94" s="213"/>
      <c r="AG94" s="213"/>
      <c r="AH94" s="213"/>
      <c r="AI94" s="213"/>
      <c r="AJ94" s="213"/>
      <c r="AK94" s="213"/>
      <c r="AL94" s="213"/>
      <c r="AM94" s="213"/>
      <c r="AN94" s="213"/>
      <c r="AO94" s="213"/>
      <c r="AP94" s="225"/>
      <c r="AQ94" s="225"/>
      <c r="AR94" s="225"/>
      <c r="AS94" s="225"/>
      <c r="AT94" s="225"/>
      <c r="AU94" s="225"/>
      <c r="AV94" s="225"/>
      <c r="AW94" s="225"/>
      <c r="AX94" s="225"/>
      <c r="AY94" s="227"/>
      <c r="AZ94" s="213"/>
    </row>
    <row r="95" spans="2:52" s="209" customFormat="1" ht="16.55" customHeight="1" x14ac:dyDescent="0.15">
      <c r="B95" s="685"/>
      <c r="C95" s="686"/>
      <c r="D95" s="686"/>
      <c r="E95" s="686"/>
      <c r="F95" s="686"/>
      <c r="G95" s="687"/>
      <c r="H95" s="214"/>
      <c r="I95" s="215"/>
      <c r="J95" s="215"/>
      <c r="K95" s="215"/>
      <c r="L95" s="215"/>
      <c r="M95" s="215"/>
      <c r="N95" s="215"/>
      <c r="O95" s="215"/>
      <c r="P95" s="215"/>
      <c r="Q95" s="215"/>
      <c r="R95" s="215"/>
      <c r="S95" s="215"/>
      <c r="T95" s="215"/>
      <c r="U95" s="215"/>
      <c r="V95" s="215"/>
      <c r="W95" s="215"/>
      <c r="X95" s="215"/>
      <c r="Y95" s="215"/>
      <c r="Z95" s="215"/>
      <c r="AA95" s="215"/>
      <c r="AB95" s="215"/>
      <c r="AC95" s="213"/>
      <c r="AD95" s="213"/>
      <c r="AE95" s="213"/>
      <c r="AF95" s="213"/>
      <c r="AG95" s="213"/>
      <c r="AH95" s="213"/>
      <c r="AI95" s="213"/>
      <c r="AJ95" s="213"/>
      <c r="AK95" s="213"/>
      <c r="AL95" s="213"/>
      <c r="AM95" s="213"/>
      <c r="AN95" s="213"/>
      <c r="AO95" s="213"/>
      <c r="AP95" s="228"/>
      <c r="AQ95" s="225"/>
      <c r="AR95" s="225"/>
      <c r="AS95" s="225"/>
      <c r="AT95" s="225"/>
      <c r="AU95" s="225"/>
      <c r="AV95" s="225"/>
      <c r="AW95" s="225"/>
      <c r="AX95" s="225"/>
      <c r="AY95" s="227"/>
      <c r="AZ95" s="213"/>
    </row>
    <row r="96" spans="2:52" s="209" customFormat="1" ht="16.55" customHeight="1" x14ac:dyDescent="0.15">
      <c r="B96" s="685"/>
      <c r="C96" s="686"/>
      <c r="D96" s="686"/>
      <c r="E96" s="686"/>
      <c r="F96" s="686"/>
      <c r="G96" s="687"/>
      <c r="H96" s="214"/>
      <c r="I96" s="215"/>
      <c r="J96" s="215"/>
      <c r="K96" s="215"/>
      <c r="L96" s="215"/>
      <c r="M96" s="215"/>
      <c r="N96" s="215"/>
      <c r="O96" s="215"/>
      <c r="P96" s="215"/>
      <c r="Q96" s="215"/>
      <c r="R96" s="215"/>
      <c r="S96" s="215"/>
      <c r="T96" s="215"/>
      <c r="U96" s="215"/>
      <c r="V96" s="215"/>
      <c r="W96" s="215"/>
      <c r="X96" s="215"/>
      <c r="Y96" s="215"/>
      <c r="Z96" s="215"/>
      <c r="AA96" s="215"/>
      <c r="AB96" s="215"/>
      <c r="AC96" s="213"/>
      <c r="AD96" s="213"/>
      <c r="AE96" s="213"/>
      <c r="AF96" s="213"/>
      <c r="AG96" s="213"/>
      <c r="AH96" s="213"/>
      <c r="AI96" s="213"/>
      <c r="AJ96" s="213"/>
      <c r="AK96" s="213"/>
      <c r="AL96" s="213"/>
      <c r="AM96" s="213"/>
      <c r="AN96" s="213"/>
      <c r="AO96" s="213"/>
      <c r="AP96" s="228"/>
      <c r="AQ96" s="229"/>
      <c r="AR96" s="229"/>
      <c r="AS96" s="229"/>
      <c r="AT96" s="229"/>
      <c r="AU96" s="229"/>
      <c r="AV96" s="229"/>
      <c r="AW96" s="229"/>
      <c r="AX96" s="225"/>
      <c r="AY96" s="227"/>
      <c r="AZ96" s="213"/>
    </row>
    <row r="97" spans="2:52" s="209" customFormat="1" ht="16.55" customHeight="1" x14ac:dyDescent="0.15">
      <c r="B97" s="685"/>
      <c r="C97" s="686"/>
      <c r="D97" s="686"/>
      <c r="E97" s="686"/>
      <c r="F97" s="686"/>
      <c r="G97" s="687"/>
      <c r="H97" s="214"/>
      <c r="I97" s="215"/>
      <c r="J97" s="215"/>
      <c r="K97" s="215"/>
      <c r="L97" s="215"/>
      <c r="M97" s="215"/>
      <c r="N97" s="215"/>
      <c r="O97" s="215"/>
      <c r="P97" s="215"/>
      <c r="Q97" s="215"/>
      <c r="R97" s="215"/>
      <c r="S97" s="215"/>
      <c r="T97" s="215"/>
      <c r="U97" s="215"/>
      <c r="V97" s="215"/>
      <c r="W97" s="215"/>
      <c r="X97" s="215"/>
      <c r="Y97" s="215"/>
      <c r="Z97" s="215"/>
      <c r="AA97" s="215"/>
      <c r="AB97" s="215"/>
      <c r="AC97" s="228"/>
      <c r="AD97" s="224"/>
      <c r="AE97" s="224"/>
      <c r="AF97" s="224"/>
      <c r="AG97" s="224"/>
      <c r="AH97" s="224"/>
      <c r="AI97" s="224"/>
      <c r="AJ97" s="224"/>
      <c r="AK97" s="224"/>
      <c r="AL97" s="224"/>
      <c r="AM97" s="224"/>
      <c r="AN97" s="224"/>
      <c r="AO97" s="224"/>
      <c r="AP97" s="215"/>
      <c r="AQ97" s="229"/>
      <c r="AR97" s="229"/>
      <c r="AS97" s="229"/>
      <c r="AT97" s="229"/>
      <c r="AU97" s="229"/>
      <c r="AV97" s="229"/>
      <c r="AW97" s="229"/>
      <c r="AX97" s="228"/>
      <c r="AY97" s="227"/>
      <c r="AZ97" s="213"/>
    </row>
    <row r="98" spans="2:52" s="209" customFormat="1" ht="16.55" customHeight="1" x14ac:dyDescent="0.15">
      <c r="B98" s="685"/>
      <c r="C98" s="686"/>
      <c r="D98" s="686"/>
      <c r="E98" s="686"/>
      <c r="F98" s="686"/>
      <c r="G98" s="687"/>
      <c r="H98" s="214"/>
      <c r="I98" s="215"/>
      <c r="J98" s="215"/>
      <c r="K98" s="215"/>
      <c r="L98" s="215"/>
      <c r="M98" s="215"/>
      <c r="N98" s="215"/>
      <c r="O98" s="215"/>
      <c r="P98" s="215"/>
      <c r="Q98" s="215"/>
      <c r="R98" s="215"/>
      <c r="S98" s="215"/>
      <c r="T98" s="215"/>
      <c r="U98" s="215"/>
      <c r="V98" s="215"/>
      <c r="W98" s="215"/>
      <c r="X98" s="215"/>
      <c r="Y98" s="215"/>
      <c r="Z98" s="215"/>
      <c r="AA98" s="215"/>
      <c r="AB98" s="223"/>
      <c r="AC98" s="230"/>
      <c r="AD98" s="230"/>
      <c r="AE98" s="230"/>
      <c r="AF98" s="230"/>
      <c r="AG98" s="230"/>
      <c r="AH98" s="230"/>
      <c r="AI98" s="230"/>
      <c r="AJ98" s="230"/>
      <c r="AK98" s="230"/>
      <c r="AL98" s="230"/>
      <c r="AM98" s="230"/>
      <c r="AN98" s="230"/>
      <c r="AO98" s="230"/>
      <c r="AP98" s="230"/>
      <c r="AQ98" s="231"/>
      <c r="AR98" s="231"/>
      <c r="AS98" s="231"/>
      <c r="AT98" s="231"/>
      <c r="AU98" s="231"/>
      <c r="AV98" s="231"/>
      <c r="AW98" s="231"/>
      <c r="AX98" s="231"/>
      <c r="AY98" s="232"/>
      <c r="AZ98" s="213"/>
    </row>
    <row r="99" spans="2:52" s="209" customFormat="1" ht="16.55" customHeight="1" x14ac:dyDescent="0.15">
      <c r="B99" s="685"/>
      <c r="C99" s="686"/>
      <c r="D99" s="686"/>
      <c r="E99" s="686"/>
      <c r="F99" s="686"/>
      <c r="G99" s="687"/>
      <c r="H99" s="214"/>
      <c r="I99" s="215"/>
      <c r="J99" s="215"/>
      <c r="K99" s="215"/>
      <c r="L99" s="215"/>
      <c r="M99" s="215"/>
      <c r="N99" s="215"/>
      <c r="O99" s="215"/>
      <c r="P99" s="215"/>
      <c r="Q99" s="215"/>
      <c r="R99" s="215"/>
      <c r="S99" s="215"/>
      <c r="T99" s="215"/>
      <c r="U99" s="215"/>
      <c r="V99" s="215"/>
      <c r="W99" s="215"/>
      <c r="X99" s="215"/>
      <c r="Y99" s="215"/>
      <c r="Z99" s="215"/>
      <c r="AA99" s="215"/>
      <c r="AB99" s="223"/>
      <c r="AC99" s="230"/>
      <c r="AD99" s="230"/>
      <c r="AE99" s="230"/>
      <c r="AF99" s="230"/>
      <c r="AG99" s="230"/>
      <c r="AH99" s="230"/>
      <c r="AI99" s="230"/>
      <c r="AJ99" s="230"/>
      <c r="AK99" s="230"/>
      <c r="AL99" s="230"/>
      <c r="AM99" s="230"/>
      <c r="AN99" s="230"/>
      <c r="AO99" s="230"/>
      <c r="AP99" s="233"/>
      <c r="AQ99" s="233"/>
      <c r="AR99" s="233"/>
      <c r="AS99" s="233"/>
      <c r="AT99" s="233"/>
      <c r="AU99" s="233"/>
      <c r="AV99" s="233"/>
      <c r="AW99" s="233"/>
      <c r="AX99" s="233"/>
      <c r="AY99" s="232"/>
      <c r="AZ99" s="213"/>
    </row>
    <row r="100" spans="2:52" s="209" customFormat="1" ht="16.55" customHeight="1" x14ac:dyDescent="0.15">
      <c r="B100" s="685"/>
      <c r="C100" s="686"/>
      <c r="D100" s="686"/>
      <c r="E100" s="686"/>
      <c r="F100" s="686"/>
      <c r="G100" s="687"/>
      <c r="H100" s="214"/>
      <c r="I100" s="215"/>
      <c r="J100" s="215"/>
      <c r="K100" s="215"/>
      <c r="L100" s="215"/>
      <c r="M100" s="215"/>
      <c r="N100" s="215"/>
      <c r="O100" s="215"/>
      <c r="P100" s="215"/>
      <c r="Q100" s="215"/>
      <c r="R100" s="215"/>
      <c r="S100" s="215"/>
      <c r="T100" s="215"/>
      <c r="U100" s="215"/>
      <c r="V100" s="215"/>
      <c r="W100" s="215"/>
      <c r="X100" s="215"/>
      <c r="Y100" s="215"/>
      <c r="Z100" s="215"/>
      <c r="AA100" s="215"/>
      <c r="AB100" s="223"/>
      <c r="AC100" s="230"/>
      <c r="AD100" s="230"/>
      <c r="AE100" s="230"/>
      <c r="AF100" s="230"/>
      <c r="AG100" s="230"/>
      <c r="AH100" s="230"/>
      <c r="AI100" s="230"/>
      <c r="AJ100" s="230"/>
      <c r="AK100" s="230"/>
      <c r="AL100" s="230"/>
      <c r="AM100" s="230"/>
      <c r="AN100" s="230"/>
      <c r="AO100" s="230"/>
      <c r="AP100" s="230"/>
      <c r="AQ100" s="234"/>
      <c r="AR100" s="234"/>
      <c r="AS100" s="234"/>
      <c r="AT100" s="234"/>
      <c r="AU100" s="234"/>
      <c r="AV100" s="234"/>
      <c r="AW100" s="234"/>
      <c r="AX100" s="234"/>
      <c r="AY100" s="227"/>
      <c r="AZ100" s="213"/>
    </row>
    <row r="101" spans="2:52" s="209" customFormat="1" ht="16.55" customHeight="1" x14ac:dyDescent="0.15">
      <c r="B101" s="685"/>
      <c r="C101" s="686"/>
      <c r="D101" s="686"/>
      <c r="E101" s="686"/>
      <c r="F101" s="686"/>
      <c r="G101" s="687"/>
      <c r="H101" s="214"/>
      <c r="I101" s="215"/>
      <c r="J101" s="215"/>
      <c r="K101" s="215"/>
      <c r="L101" s="215"/>
      <c r="M101" s="215"/>
      <c r="N101" s="215"/>
      <c r="O101" s="215"/>
      <c r="P101" s="215"/>
      <c r="Q101" s="215"/>
      <c r="R101" s="215"/>
      <c r="S101" s="215"/>
      <c r="T101" s="215"/>
      <c r="U101" s="215"/>
      <c r="V101" s="215"/>
      <c r="W101" s="215"/>
      <c r="X101" s="215"/>
      <c r="Y101" s="215"/>
      <c r="Z101" s="215"/>
      <c r="AA101" s="215"/>
      <c r="AB101" s="235"/>
      <c r="AC101" s="230"/>
      <c r="AD101" s="230"/>
      <c r="AE101" s="230"/>
      <c r="AF101" s="230"/>
      <c r="AG101" s="230"/>
      <c r="AH101" s="230"/>
      <c r="AI101" s="230"/>
      <c r="AJ101" s="230"/>
      <c r="AK101" s="230"/>
      <c r="AL101" s="230"/>
      <c r="AM101" s="230"/>
      <c r="AN101" s="230"/>
      <c r="AO101" s="230"/>
      <c r="AP101" s="224"/>
      <c r="AQ101" s="224"/>
      <c r="AR101" s="224"/>
      <c r="AS101" s="224"/>
      <c r="AT101" s="224"/>
      <c r="AU101" s="224"/>
      <c r="AV101" s="224"/>
      <c r="AW101" s="224"/>
      <c r="AX101" s="224"/>
      <c r="AY101" s="227"/>
      <c r="AZ101" s="213"/>
    </row>
    <row r="102" spans="2:52" s="209" customFormat="1" ht="16.55" customHeight="1" x14ac:dyDescent="0.15">
      <c r="B102" s="685"/>
      <c r="C102" s="686"/>
      <c r="D102" s="686"/>
      <c r="E102" s="686"/>
      <c r="F102" s="686"/>
      <c r="G102" s="687"/>
      <c r="H102" s="214"/>
      <c r="I102" s="215"/>
      <c r="J102" s="215"/>
      <c r="K102" s="215"/>
      <c r="L102" s="215"/>
      <c r="M102" s="215"/>
      <c r="N102" s="215"/>
      <c r="O102" s="215"/>
      <c r="P102" s="215"/>
      <c r="Q102" s="215"/>
      <c r="R102" s="215"/>
      <c r="S102" s="215"/>
      <c r="T102" s="215"/>
      <c r="U102" s="215"/>
      <c r="V102" s="215"/>
      <c r="W102" s="215"/>
      <c r="X102" s="215"/>
      <c r="Y102" s="215"/>
      <c r="Z102" s="215"/>
      <c r="AA102" s="215"/>
      <c r="AB102" s="235"/>
      <c r="AC102" s="230"/>
      <c r="AD102" s="230"/>
      <c r="AE102" s="230"/>
      <c r="AF102" s="230"/>
      <c r="AG102" s="230"/>
      <c r="AH102" s="230"/>
      <c r="AI102" s="230"/>
      <c r="AJ102" s="230"/>
      <c r="AK102" s="230"/>
      <c r="AL102" s="230"/>
      <c r="AM102" s="230"/>
      <c r="AN102" s="230"/>
      <c r="AO102" s="230"/>
      <c r="AP102" s="224"/>
      <c r="AQ102" s="224"/>
      <c r="AR102" s="224"/>
      <c r="AS102" s="224"/>
      <c r="AT102" s="224"/>
      <c r="AU102" s="224"/>
      <c r="AV102" s="224"/>
      <c r="AW102" s="224"/>
      <c r="AX102" s="224"/>
      <c r="AY102" s="227"/>
      <c r="AZ102" s="213"/>
    </row>
    <row r="103" spans="2:52" s="209" customFormat="1" ht="16.55" customHeight="1" x14ac:dyDescent="0.15">
      <c r="B103" s="685"/>
      <c r="C103" s="686"/>
      <c r="D103" s="686"/>
      <c r="E103" s="686"/>
      <c r="F103" s="686"/>
      <c r="G103" s="687"/>
      <c r="H103" s="214"/>
      <c r="I103" s="215"/>
      <c r="J103" s="215"/>
      <c r="K103" s="215"/>
      <c r="L103" s="215"/>
      <c r="M103" s="215"/>
      <c r="N103" s="215"/>
      <c r="O103" s="215"/>
      <c r="P103" s="215"/>
      <c r="Q103" s="215"/>
      <c r="R103" s="215"/>
      <c r="S103" s="215"/>
      <c r="T103" s="215"/>
      <c r="U103" s="215"/>
      <c r="V103" s="215"/>
      <c r="W103" s="215"/>
      <c r="X103" s="215"/>
      <c r="Y103" s="215"/>
      <c r="Z103" s="215"/>
      <c r="AA103" s="215"/>
      <c r="AB103" s="236"/>
      <c r="AC103" s="230"/>
      <c r="AD103" s="230"/>
      <c r="AE103" s="230"/>
      <c r="AF103" s="230"/>
      <c r="AG103" s="230"/>
      <c r="AH103" s="230"/>
      <c r="AI103" s="230"/>
      <c r="AJ103" s="230"/>
      <c r="AK103" s="230"/>
      <c r="AL103" s="230"/>
      <c r="AM103" s="230"/>
      <c r="AN103" s="230"/>
      <c r="AO103" s="230"/>
      <c r="AP103" s="224"/>
      <c r="AQ103" s="224"/>
      <c r="AR103" s="224"/>
      <c r="AS103" s="224"/>
      <c r="AT103" s="224"/>
      <c r="AU103" s="224"/>
      <c r="AV103" s="224"/>
      <c r="AW103" s="224"/>
      <c r="AX103" s="224"/>
      <c r="AY103" s="227"/>
      <c r="AZ103" s="213"/>
    </row>
    <row r="104" spans="2:52" s="209" customFormat="1" ht="16.55" customHeight="1" x14ac:dyDescent="0.15">
      <c r="B104" s="685"/>
      <c r="C104" s="686"/>
      <c r="D104" s="686"/>
      <c r="E104" s="686"/>
      <c r="F104" s="686"/>
      <c r="G104" s="687"/>
      <c r="H104" s="214"/>
      <c r="I104" s="215"/>
      <c r="J104" s="215"/>
      <c r="K104" s="215"/>
      <c r="L104" s="215"/>
      <c r="M104" s="215"/>
      <c r="N104" s="215"/>
      <c r="O104" s="215"/>
      <c r="P104" s="215"/>
      <c r="Q104" s="215"/>
      <c r="R104" s="215"/>
      <c r="S104" s="215"/>
      <c r="T104" s="213"/>
      <c r="U104" s="213"/>
      <c r="V104" s="213"/>
      <c r="W104" s="213"/>
      <c r="X104" s="213"/>
      <c r="Y104" s="213"/>
      <c r="Z104" s="213"/>
      <c r="AA104" s="213"/>
      <c r="AB104" s="237"/>
      <c r="AC104" s="230"/>
      <c r="AD104" s="230"/>
      <c r="AE104" s="230"/>
      <c r="AF104" s="230"/>
      <c r="AG104" s="230"/>
      <c r="AH104" s="230"/>
      <c r="AI104" s="230"/>
      <c r="AJ104" s="230"/>
      <c r="AK104" s="230"/>
      <c r="AL104" s="230"/>
      <c r="AM104" s="230"/>
      <c r="AN104" s="230"/>
      <c r="AO104" s="230"/>
      <c r="AP104" s="225"/>
      <c r="AQ104" s="225"/>
      <c r="AR104" s="225"/>
      <c r="AS104" s="225"/>
      <c r="AT104" s="225"/>
      <c r="AU104" s="225"/>
      <c r="AV104" s="225"/>
      <c r="AW104" s="225"/>
      <c r="AX104" s="225"/>
      <c r="AY104" s="227"/>
      <c r="AZ104" s="213"/>
    </row>
    <row r="105" spans="2:52" s="209" customFormat="1" ht="16.55" customHeight="1" x14ac:dyDescent="0.15">
      <c r="B105" s="685"/>
      <c r="C105" s="686"/>
      <c r="D105" s="686"/>
      <c r="E105" s="686"/>
      <c r="F105" s="686"/>
      <c r="G105" s="687"/>
      <c r="H105" s="214"/>
      <c r="I105" s="215"/>
      <c r="J105" s="215"/>
      <c r="K105" s="215"/>
      <c r="L105" s="215"/>
      <c r="M105" s="215"/>
      <c r="N105" s="215"/>
      <c r="O105" s="215"/>
      <c r="P105" s="215"/>
      <c r="Q105" s="215"/>
      <c r="R105" s="215"/>
      <c r="S105" s="215"/>
      <c r="T105" s="213"/>
      <c r="U105" s="213"/>
      <c r="V105" s="213"/>
      <c r="W105" s="213"/>
      <c r="X105" s="213"/>
      <c r="Y105" s="213"/>
      <c r="Z105" s="213"/>
      <c r="AA105" s="213"/>
      <c r="AB105" s="213"/>
      <c r="AC105" s="230"/>
      <c r="AD105" s="230"/>
      <c r="AE105" s="230"/>
      <c r="AF105" s="230"/>
      <c r="AG105" s="230"/>
      <c r="AH105" s="230"/>
      <c r="AI105" s="230"/>
      <c r="AJ105" s="230"/>
      <c r="AK105" s="230"/>
      <c r="AL105" s="230"/>
      <c r="AM105" s="230"/>
      <c r="AN105" s="230"/>
      <c r="AO105" s="230"/>
      <c r="AP105" s="225"/>
      <c r="AQ105" s="225"/>
      <c r="AR105" s="225"/>
      <c r="AS105" s="225"/>
      <c r="AT105" s="225"/>
      <c r="AU105" s="225"/>
      <c r="AV105" s="225"/>
      <c r="AW105" s="225"/>
      <c r="AX105" s="225"/>
      <c r="AY105" s="227"/>
      <c r="AZ105" s="213"/>
    </row>
    <row r="106" spans="2:52" s="209" customFormat="1" ht="16.55" customHeight="1" x14ac:dyDescent="0.15">
      <c r="B106" s="685"/>
      <c r="C106" s="686"/>
      <c r="D106" s="686"/>
      <c r="E106" s="686"/>
      <c r="F106" s="686"/>
      <c r="G106" s="687"/>
      <c r="H106" s="214"/>
      <c r="I106" s="215"/>
      <c r="J106" s="215"/>
      <c r="K106" s="215"/>
      <c r="L106" s="215"/>
      <c r="M106" s="215"/>
      <c r="N106" s="215"/>
      <c r="O106" s="215"/>
      <c r="P106" s="215"/>
      <c r="Q106" s="215"/>
      <c r="R106" s="215"/>
      <c r="S106" s="215"/>
      <c r="T106" s="213"/>
      <c r="U106" s="223"/>
      <c r="V106" s="223"/>
      <c r="W106" s="223"/>
      <c r="X106" s="223"/>
      <c r="Y106" s="223"/>
      <c r="Z106" s="223"/>
      <c r="AA106" s="223"/>
      <c r="AB106" s="223"/>
      <c r="AC106" s="230"/>
      <c r="AD106" s="230"/>
      <c r="AE106" s="230"/>
      <c r="AF106" s="230"/>
      <c r="AG106" s="230"/>
      <c r="AH106" s="230"/>
      <c r="AI106" s="230"/>
      <c r="AJ106" s="230"/>
      <c r="AK106" s="230"/>
      <c r="AL106" s="230"/>
      <c r="AM106" s="230"/>
      <c r="AN106" s="230"/>
      <c r="AO106" s="230"/>
      <c r="AP106" s="228"/>
      <c r="AQ106" s="225"/>
      <c r="AR106" s="225"/>
      <c r="AS106" s="225"/>
      <c r="AT106" s="225"/>
      <c r="AU106" s="225"/>
      <c r="AV106" s="225"/>
      <c r="AW106" s="225"/>
      <c r="AX106" s="225"/>
      <c r="AY106" s="216"/>
      <c r="AZ106" s="213"/>
    </row>
    <row r="107" spans="2:52" s="209" customFormat="1" ht="16.55" customHeight="1" x14ac:dyDescent="0.15">
      <c r="B107" s="685"/>
      <c r="C107" s="686"/>
      <c r="D107" s="686"/>
      <c r="E107" s="686"/>
      <c r="F107" s="686"/>
      <c r="G107" s="687"/>
      <c r="H107" s="214"/>
      <c r="I107" s="215"/>
      <c r="J107" s="215"/>
      <c r="K107" s="215"/>
      <c r="L107" s="215"/>
      <c r="M107" s="215"/>
      <c r="N107" s="215"/>
      <c r="O107" s="215"/>
      <c r="P107" s="215"/>
      <c r="Q107" s="215"/>
      <c r="R107" s="215"/>
      <c r="S107" s="215"/>
      <c r="T107" s="228"/>
      <c r="U107" s="223"/>
      <c r="V107" s="223"/>
      <c r="W107" s="223"/>
      <c r="X107" s="223"/>
      <c r="Y107" s="223"/>
      <c r="Z107" s="223"/>
      <c r="AA107" s="223"/>
      <c r="AB107" s="223"/>
      <c r="AC107" s="230"/>
      <c r="AD107" s="230"/>
      <c r="AE107" s="230"/>
      <c r="AF107" s="230"/>
      <c r="AG107" s="230"/>
      <c r="AH107" s="230"/>
      <c r="AI107" s="230"/>
      <c r="AJ107" s="230"/>
      <c r="AK107" s="230"/>
      <c r="AL107" s="230"/>
      <c r="AM107" s="230"/>
      <c r="AN107" s="230"/>
      <c r="AO107" s="230"/>
      <c r="AP107" s="228"/>
      <c r="AQ107" s="238"/>
      <c r="AR107" s="238"/>
      <c r="AS107" s="238"/>
      <c r="AT107" s="238"/>
      <c r="AU107" s="238"/>
      <c r="AV107" s="238"/>
      <c r="AW107" s="238"/>
      <c r="AX107" s="239"/>
      <c r="AY107" s="216"/>
      <c r="AZ107" s="213"/>
    </row>
    <row r="108" spans="2:52" s="209" customFormat="1" ht="16.55" customHeight="1" x14ac:dyDescent="0.15">
      <c r="B108" s="685"/>
      <c r="C108" s="686"/>
      <c r="D108" s="686"/>
      <c r="E108" s="686"/>
      <c r="F108" s="686"/>
      <c r="G108" s="687"/>
      <c r="H108" s="214"/>
      <c r="I108" s="215"/>
      <c r="J108" s="215"/>
      <c r="K108" s="215"/>
      <c r="L108" s="215"/>
      <c r="M108" s="215"/>
      <c r="N108" s="215"/>
      <c r="O108" s="215"/>
      <c r="P108" s="215"/>
      <c r="Q108" s="215"/>
      <c r="R108" s="215"/>
      <c r="S108" s="228"/>
      <c r="T108" s="240"/>
      <c r="U108" s="223"/>
      <c r="V108" s="223"/>
      <c r="W108" s="223"/>
      <c r="X108" s="223"/>
      <c r="Y108" s="223"/>
      <c r="Z108" s="223"/>
      <c r="AA108" s="223"/>
      <c r="AB108" s="223"/>
      <c r="AC108" s="230"/>
      <c r="AD108" s="230"/>
      <c r="AE108" s="230"/>
      <c r="AF108" s="230"/>
      <c r="AG108" s="230"/>
      <c r="AH108" s="230"/>
      <c r="AI108" s="230"/>
      <c r="AJ108" s="230"/>
      <c r="AK108" s="230"/>
      <c r="AL108" s="230"/>
      <c r="AM108" s="230"/>
      <c r="AN108" s="230"/>
      <c r="AO108" s="230"/>
      <c r="AP108" s="215"/>
      <c r="AQ108" s="238"/>
      <c r="AR108" s="238"/>
      <c r="AS108" s="238"/>
      <c r="AT108" s="238"/>
      <c r="AU108" s="238"/>
      <c r="AV108" s="238"/>
      <c r="AW108" s="238"/>
      <c r="AX108" s="239"/>
      <c r="AY108" s="216"/>
      <c r="AZ108" s="213"/>
    </row>
    <row r="109" spans="2:52" s="209" customFormat="1" ht="16.55" customHeight="1" x14ac:dyDescent="0.15">
      <c r="B109" s="685"/>
      <c r="C109" s="686"/>
      <c r="D109" s="686"/>
      <c r="E109" s="686"/>
      <c r="F109" s="686"/>
      <c r="G109" s="687"/>
      <c r="H109" s="214"/>
      <c r="I109" s="215"/>
      <c r="J109" s="215"/>
      <c r="K109" s="215"/>
      <c r="L109" s="215"/>
      <c r="M109" s="215"/>
      <c r="N109" s="215"/>
      <c r="O109" s="215"/>
      <c r="P109" s="215"/>
      <c r="Q109" s="215"/>
      <c r="R109" s="215"/>
      <c r="S109" s="215"/>
      <c r="T109" s="240"/>
      <c r="U109" s="223"/>
      <c r="V109" s="223"/>
      <c r="W109" s="223"/>
      <c r="X109" s="223"/>
      <c r="Y109" s="223"/>
      <c r="Z109" s="223"/>
      <c r="AA109" s="223"/>
      <c r="AB109" s="223"/>
      <c r="AC109" s="230"/>
      <c r="AD109" s="230"/>
      <c r="AE109" s="230"/>
      <c r="AF109" s="230"/>
      <c r="AG109" s="230"/>
      <c r="AH109" s="230"/>
      <c r="AI109" s="230"/>
      <c r="AJ109" s="230"/>
      <c r="AK109" s="230"/>
      <c r="AL109" s="230"/>
      <c r="AM109" s="230"/>
      <c r="AN109" s="230"/>
      <c r="AO109" s="230"/>
      <c r="AP109" s="215"/>
      <c r="AQ109" s="238"/>
      <c r="AR109" s="238"/>
      <c r="AS109" s="238"/>
      <c r="AT109" s="238"/>
      <c r="AU109" s="238"/>
      <c r="AV109" s="238"/>
      <c r="AW109" s="238"/>
      <c r="AX109" s="239"/>
      <c r="AY109" s="216"/>
      <c r="AZ109" s="213"/>
    </row>
    <row r="110" spans="2:52" s="209" customFormat="1" ht="16.55" customHeight="1" x14ac:dyDescent="0.15">
      <c r="B110" s="685"/>
      <c r="C110" s="686"/>
      <c r="D110" s="686"/>
      <c r="E110" s="686"/>
      <c r="F110" s="686"/>
      <c r="G110" s="687"/>
      <c r="H110" s="214"/>
      <c r="I110" s="215"/>
      <c r="J110" s="215"/>
      <c r="K110" s="215"/>
      <c r="L110" s="215"/>
      <c r="M110" s="215"/>
      <c r="N110" s="215"/>
      <c r="O110" s="215"/>
      <c r="P110" s="215"/>
      <c r="Q110" s="215"/>
      <c r="R110" s="215"/>
      <c r="S110" s="215"/>
      <c r="T110" s="240"/>
      <c r="U110" s="223"/>
      <c r="V110" s="223"/>
      <c r="W110" s="223"/>
      <c r="X110" s="223"/>
      <c r="Y110" s="223"/>
      <c r="Z110" s="223"/>
      <c r="AA110" s="223"/>
      <c r="AB110" s="223"/>
      <c r="AC110" s="223"/>
      <c r="AD110" s="223"/>
      <c r="AE110" s="223"/>
      <c r="AF110" s="223"/>
      <c r="AG110" s="223"/>
      <c r="AH110" s="223"/>
      <c r="AI110" s="215"/>
      <c r="AJ110" s="215"/>
      <c r="AK110" s="215"/>
      <c r="AL110" s="215"/>
      <c r="AM110" s="215"/>
      <c r="AN110" s="215"/>
      <c r="AO110" s="215"/>
      <c r="AP110" s="215"/>
      <c r="AQ110" s="239"/>
      <c r="AR110" s="239"/>
      <c r="AS110" s="239"/>
      <c r="AT110" s="239"/>
      <c r="AU110" s="239"/>
      <c r="AV110" s="239"/>
      <c r="AW110" s="239"/>
      <c r="AX110" s="239"/>
      <c r="AY110" s="216"/>
      <c r="AZ110" s="213"/>
    </row>
    <row r="111" spans="2:52" s="209" customFormat="1" ht="16.55" customHeight="1" x14ac:dyDescent="0.15">
      <c r="B111" s="685"/>
      <c r="C111" s="686"/>
      <c r="D111" s="686"/>
      <c r="E111" s="686"/>
      <c r="F111" s="686"/>
      <c r="G111" s="687"/>
      <c r="H111" s="214"/>
      <c r="I111" s="215"/>
      <c r="J111" s="215"/>
      <c r="K111" s="215"/>
      <c r="L111" s="215"/>
      <c r="M111" s="215"/>
      <c r="N111" s="215"/>
      <c r="O111" s="215"/>
      <c r="P111" s="215"/>
      <c r="Q111" s="215"/>
      <c r="R111" s="215"/>
      <c r="S111" s="215"/>
      <c r="T111" s="228"/>
      <c r="U111" s="223"/>
      <c r="V111" s="223"/>
      <c r="W111" s="223"/>
      <c r="X111" s="223"/>
      <c r="Y111" s="223"/>
      <c r="Z111" s="223"/>
      <c r="AA111" s="223"/>
      <c r="AB111" s="223"/>
      <c r="AC111" s="223"/>
      <c r="AD111" s="223"/>
      <c r="AE111" s="223"/>
      <c r="AF111" s="223"/>
      <c r="AG111" s="223"/>
      <c r="AH111" s="223"/>
      <c r="AI111" s="215"/>
      <c r="AJ111" s="215"/>
      <c r="AK111" s="215"/>
      <c r="AL111" s="215"/>
      <c r="AM111" s="215"/>
      <c r="AN111" s="215"/>
      <c r="AO111" s="215"/>
      <c r="AP111" s="241"/>
      <c r="AQ111" s="241"/>
      <c r="AR111" s="241"/>
      <c r="AS111" s="241"/>
      <c r="AT111" s="241"/>
      <c r="AU111" s="241"/>
      <c r="AV111" s="241"/>
      <c r="AW111" s="241"/>
      <c r="AX111" s="241"/>
      <c r="AY111" s="216"/>
      <c r="AZ111" s="213"/>
    </row>
    <row r="112" spans="2:52" s="209" customFormat="1" ht="16.55" customHeight="1" x14ac:dyDescent="0.15">
      <c r="B112" s="685"/>
      <c r="C112" s="686"/>
      <c r="D112" s="686"/>
      <c r="E112" s="686"/>
      <c r="F112" s="686"/>
      <c r="G112" s="687"/>
      <c r="H112" s="214"/>
      <c r="I112" s="215"/>
      <c r="J112" s="215"/>
      <c r="K112" s="215"/>
      <c r="L112" s="215"/>
      <c r="M112" s="215"/>
      <c r="N112" s="215"/>
      <c r="O112" s="215"/>
      <c r="P112" s="215"/>
      <c r="Q112" s="215"/>
      <c r="R112" s="215"/>
      <c r="S112" s="215"/>
      <c r="T112" s="228"/>
      <c r="U112" s="240"/>
      <c r="V112" s="240"/>
      <c r="W112" s="240"/>
      <c r="X112" s="240"/>
      <c r="Y112" s="240"/>
      <c r="Z112" s="240"/>
      <c r="AA112" s="240"/>
      <c r="AB112" s="240"/>
      <c r="AC112" s="240"/>
      <c r="AD112" s="240"/>
      <c r="AE112" s="240"/>
      <c r="AF112" s="240"/>
      <c r="AG112" s="240"/>
      <c r="AH112" s="240"/>
      <c r="AI112" s="237"/>
      <c r="AJ112" s="237"/>
      <c r="AK112" s="237"/>
      <c r="AL112" s="228"/>
      <c r="AM112" s="215"/>
      <c r="AN112" s="215"/>
      <c r="AO112" s="215"/>
      <c r="AP112" s="241"/>
      <c r="AQ112" s="241"/>
      <c r="AR112" s="241"/>
      <c r="AS112" s="241"/>
      <c r="AT112" s="241"/>
      <c r="AU112" s="241"/>
      <c r="AV112" s="241"/>
      <c r="AW112" s="241"/>
      <c r="AX112" s="241"/>
      <c r="AY112" s="216"/>
      <c r="AZ112" s="213"/>
    </row>
    <row r="113" spans="2:52" s="209" customFormat="1" ht="16.55" customHeight="1" x14ac:dyDescent="0.15">
      <c r="B113" s="685"/>
      <c r="C113" s="686"/>
      <c r="D113" s="686"/>
      <c r="E113" s="686"/>
      <c r="F113" s="686"/>
      <c r="G113" s="687"/>
      <c r="H113" s="214"/>
      <c r="I113" s="215"/>
      <c r="J113" s="215"/>
      <c r="K113" s="215"/>
      <c r="L113" s="215"/>
      <c r="M113" s="215"/>
      <c r="N113" s="215"/>
      <c r="O113" s="215"/>
      <c r="P113" s="215"/>
      <c r="Q113" s="215"/>
      <c r="R113" s="215"/>
      <c r="S113" s="228"/>
      <c r="T113" s="240"/>
      <c r="U113" s="240"/>
      <c r="V113" s="240"/>
      <c r="W113" s="240"/>
      <c r="X113" s="240"/>
      <c r="Y113" s="240"/>
      <c r="Z113" s="240"/>
      <c r="AA113" s="240"/>
      <c r="AB113" s="240"/>
      <c r="AC113" s="240"/>
      <c r="AD113" s="240"/>
      <c r="AE113" s="240"/>
      <c r="AF113" s="240"/>
      <c r="AG113" s="240"/>
      <c r="AH113" s="240"/>
      <c r="AI113" s="215"/>
      <c r="AJ113" s="215"/>
      <c r="AK113" s="215"/>
      <c r="AL113" s="215"/>
      <c r="AM113" s="215"/>
      <c r="AN113" s="215"/>
      <c r="AO113" s="215"/>
      <c r="AP113" s="241"/>
      <c r="AQ113" s="241"/>
      <c r="AR113" s="241"/>
      <c r="AS113" s="241"/>
      <c r="AT113" s="241"/>
      <c r="AU113" s="241"/>
      <c r="AV113" s="241"/>
      <c r="AW113" s="241"/>
      <c r="AX113" s="241"/>
      <c r="AY113" s="216"/>
      <c r="AZ113" s="213"/>
    </row>
    <row r="114" spans="2:52" s="209" customFormat="1" ht="16.55" customHeight="1" x14ac:dyDescent="0.15">
      <c r="B114" s="685"/>
      <c r="C114" s="686"/>
      <c r="D114" s="686"/>
      <c r="E114" s="686"/>
      <c r="F114" s="686"/>
      <c r="G114" s="687"/>
      <c r="H114" s="214"/>
      <c r="I114" s="215"/>
      <c r="J114" s="215"/>
      <c r="K114" s="215"/>
      <c r="L114" s="215"/>
      <c r="M114" s="215"/>
      <c r="N114" s="215"/>
      <c r="O114" s="215"/>
      <c r="P114" s="215"/>
      <c r="Q114" s="215"/>
      <c r="R114" s="215"/>
      <c r="S114" s="215"/>
      <c r="T114" s="240"/>
      <c r="U114" s="240"/>
      <c r="V114" s="240"/>
      <c r="W114" s="240"/>
      <c r="X114" s="240"/>
      <c r="Y114" s="240"/>
      <c r="Z114" s="240"/>
      <c r="AA114" s="240"/>
      <c r="AB114" s="240"/>
      <c r="AC114" s="240"/>
      <c r="AD114" s="240"/>
      <c r="AE114" s="240"/>
      <c r="AF114" s="240"/>
      <c r="AG114" s="240"/>
      <c r="AH114" s="240"/>
      <c r="AI114" s="215"/>
      <c r="AJ114" s="215"/>
      <c r="AK114" s="215"/>
      <c r="AL114" s="215"/>
      <c r="AM114" s="215"/>
      <c r="AN114" s="215"/>
      <c r="AO114" s="215"/>
      <c r="AP114" s="215"/>
      <c r="AQ114" s="215"/>
      <c r="AR114" s="215"/>
      <c r="AS114" s="215"/>
      <c r="AT114" s="215"/>
      <c r="AU114" s="215"/>
      <c r="AV114" s="215"/>
      <c r="AW114" s="215"/>
      <c r="AX114" s="215"/>
      <c r="AY114" s="216"/>
      <c r="AZ114" s="213"/>
    </row>
    <row r="115" spans="2:52" s="209" customFormat="1" ht="16.55" customHeight="1" x14ac:dyDescent="0.15">
      <c r="B115" s="685"/>
      <c r="C115" s="686"/>
      <c r="D115" s="686"/>
      <c r="E115" s="686"/>
      <c r="F115" s="686"/>
      <c r="G115" s="687"/>
      <c r="H115" s="214"/>
      <c r="I115" s="215"/>
      <c r="J115" s="215"/>
      <c r="K115" s="215"/>
      <c r="L115" s="215"/>
      <c r="M115" s="215"/>
      <c r="N115" s="215"/>
      <c r="O115" s="215"/>
      <c r="P115" s="215"/>
      <c r="Q115" s="215"/>
      <c r="R115" s="215"/>
      <c r="S115" s="215"/>
      <c r="T115" s="240"/>
      <c r="U115" s="240"/>
      <c r="V115" s="240"/>
      <c r="W115" s="240"/>
      <c r="X115" s="240"/>
      <c r="Y115" s="240"/>
      <c r="Z115" s="240"/>
      <c r="AA115" s="240"/>
      <c r="AB115" s="240"/>
      <c r="AC115" s="240"/>
      <c r="AD115" s="240"/>
      <c r="AE115" s="240"/>
      <c r="AF115" s="240"/>
      <c r="AG115" s="240"/>
      <c r="AH115" s="240"/>
      <c r="AI115" s="215"/>
      <c r="AJ115" s="215"/>
      <c r="AK115" s="215"/>
      <c r="AL115" s="215"/>
      <c r="AM115" s="215"/>
      <c r="AN115" s="215"/>
      <c r="AO115" s="215"/>
      <c r="AP115" s="215"/>
      <c r="AQ115" s="215"/>
      <c r="AR115" s="215"/>
      <c r="AS115" s="215"/>
      <c r="AT115" s="215"/>
      <c r="AU115" s="215"/>
      <c r="AV115" s="215"/>
      <c r="AW115" s="215"/>
      <c r="AX115" s="215"/>
      <c r="AY115" s="216"/>
      <c r="AZ115" s="213"/>
    </row>
    <row r="116" spans="2:52" s="209" customFormat="1" ht="16.55" customHeight="1" x14ac:dyDescent="0.15">
      <c r="B116" s="685"/>
      <c r="C116" s="686"/>
      <c r="D116" s="686"/>
      <c r="E116" s="686"/>
      <c r="F116" s="686"/>
      <c r="G116" s="687"/>
      <c r="H116" s="214"/>
      <c r="I116" s="215"/>
      <c r="J116" s="215"/>
      <c r="K116" s="215"/>
      <c r="L116" s="215"/>
      <c r="M116" s="215"/>
      <c r="N116" s="215"/>
      <c r="O116" s="215"/>
      <c r="P116" s="215"/>
      <c r="Q116" s="215"/>
      <c r="R116" s="215"/>
      <c r="S116" s="215"/>
      <c r="T116" s="228"/>
      <c r="U116" s="242"/>
      <c r="V116" s="242"/>
      <c r="W116" s="242"/>
      <c r="X116" s="242"/>
      <c r="Y116" s="242"/>
      <c r="Z116" s="242"/>
      <c r="AA116" s="242"/>
      <c r="AB116" s="242"/>
      <c r="AC116" s="242"/>
      <c r="AD116" s="242"/>
      <c r="AE116" s="242"/>
      <c r="AF116" s="242"/>
      <c r="AG116" s="242"/>
      <c r="AH116" s="242"/>
      <c r="AI116" s="215"/>
      <c r="AJ116" s="215"/>
      <c r="AK116" s="215"/>
      <c r="AL116" s="215"/>
      <c r="AM116" s="215"/>
      <c r="AN116" s="215"/>
      <c r="AO116" s="215"/>
      <c r="AP116" s="215"/>
      <c r="AQ116" s="215"/>
      <c r="AR116" s="215"/>
      <c r="AS116" s="215"/>
      <c r="AT116" s="215"/>
      <c r="AU116" s="215"/>
      <c r="AV116" s="215"/>
      <c r="AW116" s="215"/>
      <c r="AX116" s="215"/>
      <c r="AY116" s="216"/>
      <c r="AZ116" s="213"/>
    </row>
    <row r="117" spans="2:52" s="209" customFormat="1" ht="16.55" customHeight="1" x14ac:dyDescent="0.15">
      <c r="B117" s="685"/>
      <c r="C117" s="686"/>
      <c r="D117" s="686"/>
      <c r="E117" s="686"/>
      <c r="F117" s="686"/>
      <c r="G117" s="687"/>
      <c r="H117" s="214"/>
      <c r="I117" s="215"/>
      <c r="J117" s="215"/>
      <c r="K117" s="215"/>
      <c r="L117" s="215"/>
      <c r="M117" s="215"/>
      <c r="N117" s="215"/>
      <c r="O117" s="215"/>
      <c r="P117" s="215"/>
      <c r="Q117" s="215"/>
      <c r="R117" s="215"/>
      <c r="S117" s="215"/>
      <c r="T117" s="242"/>
      <c r="U117" s="242"/>
      <c r="V117" s="242"/>
      <c r="W117" s="242"/>
      <c r="X117" s="242"/>
      <c r="Y117" s="242"/>
      <c r="Z117" s="242"/>
      <c r="AA117" s="242"/>
      <c r="AB117" s="242"/>
      <c r="AC117" s="242"/>
      <c r="AD117" s="242"/>
      <c r="AE117" s="242"/>
      <c r="AF117" s="242"/>
      <c r="AG117" s="242"/>
      <c r="AH117" s="242"/>
      <c r="AI117" s="215"/>
      <c r="AJ117" s="215"/>
      <c r="AK117" s="215"/>
      <c r="AL117" s="215"/>
      <c r="AM117" s="215"/>
      <c r="AN117" s="215"/>
      <c r="AO117" s="215"/>
      <c r="AP117" s="215"/>
      <c r="AQ117" s="215"/>
      <c r="AR117" s="215"/>
      <c r="AS117" s="215"/>
      <c r="AT117" s="215"/>
      <c r="AU117" s="215"/>
      <c r="AV117" s="215"/>
      <c r="AW117" s="215"/>
      <c r="AX117" s="215"/>
      <c r="AY117" s="216"/>
      <c r="AZ117" s="213"/>
    </row>
    <row r="118" spans="2:52" s="209" customFormat="1" ht="16.55" customHeight="1" x14ac:dyDescent="0.15">
      <c r="B118" s="685"/>
      <c r="C118" s="686"/>
      <c r="D118" s="686"/>
      <c r="E118" s="686"/>
      <c r="F118" s="686"/>
      <c r="G118" s="687"/>
      <c r="H118" s="214"/>
      <c r="I118" s="215"/>
      <c r="J118" s="215"/>
      <c r="K118" s="215"/>
      <c r="L118" s="215"/>
      <c r="M118" s="215"/>
      <c r="N118" s="215"/>
      <c r="O118" s="215"/>
      <c r="P118" s="215"/>
      <c r="Q118" s="215"/>
      <c r="R118" s="215"/>
      <c r="S118" s="215"/>
      <c r="T118" s="242"/>
      <c r="U118" s="242"/>
      <c r="V118" s="242"/>
      <c r="W118" s="242"/>
      <c r="X118" s="242"/>
      <c r="Y118" s="242"/>
      <c r="Z118" s="242"/>
      <c r="AA118" s="242"/>
      <c r="AB118" s="242"/>
      <c r="AC118" s="242"/>
      <c r="AD118" s="242"/>
      <c r="AE118" s="242"/>
      <c r="AF118" s="242"/>
      <c r="AG118" s="242"/>
      <c r="AH118" s="242"/>
      <c r="AI118" s="215"/>
      <c r="AJ118" s="215"/>
      <c r="AK118" s="215"/>
      <c r="AL118" s="215"/>
      <c r="AM118" s="215"/>
      <c r="AN118" s="215"/>
      <c r="AO118" s="215"/>
      <c r="AP118" s="215"/>
      <c r="AQ118" s="215"/>
      <c r="AR118" s="215"/>
      <c r="AS118" s="215"/>
      <c r="AT118" s="215"/>
      <c r="AU118" s="215"/>
      <c r="AV118" s="215"/>
      <c r="AW118" s="215"/>
      <c r="AX118" s="215"/>
      <c r="AY118" s="216"/>
      <c r="AZ118" s="213"/>
    </row>
    <row r="119" spans="2:52" s="209" customFormat="1" ht="16.55" customHeight="1" x14ac:dyDescent="0.15">
      <c r="B119" s="685"/>
      <c r="C119" s="686"/>
      <c r="D119" s="686"/>
      <c r="E119" s="686"/>
      <c r="F119" s="686"/>
      <c r="G119" s="687"/>
      <c r="H119" s="214"/>
      <c r="I119" s="215"/>
      <c r="J119" s="215"/>
      <c r="K119" s="215"/>
      <c r="L119" s="215"/>
      <c r="M119" s="215"/>
      <c r="N119" s="215"/>
      <c r="O119" s="215"/>
      <c r="P119" s="215"/>
      <c r="Q119" s="215"/>
      <c r="R119" s="215"/>
      <c r="S119" s="236"/>
      <c r="T119" s="242"/>
      <c r="U119" s="242"/>
      <c r="V119" s="242"/>
      <c r="W119" s="242"/>
      <c r="X119" s="242"/>
      <c r="Y119" s="242"/>
      <c r="Z119" s="242"/>
      <c r="AA119" s="242"/>
      <c r="AB119" s="242"/>
      <c r="AC119" s="242"/>
      <c r="AD119" s="242"/>
      <c r="AE119" s="242"/>
      <c r="AF119" s="242"/>
      <c r="AG119" s="242"/>
      <c r="AH119" s="242"/>
      <c r="AI119" s="215"/>
      <c r="AJ119" s="215"/>
      <c r="AK119" s="215"/>
      <c r="AL119" s="215"/>
      <c r="AM119" s="215"/>
      <c r="AN119" s="215"/>
      <c r="AO119" s="215"/>
      <c r="AP119" s="215"/>
      <c r="AQ119" s="215"/>
      <c r="AR119" s="215"/>
      <c r="AS119" s="215"/>
      <c r="AT119" s="215"/>
      <c r="AU119" s="215"/>
      <c r="AV119" s="215"/>
      <c r="AW119" s="215"/>
      <c r="AX119" s="215"/>
      <c r="AY119" s="216"/>
      <c r="AZ119" s="213"/>
    </row>
    <row r="120" spans="2:52" s="209" customFormat="1" ht="16.55" customHeight="1" x14ac:dyDescent="0.15">
      <c r="B120" s="685"/>
      <c r="C120" s="686"/>
      <c r="D120" s="686"/>
      <c r="E120" s="686"/>
      <c r="F120" s="686"/>
      <c r="G120" s="687"/>
      <c r="H120" s="214"/>
      <c r="I120" s="215"/>
      <c r="J120" s="215"/>
      <c r="K120" s="215"/>
      <c r="L120" s="215"/>
      <c r="M120" s="215"/>
      <c r="N120" s="215"/>
      <c r="O120" s="215"/>
      <c r="P120" s="215"/>
      <c r="Q120" s="215"/>
      <c r="R120" s="215"/>
      <c r="S120" s="236"/>
      <c r="T120" s="235"/>
      <c r="U120" s="222"/>
      <c r="V120" s="222"/>
      <c r="W120" s="222"/>
      <c r="X120" s="222"/>
      <c r="Y120" s="222"/>
      <c r="Z120" s="222"/>
      <c r="AA120" s="222"/>
      <c r="AB120" s="222"/>
      <c r="AC120" s="222"/>
      <c r="AD120" s="222"/>
      <c r="AE120" s="222"/>
      <c r="AF120" s="222"/>
      <c r="AG120" s="222"/>
      <c r="AH120" s="222"/>
      <c r="AI120" s="215"/>
      <c r="AJ120" s="215"/>
      <c r="AK120" s="215"/>
      <c r="AL120" s="215"/>
      <c r="AM120" s="215"/>
      <c r="AN120" s="215"/>
      <c r="AO120" s="215"/>
      <c r="AP120" s="215"/>
      <c r="AQ120" s="215"/>
      <c r="AR120" s="215"/>
      <c r="AS120" s="215"/>
      <c r="AT120" s="215"/>
      <c r="AU120" s="215"/>
      <c r="AV120" s="215"/>
      <c r="AW120" s="215"/>
      <c r="AX120" s="215"/>
      <c r="AY120" s="216"/>
      <c r="AZ120" s="213"/>
    </row>
    <row r="121" spans="2:52" s="209" customFormat="1" ht="16.55" customHeight="1" x14ac:dyDescent="0.15">
      <c r="B121" s="685"/>
      <c r="C121" s="686"/>
      <c r="D121" s="686"/>
      <c r="E121" s="686"/>
      <c r="F121" s="686"/>
      <c r="G121" s="687"/>
      <c r="H121" s="214"/>
      <c r="I121" s="215"/>
      <c r="J121" s="215"/>
      <c r="K121" s="215"/>
      <c r="L121" s="215"/>
      <c r="M121" s="215"/>
      <c r="N121" s="215"/>
      <c r="O121" s="215"/>
      <c r="P121" s="215"/>
      <c r="Q121" s="215"/>
      <c r="R121" s="215"/>
      <c r="S121" s="236"/>
      <c r="T121" s="235"/>
      <c r="U121" s="222"/>
      <c r="V121" s="222"/>
      <c r="W121" s="222"/>
      <c r="X121" s="222"/>
      <c r="Y121" s="222"/>
      <c r="Z121" s="222"/>
      <c r="AA121" s="222"/>
      <c r="AB121" s="222"/>
      <c r="AC121" s="222"/>
      <c r="AD121" s="222"/>
      <c r="AE121" s="222"/>
      <c r="AF121" s="222"/>
      <c r="AG121" s="222"/>
      <c r="AH121" s="222"/>
      <c r="AI121" s="215"/>
      <c r="AJ121" s="215"/>
      <c r="AK121" s="215"/>
      <c r="AL121" s="215"/>
      <c r="AM121" s="215"/>
      <c r="AN121" s="215"/>
      <c r="AO121" s="215"/>
      <c r="AP121" s="215"/>
      <c r="AQ121" s="215"/>
      <c r="AR121" s="215"/>
      <c r="AS121" s="215"/>
      <c r="AT121" s="215"/>
      <c r="AU121" s="215"/>
      <c r="AV121" s="215"/>
      <c r="AW121" s="215"/>
      <c r="AX121" s="215"/>
      <c r="AY121" s="216"/>
      <c r="AZ121" s="213"/>
    </row>
    <row r="122" spans="2:52" s="209" customFormat="1" ht="16.55" customHeight="1" x14ac:dyDescent="0.15">
      <c r="B122" s="685"/>
      <c r="C122" s="686"/>
      <c r="D122" s="686"/>
      <c r="E122" s="686"/>
      <c r="F122" s="686"/>
      <c r="G122" s="687"/>
      <c r="H122" s="214"/>
      <c r="I122" s="215"/>
      <c r="J122" s="215"/>
      <c r="K122" s="215"/>
      <c r="L122" s="215"/>
      <c r="M122" s="215"/>
      <c r="N122" s="215"/>
      <c r="O122" s="215"/>
      <c r="P122" s="215"/>
      <c r="Q122" s="215"/>
      <c r="R122" s="215"/>
      <c r="S122" s="236"/>
      <c r="T122" s="235"/>
      <c r="U122" s="222"/>
      <c r="V122" s="222"/>
      <c r="W122" s="222"/>
      <c r="X122" s="222"/>
      <c r="Y122" s="222"/>
      <c r="Z122" s="222"/>
      <c r="AA122" s="222"/>
      <c r="AB122" s="222"/>
      <c r="AC122" s="222"/>
      <c r="AD122" s="222"/>
      <c r="AE122" s="222"/>
      <c r="AF122" s="222"/>
      <c r="AG122" s="222"/>
      <c r="AH122" s="222"/>
      <c r="AI122" s="215"/>
      <c r="AJ122" s="215"/>
      <c r="AK122" s="215"/>
      <c r="AL122" s="215"/>
      <c r="AM122" s="215"/>
      <c r="AN122" s="215"/>
      <c r="AO122" s="215"/>
      <c r="AP122" s="215"/>
      <c r="AQ122" s="215"/>
      <c r="AR122" s="215"/>
      <c r="AS122" s="215"/>
      <c r="AT122" s="215"/>
      <c r="AU122" s="215"/>
      <c r="AV122" s="215"/>
      <c r="AW122" s="215"/>
      <c r="AX122" s="215"/>
      <c r="AY122" s="216"/>
      <c r="AZ122" s="213"/>
    </row>
    <row r="123" spans="2:52" s="209" customFormat="1" ht="16.55" customHeight="1" x14ac:dyDescent="0.15">
      <c r="B123" s="685"/>
      <c r="C123" s="686"/>
      <c r="D123" s="686"/>
      <c r="E123" s="686"/>
      <c r="F123" s="686"/>
      <c r="G123" s="687"/>
      <c r="H123" s="214"/>
      <c r="I123" s="215"/>
      <c r="J123" s="215"/>
      <c r="K123" s="215"/>
      <c r="L123" s="215"/>
      <c r="M123" s="215"/>
      <c r="N123" s="215"/>
      <c r="O123" s="215"/>
      <c r="P123" s="215"/>
      <c r="Q123" s="215"/>
      <c r="R123" s="215"/>
      <c r="S123" s="236"/>
      <c r="T123" s="235"/>
      <c r="U123" s="222"/>
      <c r="V123" s="222"/>
      <c r="W123" s="222"/>
      <c r="X123" s="222"/>
      <c r="Y123" s="222"/>
      <c r="Z123" s="222"/>
      <c r="AA123" s="222"/>
      <c r="AB123" s="222"/>
      <c r="AC123" s="222"/>
      <c r="AD123" s="222"/>
      <c r="AE123" s="222"/>
      <c r="AF123" s="222"/>
      <c r="AG123" s="222"/>
      <c r="AH123" s="222"/>
      <c r="AI123" s="215"/>
      <c r="AJ123" s="215"/>
      <c r="AK123" s="215"/>
      <c r="AL123" s="215"/>
      <c r="AM123" s="215"/>
      <c r="AN123" s="215"/>
      <c r="AO123" s="215"/>
      <c r="AP123" s="215"/>
      <c r="AQ123" s="215"/>
      <c r="AR123" s="215"/>
      <c r="AS123" s="215"/>
      <c r="AT123" s="215"/>
      <c r="AU123" s="215"/>
      <c r="AV123" s="215"/>
      <c r="AW123" s="215"/>
      <c r="AX123" s="215"/>
      <c r="AY123" s="216"/>
      <c r="AZ123" s="213"/>
    </row>
    <row r="124" spans="2:52" s="209" customFormat="1" ht="16.55" customHeight="1" x14ac:dyDescent="0.15">
      <c r="B124" s="685"/>
      <c r="C124" s="686"/>
      <c r="D124" s="686"/>
      <c r="E124" s="686"/>
      <c r="F124" s="686"/>
      <c r="G124" s="687"/>
      <c r="H124" s="214"/>
      <c r="I124" s="215"/>
      <c r="J124" s="215"/>
      <c r="K124" s="215"/>
      <c r="L124" s="215"/>
      <c r="M124" s="215"/>
      <c r="N124" s="215"/>
      <c r="O124" s="215"/>
      <c r="P124" s="215"/>
      <c r="Q124" s="215"/>
      <c r="R124" s="215"/>
      <c r="S124" s="236"/>
      <c r="T124" s="235"/>
      <c r="U124" s="222"/>
      <c r="V124" s="222"/>
      <c r="W124" s="222"/>
      <c r="X124" s="222"/>
      <c r="Y124" s="222"/>
      <c r="Z124" s="222"/>
      <c r="AA124" s="222"/>
      <c r="AB124" s="222"/>
      <c r="AC124" s="222"/>
      <c r="AD124" s="222"/>
      <c r="AE124" s="222"/>
      <c r="AF124" s="222"/>
      <c r="AG124" s="222"/>
      <c r="AH124" s="222"/>
      <c r="AI124" s="215"/>
      <c r="AJ124" s="215"/>
      <c r="AK124" s="215"/>
      <c r="AL124" s="215"/>
      <c r="AM124" s="215"/>
      <c r="AN124" s="215"/>
      <c r="AO124" s="215"/>
      <c r="AP124" s="215"/>
      <c r="AQ124" s="215"/>
      <c r="AR124" s="215"/>
      <c r="AS124" s="215"/>
      <c r="AT124" s="215"/>
      <c r="AU124" s="215"/>
      <c r="AV124" s="215"/>
      <c r="AW124" s="215"/>
      <c r="AX124" s="215"/>
      <c r="AY124" s="216"/>
      <c r="AZ124" s="213"/>
    </row>
    <row r="125" spans="2:52" s="209" customFormat="1" ht="16.55" customHeight="1" x14ac:dyDescent="0.15">
      <c r="B125" s="685"/>
      <c r="C125" s="686"/>
      <c r="D125" s="686"/>
      <c r="E125" s="686"/>
      <c r="F125" s="686"/>
      <c r="G125" s="687"/>
      <c r="H125" s="214"/>
      <c r="I125" s="215"/>
      <c r="J125" s="215"/>
      <c r="K125" s="215"/>
      <c r="L125" s="215"/>
      <c r="M125" s="215"/>
      <c r="N125" s="215"/>
      <c r="O125" s="215"/>
      <c r="P125" s="215"/>
      <c r="Q125" s="215"/>
      <c r="R125" s="215"/>
      <c r="S125" s="215"/>
      <c r="T125" s="215"/>
      <c r="U125" s="215"/>
      <c r="V125" s="215"/>
      <c r="W125" s="215"/>
      <c r="X125" s="215"/>
      <c r="Y125" s="215"/>
      <c r="Z125" s="215"/>
      <c r="AA125" s="215"/>
      <c r="AB125" s="215"/>
      <c r="AC125" s="215"/>
      <c r="AD125" s="215"/>
      <c r="AE125" s="215"/>
      <c r="AF125" s="215"/>
      <c r="AG125" s="215"/>
      <c r="AH125" s="215"/>
      <c r="AI125" s="215"/>
      <c r="AJ125" s="215"/>
      <c r="AK125" s="215"/>
      <c r="AL125" s="215"/>
      <c r="AM125" s="215"/>
      <c r="AN125" s="215"/>
      <c r="AO125" s="215"/>
      <c r="AP125" s="215"/>
      <c r="AQ125" s="215"/>
      <c r="AR125" s="215"/>
      <c r="AS125" s="215"/>
      <c r="AT125" s="215"/>
      <c r="AU125" s="215"/>
      <c r="AV125" s="215"/>
      <c r="AW125" s="215"/>
      <c r="AX125" s="215"/>
      <c r="AY125" s="216"/>
      <c r="AZ125" s="213"/>
    </row>
    <row r="126" spans="2:52" s="209" customFormat="1" ht="16.55" customHeight="1" x14ac:dyDescent="0.15">
      <c r="B126" s="685"/>
      <c r="C126" s="686"/>
      <c r="D126" s="686"/>
      <c r="E126" s="686"/>
      <c r="F126" s="686"/>
      <c r="G126" s="687"/>
      <c r="H126" s="214"/>
      <c r="I126" s="215"/>
      <c r="J126" s="215"/>
      <c r="K126" s="215"/>
      <c r="L126" s="215"/>
      <c r="M126" s="215"/>
      <c r="N126" s="215"/>
      <c r="O126" s="215"/>
      <c r="P126" s="215"/>
      <c r="Q126" s="215"/>
      <c r="R126" s="215"/>
      <c r="S126" s="215"/>
      <c r="T126" s="215"/>
      <c r="U126" s="215"/>
      <c r="V126" s="215"/>
      <c r="W126" s="215"/>
      <c r="X126" s="215"/>
      <c r="Y126" s="215"/>
      <c r="Z126" s="215"/>
      <c r="AA126" s="215"/>
      <c r="AB126" s="215"/>
      <c r="AC126" s="215"/>
      <c r="AD126" s="215"/>
      <c r="AE126" s="215"/>
      <c r="AF126" s="215"/>
      <c r="AG126" s="215"/>
      <c r="AH126" s="215"/>
      <c r="AI126" s="215"/>
      <c r="AJ126" s="215"/>
      <c r="AK126" s="215"/>
      <c r="AL126" s="215"/>
      <c r="AM126" s="215"/>
      <c r="AN126" s="215"/>
      <c r="AO126" s="215"/>
      <c r="AP126" s="215"/>
      <c r="AQ126" s="215"/>
      <c r="AR126" s="215"/>
      <c r="AS126" s="215"/>
      <c r="AT126" s="215"/>
      <c r="AU126" s="215"/>
      <c r="AV126" s="215"/>
      <c r="AW126" s="215"/>
      <c r="AX126" s="215"/>
      <c r="AY126" s="216"/>
      <c r="AZ126" s="213"/>
    </row>
    <row r="127" spans="2:52" s="209" customFormat="1" ht="16.55" customHeight="1" x14ac:dyDescent="0.15">
      <c r="B127" s="685"/>
      <c r="C127" s="686"/>
      <c r="D127" s="686"/>
      <c r="E127" s="686"/>
      <c r="F127" s="686"/>
      <c r="G127" s="687"/>
      <c r="H127" s="214"/>
      <c r="I127" s="215"/>
      <c r="J127" s="215"/>
      <c r="K127" s="215"/>
      <c r="L127" s="215"/>
      <c r="M127" s="215"/>
      <c r="N127" s="215"/>
      <c r="O127" s="215"/>
      <c r="P127" s="215"/>
      <c r="Q127" s="215"/>
      <c r="R127" s="215"/>
      <c r="S127" s="215"/>
      <c r="T127" s="215"/>
      <c r="U127" s="215"/>
      <c r="V127" s="215"/>
      <c r="W127" s="215"/>
      <c r="X127" s="215"/>
      <c r="Y127" s="215"/>
      <c r="Z127" s="215"/>
      <c r="AA127" s="215"/>
      <c r="AB127" s="215"/>
      <c r="AC127" s="215"/>
      <c r="AD127" s="215"/>
      <c r="AE127" s="215"/>
      <c r="AF127" s="215"/>
      <c r="AG127" s="215"/>
      <c r="AH127" s="215"/>
      <c r="AI127" s="215"/>
      <c r="AJ127" s="215"/>
      <c r="AK127" s="215"/>
      <c r="AL127" s="215"/>
      <c r="AM127" s="215"/>
      <c r="AN127" s="215"/>
      <c r="AO127" s="215"/>
      <c r="AP127" s="215"/>
      <c r="AQ127" s="215"/>
      <c r="AR127" s="215"/>
      <c r="AS127" s="215"/>
      <c r="AT127" s="215"/>
      <c r="AU127" s="215"/>
      <c r="AV127" s="215"/>
      <c r="AW127" s="215"/>
      <c r="AX127" s="215"/>
      <c r="AY127" s="216"/>
      <c r="AZ127" s="213"/>
    </row>
    <row r="128" spans="2:52" s="209" customFormat="1" ht="16.55" customHeight="1" x14ac:dyDescent="0.15">
      <c r="B128" s="685"/>
      <c r="C128" s="686"/>
      <c r="D128" s="686"/>
      <c r="E128" s="686"/>
      <c r="F128" s="686"/>
      <c r="G128" s="687"/>
      <c r="H128" s="214"/>
      <c r="I128" s="215"/>
      <c r="J128" s="215"/>
      <c r="K128" s="215"/>
      <c r="L128" s="215"/>
      <c r="M128" s="215"/>
      <c r="N128" s="215"/>
      <c r="O128" s="215"/>
      <c r="P128" s="215"/>
      <c r="Q128" s="215"/>
      <c r="R128" s="215"/>
      <c r="S128" s="215"/>
      <c r="T128" s="215"/>
      <c r="U128" s="215"/>
      <c r="V128" s="215"/>
      <c r="W128" s="215"/>
      <c r="X128" s="215"/>
      <c r="Y128" s="215"/>
      <c r="Z128" s="215"/>
      <c r="AA128" s="215"/>
      <c r="AB128" s="215"/>
      <c r="AC128" s="215"/>
      <c r="AD128" s="215"/>
      <c r="AE128" s="215"/>
      <c r="AF128" s="215"/>
      <c r="AG128" s="215"/>
      <c r="AH128" s="215"/>
      <c r="AI128" s="215"/>
      <c r="AJ128" s="215"/>
      <c r="AK128" s="215"/>
      <c r="AL128" s="215"/>
      <c r="AM128" s="215"/>
      <c r="AN128" s="215"/>
      <c r="AO128" s="215"/>
      <c r="AP128" s="215"/>
      <c r="AQ128" s="215"/>
      <c r="AR128" s="215"/>
      <c r="AS128" s="215"/>
      <c r="AT128" s="215"/>
      <c r="AU128" s="215"/>
      <c r="AV128" s="215"/>
      <c r="AW128" s="215"/>
      <c r="AX128" s="215"/>
      <c r="AY128" s="216"/>
      <c r="AZ128" s="213"/>
    </row>
    <row r="129" spans="2:52" s="209" customFormat="1" ht="16.55" customHeight="1" x14ac:dyDescent="0.15">
      <c r="B129" s="685"/>
      <c r="C129" s="686"/>
      <c r="D129" s="686"/>
      <c r="E129" s="686"/>
      <c r="F129" s="686"/>
      <c r="G129" s="687"/>
      <c r="H129" s="214"/>
      <c r="I129" s="215"/>
      <c r="J129" s="215"/>
      <c r="K129" s="215"/>
      <c r="L129" s="215"/>
      <c r="M129" s="215"/>
      <c r="N129" s="215"/>
      <c r="O129" s="215"/>
      <c r="P129" s="215"/>
      <c r="Q129" s="215"/>
      <c r="R129" s="215"/>
      <c r="S129" s="215"/>
      <c r="T129" s="215"/>
      <c r="U129" s="215"/>
      <c r="V129" s="215"/>
      <c r="W129" s="215"/>
      <c r="X129" s="215"/>
      <c r="Y129" s="215"/>
      <c r="Z129" s="215"/>
      <c r="AA129" s="215"/>
      <c r="AB129" s="215"/>
      <c r="AC129" s="215"/>
      <c r="AD129" s="215"/>
      <c r="AE129" s="215"/>
      <c r="AF129" s="215"/>
      <c r="AG129" s="215"/>
      <c r="AH129" s="215"/>
      <c r="AI129" s="215"/>
      <c r="AJ129" s="215"/>
      <c r="AK129" s="215"/>
      <c r="AL129" s="215"/>
      <c r="AM129" s="215"/>
      <c r="AN129" s="215"/>
      <c r="AO129" s="215"/>
      <c r="AP129" s="215"/>
      <c r="AQ129" s="215"/>
      <c r="AR129" s="215"/>
      <c r="AS129" s="215"/>
      <c r="AT129" s="215"/>
      <c r="AU129" s="215"/>
      <c r="AV129" s="215"/>
      <c r="AW129" s="215"/>
      <c r="AX129" s="215"/>
      <c r="AY129" s="216"/>
      <c r="AZ129" s="213"/>
    </row>
    <row r="130" spans="2:52" s="209" customFormat="1" ht="18" customHeight="1" x14ac:dyDescent="0.15">
      <c r="B130" s="685"/>
      <c r="C130" s="686"/>
      <c r="D130" s="686"/>
      <c r="E130" s="686"/>
      <c r="F130" s="686"/>
      <c r="G130" s="687"/>
      <c r="H130" s="214"/>
      <c r="I130" s="215"/>
      <c r="J130" s="215"/>
      <c r="K130" s="215"/>
      <c r="L130" s="215"/>
      <c r="M130" s="215"/>
      <c r="N130" s="215"/>
      <c r="O130" s="215"/>
      <c r="P130" s="215"/>
      <c r="Q130" s="215"/>
      <c r="R130" s="215"/>
      <c r="S130" s="215"/>
      <c r="T130" s="215"/>
      <c r="U130" s="215"/>
      <c r="V130" s="215"/>
      <c r="W130" s="215"/>
      <c r="X130" s="215"/>
      <c r="Y130" s="215"/>
      <c r="Z130" s="215"/>
      <c r="AA130" s="215"/>
      <c r="AB130" s="215"/>
      <c r="AC130" s="215"/>
      <c r="AD130" s="215"/>
      <c r="AE130" s="215"/>
      <c r="AF130" s="215"/>
      <c r="AG130" s="215"/>
      <c r="AH130" s="215"/>
      <c r="AI130" s="215"/>
      <c r="AJ130" s="215"/>
      <c r="AK130" s="215"/>
      <c r="AL130" s="215"/>
      <c r="AM130" s="215"/>
      <c r="AN130" s="215"/>
      <c r="AO130" s="215"/>
      <c r="AP130" s="215"/>
      <c r="AQ130" s="215"/>
      <c r="AR130" s="215"/>
      <c r="AS130" s="215"/>
      <c r="AT130" s="215"/>
      <c r="AU130" s="215"/>
      <c r="AV130" s="215"/>
      <c r="AW130" s="215"/>
      <c r="AX130" s="215"/>
      <c r="AY130" s="216"/>
      <c r="AZ130" s="213"/>
    </row>
    <row r="131" spans="2:52" s="209" customFormat="1" ht="17.2" customHeight="1" x14ac:dyDescent="0.15">
      <c r="B131" s="685"/>
      <c r="C131" s="686"/>
      <c r="D131" s="686"/>
      <c r="E131" s="686"/>
      <c r="F131" s="686"/>
      <c r="G131" s="687"/>
      <c r="H131" s="214"/>
      <c r="I131" s="215"/>
      <c r="J131" s="215"/>
      <c r="K131" s="215"/>
      <c r="L131" s="215"/>
      <c r="M131" s="215"/>
      <c r="N131" s="215"/>
      <c r="O131" s="215"/>
      <c r="P131" s="215"/>
      <c r="Q131" s="215"/>
      <c r="R131" s="215"/>
      <c r="S131" s="215"/>
      <c r="T131" s="215"/>
      <c r="U131" s="215"/>
      <c r="V131" s="215"/>
      <c r="W131" s="215"/>
      <c r="X131" s="215"/>
      <c r="Y131" s="215"/>
      <c r="Z131" s="215"/>
      <c r="AA131" s="215"/>
      <c r="AB131" s="215"/>
      <c r="AC131" s="215"/>
      <c r="AD131" s="215"/>
      <c r="AE131" s="215"/>
      <c r="AF131" s="215"/>
      <c r="AG131" s="215"/>
      <c r="AH131" s="215"/>
      <c r="AI131" s="215"/>
      <c r="AJ131" s="215"/>
      <c r="AK131" s="215"/>
      <c r="AL131" s="215"/>
      <c r="AM131" s="215"/>
      <c r="AN131" s="215"/>
      <c r="AO131" s="215"/>
      <c r="AP131" s="215"/>
      <c r="AQ131" s="215"/>
      <c r="AR131" s="215"/>
      <c r="AS131" s="215"/>
      <c r="AT131" s="215"/>
      <c r="AU131" s="215"/>
      <c r="AV131" s="215"/>
      <c r="AW131" s="215"/>
      <c r="AX131" s="215"/>
      <c r="AY131" s="216"/>
      <c r="AZ131" s="213"/>
    </row>
    <row r="132" spans="2:52" s="209" customFormat="1" ht="17.2" customHeight="1" x14ac:dyDescent="0.15">
      <c r="B132" s="685"/>
      <c r="C132" s="686"/>
      <c r="D132" s="686"/>
      <c r="E132" s="686"/>
      <c r="F132" s="686"/>
      <c r="G132" s="687"/>
      <c r="H132" s="214"/>
      <c r="I132" s="215"/>
      <c r="J132" s="215"/>
      <c r="K132" s="215"/>
      <c r="L132" s="215"/>
      <c r="M132" s="215"/>
      <c r="N132" s="215"/>
      <c r="O132" s="215"/>
      <c r="P132" s="215"/>
      <c r="Q132" s="215"/>
      <c r="R132" s="215"/>
      <c r="S132" s="215"/>
      <c r="T132" s="215"/>
      <c r="U132" s="215"/>
      <c r="V132" s="215"/>
      <c r="W132" s="215"/>
      <c r="X132" s="215"/>
      <c r="Y132" s="215"/>
      <c r="Z132" s="215"/>
      <c r="AA132" s="215"/>
      <c r="AB132" s="215"/>
      <c r="AC132" s="215"/>
      <c r="AD132" s="215"/>
      <c r="AE132" s="215"/>
      <c r="AF132" s="215"/>
      <c r="AG132" s="215"/>
      <c r="AH132" s="215"/>
      <c r="AI132" s="215"/>
      <c r="AJ132" s="215"/>
      <c r="AK132" s="215"/>
      <c r="AL132" s="215"/>
      <c r="AM132" s="215"/>
      <c r="AN132" s="215"/>
      <c r="AO132" s="215"/>
      <c r="AP132" s="215"/>
      <c r="AQ132" s="215"/>
      <c r="AR132" s="215"/>
      <c r="AS132" s="215"/>
      <c r="AT132" s="215"/>
      <c r="AU132" s="215"/>
      <c r="AV132" s="215"/>
      <c r="AW132" s="215"/>
      <c r="AX132" s="215"/>
      <c r="AY132" s="216"/>
      <c r="AZ132" s="213"/>
    </row>
    <row r="133" spans="2:52" s="209" customFormat="1" ht="16.55" customHeight="1" x14ac:dyDescent="0.15">
      <c r="B133" s="685"/>
      <c r="C133" s="686"/>
      <c r="D133" s="686"/>
      <c r="E133" s="686"/>
      <c r="F133" s="686"/>
      <c r="G133" s="687"/>
      <c r="H133" s="214"/>
      <c r="I133" s="215"/>
      <c r="J133" s="215"/>
      <c r="K133" s="215"/>
      <c r="L133" s="215"/>
      <c r="M133" s="215"/>
      <c r="N133" s="215"/>
      <c r="O133" s="215"/>
      <c r="P133" s="215"/>
      <c r="Q133" s="215"/>
      <c r="R133" s="215"/>
      <c r="S133" s="236"/>
      <c r="T133" s="235"/>
      <c r="U133" s="222"/>
      <c r="V133" s="222"/>
      <c r="W133" s="222"/>
      <c r="X133" s="222"/>
      <c r="Y133" s="222"/>
      <c r="Z133" s="222"/>
      <c r="AA133" s="222"/>
      <c r="AB133" s="222"/>
      <c r="AC133" s="222"/>
      <c r="AD133" s="222"/>
      <c r="AE133" s="222"/>
      <c r="AF133" s="222"/>
      <c r="AG133" s="222"/>
      <c r="AH133" s="222"/>
      <c r="AI133" s="215"/>
      <c r="AJ133" s="215"/>
      <c r="AK133" s="215"/>
      <c r="AL133" s="215"/>
      <c r="AM133" s="215"/>
      <c r="AN133" s="215"/>
      <c r="AO133" s="215"/>
      <c r="AP133" s="215"/>
      <c r="AQ133" s="215"/>
      <c r="AR133" s="215"/>
      <c r="AS133" s="215"/>
      <c r="AT133" s="215"/>
      <c r="AU133" s="215"/>
      <c r="AV133" s="215"/>
      <c r="AW133" s="215"/>
      <c r="AX133" s="215"/>
      <c r="AY133" s="216"/>
      <c r="AZ133" s="213"/>
    </row>
    <row r="134" spans="2:52" s="209" customFormat="1" ht="6.05" customHeight="1" x14ac:dyDescent="0.15">
      <c r="B134" s="685"/>
      <c r="C134" s="686"/>
      <c r="D134" s="686"/>
      <c r="E134" s="686"/>
      <c r="F134" s="686"/>
      <c r="G134" s="686"/>
      <c r="H134" s="214"/>
      <c r="I134" s="215"/>
      <c r="J134" s="215"/>
      <c r="K134" s="215"/>
      <c r="L134" s="215"/>
      <c r="M134" s="215"/>
      <c r="N134" s="215"/>
      <c r="O134" s="215"/>
      <c r="P134" s="215"/>
      <c r="Q134" s="215"/>
      <c r="R134" s="215"/>
      <c r="S134" s="215"/>
      <c r="T134" s="215"/>
      <c r="U134" s="215"/>
      <c r="V134" s="215"/>
      <c r="W134" s="215"/>
      <c r="X134" s="215"/>
      <c r="Y134" s="215"/>
      <c r="Z134" s="215"/>
      <c r="AA134" s="215"/>
      <c r="AB134" s="215"/>
      <c r="AC134" s="215"/>
      <c r="AD134" s="215"/>
      <c r="AE134" s="215"/>
      <c r="AF134" s="215"/>
      <c r="AG134" s="215"/>
      <c r="AH134" s="215"/>
      <c r="AI134" s="215"/>
      <c r="AJ134" s="215"/>
      <c r="AK134" s="215"/>
      <c r="AL134" s="215"/>
      <c r="AM134" s="215"/>
      <c r="AN134" s="215"/>
      <c r="AO134" s="215"/>
      <c r="AP134" s="215"/>
      <c r="AQ134" s="215"/>
      <c r="AR134" s="215"/>
      <c r="AS134" s="215"/>
      <c r="AT134" s="215"/>
      <c r="AU134" s="215"/>
      <c r="AV134" s="215"/>
      <c r="AW134" s="215"/>
      <c r="AX134" s="215"/>
      <c r="AY134" s="216"/>
      <c r="AZ134" s="213"/>
    </row>
    <row r="135" spans="2:52" s="116" customFormat="1" ht="15.75" customHeight="1" thickBot="1" x14ac:dyDescent="0.2">
      <c r="B135" s="685"/>
      <c r="C135" s="686"/>
      <c r="D135" s="686"/>
      <c r="E135" s="686"/>
      <c r="F135" s="686"/>
      <c r="G135" s="687"/>
      <c r="H135" s="18"/>
      <c r="I135" s="19"/>
      <c r="J135" s="19"/>
      <c r="K135" s="19"/>
      <c r="L135" s="19"/>
      <c r="M135" s="19"/>
      <c r="N135" s="19"/>
      <c r="O135" s="19"/>
      <c r="P135" s="19"/>
      <c r="Q135" s="19"/>
      <c r="R135" s="19"/>
      <c r="S135" s="19"/>
      <c r="T135" s="19"/>
      <c r="U135" s="19"/>
      <c r="V135" s="19"/>
      <c r="W135" s="19"/>
      <c r="X135" s="19"/>
      <c r="Y135" s="19"/>
      <c r="Z135" s="19"/>
      <c r="AA135" s="19"/>
      <c r="AB135" s="19"/>
      <c r="AC135" s="19"/>
      <c r="AD135" s="19"/>
      <c r="AE135" s="19"/>
      <c r="AF135" s="19"/>
      <c r="AG135" s="19"/>
      <c r="AH135" s="19"/>
      <c r="AI135" s="19"/>
      <c r="AJ135" s="19"/>
      <c r="AK135" s="19"/>
      <c r="AL135" s="19"/>
      <c r="AM135" s="19"/>
      <c r="AN135" s="19"/>
      <c r="AO135" s="19"/>
      <c r="AP135" s="19"/>
      <c r="AQ135" s="19"/>
      <c r="AR135" s="19"/>
      <c r="AS135" s="19"/>
      <c r="AT135" s="19"/>
      <c r="AU135" s="19"/>
      <c r="AV135" s="19"/>
      <c r="AW135" s="19"/>
      <c r="AX135" s="19"/>
      <c r="AY135" s="187"/>
      <c r="AZ135" s="33"/>
    </row>
    <row r="136" spans="2:52" ht="2.95" customHeight="1" x14ac:dyDescent="0.15">
      <c r="B136" s="21"/>
      <c r="C136" s="21"/>
      <c r="D136" s="21"/>
      <c r="E136" s="21"/>
      <c r="F136" s="21"/>
      <c r="G136" s="21"/>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33"/>
    </row>
    <row r="137" spans="2:52" ht="2.95" customHeight="1" thickBot="1" x14ac:dyDescent="0.2">
      <c r="B137" s="22"/>
      <c r="C137" s="22"/>
      <c r="D137" s="22"/>
      <c r="E137" s="22"/>
      <c r="F137" s="22"/>
      <c r="G137" s="22"/>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c r="AZ137" s="33"/>
    </row>
    <row r="138" spans="2:52" ht="24.75" customHeight="1" x14ac:dyDescent="0.15">
      <c r="B138" s="688" t="s">
        <v>120</v>
      </c>
      <c r="C138" s="689"/>
      <c r="D138" s="689"/>
      <c r="E138" s="689"/>
      <c r="F138" s="689"/>
      <c r="G138" s="690"/>
      <c r="H138" s="694" t="s">
        <v>1641</v>
      </c>
      <c r="I138" s="2725"/>
      <c r="J138" s="2725"/>
      <c r="K138" s="2725"/>
      <c r="L138" s="2725"/>
      <c r="M138" s="2725"/>
      <c r="N138" s="2725"/>
      <c r="O138" s="2725"/>
      <c r="P138" s="2725"/>
      <c r="Q138" s="2725"/>
      <c r="R138" s="2725"/>
      <c r="S138" s="2725"/>
      <c r="T138" s="2725"/>
      <c r="U138" s="2725"/>
      <c r="V138" s="2725"/>
      <c r="W138" s="2725"/>
      <c r="X138" s="2725"/>
      <c r="Y138" s="2725"/>
      <c r="Z138" s="2725"/>
      <c r="AA138" s="2725"/>
      <c r="AB138" s="2725"/>
      <c r="AC138" s="2726"/>
      <c r="AD138" s="694" t="s">
        <v>1642</v>
      </c>
      <c r="AE138" s="695"/>
      <c r="AF138" s="695"/>
      <c r="AG138" s="695"/>
      <c r="AH138" s="695"/>
      <c r="AI138" s="695"/>
      <c r="AJ138" s="695"/>
      <c r="AK138" s="695"/>
      <c r="AL138" s="695"/>
      <c r="AM138" s="695"/>
      <c r="AN138" s="695"/>
      <c r="AO138" s="695"/>
      <c r="AP138" s="695"/>
      <c r="AQ138" s="695"/>
      <c r="AR138" s="695"/>
      <c r="AS138" s="695"/>
      <c r="AT138" s="695"/>
      <c r="AU138" s="695"/>
      <c r="AV138" s="695"/>
      <c r="AW138" s="695"/>
      <c r="AX138" s="695"/>
      <c r="AY138" s="697"/>
      <c r="AZ138" s="33"/>
    </row>
    <row r="139" spans="2:52" ht="24.75" customHeight="1" x14ac:dyDescent="0.15">
      <c r="B139" s="688"/>
      <c r="C139" s="689"/>
      <c r="D139" s="689"/>
      <c r="E139" s="689"/>
      <c r="F139" s="689"/>
      <c r="G139" s="690"/>
      <c r="H139" s="1397" t="s">
        <v>37</v>
      </c>
      <c r="I139" s="614"/>
      <c r="J139" s="614"/>
      <c r="K139" s="614"/>
      <c r="L139" s="614"/>
      <c r="M139" s="1398" t="s">
        <v>76</v>
      </c>
      <c r="N139" s="1304"/>
      <c r="O139" s="1304"/>
      <c r="P139" s="1304"/>
      <c r="Q139" s="1304"/>
      <c r="R139" s="1304"/>
      <c r="S139" s="1304"/>
      <c r="T139" s="1304"/>
      <c r="U139" s="1304"/>
      <c r="V139" s="1304"/>
      <c r="W139" s="1304"/>
      <c r="X139" s="1304"/>
      <c r="Y139" s="1305"/>
      <c r="Z139" s="2682" t="s">
        <v>77</v>
      </c>
      <c r="AA139" s="2683"/>
      <c r="AB139" s="2683"/>
      <c r="AC139" s="2684"/>
      <c r="AD139" s="1397" t="s">
        <v>37</v>
      </c>
      <c r="AE139" s="1254"/>
      <c r="AF139" s="1254"/>
      <c r="AG139" s="1254"/>
      <c r="AH139" s="1254"/>
      <c r="AI139" s="1398" t="s">
        <v>76</v>
      </c>
      <c r="AJ139" s="1109"/>
      <c r="AK139" s="1109"/>
      <c r="AL139" s="1109"/>
      <c r="AM139" s="1109"/>
      <c r="AN139" s="1109"/>
      <c r="AO139" s="1109"/>
      <c r="AP139" s="1109"/>
      <c r="AQ139" s="1109"/>
      <c r="AR139" s="1109"/>
      <c r="AS139" s="1109"/>
      <c r="AT139" s="1109"/>
      <c r="AU139" s="1110"/>
      <c r="AV139" s="714" t="s">
        <v>77</v>
      </c>
      <c r="AW139" s="715"/>
      <c r="AX139" s="715"/>
      <c r="AY139" s="717"/>
      <c r="AZ139" s="33"/>
    </row>
    <row r="140" spans="2:52" ht="24.75" customHeight="1" x14ac:dyDescent="0.15">
      <c r="B140" s="688"/>
      <c r="C140" s="689"/>
      <c r="D140" s="689"/>
      <c r="E140" s="689"/>
      <c r="F140" s="689"/>
      <c r="G140" s="690"/>
      <c r="H140" s="610" t="s">
        <v>1409</v>
      </c>
      <c r="I140" s="1337"/>
      <c r="J140" s="1337"/>
      <c r="K140" s="1337"/>
      <c r="L140" s="1338"/>
      <c r="M140" s="1779" t="s">
        <v>1643</v>
      </c>
      <c r="N140" s="1780"/>
      <c r="O140" s="1780"/>
      <c r="P140" s="1780"/>
      <c r="Q140" s="1780"/>
      <c r="R140" s="1780"/>
      <c r="S140" s="1780"/>
      <c r="T140" s="1780"/>
      <c r="U140" s="1780"/>
      <c r="V140" s="1780"/>
      <c r="W140" s="1780"/>
      <c r="X140" s="1780"/>
      <c r="Y140" s="1781"/>
      <c r="Z140" s="1782">
        <v>128</v>
      </c>
      <c r="AA140" s="1783"/>
      <c r="AB140" s="1783"/>
      <c r="AC140" s="1784"/>
      <c r="AD140" s="1406"/>
      <c r="AE140" s="1360"/>
      <c r="AF140" s="1360"/>
      <c r="AG140" s="1360"/>
      <c r="AH140" s="1361"/>
      <c r="AI140" s="725"/>
      <c r="AJ140" s="720"/>
      <c r="AK140" s="720"/>
      <c r="AL140" s="720"/>
      <c r="AM140" s="720"/>
      <c r="AN140" s="720"/>
      <c r="AO140" s="720"/>
      <c r="AP140" s="720"/>
      <c r="AQ140" s="720"/>
      <c r="AR140" s="720"/>
      <c r="AS140" s="720"/>
      <c r="AT140" s="720"/>
      <c r="AU140" s="721"/>
      <c r="AV140" s="1407"/>
      <c r="AW140" s="1408"/>
      <c r="AX140" s="1408"/>
      <c r="AY140" s="1410"/>
      <c r="AZ140" s="33"/>
    </row>
    <row r="141" spans="2:52" ht="45.2" customHeight="1" x14ac:dyDescent="0.15">
      <c r="B141" s="688"/>
      <c r="C141" s="689"/>
      <c r="D141" s="689"/>
      <c r="E141" s="689"/>
      <c r="F141" s="689"/>
      <c r="G141" s="690"/>
      <c r="H141" s="627" t="s">
        <v>1563</v>
      </c>
      <c r="I141" s="1298"/>
      <c r="J141" s="1298"/>
      <c r="K141" s="1298"/>
      <c r="L141" s="1299"/>
      <c r="M141" s="2926" t="s">
        <v>1644</v>
      </c>
      <c r="N141" s="2927"/>
      <c r="O141" s="2927"/>
      <c r="P141" s="2927"/>
      <c r="Q141" s="2927"/>
      <c r="R141" s="2927"/>
      <c r="S141" s="2927"/>
      <c r="T141" s="2927"/>
      <c r="U141" s="2927"/>
      <c r="V141" s="2927"/>
      <c r="W141" s="2927"/>
      <c r="X141" s="2927"/>
      <c r="Y141" s="2928"/>
      <c r="Z141" s="1776">
        <v>36</v>
      </c>
      <c r="AA141" s="1777"/>
      <c r="AB141" s="1777"/>
      <c r="AC141" s="2678"/>
      <c r="AD141" s="1399"/>
      <c r="AE141" s="1371"/>
      <c r="AF141" s="1371"/>
      <c r="AG141" s="1371"/>
      <c r="AH141" s="1372"/>
      <c r="AI141" s="710"/>
      <c r="AJ141" s="705"/>
      <c r="AK141" s="705"/>
      <c r="AL141" s="705"/>
      <c r="AM141" s="705"/>
      <c r="AN141" s="705"/>
      <c r="AO141" s="705"/>
      <c r="AP141" s="705"/>
      <c r="AQ141" s="705"/>
      <c r="AR141" s="705"/>
      <c r="AS141" s="705"/>
      <c r="AT141" s="705"/>
      <c r="AU141" s="706"/>
      <c r="AV141" s="1402"/>
      <c r="AW141" s="1403"/>
      <c r="AX141" s="1403"/>
      <c r="AY141" s="1405"/>
      <c r="AZ141" s="33"/>
    </row>
    <row r="142" spans="2:52" ht="24.75" customHeight="1" x14ac:dyDescent="0.15">
      <c r="B142" s="688"/>
      <c r="C142" s="689"/>
      <c r="D142" s="689"/>
      <c r="E142" s="689"/>
      <c r="F142" s="689"/>
      <c r="G142" s="690"/>
      <c r="H142" s="627"/>
      <c r="I142" s="1298"/>
      <c r="J142" s="1298"/>
      <c r="K142" s="1298"/>
      <c r="L142" s="1299"/>
      <c r="M142" s="1770"/>
      <c r="N142" s="1771"/>
      <c r="O142" s="1771"/>
      <c r="P142" s="1771"/>
      <c r="Q142" s="1771"/>
      <c r="R142" s="1771"/>
      <c r="S142" s="1771"/>
      <c r="T142" s="1771"/>
      <c r="U142" s="1771"/>
      <c r="V142" s="1771"/>
      <c r="W142" s="1771"/>
      <c r="X142" s="1771"/>
      <c r="Y142" s="1772"/>
      <c r="Z142" s="1776"/>
      <c r="AA142" s="1777"/>
      <c r="AB142" s="1777"/>
      <c r="AC142" s="2678"/>
      <c r="AD142" s="1399"/>
      <c r="AE142" s="1371"/>
      <c r="AF142" s="1371"/>
      <c r="AG142" s="1371"/>
      <c r="AH142" s="1372"/>
      <c r="AI142" s="710"/>
      <c r="AJ142" s="705"/>
      <c r="AK142" s="705"/>
      <c r="AL142" s="705"/>
      <c r="AM142" s="705"/>
      <c r="AN142" s="705"/>
      <c r="AO142" s="705"/>
      <c r="AP142" s="705"/>
      <c r="AQ142" s="705"/>
      <c r="AR142" s="705"/>
      <c r="AS142" s="705"/>
      <c r="AT142" s="705"/>
      <c r="AU142" s="706"/>
      <c r="AV142" s="1402"/>
      <c r="AW142" s="1403"/>
      <c r="AX142" s="1403"/>
      <c r="AY142" s="1405"/>
      <c r="AZ142" s="33"/>
    </row>
    <row r="143" spans="2:52" ht="24.75" customHeight="1" x14ac:dyDescent="0.15">
      <c r="B143" s="688"/>
      <c r="C143" s="689"/>
      <c r="D143" s="689"/>
      <c r="E143" s="689"/>
      <c r="F143" s="689"/>
      <c r="G143" s="690"/>
      <c r="H143" s="627"/>
      <c r="I143" s="1298"/>
      <c r="J143" s="1298"/>
      <c r="K143" s="1298"/>
      <c r="L143" s="1299"/>
      <c r="M143" s="1770"/>
      <c r="N143" s="1771"/>
      <c r="O143" s="1771"/>
      <c r="P143" s="1771"/>
      <c r="Q143" s="1771"/>
      <c r="R143" s="1771"/>
      <c r="S143" s="1771"/>
      <c r="T143" s="1771"/>
      <c r="U143" s="1771"/>
      <c r="V143" s="1771"/>
      <c r="W143" s="1771"/>
      <c r="X143" s="1771"/>
      <c r="Y143" s="1772"/>
      <c r="Z143" s="1776"/>
      <c r="AA143" s="1777"/>
      <c r="AB143" s="1777"/>
      <c r="AC143" s="2678"/>
      <c r="AD143" s="1399"/>
      <c r="AE143" s="1371"/>
      <c r="AF143" s="1371"/>
      <c r="AG143" s="1371"/>
      <c r="AH143" s="1372"/>
      <c r="AI143" s="710"/>
      <c r="AJ143" s="705"/>
      <c r="AK143" s="705"/>
      <c r="AL143" s="705"/>
      <c r="AM143" s="705"/>
      <c r="AN143" s="705"/>
      <c r="AO143" s="705"/>
      <c r="AP143" s="705"/>
      <c r="AQ143" s="705"/>
      <c r="AR143" s="705"/>
      <c r="AS143" s="705"/>
      <c r="AT143" s="705"/>
      <c r="AU143" s="706"/>
      <c r="AV143" s="1402"/>
      <c r="AW143" s="1403"/>
      <c r="AX143" s="1403"/>
      <c r="AY143" s="1405"/>
      <c r="AZ143" s="33"/>
    </row>
    <row r="144" spans="2:52" ht="24.75" customHeight="1" x14ac:dyDescent="0.15">
      <c r="B144" s="688"/>
      <c r="C144" s="689"/>
      <c r="D144" s="689"/>
      <c r="E144" s="689"/>
      <c r="F144" s="689"/>
      <c r="G144" s="690"/>
      <c r="H144" s="627"/>
      <c r="I144" s="1298"/>
      <c r="J144" s="1298"/>
      <c r="K144" s="1298"/>
      <c r="L144" s="1299"/>
      <c r="M144" s="1770"/>
      <c r="N144" s="1771"/>
      <c r="O144" s="1771"/>
      <c r="P144" s="1771"/>
      <c r="Q144" s="1771"/>
      <c r="R144" s="1771"/>
      <c r="S144" s="1771"/>
      <c r="T144" s="1771"/>
      <c r="U144" s="1771"/>
      <c r="V144" s="1771"/>
      <c r="W144" s="1771"/>
      <c r="X144" s="1771"/>
      <c r="Y144" s="1772"/>
      <c r="Z144" s="1776"/>
      <c r="AA144" s="1777"/>
      <c r="AB144" s="1777"/>
      <c r="AC144" s="1777"/>
      <c r="AD144" s="1399"/>
      <c r="AE144" s="1371"/>
      <c r="AF144" s="1371"/>
      <c r="AG144" s="1371"/>
      <c r="AH144" s="1372"/>
      <c r="AI144" s="710"/>
      <c r="AJ144" s="705"/>
      <c r="AK144" s="705"/>
      <c r="AL144" s="705"/>
      <c r="AM144" s="705"/>
      <c r="AN144" s="705"/>
      <c r="AO144" s="705"/>
      <c r="AP144" s="705"/>
      <c r="AQ144" s="705"/>
      <c r="AR144" s="705"/>
      <c r="AS144" s="705"/>
      <c r="AT144" s="705"/>
      <c r="AU144" s="706"/>
      <c r="AV144" s="1402"/>
      <c r="AW144" s="1403"/>
      <c r="AX144" s="1403"/>
      <c r="AY144" s="1405"/>
      <c r="AZ144" s="33"/>
    </row>
    <row r="145" spans="2:52" ht="24.75" customHeight="1" x14ac:dyDescent="0.15">
      <c r="B145" s="688"/>
      <c r="C145" s="689"/>
      <c r="D145" s="689"/>
      <c r="E145" s="689"/>
      <c r="F145" s="689"/>
      <c r="G145" s="690"/>
      <c r="H145" s="627"/>
      <c r="I145" s="1298"/>
      <c r="J145" s="1298"/>
      <c r="K145" s="1298"/>
      <c r="L145" s="1299"/>
      <c r="M145" s="1770"/>
      <c r="N145" s="1771"/>
      <c r="O145" s="1771"/>
      <c r="P145" s="1771"/>
      <c r="Q145" s="1771"/>
      <c r="R145" s="1771"/>
      <c r="S145" s="1771"/>
      <c r="T145" s="1771"/>
      <c r="U145" s="1771"/>
      <c r="V145" s="1771"/>
      <c r="W145" s="1771"/>
      <c r="X145" s="1771"/>
      <c r="Y145" s="1772"/>
      <c r="Z145" s="1776"/>
      <c r="AA145" s="1777"/>
      <c r="AB145" s="1777"/>
      <c r="AC145" s="1777"/>
      <c r="AD145" s="1399"/>
      <c r="AE145" s="1371"/>
      <c r="AF145" s="1371"/>
      <c r="AG145" s="1371"/>
      <c r="AH145" s="1372"/>
      <c r="AI145" s="710"/>
      <c r="AJ145" s="705"/>
      <c r="AK145" s="705"/>
      <c r="AL145" s="705"/>
      <c r="AM145" s="705"/>
      <c r="AN145" s="705"/>
      <c r="AO145" s="705"/>
      <c r="AP145" s="705"/>
      <c r="AQ145" s="705"/>
      <c r="AR145" s="705"/>
      <c r="AS145" s="705"/>
      <c r="AT145" s="705"/>
      <c r="AU145" s="706"/>
      <c r="AV145" s="1402"/>
      <c r="AW145" s="1403"/>
      <c r="AX145" s="1403"/>
      <c r="AY145" s="1405"/>
      <c r="AZ145" s="33"/>
    </row>
    <row r="146" spans="2:52" ht="24.75" customHeight="1" x14ac:dyDescent="0.15">
      <c r="B146" s="688"/>
      <c r="C146" s="689"/>
      <c r="D146" s="689"/>
      <c r="E146" s="689"/>
      <c r="F146" s="689"/>
      <c r="G146" s="690"/>
      <c r="H146" s="627"/>
      <c r="I146" s="1298"/>
      <c r="J146" s="1298"/>
      <c r="K146" s="1298"/>
      <c r="L146" s="1299"/>
      <c r="M146" s="1770"/>
      <c r="N146" s="1771"/>
      <c r="O146" s="1771"/>
      <c r="P146" s="1771"/>
      <c r="Q146" s="1771"/>
      <c r="R146" s="1771"/>
      <c r="S146" s="1771"/>
      <c r="T146" s="1771"/>
      <c r="U146" s="1771"/>
      <c r="V146" s="1771"/>
      <c r="W146" s="1771"/>
      <c r="X146" s="1771"/>
      <c r="Y146" s="1772"/>
      <c r="Z146" s="1776"/>
      <c r="AA146" s="1777"/>
      <c r="AB146" s="1777"/>
      <c r="AC146" s="1777"/>
      <c r="AD146" s="1399"/>
      <c r="AE146" s="1371"/>
      <c r="AF146" s="1371"/>
      <c r="AG146" s="1371"/>
      <c r="AH146" s="1372"/>
      <c r="AI146" s="710"/>
      <c r="AJ146" s="705"/>
      <c r="AK146" s="705"/>
      <c r="AL146" s="705"/>
      <c r="AM146" s="705"/>
      <c r="AN146" s="705"/>
      <c r="AO146" s="705"/>
      <c r="AP146" s="705"/>
      <c r="AQ146" s="705"/>
      <c r="AR146" s="705"/>
      <c r="AS146" s="705"/>
      <c r="AT146" s="705"/>
      <c r="AU146" s="706"/>
      <c r="AV146" s="1402"/>
      <c r="AW146" s="1403"/>
      <c r="AX146" s="1403"/>
      <c r="AY146" s="1405"/>
      <c r="AZ146" s="33"/>
    </row>
    <row r="147" spans="2:52" ht="24.75" customHeight="1" x14ac:dyDescent="0.15">
      <c r="B147" s="688"/>
      <c r="C147" s="689"/>
      <c r="D147" s="689"/>
      <c r="E147" s="689"/>
      <c r="F147" s="689"/>
      <c r="G147" s="690"/>
      <c r="H147" s="1355"/>
      <c r="I147" s="2671"/>
      <c r="J147" s="2671"/>
      <c r="K147" s="2671"/>
      <c r="L147" s="2672"/>
      <c r="M147" s="1801"/>
      <c r="N147" s="2673"/>
      <c r="O147" s="2673"/>
      <c r="P147" s="2673"/>
      <c r="Q147" s="2673"/>
      <c r="R147" s="2673"/>
      <c r="S147" s="2673"/>
      <c r="T147" s="2673"/>
      <c r="U147" s="2673"/>
      <c r="V147" s="2673"/>
      <c r="W147" s="2673"/>
      <c r="X147" s="2673"/>
      <c r="Y147" s="2674"/>
      <c r="Z147" s="2675"/>
      <c r="AA147" s="2676"/>
      <c r="AB147" s="2676"/>
      <c r="AC147" s="2676"/>
      <c r="AD147" s="1422"/>
      <c r="AE147" s="1356"/>
      <c r="AF147" s="1356"/>
      <c r="AG147" s="1356"/>
      <c r="AH147" s="1357"/>
      <c r="AI147" s="730"/>
      <c r="AJ147" s="1423"/>
      <c r="AK147" s="1423"/>
      <c r="AL147" s="1423"/>
      <c r="AM147" s="1423"/>
      <c r="AN147" s="1423"/>
      <c r="AO147" s="1423"/>
      <c r="AP147" s="1423"/>
      <c r="AQ147" s="1423"/>
      <c r="AR147" s="1423"/>
      <c r="AS147" s="1423"/>
      <c r="AT147" s="1423"/>
      <c r="AU147" s="1424"/>
      <c r="AV147" s="1420"/>
      <c r="AW147" s="1421"/>
      <c r="AX147" s="1421"/>
      <c r="AY147" s="1425"/>
      <c r="AZ147" s="33"/>
    </row>
    <row r="148" spans="2:52" ht="24.75" customHeight="1" x14ac:dyDescent="0.15">
      <c r="B148" s="688"/>
      <c r="C148" s="689"/>
      <c r="D148" s="689"/>
      <c r="E148" s="689"/>
      <c r="F148" s="689"/>
      <c r="G148" s="690"/>
      <c r="H148" s="1527" t="s">
        <v>21</v>
      </c>
      <c r="I148" s="1304"/>
      <c r="J148" s="1304"/>
      <c r="K148" s="1304"/>
      <c r="L148" s="1304"/>
      <c r="M148" s="2686"/>
      <c r="N148" s="2687"/>
      <c r="O148" s="2687"/>
      <c r="P148" s="2687"/>
      <c r="Q148" s="2687"/>
      <c r="R148" s="2687"/>
      <c r="S148" s="2687"/>
      <c r="T148" s="2687"/>
      <c r="U148" s="2687"/>
      <c r="V148" s="2687"/>
      <c r="W148" s="2687"/>
      <c r="X148" s="2687"/>
      <c r="Y148" s="2688"/>
      <c r="Z148" s="2689">
        <f>SUM(Z140:AC147)</f>
        <v>164</v>
      </c>
      <c r="AA148" s="2690"/>
      <c r="AB148" s="2690"/>
      <c r="AC148" s="2691"/>
      <c r="AD148" s="1426" t="s">
        <v>21</v>
      </c>
      <c r="AE148" s="1109"/>
      <c r="AF148" s="1109"/>
      <c r="AG148" s="1109"/>
      <c r="AH148" s="1109"/>
      <c r="AI148" s="742"/>
      <c r="AJ148" s="1219"/>
      <c r="AK148" s="1219"/>
      <c r="AL148" s="1219"/>
      <c r="AM148" s="1219"/>
      <c r="AN148" s="1219"/>
      <c r="AO148" s="1219"/>
      <c r="AP148" s="1219"/>
      <c r="AQ148" s="1219"/>
      <c r="AR148" s="1219"/>
      <c r="AS148" s="1219"/>
      <c r="AT148" s="1219"/>
      <c r="AU148" s="1220"/>
      <c r="AV148" s="1427">
        <f>SUM(AV140:AY147)</f>
        <v>0</v>
      </c>
      <c r="AW148" s="1428"/>
      <c r="AX148" s="1428"/>
      <c r="AY148" s="1430"/>
      <c r="AZ148" s="33"/>
    </row>
    <row r="149" spans="2:52" ht="25.2" customHeight="1" x14ac:dyDescent="0.15">
      <c r="B149" s="688"/>
      <c r="C149" s="689"/>
      <c r="D149" s="689"/>
      <c r="E149" s="689"/>
      <c r="F149" s="689"/>
      <c r="G149" s="690"/>
      <c r="H149" s="736" t="s">
        <v>1645</v>
      </c>
      <c r="I149" s="2679"/>
      <c r="J149" s="2679"/>
      <c r="K149" s="2679"/>
      <c r="L149" s="2679"/>
      <c r="M149" s="2679"/>
      <c r="N149" s="2679"/>
      <c r="O149" s="2679"/>
      <c r="P149" s="2679"/>
      <c r="Q149" s="2679"/>
      <c r="R149" s="2679"/>
      <c r="S149" s="2679"/>
      <c r="T149" s="2679"/>
      <c r="U149" s="2679"/>
      <c r="V149" s="2679"/>
      <c r="W149" s="2679"/>
      <c r="X149" s="2679"/>
      <c r="Y149" s="2679"/>
      <c r="Z149" s="2679"/>
      <c r="AA149" s="2679"/>
      <c r="AB149" s="2679"/>
      <c r="AC149" s="2680"/>
      <c r="AD149" s="736" t="s">
        <v>1646</v>
      </c>
      <c r="AE149" s="737"/>
      <c r="AF149" s="737"/>
      <c r="AG149" s="737"/>
      <c r="AH149" s="737"/>
      <c r="AI149" s="737"/>
      <c r="AJ149" s="737"/>
      <c r="AK149" s="737"/>
      <c r="AL149" s="737"/>
      <c r="AM149" s="737"/>
      <c r="AN149" s="737"/>
      <c r="AO149" s="737"/>
      <c r="AP149" s="737"/>
      <c r="AQ149" s="737"/>
      <c r="AR149" s="737"/>
      <c r="AS149" s="737"/>
      <c r="AT149" s="737"/>
      <c r="AU149" s="737"/>
      <c r="AV149" s="737"/>
      <c r="AW149" s="737"/>
      <c r="AX149" s="737"/>
      <c r="AY149" s="739"/>
      <c r="AZ149" s="33"/>
    </row>
    <row r="150" spans="2:52" ht="25.55" customHeight="1" x14ac:dyDescent="0.15">
      <c r="B150" s="688"/>
      <c r="C150" s="689"/>
      <c r="D150" s="689"/>
      <c r="E150" s="689"/>
      <c r="F150" s="689"/>
      <c r="G150" s="690"/>
      <c r="H150" s="1397" t="s">
        <v>37</v>
      </c>
      <c r="I150" s="614"/>
      <c r="J150" s="614"/>
      <c r="K150" s="614"/>
      <c r="L150" s="614"/>
      <c r="M150" s="1398" t="s">
        <v>76</v>
      </c>
      <c r="N150" s="1304"/>
      <c r="O150" s="1304"/>
      <c r="P150" s="1304"/>
      <c r="Q150" s="1304"/>
      <c r="R150" s="1304"/>
      <c r="S150" s="1304"/>
      <c r="T150" s="1304"/>
      <c r="U150" s="1304"/>
      <c r="V150" s="1304"/>
      <c r="W150" s="1304"/>
      <c r="X150" s="1304"/>
      <c r="Y150" s="1305"/>
      <c r="Z150" s="2682" t="s">
        <v>77</v>
      </c>
      <c r="AA150" s="2683"/>
      <c r="AB150" s="2683"/>
      <c r="AC150" s="2684"/>
      <c r="AD150" s="1397" t="s">
        <v>37</v>
      </c>
      <c r="AE150" s="1254"/>
      <c r="AF150" s="1254"/>
      <c r="AG150" s="1254"/>
      <c r="AH150" s="1254"/>
      <c r="AI150" s="1398" t="s">
        <v>76</v>
      </c>
      <c r="AJ150" s="1109"/>
      <c r="AK150" s="1109"/>
      <c r="AL150" s="1109"/>
      <c r="AM150" s="1109"/>
      <c r="AN150" s="1109"/>
      <c r="AO150" s="1109"/>
      <c r="AP150" s="1109"/>
      <c r="AQ150" s="1109"/>
      <c r="AR150" s="1109"/>
      <c r="AS150" s="1109"/>
      <c r="AT150" s="1109"/>
      <c r="AU150" s="1110"/>
      <c r="AV150" s="714" t="s">
        <v>77</v>
      </c>
      <c r="AW150" s="715"/>
      <c r="AX150" s="715"/>
      <c r="AY150" s="717"/>
      <c r="AZ150" s="33"/>
    </row>
    <row r="151" spans="2:52" ht="24.75" customHeight="1" x14ac:dyDescent="0.15">
      <c r="B151" s="688"/>
      <c r="C151" s="689"/>
      <c r="D151" s="689"/>
      <c r="E151" s="689"/>
      <c r="F151" s="689"/>
      <c r="G151" s="690"/>
      <c r="H151" s="610" t="s">
        <v>862</v>
      </c>
      <c r="I151" s="1337"/>
      <c r="J151" s="1337"/>
      <c r="K151" s="1337"/>
      <c r="L151" s="1338"/>
      <c r="M151" s="1779" t="s">
        <v>1647</v>
      </c>
      <c r="N151" s="1780"/>
      <c r="O151" s="1780"/>
      <c r="P151" s="1780"/>
      <c r="Q151" s="1780"/>
      <c r="R151" s="1780"/>
      <c r="S151" s="1780"/>
      <c r="T151" s="1780"/>
      <c r="U151" s="1780"/>
      <c r="V151" s="1780"/>
      <c r="W151" s="1780"/>
      <c r="X151" s="1780"/>
      <c r="Y151" s="1781"/>
      <c r="Z151" s="1782">
        <v>21</v>
      </c>
      <c r="AA151" s="1783"/>
      <c r="AB151" s="1783"/>
      <c r="AC151" s="1784"/>
      <c r="AD151" s="1406"/>
      <c r="AE151" s="1360"/>
      <c r="AF151" s="1360"/>
      <c r="AG151" s="1360"/>
      <c r="AH151" s="1361"/>
      <c r="AI151" s="725"/>
      <c r="AJ151" s="720"/>
      <c r="AK151" s="720"/>
      <c r="AL151" s="720"/>
      <c r="AM151" s="720"/>
      <c r="AN151" s="720"/>
      <c r="AO151" s="720"/>
      <c r="AP151" s="720"/>
      <c r="AQ151" s="720"/>
      <c r="AR151" s="720"/>
      <c r="AS151" s="720"/>
      <c r="AT151" s="720"/>
      <c r="AU151" s="721"/>
      <c r="AV151" s="1407"/>
      <c r="AW151" s="1408"/>
      <c r="AX151" s="1408"/>
      <c r="AY151" s="1410"/>
      <c r="AZ151" s="33"/>
    </row>
    <row r="152" spans="2:52" ht="24.75" customHeight="1" x14ac:dyDescent="0.15">
      <c r="B152" s="688"/>
      <c r="C152" s="689"/>
      <c r="D152" s="689"/>
      <c r="E152" s="689"/>
      <c r="F152" s="689"/>
      <c r="G152" s="690"/>
      <c r="H152" s="627" t="s">
        <v>1648</v>
      </c>
      <c r="I152" s="1298"/>
      <c r="J152" s="1298"/>
      <c r="K152" s="1298"/>
      <c r="L152" s="1299"/>
      <c r="M152" s="1770" t="s">
        <v>1649</v>
      </c>
      <c r="N152" s="1771"/>
      <c r="O152" s="1771"/>
      <c r="P152" s="1771"/>
      <c r="Q152" s="1771"/>
      <c r="R152" s="1771"/>
      <c r="S152" s="1771"/>
      <c r="T152" s="1771"/>
      <c r="U152" s="1771"/>
      <c r="V152" s="1771"/>
      <c r="W152" s="1771"/>
      <c r="X152" s="1771"/>
      <c r="Y152" s="1772"/>
      <c r="Z152" s="1776">
        <v>3</v>
      </c>
      <c r="AA152" s="1777"/>
      <c r="AB152" s="1777"/>
      <c r="AC152" s="2925"/>
      <c r="AD152" s="1399"/>
      <c r="AE152" s="1371"/>
      <c r="AF152" s="1371"/>
      <c r="AG152" s="1371"/>
      <c r="AH152" s="1372"/>
      <c r="AI152" s="710"/>
      <c r="AJ152" s="705"/>
      <c r="AK152" s="705"/>
      <c r="AL152" s="705"/>
      <c r="AM152" s="705"/>
      <c r="AN152" s="705"/>
      <c r="AO152" s="705"/>
      <c r="AP152" s="705"/>
      <c r="AQ152" s="705"/>
      <c r="AR152" s="705"/>
      <c r="AS152" s="705"/>
      <c r="AT152" s="705"/>
      <c r="AU152" s="706"/>
      <c r="AV152" s="1402"/>
      <c r="AW152" s="1403"/>
      <c r="AX152" s="1403"/>
      <c r="AY152" s="1405"/>
      <c r="AZ152" s="33"/>
    </row>
    <row r="153" spans="2:52" ht="24.75" customHeight="1" x14ac:dyDescent="0.15">
      <c r="B153" s="688"/>
      <c r="C153" s="689"/>
      <c r="D153" s="689"/>
      <c r="E153" s="689"/>
      <c r="F153" s="689"/>
      <c r="G153" s="690"/>
      <c r="H153" s="2920" t="s">
        <v>1650</v>
      </c>
      <c r="I153" s="2921"/>
      <c r="J153" s="2921"/>
      <c r="K153" s="2921"/>
      <c r="L153" s="2922"/>
      <c r="M153" s="1770"/>
      <c r="N153" s="1771"/>
      <c r="O153" s="1771"/>
      <c r="P153" s="1771"/>
      <c r="Q153" s="1771"/>
      <c r="R153" s="1771"/>
      <c r="S153" s="1771"/>
      <c r="T153" s="1771"/>
      <c r="U153" s="1771"/>
      <c r="V153" s="1771"/>
      <c r="W153" s="1771"/>
      <c r="X153" s="1771"/>
      <c r="Y153" s="1772"/>
      <c r="Z153" s="1776">
        <v>1</v>
      </c>
      <c r="AA153" s="1777"/>
      <c r="AB153" s="1777"/>
      <c r="AC153" s="2925"/>
      <c r="AD153" s="1399"/>
      <c r="AE153" s="1371"/>
      <c r="AF153" s="1371"/>
      <c r="AG153" s="1371"/>
      <c r="AH153" s="1372"/>
      <c r="AI153" s="710"/>
      <c r="AJ153" s="705"/>
      <c r="AK153" s="705"/>
      <c r="AL153" s="705"/>
      <c r="AM153" s="705"/>
      <c r="AN153" s="705"/>
      <c r="AO153" s="705"/>
      <c r="AP153" s="705"/>
      <c r="AQ153" s="705"/>
      <c r="AR153" s="705"/>
      <c r="AS153" s="705"/>
      <c r="AT153" s="705"/>
      <c r="AU153" s="706"/>
      <c r="AV153" s="1402"/>
      <c r="AW153" s="1403"/>
      <c r="AX153" s="1403"/>
      <c r="AY153" s="1405"/>
      <c r="AZ153" s="33"/>
    </row>
    <row r="154" spans="2:52" ht="24.75" customHeight="1" x14ac:dyDescent="0.15">
      <c r="B154" s="688"/>
      <c r="C154" s="689"/>
      <c r="D154" s="689"/>
      <c r="E154" s="689"/>
      <c r="F154" s="689"/>
      <c r="G154" s="690"/>
      <c r="H154" s="2920" t="s">
        <v>990</v>
      </c>
      <c r="I154" s="2921"/>
      <c r="J154" s="2921"/>
      <c r="K154" s="2921"/>
      <c r="L154" s="2922"/>
      <c r="M154" s="1770" t="s">
        <v>1651</v>
      </c>
      <c r="N154" s="2923"/>
      <c r="O154" s="2923"/>
      <c r="P154" s="2923"/>
      <c r="Q154" s="2923"/>
      <c r="R154" s="2923"/>
      <c r="S154" s="2923"/>
      <c r="T154" s="2923"/>
      <c r="U154" s="2923"/>
      <c r="V154" s="2923"/>
      <c r="W154" s="2923"/>
      <c r="X154" s="2923"/>
      <c r="Y154" s="2924"/>
      <c r="Z154" s="1776">
        <v>1</v>
      </c>
      <c r="AA154" s="1777"/>
      <c r="AB154" s="1777"/>
      <c r="AC154" s="2925"/>
      <c r="AD154" s="1399"/>
      <c r="AE154" s="1371"/>
      <c r="AF154" s="1371"/>
      <c r="AG154" s="1371"/>
      <c r="AH154" s="1372"/>
      <c r="AI154" s="710"/>
      <c r="AJ154" s="705"/>
      <c r="AK154" s="705"/>
      <c r="AL154" s="705"/>
      <c r="AM154" s="705"/>
      <c r="AN154" s="705"/>
      <c r="AO154" s="705"/>
      <c r="AP154" s="705"/>
      <c r="AQ154" s="705"/>
      <c r="AR154" s="705"/>
      <c r="AS154" s="705"/>
      <c r="AT154" s="705"/>
      <c r="AU154" s="706"/>
      <c r="AV154" s="1402"/>
      <c r="AW154" s="1403"/>
      <c r="AX154" s="1403"/>
      <c r="AY154" s="1405"/>
      <c r="AZ154" s="33"/>
    </row>
    <row r="155" spans="2:52" ht="24.75" customHeight="1" x14ac:dyDescent="0.15">
      <c r="B155" s="688"/>
      <c r="C155" s="689"/>
      <c r="D155" s="689"/>
      <c r="E155" s="689"/>
      <c r="F155" s="689"/>
      <c r="G155" s="690"/>
      <c r="H155" s="627"/>
      <c r="I155" s="1298"/>
      <c r="J155" s="1298"/>
      <c r="K155" s="1298"/>
      <c r="L155" s="1299"/>
      <c r="M155" s="1770"/>
      <c r="N155" s="1771"/>
      <c r="O155" s="1771"/>
      <c r="P155" s="1771"/>
      <c r="Q155" s="1771"/>
      <c r="R155" s="1771"/>
      <c r="S155" s="1771"/>
      <c r="T155" s="1771"/>
      <c r="U155" s="1771"/>
      <c r="V155" s="1771"/>
      <c r="W155" s="1771"/>
      <c r="X155" s="1771"/>
      <c r="Y155" s="1772"/>
      <c r="Z155" s="1776"/>
      <c r="AA155" s="1777"/>
      <c r="AB155" s="1777"/>
      <c r="AC155" s="1777"/>
      <c r="AD155" s="1399"/>
      <c r="AE155" s="1371"/>
      <c r="AF155" s="1371"/>
      <c r="AG155" s="1371"/>
      <c r="AH155" s="1372"/>
      <c r="AI155" s="710"/>
      <c r="AJ155" s="705"/>
      <c r="AK155" s="705"/>
      <c r="AL155" s="705"/>
      <c r="AM155" s="705"/>
      <c r="AN155" s="705"/>
      <c r="AO155" s="705"/>
      <c r="AP155" s="705"/>
      <c r="AQ155" s="705"/>
      <c r="AR155" s="705"/>
      <c r="AS155" s="705"/>
      <c r="AT155" s="705"/>
      <c r="AU155" s="706"/>
      <c r="AV155" s="1402"/>
      <c r="AW155" s="1403"/>
      <c r="AX155" s="1403"/>
      <c r="AY155" s="1405"/>
      <c r="AZ155" s="33"/>
    </row>
    <row r="156" spans="2:52" ht="24.75" customHeight="1" x14ac:dyDescent="0.15">
      <c r="B156" s="688"/>
      <c r="C156" s="689"/>
      <c r="D156" s="689"/>
      <c r="E156" s="689"/>
      <c r="F156" s="689"/>
      <c r="G156" s="690"/>
      <c r="H156" s="627"/>
      <c r="I156" s="1298"/>
      <c r="J156" s="1298"/>
      <c r="K156" s="1298"/>
      <c r="L156" s="1299"/>
      <c r="M156" s="1770"/>
      <c r="N156" s="1771"/>
      <c r="O156" s="1771"/>
      <c r="P156" s="1771"/>
      <c r="Q156" s="1771"/>
      <c r="R156" s="1771"/>
      <c r="S156" s="1771"/>
      <c r="T156" s="1771"/>
      <c r="U156" s="1771"/>
      <c r="V156" s="1771"/>
      <c r="W156" s="1771"/>
      <c r="X156" s="1771"/>
      <c r="Y156" s="1772"/>
      <c r="Z156" s="1776"/>
      <c r="AA156" s="1777"/>
      <c r="AB156" s="1777"/>
      <c r="AC156" s="1777"/>
      <c r="AD156" s="1399"/>
      <c r="AE156" s="1371"/>
      <c r="AF156" s="1371"/>
      <c r="AG156" s="1371"/>
      <c r="AH156" s="1372"/>
      <c r="AI156" s="710"/>
      <c r="AJ156" s="705"/>
      <c r="AK156" s="705"/>
      <c r="AL156" s="705"/>
      <c r="AM156" s="705"/>
      <c r="AN156" s="705"/>
      <c r="AO156" s="705"/>
      <c r="AP156" s="705"/>
      <c r="AQ156" s="705"/>
      <c r="AR156" s="705"/>
      <c r="AS156" s="705"/>
      <c r="AT156" s="705"/>
      <c r="AU156" s="706"/>
      <c r="AV156" s="1402"/>
      <c r="AW156" s="1403"/>
      <c r="AX156" s="1403"/>
      <c r="AY156" s="1405"/>
      <c r="AZ156" s="33"/>
    </row>
    <row r="157" spans="2:52" ht="24.75" customHeight="1" x14ac:dyDescent="0.15">
      <c r="B157" s="688"/>
      <c r="C157" s="689"/>
      <c r="D157" s="689"/>
      <c r="E157" s="689"/>
      <c r="F157" s="689"/>
      <c r="G157" s="690"/>
      <c r="H157" s="627"/>
      <c r="I157" s="1298"/>
      <c r="J157" s="1298"/>
      <c r="K157" s="1298"/>
      <c r="L157" s="1299"/>
      <c r="M157" s="1770"/>
      <c r="N157" s="1771"/>
      <c r="O157" s="1771"/>
      <c r="P157" s="1771"/>
      <c r="Q157" s="1771"/>
      <c r="R157" s="1771"/>
      <c r="S157" s="1771"/>
      <c r="T157" s="1771"/>
      <c r="U157" s="1771"/>
      <c r="V157" s="1771"/>
      <c r="W157" s="1771"/>
      <c r="X157" s="1771"/>
      <c r="Y157" s="1772"/>
      <c r="Z157" s="1776"/>
      <c r="AA157" s="1777"/>
      <c r="AB157" s="1777"/>
      <c r="AC157" s="1777"/>
      <c r="AD157" s="1399"/>
      <c r="AE157" s="1371"/>
      <c r="AF157" s="1371"/>
      <c r="AG157" s="1371"/>
      <c r="AH157" s="1372"/>
      <c r="AI157" s="710"/>
      <c r="AJ157" s="705"/>
      <c r="AK157" s="705"/>
      <c r="AL157" s="705"/>
      <c r="AM157" s="705"/>
      <c r="AN157" s="705"/>
      <c r="AO157" s="705"/>
      <c r="AP157" s="705"/>
      <c r="AQ157" s="705"/>
      <c r="AR157" s="705"/>
      <c r="AS157" s="705"/>
      <c r="AT157" s="705"/>
      <c r="AU157" s="706"/>
      <c r="AV157" s="1402"/>
      <c r="AW157" s="1403"/>
      <c r="AX157" s="1403"/>
      <c r="AY157" s="1405"/>
      <c r="AZ157" s="33"/>
    </row>
    <row r="158" spans="2:52" ht="24.75" customHeight="1" x14ac:dyDescent="0.15">
      <c r="B158" s="688"/>
      <c r="C158" s="689"/>
      <c r="D158" s="689"/>
      <c r="E158" s="689"/>
      <c r="F158" s="689"/>
      <c r="G158" s="690"/>
      <c r="H158" s="1355"/>
      <c r="I158" s="2671"/>
      <c r="J158" s="2671"/>
      <c r="K158" s="2671"/>
      <c r="L158" s="2672"/>
      <c r="M158" s="1801"/>
      <c r="N158" s="2673"/>
      <c r="O158" s="2673"/>
      <c r="P158" s="2673"/>
      <c r="Q158" s="2673"/>
      <c r="R158" s="2673"/>
      <c r="S158" s="2673"/>
      <c r="T158" s="2673"/>
      <c r="U158" s="2673"/>
      <c r="V158" s="2673"/>
      <c r="W158" s="2673"/>
      <c r="X158" s="2673"/>
      <c r="Y158" s="2674"/>
      <c r="Z158" s="2675"/>
      <c r="AA158" s="2676"/>
      <c r="AB158" s="2676"/>
      <c r="AC158" s="2676"/>
      <c r="AD158" s="1422"/>
      <c r="AE158" s="1356"/>
      <c r="AF158" s="1356"/>
      <c r="AG158" s="1356"/>
      <c r="AH158" s="1357"/>
      <c r="AI158" s="730"/>
      <c r="AJ158" s="1423"/>
      <c r="AK158" s="1423"/>
      <c r="AL158" s="1423"/>
      <c r="AM158" s="1423"/>
      <c r="AN158" s="1423"/>
      <c r="AO158" s="1423"/>
      <c r="AP158" s="1423"/>
      <c r="AQ158" s="1423"/>
      <c r="AR158" s="1423"/>
      <c r="AS158" s="1423"/>
      <c r="AT158" s="1423"/>
      <c r="AU158" s="1424"/>
      <c r="AV158" s="1420"/>
      <c r="AW158" s="1421"/>
      <c r="AX158" s="1421"/>
      <c r="AY158" s="1425"/>
      <c r="AZ158" s="33"/>
    </row>
    <row r="159" spans="2:52" ht="24.75" customHeight="1" x14ac:dyDescent="0.15">
      <c r="B159" s="688"/>
      <c r="C159" s="689"/>
      <c r="D159" s="689"/>
      <c r="E159" s="689"/>
      <c r="F159" s="689"/>
      <c r="G159" s="690"/>
      <c r="H159" s="1527" t="s">
        <v>21</v>
      </c>
      <c r="I159" s="1304"/>
      <c r="J159" s="1304"/>
      <c r="K159" s="1304"/>
      <c r="L159" s="1304"/>
      <c r="M159" s="2686"/>
      <c r="N159" s="2687"/>
      <c r="O159" s="2687"/>
      <c r="P159" s="2687"/>
      <c r="Q159" s="2687"/>
      <c r="R159" s="2687"/>
      <c r="S159" s="2687"/>
      <c r="T159" s="2687"/>
      <c r="U159" s="2687"/>
      <c r="V159" s="2687"/>
      <c r="W159" s="2687"/>
      <c r="X159" s="2687"/>
      <c r="Y159" s="2688"/>
      <c r="Z159" s="2689">
        <f>SUM(Z151:AC158)</f>
        <v>26</v>
      </c>
      <c r="AA159" s="2690"/>
      <c r="AB159" s="2690"/>
      <c r="AC159" s="2691"/>
      <c r="AD159" s="1426" t="s">
        <v>21</v>
      </c>
      <c r="AE159" s="1109"/>
      <c r="AF159" s="1109"/>
      <c r="AG159" s="1109"/>
      <c r="AH159" s="1109"/>
      <c r="AI159" s="742"/>
      <c r="AJ159" s="1219"/>
      <c r="AK159" s="1219"/>
      <c r="AL159" s="1219"/>
      <c r="AM159" s="1219"/>
      <c r="AN159" s="1219"/>
      <c r="AO159" s="1219"/>
      <c r="AP159" s="1219"/>
      <c r="AQ159" s="1219"/>
      <c r="AR159" s="1219"/>
      <c r="AS159" s="1219"/>
      <c r="AT159" s="1219"/>
      <c r="AU159" s="1220"/>
      <c r="AV159" s="1427">
        <f>SUM(AV151:AY158)</f>
        <v>0</v>
      </c>
      <c r="AW159" s="1428"/>
      <c r="AX159" s="1428"/>
      <c r="AY159" s="1430"/>
      <c r="AZ159" s="33"/>
    </row>
    <row r="160" spans="2:52" ht="24.75" customHeight="1" x14ac:dyDescent="0.15">
      <c r="B160" s="688"/>
      <c r="C160" s="689"/>
      <c r="D160" s="689"/>
      <c r="E160" s="689"/>
      <c r="F160" s="689"/>
      <c r="G160" s="690"/>
      <c r="H160" s="736" t="s">
        <v>1652</v>
      </c>
      <c r="I160" s="2679"/>
      <c r="J160" s="2679"/>
      <c r="K160" s="2679"/>
      <c r="L160" s="2679"/>
      <c r="M160" s="2679"/>
      <c r="N160" s="2679"/>
      <c r="O160" s="2679"/>
      <c r="P160" s="2679"/>
      <c r="Q160" s="2679"/>
      <c r="R160" s="2679"/>
      <c r="S160" s="2679"/>
      <c r="T160" s="2679"/>
      <c r="U160" s="2679"/>
      <c r="V160" s="2679"/>
      <c r="W160" s="2679"/>
      <c r="X160" s="2679"/>
      <c r="Y160" s="2679"/>
      <c r="Z160" s="2679"/>
      <c r="AA160" s="2679"/>
      <c r="AB160" s="2679"/>
      <c r="AC160" s="2680"/>
      <c r="AD160" s="736" t="s">
        <v>1653</v>
      </c>
      <c r="AE160" s="737"/>
      <c r="AF160" s="737"/>
      <c r="AG160" s="737"/>
      <c r="AH160" s="737"/>
      <c r="AI160" s="737"/>
      <c r="AJ160" s="737"/>
      <c r="AK160" s="737"/>
      <c r="AL160" s="737"/>
      <c r="AM160" s="737"/>
      <c r="AN160" s="737"/>
      <c r="AO160" s="737"/>
      <c r="AP160" s="737"/>
      <c r="AQ160" s="737"/>
      <c r="AR160" s="737"/>
      <c r="AS160" s="737"/>
      <c r="AT160" s="737"/>
      <c r="AU160" s="737"/>
      <c r="AV160" s="737"/>
      <c r="AW160" s="737"/>
      <c r="AX160" s="737"/>
      <c r="AY160" s="739"/>
      <c r="AZ160" s="33"/>
    </row>
    <row r="161" spans="2:52" ht="24.75" customHeight="1" x14ac:dyDescent="0.15">
      <c r="B161" s="688"/>
      <c r="C161" s="689"/>
      <c r="D161" s="689"/>
      <c r="E161" s="689"/>
      <c r="F161" s="689"/>
      <c r="G161" s="690"/>
      <c r="H161" s="1397" t="s">
        <v>37</v>
      </c>
      <c r="I161" s="614"/>
      <c r="J161" s="614"/>
      <c r="K161" s="614"/>
      <c r="L161" s="614"/>
      <c r="M161" s="1398" t="s">
        <v>76</v>
      </c>
      <c r="N161" s="1304"/>
      <c r="O161" s="1304"/>
      <c r="P161" s="1304"/>
      <c r="Q161" s="1304"/>
      <c r="R161" s="1304"/>
      <c r="S161" s="1304"/>
      <c r="T161" s="1304"/>
      <c r="U161" s="1304"/>
      <c r="V161" s="1304"/>
      <c r="W161" s="1304"/>
      <c r="X161" s="1304"/>
      <c r="Y161" s="1305"/>
      <c r="Z161" s="2682" t="s">
        <v>77</v>
      </c>
      <c r="AA161" s="2683"/>
      <c r="AB161" s="2683"/>
      <c r="AC161" s="2684"/>
      <c r="AD161" s="1397" t="s">
        <v>37</v>
      </c>
      <c r="AE161" s="1254"/>
      <c r="AF161" s="1254"/>
      <c r="AG161" s="1254"/>
      <c r="AH161" s="1254"/>
      <c r="AI161" s="1398" t="s">
        <v>76</v>
      </c>
      <c r="AJ161" s="1109"/>
      <c r="AK161" s="1109"/>
      <c r="AL161" s="1109"/>
      <c r="AM161" s="1109"/>
      <c r="AN161" s="1109"/>
      <c r="AO161" s="1109"/>
      <c r="AP161" s="1109"/>
      <c r="AQ161" s="1109"/>
      <c r="AR161" s="1109"/>
      <c r="AS161" s="1109"/>
      <c r="AT161" s="1109"/>
      <c r="AU161" s="1110"/>
      <c r="AV161" s="714" t="s">
        <v>77</v>
      </c>
      <c r="AW161" s="715"/>
      <c r="AX161" s="715"/>
      <c r="AY161" s="717"/>
      <c r="AZ161" s="33"/>
    </row>
    <row r="162" spans="2:52" ht="24.75" customHeight="1" x14ac:dyDescent="0.15">
      <c r="B162" s="688"/>
      <c r="C162" s="689"/>
      <c r="D162" s="689"/>
      <c r="E162" s="689"/>
      <c r="F162" s="689"/>
      <c r="G162" s="690"/>
      <c r="H162" s="610" t="s">
        <v>1654</v>
      </c>
      <c r="I162" s="1337"/>
      <c r="J162" s="1337"/>
      <c r="K162" s="1337"/>
      <c r="L162" s="1338"/>
      <c r="M162" s="1779" t="s">
        <v>1655</v>
      </c>
      <c r="N162" s="1780"/>
      <c r="O162" s="1780"/>
      <c r="P162" s="1780"/>
      <c r="Q162" s="1780"/>
      <c r="R162" s="1780"/>
      <c r="S162" s="1780"/>
      <c r="T162" s="1780"/>
      <c r="U162" s="1780"/>
      <c r="V162" s="1780"/>
      <c r="W162" s="1780"/>
      <c r="X162" s="1780"/>
      <c r="Y162" s="1781"/>
      <c r="Z162" s="1782">
        <v>25</v>
      </c>
      <c r="AA162" s="1783"/>
      <c r="AB162" s="1783"/>
      <c r="AC162" s="1784"/>
      <c r="AD162" s="1406"/>
      <c r="AE162" s="1360"/>
      <c r="AF162" s="1360"/>
      <c r="AG162" s="1360"/>
      <c r="AH162" s="1361"/>
      <c r="AI162" s="725"/>
      <c r="AJ162" s="720"/>
      <c r="AK162" s="720"/>
      <c r="AL162" s="720"/>
      <c r="AM162" s="720"/>
      <c r="AN162" s="720"/>
      <c r="AO162" s="720"/>
      <c r="AP162" s="720"/>
      <c r="AQ162" s="720"/>
      <c r="AR162" s="720"/>
      <c r="AS162" s="720"/>
      <c r="AT162" s="720"/>
      <c r="AU162" s="721"/>
      <c r="AV162" s="1407"/>
      <c r="AW162" s="1408"/>
      <c r="AX162" s="1408"/>
      <c r="AY162" s="1410"/>
      <c r="AZ162" s="33"/>
    </row>
    <row r="163" spans="2:52" ht="24.75" customHeight="1" x14ac:dyDescent="0.15">
      <c r="B163" s="688"/>
      <c r="C163" s="689"/>
      <c r="D163" s="689"/>
      <c r="E163" s="689"/>
      <c r="F163" s="689"/>
      <c r="G163" s="690"/>
      <c r="H163" s="627"/>
      <c r="I163" s="1298"/>
      <c r="J163" s="1298"/>
      <c r="K163" s="1298"/>
      <c r="L163" s="1299"/>
      <c r="M163" s="1770"/>
      <c r="N163" s="1771"/>
      <c r="O163" s="1771"/>
      <c r="P163" s="1771"/>
      <c r="Q163" s="1771"/>
      <c r="R163" s="1771"/>
      <c r="S163" s="1771"/>
      <c r="T163" s="1771"/>
      <c r="U163" s="1771"/>
      <c r="V163" s="1771"/>
      <c r="W163" s="1771"/>
      <c r="X163" s="1771"/>
      <c r="Y163" s="1772"/>
      <c r="Z163" s="1776"/>
      <c r="AA163" s="1777"/>
      <c r="AB163" s="1777"/>
      <c r="AC163" s="2678"/>
      <c r="AD163" s="1399"/>
      <c r="AE163" s="1371"/>
      <c r="AF163" s="1371"/>
      <c r="AG163" s="1371"/>
      <c r="AH163" s="1372"/>
      <c r="AI163" s="710"/>
      <c r="AJ163" s="705"/>
      <c r="AK163" s="705"/>
      <c r="AL163" s="705"/>
      <c r="AM163" s="705"/>
      <c r="AN163" s="705"/>
      <c r="AO163" s="705"/>
      <c r="AP163" s="705"/>
      <c r="AQ163" s="705"/>
      <c r="AR163" s="705"/>
      <c r="AS163" s="705"/>
      <c r="AT163" s="705"/>
      <c r="AU163" s="706"/>
      <c r="AV163" s="1402"/>
      <c r="AW163" s="1403"/>
      <c r="AX163" s="1403"/>
      <c r="AY163" s="1405"/>
      <c r="AZ163" s="33"/>
    </row>
    <row r="164" spans="2:52" ht="24.75" customHeight="1" x14ac:dyDescent="0.15">
      <c r="B164" s="688"/>
      <c r="C164" s="689"/>
      <c r="D164" s="689"/>
      <c r="E164" s="689"/>
      <c r="F164" s="689"/>
      <c r="G164" s="690"/>
      <c r="H164" s="627"/>
      <c r="I164" s="1298"/>
      <c r="J164" s="1298"/>
      <c r="K164" s="1298"/>
      <c r="L164" s="1299"/>
      <c r="M164" s="1770"/>
      <c r="N164" s="1771"/>
      <c r="O164" s="1771"/>
      <c r="P164" s="1771"/>
      <c r="Q164" s="1771"/>
      <c r="R164" s="1771"/>
      <c r="S164" s="1771"/>
      <c r="T164" s="1771"/>
      <c r="U164" s="1771"/>
      <c r="V164" s="1771"/>
      <c r="W164" s="1771"/>
      <c r="X164" s="1771"/>
      <c r="Y164" s="1772"/>
      <c r="Z164" s="1776"/>
      <c r="AA164" s="1777"/>
      <c r="AB164" s="1777"/>
      <c r="AC164" s="2678"/>
      <c r="AD164" s="1399"/>
      <c r="AE164" s="1371"/>
      <c r="AF164" s="1371"/>
      <c r="AG164" s="1371"/>
      <c r="AH164" s="1372"/>
      <c r="AI164" s="710"/>
      <c r="AJ164" s="705"/>
      <c r="AK164" s="705"/>
      <c r="AL164" s="705"/>
      <c r="AM164" s="705"/>
      <c r="AN164" s="705"/>
      <c r="AO164" s="705"/>
      <c r="AP164" s="705"/>
      <c r="AQ164" s="705"/>
      <c r="AR164" s="705"/>
      <c r="AS164" s="705"/>
      <c r="AT164" s="705"/>
      <c r="AU164" s="706"/>
      <c r="AV164" s="1402"/>
      <c r="AW164" s="1403"/>
      <c r="AX164" s="1403"/>
      <c r="AY164" s="1405"/>
      <c r="AZ164" s="33"/>
    </row>
    <row r="165" spans="2:52" ht="24.75" customHeight="1" x14ac:dyDescent="0.15">
      <c r="B165" s="688"/>
      <c r="C165" s="689"/>
      <c r="D165" s="689"/>
      <c r="E165" s="689"/>
      <c r="F165" s="689"/>
      <c r="G165" s="690"/>
      <c r="H165" s="627"/>
      <c r="I165" s="1298"/>
      <c r="J165" s="1298"/>
      <c r="K165" s="1298"/>
      <c r="L165" s="1299"/>
      <c r="M165" s="2919"/>
      <c r="N165" s="1298"/>
      <c r="O165" s="1298"/>
      <c r="P165" s="1298"/>
      <c r="Q165" s="1298"/>
      <c r="R165" s="1298"/>
      <c r="S165" s="1298"/>
      <c r="T165" s="1298"/>
      <c r="U165" s="1298"/>
      <c r="V165" s="1298"/>
      <c r="W165" s="1298"/>
      <c r="X165" s="1298"/>
      <c r="Y165" s="1299"/>
      <c r="Z165" s="1776"/>
      <c r="AA165" s="1777"/>
      <c r="AB165" s="1777"/>
      <c r="AC165" s="2678"/>
      <c r="AD165" s="1399"/>
      <c r="AE165" s="1371"/>
      <c r="AF165" s="1371"/>
      <c r="AG165" s="1371"/>
      <c r="AH165" s="1372"/>
      <c r="AI165" s="710"/>
      <c r="AJ165" s="705"/>
      <c r="AK165" s="705"/>
      <c r="AL165" s="705"/>
      <c r="AM165" s="705"/>
      <c r="AN165" s="705"/>
      <c r="AO165" s="705"/>
      <c r="AP165" s="705"/>
      <c r="AQ165" s="705"/>
      <c r="AR165" s="705"/>
      <c r="AS165" s="705"/>
      <c r="AT165" s="705"/>
      <c r="AU165" s="706"/>
      <c r="AV165" s="1402"/>
      <c r="AW165" s="1403"/>
      <c r="AX165" s="1403"/>
      <c r="AY165" s="1405"/>
      <c r="AZ165" s="33"/>
    </row>
    <row r="166" spans="2:52" ht="24.75" customHeight="1" x14ac:dyDescent="0.15">
      <c r="B166" s="688"/>
      <c r="C166" s="689"/>
      <c r="D166" s="689"/>
      <c r="E166" s="689"/>
      <c r="F166" s="689"/>
      <c r="G166" s="690"/>
      <c r="H166" s="627"/>
      <c r="I166" s="1298"/>
      <c r="J166" s="1298"/>
      <c r="K166" s="1298"/>
      <c r="L166" s="1299"/>
      <c r="M166" s="1770"/>
      <c r="N166" s="1771"/>
      <c r="O166" s="1771"/>
      <c r="P166" s="1771"/>
      <c r="Q166" s="1771"/>
      <c r="R166" s="1771"/>
      <c r="S166" s="1771"/>
      <c r="T166" s="1771"/>
      <c r="U166" s="1771"/>
      <c r="V166" s="1771"/>
      <c r="W166" s="1771"/>
      <c r="X166" s="1771"/>
      <c r="Y166" s="1772"/>
      <c r="Z166" s="1776"/>
      <c r="AA166" s="1777"/>
      <c r="AB166" s="1777"/>
      <c r="AC166" s="1777"/>
      <c r="AD166" s="1399"/>
      <c r="AE166" s="1371"/>
      <c r="AF166" s="1371"/>
      <c r="AG166" s="1371"/>
      <c r="AH166" s="1372"/>
      <c r="AI166" s="710"/>
      <c r="AJ166" s="705"/>
      <c r="AK166" s="705"/>
      <c r="AL166" s="705"/>
      <c r="AM166" s="705"/>
      <c r="AN166" s="705"/>
      <c r="AO166" s="705"/>
      <c r="AP166" s="705"/>
      <c r="AQ166" s="705"/>
      <c r="AR166" s="705"/>
      <c r="AS166" s="705"/>
      <c r="AT166" s="705"/>
      <c r="AU166" s="706"/>
      <c r="AV166" s="1402"/>
      <c r="AW166" s="1403"/>
      <c r="AX166" s="1403"/>
      <c r="AY166" s="1405"/>
      <c r="AZ166" s="33"/>
    </row>
    <row r="167" spans="2:52" ht="24.75" customHeight="1" x14ac:dyDescent="0.15">
      <c r="B167" s="688"/>
      <c r="C167" s="689"/>
      <c r="D167" s="689"/>
      <c r="E167" s="689"/>
      <c r="F167" s="689"/>
      <c r="G167" s="690"/>
      <c r="H167" s="627"/>
      <c r="I167" s="1298"/>
      <c r="J167" s="1298"/>
      <c r="K167" s="1298"/>
      <c r="L167" s="1299"/>
      <c r="M167" s="1770"/>
      <c r="N167" s="1771"/>
      <c r="O167" s="1771"/>
      <c r="P167" s="1771"/>
      <c r="Q167" s="1771"/>
      <c r="R167" s="1771"/>
      <c r="S167" s="1771"/>
      <c r="T167" s="1771"/>
      <c r="U167" s="1771"/>
      <c r="V167" s="1771"/>
      <c r="W167" s="1771"/>
      <c r="X167" s="1771"/>
      <c r="Y167" s="1772"/>
      <c r="Z167" s="1776"/>
      <c r="AA167" s="1777"/>
      <c r="AB167" s="1777"/>
      <c r="AC167" s="1777"/>
      <c r="AD167" s="1399"/>
      <c r="AE167" s="1371"/>
      <c r="AF167" s="1371"/>
      <c r="AG167" s="1371"/>
      <c r="AH167" s="1372"/>
      <c r="AI167" s="710"/>
      <c r="AJ167" s="705"/>
      <c r="AK167" s="705"/>
      <c r="AL167" s="705"/>
      <c r="AM167" s="705"/>
      <c r="AN167" s="705"/>
      <c r="AO167" s="705"/>
      <c r="AP167" s="705"/>
      <c r="AQ167" s="705"/>
      <c r="AR167" s="705"/>
      <c r="AS167" s="705"/>
      <c r="AT167" s="705"/>
      <c r="AU167" s="706"/>
      <c r="AV167" s="1402"/>
      <c r="AW167" s="1403"/>
      <c r="AX167" s="1403"/>
      <c r="AY167" s="1405"/>
      <c r="AZ167" s="33"/>
    </row>
    <row r="168" spans="2:52" ht="24.75" customHeight="1" x14ac:dyDescent="0.15">
      <c r="B168" s="688"/>
      <c r="C168" s="689"/>
      <c r="D168" s="689"/>
      <c r="E168" s="689"/>
      <c r="F168" s="689"/>
      <c r="G168" s="690"/>
      <c r="H168" s="627"/>
      <c r="I168" s="1298"/>
      <c r="J168" s="1298"/>
      <c r="K168" s="1298"/>
      <c r="L168" s="1299"/>
      <c r="M168" s="1770"/>
      <c r="N168" s="1771"/>
      <c r="O168" s="1771"/>
      <c r="P168" s="1771"/>
      <c r="Q168" s="1771"/>
      <c r="R168" s="1771"/>
      <c r="S168" s="1771"/>
      <c r="T168" s="1771"/>
      <c r="U168" s="1771"/>
      <c r="V168" s="1771"/>
      <c r="W168" s="1771"/>
      <c r="X168" s="1771"/>
      <c r="Y168" s="1772"/>
      <c r="Z168" s="1776"/>
      <c r="AA168" s="1777"/>
      <c r="AB168" s="1777"/>
      <c r="AC168" s="1777"/>
      <c r="AD168" s="1399"/>
      <c r="AE168" s="1371"/>
      <c r="AF168" s="1371"/>
      <c r="AG168" s="1371"/>
      <c r="AH168" s="1372"/>
      <c r="AI168" s="710"/>
      <c r="AJ168" s="705"/>
      <c r="AK168" s="705"/>
      <c r="AL168" s="705"/>
      <c r="AM168" s="705"/>
      <c r="AN168" s="705"/>
      <c r="AO168" s="705"/>
      <c r="AP168" s="705"/>
      <c r="AQ168" s="705"/>
      <c r="AR168" s="705"/>
      <c r="AS168" s="705"/>
      <c r="AT168" s="705"/>
      <c r="AU168" s="706"/>
      <c r="AV168" s="1402"/>
      <c r="AW168" s="1403"/>
      <c r="AX168" s="1403"/>
      <c r="AY168" s="1405"/>
      <c r="AZ168" s="33"/>
    </row>
    <row r="169" spans="2:52" ht="24.75" customHeight="1" x14ac:dyDescent="0.15">
      <c r="B169" s="688"/>
      <c r="C169" s="689"/>
      <c r="D169" s="689"/>
      <c r="E169" s="689"/>
      <c r="F169" s="689"/>
      <c r="G169" s="690"/>
      <c r="H169" s="1355"/>
      <c r="I169" s="2671"/>
      <c r="J169" s="2671"/>
      <c r="K169" s="2671"/>
      <c r="L169" s="2672"/>
      <c r="M169" s="1801"/>
      <c r="N169" s="2673"/>
      <c r="O169" s="2673"/>
      <c r="P169" s="2673"/>
      <c r="Q169" s="2673"/>
      <c r="R169" s="2673"/>
      <c r="S169" s="2673"/>
      <c r="T169" s="2673"/>
      <c r="U169" s="2673"/>
      <c r="V169" s="2673"/>
      <c r="W169" s="2673"/>
      <c r="X169" s="2673"/>
      <c r="Y169" s="2674"/>
      <c r="Z169" s="2675"/>
      <c r="AA169" s="2676"/>
      <c r="AB169" s="2676"/>
      <c r="AC169" s="2676"/>
      <c r="AD169" s="1422"/>
      <c r="AE169" s="1356"/>
      <c r="AF169" s="1356"/>
      <c r="AG169" s="1356"/>
      <c r="AH169" s="1357"/>
      <c r="AI169" s="730"/>
      <c r="AJ169" s="1423"/>
      <c r="AK169" s="1423"/>
      <c r="AL169" s="1423"/>
      <c r="AM169" s="1423"/>
      <c r="AN169" s="1423"/>
      <c r="AO169" s="1423"/>
      <c r="AP169" s="1423"/>
      <c r="AQ169" s="1423"/>
      <c r="AR169" s="1423"/>
      <c r="AS169" s="1423"/>
      <c r="AT169" s="1423"/>
      <c r="AU169" s="1424"/>
      <c r="AV169" s="1420"/>
      <c r="AW169" s="1421"/>
      <c r="AX169" s="1421"/>
      <c r="AY169" s="1425"/>
      <c r="AZ169" s="33"/>
    </row>
    <row r="170" spans="2:52" ht="24.75" customHeight="1" x14ac:dyDescent="0.15">
      <c r="B170" s="688"/>
      <c r="C170" s="689"/>
      <c r="D170" s="689"/>
      <c r="E170" s="689"/>
      <c r="F170" s="689"/>
      <c r="G170" s="690"/>
      <c r="H170" s="1527" t="s">
        <v>21</v>
      </c>
      <c r="I170" s="1304"/>
      <c r="J170" s="1304"/>
      <c r="K170" s="1304"/>
      <c r="L170" s="1304"/>
      <c r="M170" s="2686"/>
      <c r="N170" s="2687"/>
      <c r="O170" s="2687"/>
      <c r="P170" s="2687"/>
      <c r="Q170" s="2687"/>
      <c r="R170" s="2687"/>
      <c r="S170" s="2687"/>
      <c r="T170" s="2687"/>
      <c r="U170" s="2687"/>
      <c r="V170" s="2687"/>
      <c r="W170" s="2687"/>
      <c r="X170" s="2687"/>
      <c r="Y170" s="2688"/>
      <c r="Z170" s="2689">
        <f>SUM(Z162:AC169)</f>
        <v>25</v>
      </c>
      <c r="AA170" s="2690"/>
      <c r="AB170" s="2690"/>
      <c r="AC170" s="2691"/>
      <c r="AD170" s="1426" t="s">
        <v>21</v>
      </c>
      <c r="AE170" s="1109"/>
      <c r="AF170" s="1109"/>
      <c r="AG170" s="1109"/>
      <c r="AH170" s="1109"/>
      <c r="AI170" s="742"/>
      <c r="AJ170" s="1219"/>
      <c r="AK170" s="1219"/>
      <c r="AL170" s="1219"/>
      <c r="AM170" s="1219"/>
      <c r="AN170" s="1219"/>
      <c r="AO170" s="1219"/>
      <c r="AP170" s="1219"/>
      <c r="AQ170" s="1219"/>
      <c r="AR170" s="1219"/>
      <c r="AS170" s="1219"/>
      <c r="AT170" s="1219"/>
      <c r="AU170" s="1220"/>
      <c r="AV170" s="1427">
        <f>SUM(AV162:AY169)</f>
        <v>0</v>
      </c>
      <c r="AW170" s="1428"/>
      <c r="AX170" s="1428"/>
      <c r="AY170" s="1430"/>
      <c r="AZ170" s="33"/>
    </row>
    <row r="171" spans="2:52" ht="24.75" customHeight="1" x14ac:dyDescent="0.15">
      <c r="B171" s="688"/>
      <c r="C171" s="689"/>
      <c r="D171" s="689"/>
      <c r="E171" s="689"/>
      <c r="F171" s="689"/>
      <c r="G171" s="690"/>
      <c r="H171" s="736" t="s">
        <v>1656</v>
      </c>
      <c r="I171" s="2679"/>
      <c r="J171" s="2679"/>
      <c r="K171" s="2679"/>
      <c r="L171" s="2679"/>
      <c r="M171" s="2679"/>
      <c r="N171" s="2679"/>
      <c r="O171" s="2679"/>
      <c r="P171" s="2679"/>
      <c r="Q171" s="2679"/>
      <c r="R171" s="2679"/>
      <c r="S171" s="2679"/>
      <c r="T171" s="2679"/>
      <c r="U171" s="2679"/>
      <c r="V171" s="2679"/>
      <c r="W171" s="2679"/>
      <c r="X171" s="2679"/>
      <c r="Y171" s="2679"/>
      <c r="Z171" s="2679"/>
      <c r="AA171" s="2679"/>
      <c r="AB171" s="2679"/>
      <c r="AC171" s="2680"/>
      <c r="AD171" s="736" t="s">
        <v>1657</v>
      </c>
      <c r="AE171" s="737"/>
      <c r="AF171" s="737"/>
      <c r="AG171" s="737"/>
      <c r="AH171" s="737"/>
      <c r="AI171" s="737"/>
      <c r="AJ171" s="737"/>
      <c r="AK171" s="737"/>
      <c r="AL171" s="737"/>
      <c r="AM171" s="737"/>
      <c r="AN171" s="737"/>
      <c r="AO171" s="737"/>
      <c r="AP171" s="737"/>
      <c r="AQ171" s="737"/>
      <c r="AR171" s="737"/>
      <c r="AS171" s="737"/>
      <c r="AT171" s="737"/>
      <c r="AU171" s="737"/>
      <c r="AV171" s="737"/>
      <c r="AW171" s="737"/>
      <c r="AX171" s="737"/>
      <c r="AY171" s="739"/>
      <c r="AZ171" s="33"/>
    </row>
    <row r="172" spans="2:52" ht="24.75" customHeight="1" x14ac:dyDescent="0.15">
      <c r="B172" s="688"/>
      <c r="C172" s="689"/>
      <c r="D172" s="689"/>
      <c r="E172" s="689"/>
      <c r="F172" s="689"/>
      <c r="G172" s="690"/>
      <c r="H172" s="1397" t="s">
        <v>37</v>
      </c>
      <c r="I172" s="614"/>
      <c r="J172" s="614"/>
      <c r="K172" s="614"/>
      <c r="L172" s="614"/>
      <c r="M172" s="1398" t="s">
        <v>76</v>
      </c>
      <c r="N172" s="1304"/>
      <c r="O172" s="1304"/>
      <c r="P172" s="1304"/>
      <c r="Q172" s="1304"/>
      <c r="R172" s="1304"/>
      <c r="S172" s="1304"/>
      <c r="T172" s="1304"/>
      <c r="U172" s="1304"/>
      <c r="V172" s="1304"/>
      <c r="W172" s="1304"/>
      <c r="X172" s="1304"/>
      <c r="Y172" s="1305"/>
      <c r="Z172" s="2682" t="s">
        <v>77</v>
      </c>
      <c r="AA172" s="2683"/>
      <c r="AB172" s="2683"/>
      <c r="AC172" s="2684"/>
      <c r="AD172" s="1397" t="s">
        <v>37</v>
      </c>
      <c r="AE172" s="1254"/>
      <c r="AF172" s="1254"/>
      <c r="AG172" s="1254"/>
      <c r="AH172" s="1254"/>
      <c r="AI172" s="1398" t="s">
        <v>76</v>
      </c>
      <c r="AJ172" s="1109"/>
      <c r="AK172" s="1109"/>
      <c r="AL172" s="1109"/>
      <c r="AM172" s="1109"/>
      <c r="AN172" s="1109"/>
      <c r="AO172" s="1109"/>
      <c r="AP172" s="1109"/>
      <c r="AQ172" s="1109"/>
      <c r="AR172" s="1109"/>
      <c r="AS172" s="1109"/>
      <c r="AT172" s="1109"/>
      <c r="AU172" s="1110"/>
      <c r="AV172" s="714" t="s">
        <v>77</v>
      </c>
      <c r="AW172" s="715"/>
      <c r="AX172" s="715"/>
      <c r="AY172" s="717"/>
      <c r="AZ172" s="33"/>
    </row>
    <row r="173" spans="2:52" ht="24.75" customHeight="1" x14ac:dyDescent="0.15">
      <c r="B173" s="688"/>
      <c r="C173" s="689"/>
      <c r="D173" s="689"/>
      <c r="E173" s="689"/>
      <c r="F173" s="689"/>
      <c r="G173" s="690"/>
      <c r="H173" s="610" t="s">
        <v>1413</v>
      </c>
      <c r="I173" s="1337"/>
      <c r="J173" s="1337"/>
      <c r="K173" s="1337"/>
      <c r="L173" s="1338"/>
      <c r="M173" s="1779" t="s">
        <v>1658</v>
      </c>
      <c r="N173" s="1780"/>
      <c r="O173" s="1780"/>
      <c r="P173" s="1780"/>
      <c r="Q173" s="1780"/>
      <c r="R173" s="1780"/>
      <c r="S173" s="1780"/>
      <c r="T173" s="1780"/>
      <c r="U173" s="1780"/>
      <c r="V173" s="1780"/>
      <c r="W173" s="1780"/>
      <c r="X173" s="1780"/>
      <c r="Y173" s="1781"/>
      <c r="Z173" s="1782">
        <v>25</v>
      </c>
      <c r="AA173" s="1783"/>
      <c r="AB173" s="1783"/>
      <c r="AC173" s="1784"/>
      <c r="AD173" s="1406"/>
      <c r="AE173" s="1360"/>
      <c r="AF173" s="1360"/>
      <c r="AG173" s="1360"/>
      <c r="AH173" s="1361"/>
      <c r="AI173" s="725"/>
      <c r="AJ173" s="720"/>
      <c r="AK173" s="720"/>
      <c r="AL173" s="720"/>
      <c r="AM173" s="720"/>
      <c r="AN173" s="720"/>
      <c r="AO173" s="720"/>
      <c r="AP173" s="720"/>
      <c r="AQ173" s="720"/>
      <c r="AR173" s="720"/>
      <c r="AS173" s="720"/>
      <c r="AT173" s="720"/>
      <c r="AU173" s="721"/>
      <c r="AV173" s="1407"/>
      <c r="AW173" s="1408"/>
      <c r="AX173" s="1408"/>
      <c r="AY173" s="1410"/>
      <c r="AZ173" s="33"/>
    </row>
    <row r="174" spans="2:52" ht="24.75" customHeight="1" x14ac:dyDescent="0.15">
      <c r="B174" s="688"/>
      <c r="C174" s="689"/>
      <c r="D174" s="689"/>
      <c r="E174" s="689"/>
      <c r="F174" s="689"/>
      <c r="G174" s="690"/>
      <c r="H174" s="627"/>
      <c r="I174" s="1298"/>
      <c r="J174" s="1298"/>
      <c r="K174" s="1298"/>
      <c r="L174" s="1299"/>
      <c r="M174" s="1770"/>
      <c r="N174" s="1771"/>
      <c r="O174" s="1771"/>
      <c r="P174" s="1771"/>
      <c r="Q174" s="1771"/>
      <c r="R174" s="1771"/>
      <c r="S174" s="1771"/>
      <c r="T174" s="1771"/>
      <c r="U174" s="1771"/>
      <c r="V174" s="1771"/>
      <c r="W174" s="1771"/>
      <c r="X174" s="1771"/>
      <c r="Y174" s="1772"/>
      <c r="Z174" s="1776"/>
      <c r="AA174" s="1777"/>
      <c r="AB174" s="1777"/>
      <c r="AC174" s="2678"/>
      <c r="AD174" s="1399"/>
      <c r="AE174" s="1371"/>
      <c r="AF174" s="1371"/>
      <c r="AG174" s="1371"/>
      <c r="AH174" s="1372"/>
      <c r="AI174" s="710"/>
      <c r="AJ174" s="705"/>
      <c r="AK174" s="705"/>
      <c r="AL174" s="705"/>
      <c r="AM174" s="705"/>
      <c r="AN174" s="705"/>
      <c r="AO174" s="705"/>
      <c r="AP174" s="705"/>
      <c r="AQ174" s="705"/>
      <c r="AR174" s="705"/>
      <c r="AS174" s="705"/>
      <c r="AT174" s="705"/>
      <c r="AU174" s="706"/>
      <c r="AV174" s="1402"/>
      <c r="AW174" s="1403"/>
      <c r="AX174" s="1403"/>
      <c r="AY174" s="1405"/>
      <c r="AZ174" s="33"/>
    </row>
    <row r="175" spans="2:52" ht="24.75" customHeight="1" x14ac:dyDescent="0.15">
      <c r="B175" s="688"/>
      <c r="C175" s="689"/>
      <c r="D175" s="689"/>
      <c r="E175" s="689"/>
      <c r="F175" s="689"/>
      <c r="G175" s="690"/>
      <c r="H175" s="627"/>
      <c r="I175" s="1298"/>
      <c r="J175" s="1298"/>
      <c r="K175" s="1298"/>
      <c r="L175" s="1299"/>
      <c r="M175" s="1770"/>
      <c r="N175" s="1771"/>
      <c r="O175" s="1771"/>
      <c r="P175" s="1771"/>
      <c r="Q175" s="1771"/>
      <c r="R175" s="1771"/>
      <c r="S175" s="1771"/>
      <c r="T175" s="1771"/>
      <c r="U175" s="1771"/>
      <c r="V175" s="1771"/>
      <c r="W175" s="1771"/>
      <c r="X175" s="1771"/>
      <c r="Y175" s="1772"/>
      <c r="Z175" s="1776"/>
      <c r="AA175" s="1777"/>
      <c r="AB175" s="1777"/>
      <c r="AC175" s="2678"/>
      <c r="AD175" s="1399"/>
      <c r="AE175" s="1371"/>
      <c r="AF175" s="1371"/>
      <c r="AG175" s="1371"/>
      <c r="AH175" s="1372"/>
      <c r="AI175" s="710"/>
      <c r="AJ175" s="705"/>
      <c r="AK175" s="705"/>
      <c r="AL175" s="705"/>
      <c r="AM175" s="705"/>
      <c r="AN175" s="705"/>
      <c r="AO175" s="705"/>
      <c r="AP175" s="705"/>
      <c r="AQ175" s="705"/>
      <c r="AR175" s="705"/>
      <c r="AS175" s="705"/>
      <c r="AT175" s="705"/>
      <c r="AU175" s="706"/>
      <c r="AV175" s="1402"/>
      <c r="AW175" s="1403"/>
      <c r="AX175" s="1403"/>
      <c r="AY175" s="1405"/>
      <c r="AZ175" s="33"/>
    </row>
    <row r="176" spans="2:52" ht="24.75" customHeight="1" x14ac:dyDescent="0.15">
      <c r="B176" s="688"/>
      <c r="C176" s="689"/>
      <c r="D176" s="689"/>
      <c r="E176" s="689"/>
      <c r="F176" s="689"/>
      <c r="G176" s="690"/>
      <c r="H176" s="627"/>
      <c r="I176" s="1298"/>
      <c r="J176" s="1298"/>
      <c r="K176" s="1298"/>
      <c r="L176" s="1299"/>
      <c r="M176" s="2919"/>
      <c r="N176" s="1298"/>
      <c r="O176" s="1298"/>
      <c r="P176" s="1298"/>
      <c r="Q176" s="1298"/>
      <c r="R176" s="1298"/>
      <c r="S176" s="1298"/>
      <c r="T176" s="1298"/>
      <c r="U176" s="1298"/>
      <c r="V176" s="1298"/>
      <c r="W176" s="1298"/>
      <c r="X176" s="1298"/>
      <c r="Y176" s="1299"/>
      <c r="Z176" s="1776"/>
      <c r="AA176" s="1777"/>
      <c r="AB176" s="1777"/>
      <c r="AC176" s="2678"/>
      <c r="AD176" s="1399"/>
      <c r="AE176" s="1371"/>
      <c r="AF176" s="1371"/>
      <c r="AG176" s="1371"/>
      <c r="AH176" s="1372"/>
      <c r="AI176" s="710"/>
      <c r="AJ176" s="705"/>
      <c r="AK176" s="705"/>
      <c r="AL176" s="705"/>
      <c r="AM176" s="705"/>
      <c r="AN176" s="705"/>
      <c r="AO176" s="705"/>
      <c r="AP176" s="705"/>
      <c r="AQ176" s="705"/>
      <c r="AR176" s="705"/>
      <c r="AS176" s="705"/>
      <c r="AT176" s="705"/>
      <c r="AU176" s="706"/>
      <c r="AV176" s="1402"/>
      <c r="AW176" s="1403"/>
      <c r="AX176" s="1403"/>
      <c r="AY176" s="1405"/>
      <c r="AZ176" s="33"/>
    </row>
    <row r="177" spans="2:52" ht="24.75" customHeight="1" x14ac:dyDescent="0.15">
      <c r="B177" s="688"/>
      <c r="C177" s="689"/>
      <c r="D177" s="689"/>
      <c r="E177" s="689"/>
      <c r="F177" s="689"/>
      <c r="G177" s="690"/>
      <c r="H177" s="627"/>
      <c r="I177" s="1298"/>
      <c r="J177" s="1298"/>
      <c r="K177" s="1298"/>
      <c r="L177" s="1299"/>
      <c r="M177" s="1770"/>
      <c r="N177" s="1771"/>
      <c r="O177" s="1771"/>
      <c r="P177" s="1771"/>
      <c r="Q177" s="1771"/>
      <c r="R177" s="1771"/>
      <c r="S177" s="1771"/>
      <c r="T177" s="1771"/>
      <c r="U177" s="1771"/>
      <c r="V177" s="1771"/>
      <c r="W177" s="1771"/>
      <c r="X177" s="1771"/>
      <c r="Y177" s="1772"/>
      <c r="Z177" s="1776"/>
      <c r="AA177" s="1777"/>
      <c r="AB177" s="1777"/>
      <c r="AC177" s="1777"/>
      <c r="AD177" s="1399"/>
      <c r="AE177" s="1371"/>
      <c r="AF177" s="1371"/>
      <c r="AG177" s="1371"/>
      <c r="AH177" s="1372"/>
      <c r="AI177" s="710"/>
      <c r="AJ177" s="705"/>
      <c r="AK177" s="705"/>
      <c r="AL177" s="705"/>
      <c r="AM177" s="705"/>
      <c r="AN177" s="705"/>
      <c r="AO177" s="705"/>
      <c r="AP177" s="705"/>
      <c r="AQ177" s="705"/>
      <c r="AR177" s="705"/>
      <c r="AS177" s="705"/>
      <c r="AT177" s="705"/>
      <c r="AU177" s="706"/>
      <c r="AV177" s="1402"/>
      <c r="AW177" s="1403"/>
      <c r="AX177" s="1403"/>
      <c r="AY177" s="1405"/>
      <c r="AZ177" s="33"/>
    </row>
    <row r="178" spans="2:52" ht="24.75" customHeight="1" x14ac:dyDescent="0.15">
      <c r="B178" s="688"/>
      <c r="C178" s="689"/>
      <c r="D178" s="689"/>
      <c r="E178" s="689"/>
      <c r="F178" s="689"/>
      <c r="G178" s="690"/>
      <c r="H178" s="627"/>
      <c r="I178" s="1298"/>
      <c r="J178" s="1298"/>
      <c r="K178" s="1298"/>
      <c r="L178" s="1299"/>
      <c r="M178" s="1770"/>
      <c r="N178" s="1771"/>
      <c r="O178" s="1771"/>
      <c r="P178" s="1771"/>
      <c r="Q178" s="1771"/>
      <c r="R178" s="1771"/>
      <c r="S178" s="1771"/>
      <c r="T178" s="1771"/>
      <c r="U178" s="1771"/>
      <c r="V178" s="1771"/>
      <c r="W178" s="1771"/>
      <c r="X178" s="1771"/>
      <c r="Y178" s="1772"/>
      <c r="Z178" s="1776"/>
      <c r="AA178" s="1777"/>
      <c r="AB178" s="1777"/>
      <c r="AC178" s="1777"/>
      <c r="AD178" s="1399"/>
      <c r="AE178" s="1371"/>
      <c r="AF178" s="1371"/>
      <c r="AG178" s="1371"/>
      <c r="AH178" s="1372"/>
      <c r="AI178" s="710"/>
      <c r="AJ178" s="705"/>
      <c r="AK178" s="705"/>
      <c r="AL178" s="705"/>
      <c r="AM178" s="705"/>
      <c r="AN178" s="705"/>
      <c r="AO178" s="705"/>
      <c r="AP178" s="705"/>
      <c r="AQ178" s="705"/>
      <c r="AR178" s="705"/>
      <c r="AS178" s="705"/>
      <c r="AT178" s="705"/>
      <c r="AU178" s="706"/>
      <c r="AV178" s="1402"/>
      <c r="AW178" s="1403"/>
      <c r="AX178" s="1403"/>
      <c r="AY178" s="1405"/>
      <c r="AZ178" s="33"/>
    </row>
    <row r="179" spans="2:52" ht="24.75" customHeight="1" x14ac:dyDescent="0.15">
      <c r="B179" s="688"/>
      <c r="C179" s="689"/>
      <c r="D179" s="689"/>
      <c r="E179" s="689"/>
      <c r="F179" s="689"/>
      <c r="G179" s="690"/>
      <c r="H179" s="627"/>
      <c r="I179" s="1298"/>
      <c r="J179" s="1298"/>
      <c r="K179" s="1298"/>
      <c r="L179" s="1299"/>
      <c r="M179" s="1770"/>
      <c r="N179" s="1771"/>
      <c r="O179" s="1771"/>
      <c r="P179" s="1771"/>
      <c r="Q179" s="1771"/>
      <c r="R179" s="1771"/>
      <c r="S179" s="1771"/>
      <c r="T179" s="1771"/>
      <c r="U179" s="1771"/>
      <c r="V179" s="1771"/>
      <c r="W179" s="1771"/>
      <c r="X179" s="1771"/>
      <c r="Y179" s="1772"/>
      <c r="Z179" s="1776"/>
      <c r="AA179" s="1777"/>
      <c r="AB179" s="1777"/>
      <c r="AC179" s="1777"/>
      <c r="AD179" s="1399"/>
      <c r="AE179" s="1371"/>
      <c r="AF179" s="1371"/>
      <c r="AG179" s="1371"/>
      <c r="AH179" s="1372"/>
      <c r="AI179" s="710"/>
      <c r="AJ179" s="705"/>
      <c r="AK179" s="705"/>
      <c r="AL179" s="705"/>
      <c r="AM179" s="705"/>
      <c r="AN179" s="705"/>
      <c r="AO179" s="705"/>
      <c r="AP179" s="705"/>
      <c r="AQ179" s="705"/>
      <c r="AR179" s="705"/>
      <c r="AS179" s="705"/>
      <c r="AT179" s="705"/>
      <c r="AU179" s="706"/>
      <c r="AV179" s="1402"/>
      <c r="AW179" s="1403"/>
      <c r="AX179" s="1403"/>
      <c r="AY179" s="1405"/>
      <c r="AZ179" s="33"/>
    </row>
    <row r="180" spans="2:52" ht="24.75" customHeight="1" x14ac:dyDescent="0.15">
      <c r="B180" s="688"/>
      <c r="C180" s="689"/>
      <c r="D180" s="689"/>
      <c r="E180" s="689"/>
      <c r="F180" s="689"/>
      <c r="G180" s="690"/>
      <c r="H180" s="1355"/>
      <c r="I180" s="2671"/>
      <c r="J180" s="2671"/>
      <c r="K180" s="2671"/>
      <c r="L180" s="2672"/>
      <c r="M180" s="1801"/>
      <c r="N180" s="2673"/>
      <c r="O180" s="2673"/>
      <c r="P180" s="2673"/>
      <c r="Q180" s="2673"/>
      <c r="R180" s="2673"/>
      <c r="S180" s="2673"/>
      <c r="T180" s="2673"/>
      <c r="U180" s="2673"/>
      <c r="V180" s="2673"/>
      <c r="W180" s="2673"/>
      <c r="X180" s="2673"/>
      <c r="Y180" s="2674"/>
      <c r="Z180" s="2675"/>
      <c r="AA180" s="2676"/>
      <c r="AB180" s="2676"/>
      <c r="AC180" s="2676"/>
      <c r="AD180" s="1422"/>
      <c r="AE180" s="1356"/>
      <c r="AF180" s="1356"/>
      <c r="AG180" s="1356"/>
      <c r="AH180" s="1357"/>
      <c r="AI180" s="730"/>
      <c r="AJ180" s="1423"/>
      <c r="AK180" s="1423"/>
      <c r="AL180" s="1423"/>
      <c r="AM180" s="1423"/>
      <c r="AN180" s="1423"/>
      <c r="AO180" s="1423"/>
      <c r="AP180" s="1423"/>
      <c r="AQ180" s="1423"/>
      <c r="AR180" s="1423"/>
      <c r="AS180" s="1423"/>
      <c r="AT180" s="1423"/>
      <c r="AU180" s="1424"/>
      <c r="AV180" s="1420"/>
      <c r="AW180" s="1421"/>
      <c r="AX180" s="1421"/>
      <c r="AY180" s="1425"/>
      <c r="AZ180" s="33"/>
    </row>
    <row r="181" spans="2:52" ht="24.75" customHeight="1" thickBot="1" x14ac:dyDescent="0.2">
      <c r="B181" s="691"/>
      <c r="C181" s="692"/>
      <c r="D181" s="692"/>
      <c r="E181" s="692"/>
      <c r="F181" s="692"/>
      <c r="G181" s="693"/>
      <c r="H181" s="2662" t="s">
        <v>21</v>
      </c>
      <c r="I181" s="2663"/>
      <c r="J181" s="2663"/>
      <c r="K181" s="2663"/>
      <c r="L181" s="2663"/>
      <c r="M181" s="2664"/>
      <c r="N181" s="2665"/>
      <c r="O181" s="2665"/>
      <c r="P181" s="2665"/>
      <c r="Q181" s="2665"/>
      <c r="R181" s="2665"/>
      <c r="S181" s="2665"/>
      <c r="T181" s="2665"/>
      <c r="U181" s="2665"/>
      <c r="V181" s="2665"/>
      <c r="W181" s="2665"/>
      <c r="X181" s="2665"/>
      <c r="Y181" s="2666"/>
      <c r="Z181" s="2667">
        <f>SUM(Z173:AC180)</f>
        <v>25</v>
      </c>
      <c r="AA181" s="2668"/>
      <c r="AB181" s="2668"/>
      <c r="AC181" s="2669"/>
      <c r="AD181" s="1432" t="s">
        <v>21</v>
      </c>
      <c r="AE181" s="1433"/>
      <c r="AF181" s="1433"/>
      <c r="AG181" s="1433"/>
      <c r="AH181" s="1433"/>
      <c r="AI181" s="754"/>
      <c r="AJ181" s="1434"/>
      <c r="AK181" s="1434"/>
      <c r="AL181" s="1434"/>
      <c r="AM181" s="1434"/>
      <c r="AN181" s="1434"/>
      <c r="AO181" s="1434"/>
      <c r="AP181" s="1434"/>
      <c r="AQ181" s="1434"/>
      <c r="AR181" s="1434"/>
      <c r="AS181" s="1434"/>
      <c r="AT181" s="1434"/>
      <c r="AU181" s="1435"/>
      <c r="AV181" s="1436">
        <f>SUM(AV173:AY180)</f>
        <v>0</v>
      </c>
      <c r="AW181" s="1437"/>
      <c r="AX181" s="1437"/>
      <c r="AY181" s="1439"/>
      <c r="AZ181" s="33"/>
    </row>
    <row r="182" spans="2:52" x14ac:dyDescent="0.15">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c r="AZ182" s="33"/>
    </row>
    <row r="183" spans="2:52" x14ac:dyDescent="0.15">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c r="AZ183" s="33"/>
    </row>
    <row r="184" spans="2:52" ht="14.4" x14ac:dyDescent="0.15">
      <c r="B184" s="33"/>
      <c r="C184" s="24" t="s">
        <v>1567</v>
      </c>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c r="AZ184" s="33"/>
    </row>
    <row r="185" spans="2:52" x14ac:dyDescent="0.15">
      <c r="B185" s="33"/>
      <c r="C185" s="33" t="s">
        <v>1659</v>
      </c>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c r="AZ185" s="33"/>
    </row>
    <row r="186" spans="2:52" ht="34.549999999999997" customHeight="1" x14ac:dyDescent="0.15">
      <c r="B186" s="1431"/>
      <c r="C186" s="1431"/>
      <c r="D186" s="1199" t="s">
        <v>1569</v>
      </c>
      <c r="E186" s="1199"/>
      <c r="F186" s="1199"/>
      <c r="G186" s="1199"/>
      <c r="H186" s="1199"/>
      <c r="I186" s="1199"/>
      <c r="J186" s="1199"/>
      <c r="K186" s="1199"/>
      <c r="L186" s="1199"/>
      <c r="M186" s="1199"/>
      <c r="N186" s="1199" t="s">
        <v>1570</v>
      </c>
      <c r="O186" s="1199"/>
      <c r="P186" s="1199"/>
      <c r="Q186" s="1199"/>
      <c r="R186" s="1199"/>
      <c r="S186" s="1199"/>
      <c r="T186" s="1199"/>
      <c r="U186" s="1199"/>
      <c r="V186" s="1199"/>
      <c r="W186" s="1199"/>
      <c r="X186" s="1199"/>
      <c r="Y186" s="1199"/>
      <c r="Z186" s="1199"/>
      <c r="AA186" s="1199"/>
      <c r="AB186" s="1199"/>
      <c r="AC186" s="1199"/>
      <c r="AD186" s="1199"/>
      <c r="AE186" s="1199"/>
      <c r="AF186" s="1199"/>
      <c r="AG186" s="1199"/>
      <c r="AH186" s="1199"/>
      <c r="AI186" s="1199"/>
      <c r="AJ186" s="1199"/>
      <c r="AK186" s="1199"/>
      <c r="AL186" s="1200" t="s">
        <v>1571</v>
      </c>
      <c r="AM186" s="1199"/>
      <c r="AN186" s="1199"/>
      <c r="AO186" s="1199"/>
      <c r="AP186" s="1199"/>
      <c r="AQ186" s="1199"/>
      <c r="AR186" s="1199" t="s">
        <v>87</v>
      </c>
      <c r="AS186" s="1199"/>
      <c r="AT186" s="1199"/>
      <c r="AU186" s="1199"/>
      <c r="AV186" s="1199" t="s">
        <v>88</v>
      </c>
      <c r="AW186" s="1199"/>
      <c r="AX186" s="1199"/>
      <c r="AY186" s="33"/>
      <c r="AZ186" s="33"/>
    </row>
    <row r="187" spans="2:52" ht="24.05" customHeight="1" x14ac:dyDescent="0.15">
      <c r="B187" s="1431">
        <v>1</v>
      </c>
      <c r="C187" s="1431">
        <v>1</v>
      </c>
      <c r="D187" s="1440" t="s">
        <v>141</v>
      </c>
      <c r="E187" s="1440"/>
      <c r="F187" s="1440"/>
      <c r="G187" s="1440"/>
      <c r="H187" s="1440"/>
      <c r="I187" s="1440"/>
      <c r="J187" s="1440"/>
      <c r="K187" s="1440"/>
      <c r="L187" s="1440"/>
      <c r="M187" s="1440"/>
      <c r="N187" s="1440" t="s">
        <v>1660</v>
      </c>
      <c r="O187" s="1440"/>
      <c r="P187" s="1440"/>
      <c r="Q187" s="1440"/>
      <c r="R187" s="1440"/>
      <c r="S187" s="1440"/>
      <c r="T187" s="1440"/>
      <c r="U187" s="1440"/>
      <c r="V187" s="1440"/>
      <c r="W187" s="1440"/>
      <c r="X187" s="1440"/>
      <c r="Y187" s="1440"/>
      <c r="Z187" s="1440"/>
      <c r="AA187" s="1440"/>
      <c r="AB187" s="1440"/>
      <c r="AC187" s="1440"/>
      <c r="AD187" s="1440"/>
      <c r="AE187" s="1440"/>
      <c r="AF187" s="1440"/>
      <c r="AG187" s="1440"/>
      <c r="AH187" s="1440"/>
      <c r="AI187" s="1440"/>
      <c r="AJ187" s="1440"/>
      <c r="AK187" s="1440"/>
      <c r="AL187" s="1841">
        <v>164</v>
      </c>
      <c r="AM187" s="1842"/>
      <c r="AN187" s="1842"/>
      <c r="AO187" s="1842"/>
      <c r="AP187" s="1842"/>
      <c r="AQ187" s="1842"/>
      <c r="AR187" s="1215" t="s">
        <v>1574</v>
      </c>
      <c r="AS187" s="1215"/>
      <c r="AT187" s="1215"/>
      <c r="AU187" s="1215"/>
      <c r="AV187" s="1215" t="s">
        <v>1574</v>
      </c>
      <c r="AW187" s="1215"/>
      <c r="AX187" s="1215"/>
      <c r="AY187" s="33"/>
      <c r="AZ187" s="33"/>
    </row>
    <row r="188" spans="2:52" ht="24.05" customHeight="1" x14ac:dyDescent="0.15">
      <c r="B188" s="1431">
        <v>2</v>
      </c>
      <c r="C188" s="1431">
        <v>1</v>
      </c>
      <c r="D188" s="2614" t="s">
        <v>1577</v>
      </c>
      <c r="E188" s="2614"/>
      <c r="F188" s="2614"/>
      <c r="G188" s="2614"/>
      <c r="H188" s="2614"/>
      <c r="I188" s="2614"/>
      <c r="J188" s="2614"/>
      <c r="K188" s="2614"/>
      <c r="L188" s="2614"/>
      <c r="M188" s="2614"/>
      <c r="N188" s="1215" t="s">
        <v>1578</v>
      </c>
      <c r="O188" s="1215"/>
      <c r="P188" s="1215"/>
      <c r="Q188" s="1215"/>
      <c r="R188" s="1215"/>
      <c r="S188" s="1215"/>
      <c r="T188" s="1215"/>
      <c r="U188" s="1215"/>
      <c r="V188" s="1215"/>
      <c r="W188" s="1215"/>
      <c r="X188" s="1215"/>
      <c r="Y188" s="1215"/>
      <c r="Z188" s="1215"/>
      <c r="AA188" s="1215"/>
      <c r="AB188" s="1215"/>
      <c r="AC188" s="1215"/>
      <c r="AD188" s="1215"/>
      <c r="AE188" s="1215"/>
      <c r="AF188" s="1215"/>
      <c r="AG188" s="1215"/>
      <c r="AH188" s="1215"/>
      <c r="AI188" s="1215"/>
      <c r="AJ188" s="1215"/>
      <c r="AK188" s="1215"/>
      <c r="AL188" s="1841">
        <v>67</v>
      </c>
      <c r="AM188" s="1842"/>
      <c r="AN188" s="1842"/>
      <c r="AO188" s="1842"/>
      <c r="AP188" s="1842"/>
      <c r="AQ188" s="1842"/>
      <c r="AR188" s="1215" t="s">
        <v>1574</v>
      </c>
      <c r="AS188" s="1215"/>
      <c r="AT188" s="1215"/>
      <c r="AU188" s="1215"/>
      <c r="AV188" s="1215" t="s">
        <v>1574</v>
      </c>
      <c r="AW188" s="1215"/>
      <c r="AX188" s="1215"/>
      <c r="AY188" s="33"/>
      <c r="AZ188" s="33"/>
    </row>
    <row r="189" spans="2:52" ht="24.05" customHeight="1" x14ac:dyDescent="0.15">
      <c r="B189" s="1431">
        <v>3</v>
      </c>
      <c r="C189" s="1431">
        <v>1</v>
      </c>
      <c r="D189" s="2614" t="s">
        <v>1661</v>
      </c>
      <c r="E189" s="2614"/>
      <c r="F189" s="2614"/>
      <c r="G189" s="2614"/>
      <c r="H189" s="2614"/>
      <c r="I189" s="2614"/>
      <c r="J189" s="2614"/>
      <c r="K189" s="2614"/>
      <c r="L189" s="2614"/>
      <c r="M189" s="2614"/>
      <c r="N189" s="1215" t="s">
        <v>1578</v>
      </c>
      <c r="O189" s="1215"/>
      <c r="P189" s="1215"/>
      <c r="Q189" s="1215"/>
      <c r="R189" s="1215"/>
      <c r="S189" s="1215"/>
      <c r="T189" s="1215"/>
      <c r="U189" s="1215"/>
      <c r="V189" s="1215"/>
      <c r="W189" s="1215"/>
      <c r="X189" s="1215"/>
      <c r="Y189" s="1215"/>
      <c r="Z189" s="1215"/>
      <c r="AA189" s="1215"/>
      <c r="AB189" s="1215"/>
      <c r="AC189" s="1215"/>
      <c r="AD189" s="1215"/>
      <c r="AE189" s="1215"/>
      <c r="AF189" s="1215"/>
      <c r="AG189" s="1215"/>
      <c r="AH189" s="1215"/>
      <c r="AI189" s="1215"/>
      <c r="AJ189" s="1215"/>
      <c r="AK189" s="1215"/>
      <c r="AL189" s="1841">
        <v>62</v>
      </c>
      <c r="AM189" s="1842"/>
      <c r="AN189" s="1842"/>
      <c r="AO189" s="1842"/>
      <c r="AP189" s="1842"/>
      <c r="AQ189" s="1842"/>
      <c r="AR189" s="1215" t="s">
        <v>1574</v>
      </c>
      <c r="AS189" s="1215"/>
      <c r="AT189" s="1215"/>
      <c r="AU189" s="1215"/>
      <c r="AV189" s="1215" t="s">
        <v>1574</v>
      </c>
      <c r="AW189" s="1215"/>
      <c r="AX189" s="1215"/>
      <c r="AY189" s="33"/>
      <c r="AZ189" s="33"/>
    </row>
    <row r="190" spans="2:52" ht="24.05" customHeight="1" x14ac:dyDescent="0.15">
      <c r="B190" s="1431">
        <v>4</v>
      </c>
      <c r="C190" s="1431">
        <v>1</v>
      </c>
      <c r="D190" s="2916" t="s">
        <v>1662</v>
      </c>
      <c r="E190" s="678"/>
      <c r="F190" s="678"/>
      <c r="G190" s="678"/>
      <c r="H190" s="678"/>
      <c r="I190" s="678"/>
      <c r="J190" s="678"/>
      <c r="K190" s="678"/>
      <c r="L190" s="678"/>
      <c r="M190" s="679"/>
      <c r="N190" s="1215" t="s">
        <v>1578</v>
      </c>
      <c r="O190" s="1215"/>
      <c r="P190" s="1215"/>
      <c r="Q190" s="1215"/>
      <c r="R190" s="1215"/>
      <c r="S190" s="1215"/>
      <c r="T190" s="1215"/>
      <c r="U190" s="1215"/>
      <c r="V190" s="1215"/>
      <c r="W190" s="1215"/>
      <c r="X190" s="1215"/>
      <c r="Y190" s="1215"/>
      <c r="Z190" s="1215"/>
      <c r="AA190" s="1215"/>
      <c r="AB190" s="1215"/>
      <c r="AC190" s="1215"/>
      <c r="AD190" s="1215"/>
      <c r="AE190" s="1215"/>
      <c r="AF190" s="1215"/>
      <c r="AG190" s="1215"/>
      <c r="AH190" s="1215"/>
      <c r="AI190" s="1215"/>
      <c r="AJ190" s="1215"/>
      <c r="AK190" s="1215"/>
      <c r="AL190" s="1841">
        <v>61</v>
      </c>
      <c r="AM190" s="1842"/>
      <c r="AN190" s="1842"/>
      <c r="AO190" s="1842"/>
      <c r="AP190" s="1842"/>
      <c r="AQ190" s="1842"/>
      <c r="AR190" s="1215" t="s">
        <v>1574</v>
      </c>
      <c r="AS190" s="1215"/>
      <c r="AT190" s="1215"/>
      <c r="AU190" s="1215"/>
      <c r="AV190" s="1215" t="s">
        <v>1574</v>
      </c>
      <c r="AW190" s="1215"/>
      <c r="AX190" s="1215"/>
      <c r="AY190" s="33"/>
      <c r="AZ190" s="33"/>
    </row>
    <row r="191" spans="2:52" ht="24.05" customHeight="1" x14ac:dyDescent="0.15">
      <c r="B191" s="1431">
        <v>5</v>
      </c>
      <c r="C191" s="1431">
        <v>1</v>
      </c>
      <c r="D191" s="2614" t="s">
        <v>142</v>
      </c>
      <c r="E191" s="2614"/>
      <c r="F191" s="2614"/>
      <c r="G191" s="2614"/>
      <c r="H191" s="2614"/>
      <c r="I191" s="2614"/>
      <c r="J191" s="2614"/>
      <c r="K191" s="2614"/>
      <c r="L191" s="2614"/>
      <c r="M191" s="2614"/>
      <c r="N191" s="1215" t="s">
        <v>1578</v>
      </c>
      <c r="O191" s="1215"/>
      <c r="P191" s="1215"/>
      <c r="Q191" s="1215"/>
      <c r="R191" s="1215"/>
      <c r="S191" s="1215"/>
      <c r="T191" s="1215"/>
      <c r="U191" s="1215"/>
      <c r="V191" s="1215"/>
      <c r="W191" s="1215"/>
      <c r="X191" s="1215"/>
      <c r="Y191" s="1215"/>
      <c r="Z191" s="1215"/>
      <c r="AA191" s="1215"/>
      <c r="AB191" s="1215"/>
      <c r="AC191" s="1215"/>
      <c r="AD191" s="1215"/>
      <c r="AE191" s="1215"/>
      <c r="AF191" s="1215"/>
      <c r="AG191" s="1215"/>
      <c r="AH191" s="1215"/>
      <c r="AI191" s="1215"/>
      <c r="AJ191" s="1215"/>
      <c r="AK191" s="1215"/>
      <c r="AL191" s="1841">
        <v>60</v>
      </c>
      <c r="AM191" s="1842"/>
      <c r="AN191" s="1842"/>
      <c r="AO191" s="1842"/>
      <c r="AP191" s="1842"/>
      <c r="AQ191" s="1842"/>
      <c r="AR191" s="1215" t="s">
        <v>1574</v>
      </c>
      <c r="AS191" s="1215"/>
      <c r="AT191" s="1215"/>
      <c r="AU191" s="1215"/>
      <c r="AV191" s="1215" t="s">
        <v>1574</v>
      </c>
      <c r="AW191" s="1215"/>
      <c r="AX191" s="1215"/>
      <c r="AY191" s="33"/>
      <c r="AZ191" s="33"/>
    </row>
    <row r="192" spans="2:52" ht="24.05" customHeight="1" x14ac:dyDescent="0.15">
      <c r="B192" s="1431">
        <v>6</v>
      </c>
      <c r="C192" s="1431">
        <v>1</v>
      </c>
      <c r="D192" s="2614" t="s">
        <v>1663</v>
      </c>
      <c r="E192" s="2614"/>
      <c r="F192" s="2614"/>
      <c r="G192" s="2614"/>
      <c r="H192" s="2614"/>
      <c r="I192" s="2614"/>
      <c r="J192" s="2614"/>
      <c r="K192" s="2614"/>
      <c r="L192" s="2614"/>
      <c r="M192" s="2614"/>
      <c r="N192" s="1215" t="s">
        <v>1578</v>
      </c>
      <c r="O192" s="1215"/>
      <c r="P192" s="1215"/>
      <c r="Q192" s="1215"/>
      <c r="R192" s="1215"/>
      <c r="S192" s="1215"/>
      <c r="T192" s="1215"/>
      <c r="U192" s="1215"/>
      <c r="V192" s="1215"/>
      <c r="W192" s="1215"/>
      <c r="X192" s="1215"/>
      <c r="Y192" s="1215"/>
      <c r="Z192" s="1215"/>
      <c r="AA192" s="1215"/>
      <c r="AB192" s="1215"/>
      <c r="AC192" s="1215"/>
      <c r="AD192" s="1215"/>
      <c r="AE192" s="1215"/>
      <c r="AF192" s="1215"/>
      <c r="AG192" s="1215"/>
      <c r="AH192" s="1215"/>
      <c r="AI192" s="1215"/>
      <c r="AJ192" s="1215"/>
      <c r="AK192" s="1215"/>
      <c r="AL192" s="1841">
        <v>50</v>
      </c>
      <c r="AM192" s="1842"/>
      <c r="AN192" s="1842"/>
      <c r="AO192" s="1842"/>
      <c r="AP192" s="1842"/>
      <c r="AQ192" s="1842"/>
      <c r="AR192" s="1215" t="s">
        <v>1574</v>
      </c>
      <c r="AS192" s="1215"/>
      <c r="AT192" s="1215"/>
      <c r="AU192" s="1215"/>
      <c r="AV192" s="1215" t="s">
        <v>1574</v>
      </c>
      <c r="AW192" s="1215"/>
      <c r="AX192" s="1215"/>
      <c r="AY192" s="33"/>
      <c r="AZ192" s="33"/>
    </row>
    <row r="193" spans="2:52" ht="24.05" customHeight="1" x14ac:dyDescent="0.15">
      <c r="B193" s="1431">
        <v>7</v>
      </c>
      <c r="C193" s="1431">
        <v>1</v>
      </c>
      <c r="D193" s="2614" t="s">
        <v>1664</v>
      </c>
      <c r="E193" s="2614"/>
      <c r="F193" s="2614"/>
      <c r="G193" s="2614"/>
      <c r="H193" s="2614"/>
      <c r="I193" s="2614"/>
      <c r="J193" s="2614"/>
      <c r="K193" s="2614"/>
      <c r="L193" s="2614"/>
      <c r="M193" s="2614"/>
      <c r="N193" s="1215" t="s">
        <v>1578</v>
      </c>
      <c r="O193" s="1215"/>
      <c r="P193" s="1215"/>
      <c r="Q193" s="1215"/>
      <c r="R193" s="1215"/>
      <c r="S193" s="1215"/>
      <c r="T193" s="1215"/>
      <c r="U193" s="1215"/>
      <c r="V193" s="1215"/>
      <c r="W193" s="1215"/>
      <c r="X193" s="1215"/>
      <c r="Y193" s="1215"/>
      <c r="Z193" s="1215"/>
      <c r="AA193" s="1215"/>
      <c r="AB193" s="1215"/>
      <c r="AC193" s="1215"/>
      <c r="AD193" s="1215"/>
      <c r="AE193" s="1215"/>
      <c r="AF193" s="1215"/>
      <c r="AG193" s="1215"/>
      <c r="AH193" s="1215"/>
      <c r="AI193" s="1215"/>
      <c r="AJ193" s="1215"/>
      <c r="AK193" s="1215"/>
      <c r="AL193" s="1841">
        <v>38</v>
      </c>
      <c r="AM193" s="1842"/>
      <c r="AN193" s="1842"/>
      <c r="AO193" s="1842"/>
      <c r="AP193" s="1842"/>
      <c r="AQ193" s="1842"/>
      <c r="AR193" s="1215" t="s">
        <v>1574</v>
      </c>
      <c r="AS193" s="1215"/>
      <c r="AT193" s="1215"/>
      <c r="AU193" s="1215"/>
      <c r="AV193" s="1215" t="s">
        <v>1574</v>
      </c>
      <c r="AW193" s="1215"/>
      <c r="AX193" s="1215"/>
      <c r="AY193" s="33"/>
      <c r="AZ193" s="33"/>
    </row>
    <row r="194" spans="2:52" ht="24.05" customHeight="1" x14ac:dyDescent="0.15">
      <c r="B194" s="1431">
        <v>8</v>
      </c>
      <c r="C194" s="1431">
        <v>1</v>
      </c>
      <c r="D194" s="2614" t="s">
        <v>1579</v>
      </c>
      <c r="E194" s="2614"/>
      <c r="F194" s="2614"/>
      <c r="G194" s="2614"/>
      <c r="H194" s="2614"/>
      <c r="I194" s="2614"/>
      <c r="J194" s="2614"/>
      <c r="K194" s="2614"/>
      <c r="L194" s="2614"/>
      <c r="M194" s="2614"/>
      <c r="N194" s="1215" t="s">
        <v>1578</v>
      </c>
      <c r="O194" s="1215"/>
      <c r="P194" s="1215"/>
      <c r="Q194" s="1215"/>
      <c r="R194" s="1215"/>
      <c r="S194" s="1215"/>
      <c r="T194" s="1215"/>
      <c r="U194" s="1215"/>
      <c r="V194" s="1215"/>
      <c r="W194" s="1215"/>
      <c r="X194" s="1215"/>
      <c r="Y194" s="1215"/>
      <c r="Z194" s="1215"/>
      <c r="AA194" s="1215"/>
      <c r="AB194" s="1215"/>
      <c r="AC194" s="1215"/>
      <c r="AD194" s="1215"/>
      <c r="AE194" s="1215"/>
      <c r="AF194" s="1215"/>
      <c r="AG194" s="1215"/>
      <c r="AH194" s="1215"/>
      <c r="AI194" s="1215"/>
      <c r="AJ194" s="1215"/>
      <c r="AK194" s="1215"/>
      <c r="AL194" s="1841">
        <v>27</v>
      </c>
      <c r="AM194" s="1842"/>
      <c r="AN194" s="1842"/>
      <c r="AO194" s="1842"/>
      <c r="AP194" s="1842"/>
      <c r="AQ194" s="1842"/>
      <c r="AR194" s="1215" t="s">
        <v>1574</v>
      </c>
      <c r="AS194" s="1215"/>
      <c r="AT194" s="1215"/>
      <c r="AU194" s="1215"/>
      <c r="AV194" s="1215" t="s">
        <v>1574</v>
      </c>
      <c r="AW194" s="1215"/>
      <c r="AX194" s="1215"/>
      <c r="AY194" s="33"/>
      <c r="AZ194" s="33"/>
    </row>
    <row r="195" spans="2:52" ht="24.05" customHeight="1" x14ac:dyDescent="0.15">
      <c r="B195" s="1431">
        <v>9</v>
      </c>
      <c r="C195" s="1431">
        <v>1</v>
      </c>
      <c r="D195" s="2614" t="s">
        <v>1572</v>
      </c>
      <c r="E195" s="2614"/>
      <c r="F195" s="2614"/>
      <c r="G195" s="2614"/>
      <c r="H195" s="2614"/>
      <c r="I195" s="2614"/>
      <c r="J195" s="2614"/>
      <c r="K195" s="2614"/>
      <c r="L195" s="2614"/>
      <c r="M195" s="2614"/>
      <c r="N195" s="1215" t="s">
        <v>1578</v>
      </c>
      <c r="O195" s="1215"/>
      <c r="P195" s="1215"/>
      <c r="Q195" s="1215"/>
      <c r="R195" s="1215"/>
      <c r="S195" s="1215"/>
      <c r="T195" s="1215"/>
      <c r="U195" s="1215"/>
      <c r="V195" s="1215"/>
      <c r="W195" s="1215"/>
      <c r="X195" s="1215"/>
      <c r="Y195" s="1215"/>
      <c r="Z195" s="1215"/>
      <c r="AA195" s="1215"/>
      <c r="AB195" s="1215"/>
      <c r="AC195" s="1215"/>
      <c r="AD195" s="1215"/>
      <c r="AE195" s="1215"/>
      <c r="AF195" s="1215"/>
      <c r="AG195" s="1215"/>
      <c r="AH195" s="1215"/>
      <c r="AI195" s="1215"/>
      <c r="AJ195" s="1215"/>
      <c r="AK195" s="1215"/>
      <c r="AL195" s="1841">
        <v>25</v>
      </c>
      <c r="AM195" s="1842"/>
      <c r="AN195" s="1842"/>
      <c r="AO195" s="1842"/>
      <c r="AP195" s="1842"/>
      <c r="AQ195" s="1842"/>
      <c r="AR195" s="1215" t="s">
        <v>1574</v>
      </c>
      <c r="AS195" s="1215"/>
      <c r="AT195" s="1215"/>
      <c r="AU195" s="1215"/>
      <c r="AV195" s="1215" t="s">
        <v>1574</v>
      </c>
      <c r="AW195" s="1215"/>
      <c r="AX195" s="1215"/>
      <c r="AY195" s="33"/>
      <c r="AZ195" s="33"/>
    </row>
    <row r="196" spans="2:52" ht="24.05" customHeight="1" x14ac:dyDescent="0.15">
      <c r="B196" s="1431">
        <v>10</v>
      </c>
      <c r="C196" s="1431">
        <v>1</v>
      </c>
      <c r="D196" s="2614" t="s">
        <v>134</v>
      </c>
      <c r="E196" s="2614"/>
      <c r="F196" s="2614"/>
      <c r="G196" s="2614"/>
      <c r="H196" s="2614"/>
      <c r="I196" s="2614"/>
      <c r="J196" s="2614"/>
      <c r="K196" s="2614"/>
      <c r="L196" s="2614"/>
      <c r="M196" s="2614"/>
      <c r="N196" s="1215" t="s">
        <v>1578</v>
      </c>
      <c r="O196" s="1215"/>
      <c r="P196" s="1215"/>
      <c r="Q196" s="1215"/>
      <c r="R196" s="1215"/>
      <c r="S196" s="1215"/>
      <c r="T196" s="1215"/>
      <c r="U196" s="1215"/>
      <c r="V196" s="1215"/>
      <c r="W196" s="1215"/>
      <c r="X196" s="1215"/>
      <c r="Y196" s="1215"/>
      <c r="Z196" s="1215"/>
      <c r="AA196" s="1215"/>
      <c r="AB196" s="1215"/>
      <c r="AC196" s="1215"/>
      <c r="AD196" s="1215"/>
      <c r="AE196" s="1215"/>
      <c r="AF196" s="1215"/>
      <c r="AG196" s="1215"/>
      <c r="AH196" s="1215"/>
      <c r="AI196" s="1215"/>
      <c r="AJ196" s="1215"/>
      <c r="AK196" s="1215"/>
      <c r="AL196" s="1841">
        <v>24</v>
      </c>
      <c r="AM196" s="1842"/>
      <c r="AN196" s="1842"/>
      <c r="AO196" s="1842"/>
      <c r="AP196" s="1842"/>
      <c r="AQ196" s="1842"/>
      <c r="AR196" s="1215" t="s">
        <v>1574</v>
      </c>
      <c r="AS196" s="1215"/>
      <c r="AT196" s="1215"/>
      <c r="AU196" s="1215"/>
      <c r="AV196" s="1215" t="s">
        <v>1574</v>
      </c>
      <c r="AW196" s="1215"/>
      <c r="AX196" s="1215"/>
      <c r="AY196" s="33"/>
      <c r="AZ196" s="33"/>
    </row>
    <row r="197" spans="2:52" x14ac:dyDescent="0.15">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c r="AZ197" s="33"/>
    </row>
    <row r="198" spans="2:52" ht="23.25" hidden="1" customHeight="1" x14ac:dyDescent="0.15">
      <c r="B198" s="33" t="s">
        <v>89</v>
      </c>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c r="AZ198" s="33"/>
    </row>
    <row r="199" spans="2:52" ht="36" hidden="1" customHeight="1" x14ac:dyDescent="0.15">
      <c r="B199" s="1199" t="s">
        <v>90</v>
      </c>
      <c r="C199" s="1199"/>
      <c r="D199" s="1199"/>
      <c r="E199" s="1199"/>
      <c r="F199" s="1199"/>
      <c r="G199" s="1199"/>
      <c r="H199" s="1199"/>
      <c r="I199" s="1215"/>
      <c r="J199" s="1215"/>
      <c r="K199" s="1215"/>
      <c r="L199" s="1215"/>
      <c r="M199" s="1215"/>
      <c r="N199" s="1215"/>
      <c r="O199" s="1215"/>
      <c r="P199" s="1215"/>
      <c r="Q199" s="1215"/>
      <c r="R199" s="1215"/>
      <c r="S199" s="1215"/>
      <c r="T199" s="1215"/>
      <c r="U199" s="1215"/>
      <c r="V199" s="1215"/>
      <c r="W199" s="1215"/>
      <c r="X199" s="1215"/>
      <c r="Y199" s="1215"/>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c r="AZ199" s="33"/>
    </row>
    <row r="200" spans="2:52" ht="36" hidden="1" customHeight="1" x14ac:dyDescent="0.15">
      <c r="B200" s="1448" t="s">
        <v>91</v>
      </c>
      <c r="C200" s="1156"/>
      <c r="D200" s="1156"/>
      <c r="E200" s="1156"/>
      <c r="F200" s="1156"/>
      <c r="G200" s="1156"/>
      <c r="H200" s="1157"/>
      <c r="I200" s="1111" t="s">
        <v>1584</v>
      </c>
      <c r="J200" s="1109"/>
      <c r="K200" s="1109"/>
      <c r="L200" s="1109"/>
      <c r="M200" s="1110"/>
      <c r="N200" s="1155" t="s">
        <v>93</v>
      </c>
      <c r="O200" s="1156"/>
      <c r="P200" s="1156"/>
      <c r="Q200" s="1156"/>
      <c r="R200" s="1156"/>
      <c r="S200" s="1156"/>
      <c r="T200" s="1157"/>
      <c r="U200" s="1111" t="s">
        <v>1584</v>
      </c>
      <c r="V200" s="1109"/>
      <c r="W200" s="1109"/>
      <c r="X200" s="1109"/>
      <c r="Y200" s="1110"/>
      <c r="Z200" s="1155" t="s">
        <v>94</v>
      </c>
      <c r="AA200" s="1156"/>
      <c r="AB200" s="1156"/>
      <c r="AC200" s="1156"/>
      <c r="AD200" s="1156"/>
      <c r="AE200" s="1156"/>
      <c r="AF200" s="1157"/>
      <c r="AG200" s="1111" t="s">
        <v>1584</v>
      </c>
      <c r="AH200" s="1109"/>
      <c r="AI200" s="1109"/>
      <c r="AJ200" s="1109"/>
      <c r="AK200" s="1110"/>
      <c r="AL200" s="1155" t="s">
        <v>95</v>
      </c>
      <c r="AM200" s="1156"/>
      <c r="AN200" s="1156"/>
      <c r="AO200" s="1156"/>
      <c r="AP200" s="1156"/>
      <c r="AQ200" s="1156"/>
      <c r="AR200" s="1157"/>
      <c r="AS200" s="1111" t="s">
        <v>1584</v>
      </c>
      <c r="AT200" s="1109"/>
      <c r="AU200" s="1109"/>
      <c r="AV200" s="1109"/>
      <c r="AW200" s="1110"/>
      <c r="AX200" s="33"/>
      <c r="AY200" s="33"/>
      <c r="AZ200" s="33"/>
    </row>
    <row r="201" spans="2:52" ht="36" hidden="1" customHeight="1" x14ac:dyDescent="0.15">
      <c r="B201" s="1155" t="s">
        <v>96</v>
      </c>
      <c r="C201" s="1156"/>
      <c r="D201" s="1156"/>
      <c r="E201" s="1156"/>
      <c r="F201" s="1156"/>
      <c r="G201" s="1156"/>
      <c r="H201" s="1157"/>
      <c r="I201" s="1449"/>
      <c r="J201" s="1381"/>
      <c r="K201" s="1381"/>
      <c r="L201" s="1381"/>
      <c r="M201" s="1450"/>
      <c r="N201" s="1155" t="s">
        <v>97</v>
      </c>
      <c r="O201" s="1156"/>
      <c r="P201" s="1156"/>
      <c r="Q201" s="1156"/>
      <c r="R201" s="1156"/>
      <c r="S201" s="1156"/>
      <c r="T201" s="1157"/>
      <c r="U201" s="1449"/>
      <c r="V201" s="1381"/>
      <c r="W201" s="1381"/>
      <c r="X201" s="1381"/>
      <c r="Y201" s="1450"/>
      <c r="Z201" s="1155" t="s">
        <v>98</v>
      </c>
      <c r="AA201" s="1156"/>
      <c r="AB201" s="1156"/>
      <c r="AC201" s="1156"/>
      <c r="AD201" s="1156"/>
      <c r="AE201" s="1156"/>
      <c r="AF201" s="1157"/>
      <c r="AG201" s="1449"/>
      <c r="AH201" s="1381"/>
      <c r="AI201" s="1381"/>
      <c r="AJ201" s="1381"/>
      <c r="AK201" s="1450"/>
      <c r="AL201" s="1448" t="s">
        <v>99</v>
      </c>
      <c r="AM201" s="1156"/>
      <c r="AN201" s="1156"/>
      <c r="AO201" s="1156"/>
      <c r="AP201" s="1156"/>
      <c r="AQ201" s="1156"/>
      <c r="AR201" s="1157"/>
      <c r="AS201" s="1449"/>
      <c r="AT201" s="1381"/>
      <c r="AU201" s="1381"/>
      <c r="AV201" s="1381"/>
      <c r="AW201" s="1450"/>
      <c r="AX201" s="33"/>
      <c r="AY201" s="33"/>
      <c r="AZ201" s="33"/>
    </row>
    <row r="202" spans="2:52" x14ac:dyDescent="0.15">
      <c r="B202" s="33"/>
      <c r="C202" s="33" t="s">
        <v>1665</v>
      </c>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c r="AZ202" s="33"/>
    </row>
    <row r="203" spans="2:52" ht="34.549999999999997" customHeight="1" x14ac:dyDescent="0.15">
      <c r="B203" s="1431"/>
      <c r="C203" s="1431"/>
      <c r="D203" s="1199" t="s">
        <v>1569</v>
      </c>
      <c r="E203" s="1199"/>
      <c r="F203" s="1199"/>
      <c r="G203" s="1199"/>
      <c r="H203" s="1199"/>
      <c r="I203" s="1199"/>
      <c r="J203" s="1199"/>
      <c r="K203" s="1199"/>
      <c r="L203" s="1199"/>
      <c r="M203" s="1199"/>
      <c r="N203" s="1199" t="s">
        <v>1570</v>
      </c>
      <c r="O203" s="1199"/>
      <c r="P203" s="1199"/>
      <c r="Q203" s="1199"/>
      <c r="R203" s="1199"/>
      <c r="S203" s="1199"/>
      <c r="T203" s="1199"/>
      <c r="U203" s="1199"/>
      <c r="V203" s="1199"/>
      <c r="W203" s="1199"/>
      <c r="X203" s="1199"/>
      <c r="Y203" s="1199"/>
      <c r="Z203" s="1199"/>
      <c r="AA203" s="1199"/>
      <c r="AB203" s="1199"/>
      <c r="AC203" s="1199"/>
      <c r="AD203" s="1199"/>
      <c r="AE203" s="1199"/>
      <c r="AF203" s="1199"/>
      <c r="AG203" s="1199"/>
      <c r="AH203" s="1199"/>
      <c r="AI203" s="1199"/>
      <c r="AJ203" s="1199"/>
      <c r="AK203" s="1199"/>
      <c r="AL203" s="1200" t="s">
        <v>1571</v>
      </c>
      <c r="AM203" s="1199"/>
      <c r="AN203" s="1199"/>
      <c r="AO203" s="1199"/>
      <c r="AP203" s="1199"/>
      <c r="AQ203" s="1199"/>
      <c r="AR203" s="1199" t="s">
        <v>87</v>
      </c>
      <c r="AS203" s="1199"/>
      <c r="AT203" s="1199"/>
      <c r="AU203" s="1199"/>
      <c r="AV203" s="1199" t="s">
        <v>88</v>
      </c>
      <c r="AW203" s="1199"/>
      <c r="AX203" s="1199"/>
      <c r="AY203" s="33"/>
      <c r="AZ203" s="33"/>
    </row>
    <row r="204" spans="2:52" ht="24.05" customHeight="1" x14ac:dyDescent="0.15">
      <c r="B204" s="2914">
        <v>1</v>
      </c>
      <c r="C204" s="2915"/>
      <c r="D204" s="2916" t="s">
        <v>1666</v>
      </c>
      <c r="E204" s="678"/>
      <c r="F204" s="678"/>
      <c r="G204" s="678"/>
      <c r="H204" s="678"/>
      <c r="I204" s="678"/>
      <c r="J204" s="678"/>
      <c r="K204" s="678"/>
      <c r="L204" s="678"/>
      <c r="M204" s="679"/>
      <c r="N204" s="2655" t="s">
        <v>1667</v>
      </c>
      <c r="O204" s="2614"/>
      <c r="P204" s="2614"/>
      <c r="Q204" s="2614"/>
      <c r="R204" s="2614"/>
      <c r="S204" s="2614"/>
      <c r="T204" s="2614"/>
      <c r="U204" s="2614"/>
      <c r="V204" s="2614"/>
      <c r="W204" s="2614"/>
      <c r="X204" s="2614"/>
      <c r="Y204" s="2614"/>
      <c r="Z204" s="2614"/>
      <c r="AA204" s="2614"/>
      <c r="AB204" s="2614"/>
      <c r="AC204" s="2614"/>
      <c r="AD204" s="2614"/>
      <c r="AE204" s="2614"/>
      <c r="AF204" s="2614"/>
      <c r="AG204" s="2614"/>
      <c r="AH204" s="2614"/>
      <c r="AI204" s="2614"/>
      <c r="AJ204" s="2614"/>
      <c r="AK204" s="2614"/>
      <c r="AL204" s="2917">
        <v>26</v>
      </c>
      <c r="AM204" s="2918"/>
      <c r="AN204" s="2918"/>
      <c r="AO204" s="2918"/>
      <c r="AP204" s="2918"/>
      <c r="AQ204" s="2918"/>
      <c r="AR204" s="2614">
        <v>1</v>
      </c>
      <c r="AS204" s="2614"/>
      <c r="AT204" s="2614"/>
      <c r="AU204" s="2614"/>
      <c r="AV204" s="2614">
        <v>89.8</v>
      </c>
      <c r="AW204" s="2614"/>
      <c r="AX204" s="2614"/>
      <c r="AY204" s="33"/>
      <c r="AZ204" s="33"/>
    </row>
    <row r="205" spans="2:52" ht="24.05" customHeight="1" x14ac:dyDescent="0.15">
      <c r="B205" s="2908">
        <v>2</v>
      </c>
      <c r="C205" s="2909"/>
      <c r="D205" s="2910"/>
      <c r="E205" s="2188"/>
      <c r="F205" s="2188"/>
      <c r="G205" s="2188"/>
      <c r="H205" s="2188"/>
      <c r="I205" s="2188"/>
      <c r="J205" s="2188"/>
      <c r="K205" s="2188"/>
      <c r="L205" s="2188"/>
      <c r="M205" s="2189"/>
      <c r="N205" s="2911"/>
      <c r="O205" s="2912"/>
      <c r="P205" s="2912"/>
      <c r="Q205" s="2912"/>
      <c r="R205" s="2912"/>
      <c r="S205" s="2912"/>
      <c r="T205" s="2912"/>
      <c r="U205" s="2912"/>
      <c r="V205" s="2912"/>
      <c r="W205" s="2912"/>
      <c r="X205" s="2912"/>
      <c r="Y205" s="2912"/>
      <c r="Z205" s="2912"/>
      <c r="AA205" s="2912"/>
      <c r="AB205" s="2912"/>
      <c r="AC205" s="2912"/>
      <c r="AD205" s="2912"/>
      <c r="AE205" s="2912"/>
      <c r="AF205" s="2912"/>
      <c r="AG205" s="2912"/>
      <c r="AH205" s="2912"/>
      <c r="AI205" s="2912"/>
      <c r="AJ205" s="2912"/>
      <c r="AK205" s="2913"/>
      <c r="AL205" s="1441"/>
      <c r="AM205" s="1440"/>
      <c r="AN205" s="1440"/>
      <c r="AO205" s="1440"/>
      <c r="AP205" s="1440"/>
      <c r="AQ205" s="1440"/>
      <c r="AR205" s="1440"/>
      <c r="AS205" s="1440"/>
      <c r="AT205" s="1440"/>
      <c r="AU205" s="1440"/>
      <c r="AV205" s="1440"/>
      <c r="AW205" s="1440"/>
      <c r="AX205" s="1440"/>
      <c r="AY205" s="33"/>
      <c r="AZ205" s="33"/>
    </row>
    <row r="206" spans="2:52" ht="24.05" customHeight="1" x14ac:dyDescent="0.15">
      <c r="B206" s="1431">
        <v>3</v>
      </c>
      <c r="C206" s="1431">
        <v>1</v>
      </c>
      <c r="D206" s="2902"/>
      <c r="E206" s="2902"/>
      <c r="F206" s="2902"/>
      <c r="G206" s="2902"/>
      <c r="H206" s="2902"/>
      <c r="I206" s="2902"/>
      <c r="J206" s="2902"/>
      <c r="K206" s="2902"/>
      <c r="L206" s="2902"/>
      <c r="M206" s="2902"/>
      <c r="N206" s="2902"/>
      <c r="O206" s="2902"/>
      <c r="P206" s="2902"/>
      <c r="Q206" s="2902"/>
      <c r="R206" s="2902"/>
      <c r="S206" s="2902"/>
      <c r="T206" s="2902"/>
      <c r="U206" s="2902"/>
      <c r="V206" s="2902"/>
      <c r="W206" s="2902"/>
      <c r="X206" s="2902"/>
      <c r="Y206" s="2902"/>
      <c r="Z206" s="2902"/>
      <c r="AA206" s="2902"/>
      <c r="AB206" s="2902"/>
      <c r="AC206" s="2902"/>
      <c r="AD206" s="2902"/>
      <c r="AE206" s="2902"/>
      <c r="AF206" s="2902"/>
      <c r="AG206" s="2902"/>
      <c r="AH206" s="2902"/>
      <c r="AI206" s="2902"/>
      <c r="AJ206" s="2902"/>
      <c r="AK206" s="2902"/>
      <c r="AL206" s="1574"/>
      <c r="AM206" s="1384"/>
      <c r="AN206" s="1384"/>
      <c r="AO206" s="1384"/>
      <c r="AP206" s="1384"/>
      <c r="AQ206" s="2620"/>
      <c r="AR206" s="1449"/>
      <c r="AS206" s="1381"/>
      <c r="AT206" s="1381"/>
      <c r="AU206" s="1450"/>
      <c r="AV206" s="1449"/>
      <c r="AW206" s="1381"/>
      <c r="AX206" s="1450"/>
      <c r="AY206" s="33"/>
      <c r="AZ206" s="33"/>
    </row>
    <row r="207" spans="2:52" ht="24.05" customHeight="1" x14ac:dyDescent="0.15">
      <c r="B207" s="1431">
        <v>4</v>
      </c>
      <c r="C207" s="1431">
        <v>1</v>
      </c>
      <c r="D207" s="2902"/>
      <c r="E207" s="2902"/>
      <c r="F207" s="2902"/>
      <c r="G207" s="2902"/>
      <c r="H207" s="2902"/>
      <c r="I207" s="2902"/>
      <c r="J207" s="2902"/>
      <c r="K207" s="2902"/>
      <c r="L207" s="2902"/>
      <c r="M207" s="2902"/>
      <c r="N207" s="2902"/>
      <c r="O207" s="2902"/>
      <c r="P207" s="2902"/>
      <c r="Q207" s="2902"/>
      <c r="R207" s="2902"/>
      <c r="S207" s="2902"/>
      <c r="T207" s="2902"/>
      <c r="U207" s="2902"/>
      <c r="V207" s="2902"/>
      <c r="W207" s="2902"/>
      <c r="X207" s="2902"/>
      <c r="Y207" s="2902"/>
      <c r="Z207" s="2902"/>
      <c r="AA207" s="2902"/>
      <c r="AB207" s="2902"/>
      <c r="AC207" s="2902"/>
      <c r="AD207" s="2902"/>
      <c r="AE207" s="2902"/>
      <c r="AF207" s="2902"/>
      <c r="AG207" s="2902"/>
      <c r="AH207" s="2902"/>
      <c r="AI207" s="2902"/>
      <c r="AJ207" s="2902"/>
      <c r="AK207" s="2902"/>
      <c r="AL207" s="1574"/>
      <c r="AM207" s="1384"/>
      <c r="AN207" s="1384"/>
      <c r="AO207" s="1384"/>
      <c r="AP207" s="1384"/>
      <c r="AQ207" s="2620"/>
      <c r="AR207" s="1449"/>
      <c r="AS207" s="1381"/>
      <c r="AT207" s="1381"/>
      <c r="AU207" s="1450"/>
      <c r="AV207" s="1449"/>
      <c r="AW207" s="1381"/>
      <c r="AX207" s="1450"/>
      <c r="AY207" s="33"/>
      <c r="AZ207" s="33"/>
    </row>
    <row r="208" spans="2:52" ht="24.05" customHeight="1" x14ac:dyDescent="0.15">
      <c r="B208" s="1431">
        <v>5</v>
      </c>
      <c r="C208" s="1431">
        <v>1</v>
      </c>
      <c r="D208" s="2899"/>
      <c r="E208" s="2900"/>
      <c r="F208" s="2900"/>
      <c r="G208" s="2900"/>
      <c r="H208" s="2900"/>
      <c r="I208" s="2900"/>
      <c r="J208" s="2900"/>
      <c r="K208" s="2900"/>
      <c r="L208" s="2900"/>
      <c r="M208" s="2901"/>
      <c r="N208" s="2899"/>
      <c r="O208" s="2900"/>
      <c r="P208" s="2900"/>
      <c r="Q208" s="2900"/>
      <c r="R208" s="2900"/>
      <c r="S208" s="2900"/>
      <c r="T208" s="2900"/>
      <c r="U208" s="2900"/>
      <c r="V208" s="2900"/>
      <c r="W208" s="2900"/>
      <c r="X208" s="2900"/>
      <c r="Y208" s="2900"/>
      <c r="Z208" s="2900"/>
      <c r="AA208" s="2900"/>
      <c r="AB208" s="2900"/>
      <c r="AC208" s="2900"/>
      <c r="AD208" s="2900"/>
      <c r="AE208" s="2900"/>
      <c r="AF208" s="2900"/>
      <c r="AG208" s="2900"/>
      <c r="AH208" s="2900"/>
      <c r="AI208" s="2900"/>
      <c r="AJ208" s="2900"/>
      <c r="AK208" s="2901"/>
      <c r="AL208" s="1574"/>
      <c r="AM208" s="1384"/>
      <c r="AN208" s="1384"/>
      <c r="AO208" s="1384"/>
      <c r="AP208" s="1384"/>
      <c r="AQ208" s="2620"/>
      <c r="AR208" s="1449"/>
      <c r="AS208" s="1381"/>
      <c r="AT208" s="1381"/>
      <c r="AU208" s="1450"/>
      <c r="AV208" s="1449"/>
      <c r="AW208" s="1381"/>
      <c r="AX208" s="1450"/>
      <c r="AY208" s="33"/>
      <c r="AZ208" s="33"/>
    </row>
    <row r="209" spans="2:52" ht="24.05" customHeight="1" x14ac:dyDescent="0.15">
      <c r="B209" s="1431">
        <v>6</v>
      </c>
      <c r="C209" s="1431">
        <v>1</v>
      </c>
      <c r="D209" s="2899"/>
      <c r="E209" s="2900"/>
      <c r="F209" s="2900"/>
      <c r="G209" s="2900"/>
      <c r="H209" s="2900"/>
      <c r="I209" s="2900"/>
      <c r="J209" s="2900"/>
      <c r="K209" s="2900"/>
      <c r="L209" s="2900"/>
      <c r="M209" s="2901"/>
      <c r="N209" s="2899"/>
      <c r="O209" s="2900"/>
      <c r="P209" s="2900"/>
      <c r="Q209" s="2900"/>
      <c r="R209" s="2900"/>
      <c r="S209" s="2900"/>
      <c r="T209" s="2900"/>
      <c r="U209" s="2900"/>
      <c r="V209" s="2900"/>
      <c r="W209" s="2900"/>
      <c r="X209" s="2900"/>
      <c r="Y209" s="2900"/>
      <c r="Z209" s="2900"/>
      <c r="AA209" s="2900"/>
      <c r="AB209" s="2900"/>
      <c r="AC209" s="2900"/>
      <c r="AD209" s="2900"/>
      <c r="AE209" s="2900"/>
      <c r="AF209" s="2900"/>
      <c r="AG209" s="2900"/>
      <c r="AH209" s="2900"/>
      <c r="AI209" s="2900"/>
      <c r="AJ209" s="2900"/>
      <c r="AK209" s="2901"/>
      <c r="AL209" s="1574"/>
      <c r="AM209" s="1384"/>
      <c r="AN209" s="1384"/>
      <c r="AO209" s="1384"/>
      <c r="AP209" s="1384"/>
      <c r="AQ209" s="2620"/>
      <c r="AR209" s="1449"/>
      <c r="AS209" s="1381"/>
      <c r="AT209" s="1381"/>
      <c r="AU209" s="1450"/>
      <c r="AV209" s="1449"/>
      <c r="AW209" s="1381"/>
      <c r="AX209" s="1450"/>
      <c r="AY209" s="33"/>
      <c r="AZ209" s="33"/>
    </row>
    <row r="210" spans="2:52" ht="24.05" customHeight="1" x14ac:dyDescent="0.15">
      <c r="B210" s="1431">
        <v>7</v>
      </c>
      <c r="C210" s="1431">
        <v>1</v>
      </c>
      <c r="D210" s="2899"/>
      <c r="E210" s="2900"/>
      <c r="F210" s="2900"/>
      <c r="G210" s="2900"/>
      <c r="H210" s="2900"/>
      <c r="I210" s="2900"/>
      <c r="J210" s="2900"/>
      <c r="K210" s="2900"/>
      <c r="L210" s="2900"/>
      <c r="M210" s="2901"/>
      <c r="N210" s="2899"/>
      <c r="O210" s="2900"/>
      <c r="P210" s="2900"/>
      <c r="Q210" s="2900"/>
      <c r="R210" s="2900"/>
      <c r="S210" s="2900"/>
      <c r="T210" s="2900"/>
      <c r="U210" s="2900"/>
      <c r="V210" s="2900"/>
      <c r="W210" s="2900"/>
      <c r="X210" s="2900"/>
      <c r="Y210" s="2900"/>
      <c r="Z210" s="2900"/>
      <c r="AA210" s="2900"/>
      <c r="AB210" s="2900"/>
      <c r="AC210" s="2900"/>
      <c r="AD210" s="2900"/>
      <c r="AE210" s="2900"/>
      <c r="AF210" s="2900"/>
      <c r="AG210" s="2900"/>
      <c r="AH210" s="2900"/>
      <c r="AI210" s="2900"/>
      <c r="AJ210" s="2900"/>
      <c r="AK210" s="2901"/>
      <c r="AL210" s="1574"/>
      <c r="AM210" s="1384"/>
      <c r="AN210" s="1384"/>
      <c r="AO210" s="1384"/>
      <c r="AP210" s="1384"/>
      <c r="AQ210" s="2620"/>
      <c r="AR210" s="1449"/>
      <c r="AS210" s="1381"/>
      <c r="AT210" s="1381"/>
      <c r="AU210" s="1450"/>
      <c r="AV210" s="1449"/>
      <c r="AW210" s="1381"/>
      <c r="AX210" s="1450"/>
      <c r="AY210" s="33"/>
      <c r="AZ210" s="33"/>
    </row>
    <row r="211" spans="2:52" ht="24.05" customHeight="1" x14ac:dyDescent="0.15">
      <c r="B211" s="1431">
        <v>8</v>
      </c>
      <c r="C211" s="1431">
        <v>1</v>
      </c>
      <c r="D211" s="1440"/>
      <c r="E211" s="1440"/>
      <c r="F211" s="1440"/>
      <c r="G211" s="1440"/>
      <c r="H211" s="1440"/>
      <c r="I211" s="1440"/>
      <c r="J211" s="1440"/>
      <c r="K211" s="1440"/>
      <c r="L211" s="1440"/>
      <c r="M211" s="1440"/>
      <c r="N211" s="1440"/>
      <c r="O211" s="1440"/>
      <c r="P211" s="1440"/>
      <c r="Q211" s="1440"/>
      <c r="R211" s="1440"/>
      <c r="S211" s="1440"/>
      <c r="T211" s="1440"/>
      <c r="U211" s="1440"/>
      <c r="V211" s="1440"/>
      <c r="W211" s="1440"/>
      <c r="X211" s="1440"/>
      <c r="Y211" s="1440"/>
      <c r="Z211" s="1440"/>
      <c r="AA211" s="1440"/>
      <c r="AB211" s="1440"/>
      <c r="AC211" s="1440"/>
      <c r="AD211" s="1440"/>
      <c r="AE211" s="1440"/>
      <c r="AF211" s="1440"/>
      <c r="AG211" s="1440"/>
      <c r="AH211" s="1440"/>
      <c r="AI211" s="1440"/>
      <c r="AJ211" s="1440"/>
      <c r="AK211" s="1440"/>
      <c r="AL211" s="1441"/>
      <c r="AM211" s="1440"/>
      <c r="AN211" s="1440"/>
      <c r="AO211" s="1440"/>
      <c r="AP211" s="1440"/>
      <c r="AQ211" s="1440"/>
      <c r="AR211" s="1440"/>
      <c r="AS211" s="1440"/>
      <c r="AT211" s="1440"/>
      <c r="AU211" s="1440"/>
      <c r="AV211" s="1440"/>
      <c r="AW211" s="1440"/>
      <c r="AX211" s="1440"/>
      <c r="AY211" s="33"/>
      <c r="AZ211" s="33"/>
    </row>
    <row r="212" spans="2:52" ht="24.05" customHeight="1" x14ac:dyDescent="0.15">
      <c r="B212" s="1431">
        <v>9</v>
      </c>
      <c r="C212" s="1431">
        <v>2</v>
      </c>
      <c r="D212" s="1440"/>
      <c r="E212" s="1440"/>
      <c r="F212" s="1440"/>
      <c r="G212" s="1440"/>
      <c r="H212" s="1440"/>
      <c r="I212" s="1440"/>
      <c r="J212" s="1440"/>
      <c r="K212" s="1440"/>
      <c r="L212" s="1440"/>
      <c r="M212" s="1440"/>
      <c r="N212" s="1440"/>
      <c r="O212" s="1440"/>
      <c r="P212" s="1440"/>
      <c r="Q212" s="1440"/>
      <c r="R212" s="1440"/>
      <c r="S212" s="1440"/>
      <c r="T212" s="1440"/>
      <c r="U212" s="1440"/>
      <c r="V212" s="1440"/>
      <c r="W212" s="1440"/>
      <c r="X212" s="1440"/>
      <c r="Y212" s="1440"/>
      <c r="Z212" s="1440"/>
      <c r="AA212" s="1440"/>
      <c r="AB212" s="1440"/>
      <c r="AC212" s="1440"/>
      <c r="AD212" s="1440"/>
      <c r="AE212" s="1440"/>
      <c r="AF212" s="1440"/>
      <c r="AG212" s="1440"/>
      <c r="AH212" s="1440"/>
      <c r="AI212" s="1440"/>
      <c r="AJ212" s="1440"/>
      <c r="AK212" s="1440"/>
      <c r="AL212" s="1441"/>
      <c r="AM212" s="1440"/>
      <c r="AN212" s="1440"/>
      <c r="AO212" s="1440"/>
      <c r="AP212" s="1440"/>
      <c r="AQ212" s="1440"/>
      <c r="AR212" s="1440"/>
      <c r="AS212" s="1440"/>
      <c r="AT212" s="1440"/>
      <c r="AU212" s="1440"/>
      <c r="AV212" s="1440"/>
      <c r="AW212" s="1440"/>
      <c r="AX212" s="1440"/>
      <c r="AY212" s="33"/>
      <c r="AZ212" s="33"/>
    </row>
    <row r="213" spans="2:52" ht="24.05" customHeight="1" x14ac:dyDescent="0.15">
      <c r="B213" s="1431">
        <v>10</v>
      </c>
      <c r="C213" s="1431">
        <v>3</v>
      </c>
      <c r="D213" s="1440"/>
      <c r="E213" s="1440"/>
      <c r="F213" s="1440"/>
      <c r="G213" s="1440"/>
      <c r="H213" s="1440"/>
      <c r="I213" s="1440"/>
      <c r="J213" s="1440"/>
      <c r="K213" s="1440"/>
      <c r="L213" s="1440"/>
      <c r="M213" s="1440"/>
      <c r="N213" s="1440"/>
      <c r="O213" s="1440"/>
      <c r="P213" s="1440"/>
      <c r="Q213" s="1440"/>
      <c r="R213" s="1440"/>
      <c r="S213" s="1440"/>
      <c r="T213" s="1440"/>
      <c r="U213" s="1440"/>
      <c r="V213" s="1440"/>
      <c r="W213" s="1440"/>
      <c r="X213" s="1440"/>
      <c r="Y213" s="1440"/>
      <c r="Z213" s="1440"/>
      <c r="AA213" s="1440"/>
      <c r="AB213" s="1440"/>
      <c r="AC213" s="1440"/>
      <c r="AD213" s="1440"/>
      <c r="AE213" s="1440"/>
      <c r="AF213" s="1440"/>
      <c r="AG213" s="1440"/>
      <c r="AH213" s="1440"/>
      <c r="AI213" s="1440"/>
      <c r="AJ213" s="1440"/>
      <c r="AK213" s="1440"/>
      <c r="AL213" s="1441"/>
      <c r="AM213" s="1440"/>
      <c r="AN213" s="1440"/>
      <c r="AO213" s="1440"/>
      <c r="AP213" s="1440"/>
      <c r="AQ213" s="1440"/>
      <c r="AR213" s="1440"/>
      <c r="AS213" s="1440"/>
      <c r="AT213" s="1440"/>
      <c r="AU213" s="1440"/>
      <c r="AV213" s="1440"/>
      <c r="AW213" s="1440"/>
      <c r="AX213" s="1440"/>
      <c r="AY213" s="33"/>
      <c r="AZ213" s="33"/>
    </row>
    <row r="214" spans="2:52" x14ac:dyDescent="0.15">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c r="AZ214" s="33"/>
    </row>
    <row r="215" spans="2:52" x14ac:dyDescent="0.15">
      <c r="B215" s="33"/>
      <c r="C215" s="33" t="s">
        <v>1668</v>
      </c>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c r="AZ215" s="33"/>
    </row>
    <row r="216" spans="2:52" ht="34.549999999999997" customHeight="1" x14ac:dyDescent="0.15">
      <c r="B216" s="1431"/>
      <c r="C216" s="1431"/>
      <c r="D216" s="1199" t="s">
        <v>1669</v>
      </c>
      <c r="E216" s="1199"/>
      <c r="F216" s="1199"/>
      <c r="G216" s="1199"/>
      <c r="H216" s="1199"/>
      <c r="I216" s="1199"/>
      <c r="J216" s="1199"/>
      <c r="K216" s="1199"/>
      <c r="L216" s="1199"/>
      <c r="M216" s="1199"/>
      <c r="N216" s="1199" t="s">
        <v>1670</v>
      </c>
      <c r="O216" s="1199"/>
      <c r="P216" s="1199"/>
      <c r="Q216" s="1199"/>
      <c r="R216" s="1199"/>
      <c r="S216" s="1199"/>
      <c r="T216" s="1199"/>
      <c r="U216" s="1199"/>
      <c r="V216" s="1199"/>
      <c r="W216" s="1199"/>
      <c r="X216" s="1199"/>
      <c r="Y216" s="1199"/>
      <c r="Z216" s="1199"/>
      <c r="AA216" s="1199"/>
      <c r="AB216" s="1199"/>
      <c r="AC216" s="1199"/>
      <c r="AD216" s="1199"/>
      <c r="AE216" s="1199"/>
      <c r="AF216" s="1199"/>
      <c r="AG216" s="1199"/>
      <c r="AH216" s="1199"/>
      <c r="AI216" s="1199"/>
      <c r="AJ216" s="1199"/>
      <c r="AK216" s="1199"/>
      <c r="AL216" s="1200" t="s">
        <v>1671</v>
      </c>
      <c r="AM216" s="1199"/>
      <c r="AN216" s="1199"/>
      <c r="AO216" s="1199"/>
      <c r="AP216" s="1199"/>
      <c r="AQ216" s="1199"/>
      <c r="AR216" s="1199" t="s">
        <v>87</v>
      </c>
      <c r="AS216" s="1199"/>
      <c r="AT216" s="1199"/>
      <c r="AU216" s="1199"/>
      <c r="AV216" s="1199" t="s">
        <v>88</v>
      </c>
      <c r="AW216" s="1199"/>
      <c r="AX216" s="1199"/>
      <c r="AY216" s="33"/>
      <c r="AZ216" s="33"/>
    </row>
    <row r="217" spans="2:52" ht="24.05" customHeight="1" x14ac:dyDescent="0.15">
      <c r="B217" s="2914">
        <v>1</v>
      </c>
      <c r="C217" s="2915"/>
      <c r="D217" s="2916" t="s">
        <v>1672</v>
      </c>
      <c r="E217" s="678"/>
      <c r="F217" s="678"/>
      <c r="G217" s="678"/>
      <c r="H217" s="678"/>
      <c r="I217" s="678"/>
      <c r="J217" s="678"/>
      <c r="K217" s="678"/>
      <c r="L217" s="678"/>
      <c r="M217" s="679"/>
      <c r="N217" s="2906" t="s">
        <v>1673</v>
      </c>
      <c r="O217" s="2907"/>
      <c r="P217" s="2907"/>
      <c r="Q217" s="2907"/>
      <c r="R217" s="2907"/>
      <c r="S217" s="2907"/>
      <c r="T217" s="2907"/>
      <c r="U217" s="2907"/>
      <c r="V217" s="2907"/>
      <c r="W217" s="2907"/>
      <c r="X217" s="2907"/>
      <c r="Y217" s="2907"/>
      <c r="Z217" s="2907"/>
      <c r="AA217" s="2907"/>
      <c r="AB217" s="2907"/>
      <c r="AC217" s="2907"/>
      <c r="AD217" s="2907"/>
      <c r="AE217" s="2907"/>
      <c r="AF217" s="2907"/>
      <c r="AG217" s="2907"/>
      <c r="AH217" s="2907"/>
      <c r="AI217" s="2907"/>
      <c r="AJ217" s="2907"/>
      <c r="AK217" s="2907"/>
      <c r="AL217" s="1841">
        <v>25</v>
      </c>
      <c r="AM217" s="1842"/>
      <c r="AN217" s="1842"/>
      <c r="AO217" s="1842"/>
      <c r="AP217" s="1842"/>
      <c r="AQ217" s="1842"/>
      <c r="AR217" s="1215" t="s">
        <v>1674</v>
      </c>
      <c r="AS217" s="1215"/>
      <c r="AT217" s="1215"/>
      <c r="AU217" s="1215"/>
      <c r="AV217" s="1215" t="s">
        <v>1674</v>
      </c>
      <c r="AW217" s="1215"/>
      <c r="AX217" s="1215"/>
      <c r="AY217" s="33"/>
      <c r="AZ217" s="33"/>
    </row>
    <row r="218" spans="2:52" ht="24.05" customHeight="1" x14ac:dyDescent="0.15">
      <c r="B218" s="2908">
        <v>2</v>
      </c>
      <c r="C218" s="2909"/>
      <c r="D218" s="2910"/>
      <c r="E218" s="2188"/>
      <c r="F218" s="2188"/>
      <c r="G218" s="2188"/>
      <c r="H218" s="2188"/>
      <c r="I218" s="2188"/>
      <c r="J218" s="2188"/>
      <c r="K218" s="2188"/>
      <c r="L218" s="2188"/>
      <c r="M218" s="2189"/>
      <c r="N218" s="2911"/>
      <c r="O218" s="2912"/>
      <c r="P218" s="2912"/>
      <c r="Q218" s="2912"/>
      <c r="R218" s="2912"/>
      <c r="S218" s="2912"/>
      <c r="T218" s="2912"/>
      <c r="U218" s="2912"/>
      <c r="V218" s="2912"/>
      <c r="W218" s="2912"/>
      <c r="X218" s="2912"/>
      <c r="Y218" s="2912"/>
      <c r="Z218" s="2912"/>
      <c r="AA218" s="2912"/>
      <c r="AB218" s="2912"/>
      <c r="AC218" s="2912"/>
      <c r="AD218" s="2912"/>
      <c r="AE218" s="2912"/>
      <c r="AF218" s="2912"/>
      <c r="AG218" s="2912"/>
      <c r="AH218" s="2912"/>
      <c r="AI218" s="2912"/>
      <c r="AJ218" s="2912"/>
      <c r="AK218" s="2913"/>
      <c r="AL218" s="1441"/>
      <c r="AM218" s="1440"/>
      <c r="AN218" s="1440"/>
      <c r="AO218" s="1440"/>
      <c r="AP218" s="1440"/>
      <c r="AQ218" s="1440"/>
      <c r="AR218" s="1215"/>
      <c r="AS218" s="1215"/>
      <c r="AT218" s="1215"/>
      <c r="AU218" s="1215"/>
      <c r="AV218" s="1215"/>
      <c r="AW218" s="1215"/>
      <c r="AX218" s="1215"/>
      <c r="AY218" s="33"/>
      <c r="AZ218" s="33"/>
    </row>
    <row r="219" spans="2:52" ht="24.05" customHeight="1" x14ac:dyDescent="0.15">
      <c r="B219" s="1431">
        <v>3</v>
      </c>
      <c r="C219" s="1431">
        <v>1</v>
      </c>
      <c r="D219" s="2902"/>
      <c r="E219" s="2902"/>
      <c r="F219" s="2902"/>
      <c r="G219" s="2902"/>
      <c r="H219" s="2902"/>
      <c r="I219" s="2902"/>
      <c r="J219" s="2902"/>
      <c r="K219" s="2902"/>
      <c r="L219" s="2902"/>
      <c r="M219" s="2902"/>
      <c r="N219" s="2902"/>
      <c r="O219" s="2902"/>
      <c r="P219" s="2902"/>
      <c r="Q219" s="2902"/>
      <c r="R219" s="2902"/>
      <c r="S219" s="2902"/>
      <c r="T219" s="2902"/>
      <c r="U219" s="2902"/>
      <c r="V219" s="2902"/>
      <c r="W219" s="2902"/>
      <c r="X219" s="2902"/>
      <c r="Y219" s="2902"/>
      <c r="Z219" s="2902"/>
      <c r="AA219" s="2902"/>
      <c r="AB219" s="2902"/>
      <c r="AC219" s="2902"/>
      <c r="AD219" s="2902"/>
      <c r="AE219" s="2902"/>
      <c r="AF219" s="2902"/>
      <c r="AG219" s="2902"/>
      <c r="AH219" s="2902"/>
      <c r="AI219" s="2902"/>
      <c r="AJ219" s="2902"/>
      <c r="AK219" s="2902"/>
      <c r="AL219" s="1574"/>
      <c r="AM219" s="1384"/>
      <c r="AN219" s="1384"/>
      <c r="AO219" s="1384"/>
      <c r="AP219" s="1384"/>
      <c r="AQ219" s="2620"/>
      <c r="AR219" s="1449"/>
      <c r="AS219" s="1381"/>
      <c r="AT219" s="1381"/>
      <c r="AU219" s="1450"/>
      <c r="AV219" s="1449"/>
      <c r="AW219" s="1381"/>
      <c r="AX219" s="1450"/>
      <c r="AY219" s="33"/>
      <c r="AZ219" s="33"/>
    </row>
    <row r="220" spans="2:52" ht="24.05" customHeight="1" x14ac:dyDescent="0.15">
      <c r="B220" s="1431">
        <v>4</v>
      </c>
      <c r="C220" s="1431">
        <v>1</v>
      </c>
      <c r="D220" s="2902"/>
      <c r="E220" s="2902"/>
      <c r="F220" s="2902"/>
      <c r="G220" s="2902"/>
      <c r="H220" s="2902"/>
      <c r="I220" s="2902"/>
      <c r="J220" s="2902"/>
      <c r="K220" s="2902"/>
      <c r="L220" s="2902"/>
      <c r="M220" s="2902"/>
      <c r="N220" s="2902"/>
      <c r="O220" s="2902"/>
      <c r="P220" s="2902"/>
      <c r="Q220" s="2902"/>
      <c r="R220" s="2902"/>
      <c r="S220" s="2902"/>
      <c r="T220" s="2902"/>
      <c r="U220" s="2902"/>
      <c r="V220" s="2902"/>
      <c r="W220" s="2902"/>
      <c r="X220" s="2902"/>
      <c r="Y220" s="2902"/>
      <c r="Z220" s="2902"/>
      <c r="AA220" s="2902"/>
      <c r="AB220" s="2902"/>
      <c r="AC220" s="2902"/>
      <c r="AD220" s="2902"/>
      <c r="AE220" s="2902"/>
      <c r="AF220" s="2902"/>
      <c r="AG220" s="2902"/>
      <c r="AH220" s="2902"/>
      <c r="AI220" s="2902"/>
      <c r="AJ220" s="2902"/>
      <c r="AK220" s="2902"/>
      <c r="AL220" s="1574"/>
      <c r="AM220" s="1384"/>
      <c r="AN220" s="1384"/>
      <c r="AO220" s="1384"/>
      <c r="AP220" s="1384"/>
      <c r="AQ220" s="2620"/>
      <c r="AR220" s="1449"/>
      <c r="AS220" s="1381"/>
      <c r="AT220" s="1381"/>
      <c r="AU220" s="1450"/>
      <c r="AV220" s="1449"/>
      <c r="AW220" s="1381"/>
      <c r="AX220" s="1450"/>
      <c r="AY220" s="33"/>
      <c r="AZ220" s="33"/>
    </row>
    <row r="221" spans="2:52" ht="24.05" customHeight="1" x14ac:dyDescent="0.15">
      <c r="B221" s="1431">
        <v>5</v>
      </c>
      <c r="C221" s="1431">
        <v>1</v>
      </c>
      <c r="D221" s="2899"/>
      <c r="E221" s="2900"/>
      <c r="F221" s="2900"/>
      <c r="G221" s="2900"/>
      <c r="H221" s="2900"/>
      <c r="I221" s="2900"/>
      <c r="J221" s="2900"/>
      <c r="K221" s="2900"/>
      <c r="L221" s="2900"/>
      <c r="M221" s="2901"/>
      <c r="N221" s="2899"/>
      <c r="O221" s="2900"/>
      <c r="P221" s="2900"/>
      <c r="Q221" s="2900"/>
      <c r="R221" s="2900"/>
      <c r="S221" s="2900"/>
      <c r="T221" s="2900"/>
      <c r="U221" s="2900"/>
      <c r="V221" s="2900"/>
      <c r="W221" s="2900"/>
      <c r="X221" s="2900"/>
      <c r="Y221" s="2900"/>
      <c r="Z221" s="2900"/>
      <c r="AA221" s="2900"/>
      <c r="AB221" s="2900"/>
      <c r="AC221" s="2900"/>
      <c r="AD221" s="2900"/>
      <c r="AE221" s="2900"/>
      <c r="AF221" s="2900"/>
      <c r="AG221" s="2900"/>
      <c r="AH221" s="2900"/>
      <c r="AI221" s="2900"/>
      <c r="AJ221" s="2900"/>
      <c r="AK221" s="2901"/>
      <c r="AL221" s="1574"/>
      <c r="AM221" s="1384"/>
      <c r="AN221" s="1384"/>
      <c r="AO221" s="1384"/>
      <c r="AP221" s="1384"/>
      <c r="AQ221" s="2620"/>
      <c r="AR221" s="1449"/>
      <c r="AS221" s="1381"/>
      <c r="AT221" s="1381"/>
      <c r="AU221" s="1450"/>
      <c r="AV221" s="1449"/>
      <c r="AW221" s="1381"/>
      <c r="AX221" s="1450"/>
      <c r="AY221" s="33"/>
      <c r="AZ221" s="33"/>
    </row>
    <row r="222" spans="2:52" ht="24.05" customHeight="1" x14ac:dyDescent="0.15">
      <c r="B222" s="1431">
        <v>6</v>
      </c>
      <c r="C222" s="1431">
        <v>1</v>
      </c>
      <c r="D222" s="2899"/>
      <c r="E222" s="2900"/>
      <c r="F222" s="2900"/>
      <c r="G222" s="2900"/>
      <c r="H222" s="2900"/>
      <c r="I222" s="2900"/>
      <c r="J222" s="2900"/>
      <c r="K222" s="2900"/>
      <c r="L222" s="2900"/>
      <c r="M222" s="2901"/>
      <c r="N222" s="2899"/>
      <c r="O222" s="2900"/>
      <c r="P222" s="2900"/>
      <c r="Q222" s="2900"/>
      <c r="R222" s="2900"/>
      <c r="S222" s="2900"/>
      <c r="T222" s="2900"/>
      <c r="U222" s="2900"/>
      <c r="V222" s="2900"/>
      <c r="W222" s="2900"/>
      <c r="X222" s="2900"/>
      <c r="Y222" s="2900"/>
      <c r="Z222" s="2900"/>
      <c r="AA222" s="2900"/>
      <c r="AB222" s="2900"/>
      <c r="AC222" s="2900"/>
      <c r="AD222" s="2900"/>
      <c r="AE222" s="2900"/>
      <c r="AF222" s="2900"/>
      <c r="AG222" s="2900"/>
      <c r="AH222" s="2900"/>
      <c r="AI222" s="2900"/>
      <c r="AJ222" s="2900"/>
      <c r="AK222" s="2901"/>
      <c r="AL222" s="1574"/>
      <c r="AM222" s="1384"/>
      <c r="AN222" s="1384"/>
      <c r="AO222" s="1384"/>
      <c r="AP222" s="1384"/>
      <c r="AQ222" s="2620"/>
      <c r="AR222" s="1449"/>
      <c r="AS222" s="1381"/>
      <c r="AT222" s="1381"/>
      <c r="AU222" s="1450"/>
      <c r="AV222" s="1449"/>
      <c r="AW222" s="1381"/>
      <c r="AX222" s="1450"/>
      <c r="AY222" s="33"/>
      <c r="AZ222" s="33"/>
    </row>
    <row r="223" spans="2:52" ht="24.05" customHeight="1" x14ac:dyDescent="0.15">
      <c r="B223" s="1431">
        <v>7</v>
      </c>
      <c r="C223" s="1431">
        <v>1</v>
      </c>
      <c r="D223" s="2899"/>
      <c r="E223" s="2900"/>
      <c r="F223" s="2900"/>
      <c r="G223" s="2900"/>
      <c r="H223" s="2900"/>
      <c r="I223" s="2900"/>
      <c r="J223" s="2900"/>
      <c r="K223" s="2900"/>
      <c r="L223" s="2900"/>
      <c r="M223" s="2901"/>
      <c r="N223" s="2899"/>
      <c r="O223" s="2900"/>
      <c r="P223" s="2900"/>
      <c r="Q223" s="2900"/>
      <c r="R223" s="2900"/>
      <c r="S223" s="2900"/>
      <c r="T223" s="2900"/>
      <c r="U223" s="2900"/>
      <c r="V223" s="2900"/>
      <c r="W223" s="2900"/>
      <c r="X223" s="2900"/>
      <c r="Y223" s="2900"/>
      <c r="Z223" s="2900"/>
      <c r="AA223" s="2900"/>
      <c r="AB223" s="2900"/>
      <c r="AC223" s="2900"/>
      <c r="AD223" s="2900"/>
      <c r="AE223" s="2900"/>
      <c r="AF223" s="2900"/>
      <c r="AG223" s="2900"/>
      <c r="AH223" s="2900"/>
      <c r="AI223" s="2900"/>
      <c r="AJ223" s="2900"/>
      <c r="AK223" s="2901"/>
      <c r="AL223" s="1574"/>
      <c r="AM223" s="1384"/>
      <c r="AN223" s="1384"/>
      <c r="AO223" s="1384"/>
      <c r="AP223" s="1384"/>
      <c r="AQ223" s="2620"/>
      <c r="AR223" s="1449"/>
      <c r="AS223" s="1381"/>
      <c r="AT223" s="1381"/>
      <c r="AU223" s="1450"/>
      <c r="AV223" s="1449"/>
      <c r="AW223" s="1381"/>
      <c r="AX223" s="1450"/>
      <c r="AY223" s="33"/>
      <c r="AZ223" s="33"/>
    </row>
    <row r="224" spans="2:52" ht="24.05" customHeight="1" x14ac:dyDescent="0.15">
      <c r="B224" s="1431">
        <v>8</v>
      </c>
      <c r="C224" s="1431">
        <v>1</v>
      </c>
      <c r="D224" s="1440"/>
      <c r="E224" s="1440"/>
      <c r="F224" s="1440"/>
      <c r="G224" s="1440"/>
      <c r="H224" s="1440"/>
      <c r="I224" s="1440"/>
      <c r="J224" s="1440"/>
      <c r="K224" s="1440"/>
      <c r="L224" s="1440"/>
      <c r="M224" s="1440"/>
      <c r="N224" s="1440"/>
      <c r="O224" s="1440"/>
      <c r="P224" s="1440"/>
      <c r="Q224" s="1440"/>
      <c r="R224" s="1440"/>
      <c r="S224" s="1440"/>
      <c r="T224" s="1440"/>
      <c r="U224" s="1440"/>
      <c r="V224" s="1440"/>
      <c r="W224" s="1440"/>
      <c r="X224" s="1440"/>
      <c r="Y224" s="1440"/>
      <c r="Z224" s="1440"/>
      <c r="AA224" s="1440"/>
      <c r="AB224" s="1440"/>
      <c r="AC224" s="1440"/>
      <c r="AD224" s="1440"/>
      <c r="AE224" s="1440"/>
      <c r="AF224" s="1440"/>
      <c r="AG224" s="1440"/>
      <c r="AH224" s="1440"/>
      <c r="AI224" s="1440"/>
      <c r="AJ224" s="1440"/>
      <c r="AK224" s="1440"/>
      <c r="AL224" s="1441"/>
      <c r="AM224" s="1440"/>
      <c r="AN224" s="1440"/>
      <c r="AO224" s="1440"/>
      <c r="AP224" s="1440"/>
      <c r="AQ224" s="1440"/>
      <c r="AR224" s="1440"/>
      <c r="AS224" s="1440"/>
      <c r="AT224" s="1440"/>
      <c r="AU224" s="1440"/>
      <c r="AV224" s="1440"/>
      <c r="AW224" s="1440"/>
      <c r="AX224" s="1440"/>
      <c r="AY224" s="33"/>
      <c r="AZ224" s="33"/>
    </row>
    <row r="225" spans="2:52" ht="24.05" customHeight="1" x14ac:dyDescent="0.15">
      <c r="B225" s="1431">
        <v>9</v>
      </c>
      <c r="C225" s="1431">
        <v>2</v>
      </c>
      <c r="D225" s="1440"/>
      <c r="E225" s="1440"/>
      <c r="F225" s="1440"/>
      <c r="G225" s="1440"/>
      <c r="H225" s="1440"/>
      <c r="I225" s="1440"/>
      <c r="J225" s="1440"/>
      <c r="K225" s="1440"/>
      <c r="L225" s="1440"/>
      <c r="M225" s="1440"/>
      <c r="N225" s="1440"/>
      <c r="O225" s="1440"/>
      <c r="P225" s="1440"/>
      <c r="Q225" s="1440"/>
      <c r="R225" s="1440"/>
      <c r="S225" s="1440"/>
      <c r="T225" s="1440"/>
      <c r="U225" s="1440"/>
      <c r="V225" s="1440"/>
      <c r="W225" s="1440"/>
      <c r="X225" s="1440"/>
      <c r="Y225" s="1440"/>
      <c r="Z225" s="1440"/>
      <c r="AA225" s="1440"/>
      <c r="AB225" s="1440"/>
      <c r="AC225" s="1440"/>
      <c r="AD225" s="1440"/>
      <c r="AE225" s="1440"/>
      <c r="AF225" s="1440"/>
      <c r="AG225" s="1440"/>
      <c r="AH225" s="1440"/>
      <c r="AI225" s="1440"/>
      <c r="AJ225" s="1440"/>
      <c r="AK225" s="1440"/>
      <c r="AL225" s="1441"/>
      <c r="AM225" s="1440"/>
      <c r="AN225" s="1440"/>
      <c r="AO225" s="1440"/>
      <c r="AP225" s="1440"/>
      <c r="AQ225" s="1440"/>
      <c r="AR225" s="1440"/>
      <c r="AS225" s="1440"/>
      <c r="AT225" s="1440"/>
      <c r="AU225" s="1440"/>
      <c r="AV225" s="1440"/>
      <c r="AW225" s="1440"/>
      <c r="AX225" s="1440"/>
      <c r="AY225" s="33"/>
      <c r="AZ225" s="33"/>
    </row>
    <row r="226" spans="2:52" ht="24.05" customHeight="1" x14ac:dyDescent="0.15">
      <c r="B226" s="1431">
        <v>10</v>
      </c>
      <c r="C226" s="1431">
        <v>3</v>
      </c>
      <c r="D226" s="1440"/>
      <c r="E226" s="1440"/>
      <c r="F226" s="1440"/>
      <c r="G226" s="1440"/>
      <c r="H226" s="1440"/>
      <c r="I226" s="1440"/>
      <c r="J226" s="1440"/>
      <c r="K226" s="1440"/>
      <c r="L226" s="1440"/>
      <c r="M226" s="1440"/>
      <c r="N226" s="1440"/>
      <c r="O226" s="1440"/>
      <c r="P226" s="1440"/>
      <c r="Q226" s="1440"/>
      <c r="R226" s="1440"/>
      <c r="S226" s="1440"/>
      <c r="T226" s="1440"/>
      <c r="U226" s="1440"/>
      <c r="V226" s="1440"/>
      <c r="W226" s="1440"/>
      <c r="X226" s="1440"/>
      <c r="Y226" s="1440"/>
      <c r="Z226" s="1440"/>
      <c r="AA226" s="1440"/>
      <c r="AB226" s="1440"/>
      <c r="AC226" s="1440"/>
      <c r="AD226" s="1440"/>
      <c r="AE226" s="1440"/>
      <c r="AF226" s="1440"/>
      <c r="AG226" s="1440"/>
      <c r="AH226" s="1440"/>
      <c r="AI226" s="1440"/>
      <c r="AJ226" s="1440"/>
      <c r="AK226" s="1440"/>
      <c r="AL226" s="1441"/>
      <c r="AM226" s="1440"/>
      <c r="AN226" s="1440"/>
      <c r="AO226" s="1440"/>
      <c r="AP226" s="1440"/>
      <c r="AQ226" s="1440"/>
      <c r="AR226" s="1440"/>
      <c r="AS226" s="1440"/>
      <c r="AT226" s="1440"/>
      <c r="AU226" s="1440"/>
      <c r="AV226" s="1440"/>
      <c r="AW226" s="1440"/>
      <c r="AX226" s="1440"/>
      <c r="AY226" s="33"/>
      <c r="AZ226" s="33"/>
    </row>
    <row r="227" spans="2:52" x14ac:dyDescent="0.15">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c r="AZ227" s="33"/>
    </row>
    <row r="228" spans="2:52" x14ac:dyDescent="0.15">
      <c r="B228" s="33"/>
      <c r="C228" s="33" t="s">
        <v>1675</v>
      </c>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c r="AZ228" s="33"/>
    </row>
    <row r="229" spans="2:52" ht="34.549999999999997" customHeight="1" x14ac:dyDescent="0.15">
      <c r="B229" s="1431"/>
      <c r="C229" s="1431"/>
      <c r="D229" s="1199" t="s">
        <v>1669</v>
      </c>
      <c r="E229" s="1199"/>
      <c r="F229" s="1199"/>
      <c r="G229" s="1199"/>
      <c r="H229" s="1199"/>
      <c r="I229" s="1199"/>
      <c r="J229" s="1199"/>
      <c r="K229" s="1199"/>
      <c r="L229" s="1199"/>
      <c r="M229" s="1199"/>
      <c r="N229" s="1199" t="s">
        <v>1670</v>
      </c>
      <c r="O229" s="1199"/>
      <c r="P229" s="1199"/>
      <c r="Q229" s="1199"/>
      <c r="R229" s="1199"/>
      <c r="S229" s="1199"/>
      <c r="T229" s="1199"/>
      <c r="U229" s="1199"/>
      <c r="V229" s="1199"/>
      <c r="W229" s="1199"/>
      <c r="X229" s="1199"/>
      <c r="Y229" s="1199"/>
      <c r="Z229" s="1199"/>
      <c r="AA229" s="1199"/>
      <c r="AB229" s="1199"/>
      <c r="AC229" s="1199"/>
      <c r="AD229" s="1199"/>
      <c r="AE229" s="1199"/>
      <c r="AF229" s="1199"/>
      <c r="AG229" s="1199"/>
      <c r="AH229" s="1199"/>
      <c r="AI229" s="1199"/>
      <c r="AJ229" s="1199"/>
      <c r="AK229" s="1199"/>
      <c r="AL229" s="1200" t="s">
        <v>1671</v>
      </c>
      <c r="AM229" s="1199"/>
      <c r="AN229" s="1199"/>
      <c r="AO229" s="1199"/>
      <c r="AP229" s="1199"/>
      <c r="AQ229" s="1199"/>
      <c r="AR229" s="1199" t="s">
        <v>87</v>
      </c>
      <c r="AS229" s="1199"/>
      <c r="AT229" s="1199"/>
      <c r="AU229" s="1199"/>
      <c r="AV229" s="1199" t="s">
        <v>88</v>
      </c>
      <c r="AW229" s="1199"/>
      <c r="AX229" s="1199"/>
      <c r="AY229" s="33"/>
      <c r="AZ229" s="33"/>
    </row>
    <row r="230" spans="2:52" ht="24.05" customHeight="1" x14ac:dyDescent="0.15">
      <c r="B230" s="2903">
        <v>1</v>
      </c>
      <c r="C230" s="2904"/>
      <c r="D230" s="1339" t="s">
        <v>1666</v>
      </c>
      <c r="E230" s="1340"/>
      <c r="F230" s="1340"/>
      <c r="G230" s="1340"/>
      <c r="H230" s="1340"/>
      <c r="I230" s="1340"/>
      <c r="J230" s="1340"/>
      <c r="K230" s="1340"/>
      <c r="L230" s="1340"/>
      <c r="M230" s="2905"/>
      <c r="N230" s="2906" t="s">
        <v>1667</v>
      </c>
      <c r="O230" s="2907"/>
      <c r="P230" s="2907"/>
      <c r="Q230" s="2907"/>
      <c r="R230" s="2907"/>
      <c r="S230" s="2907"/>
      <c r="T230" s="2907"/>
      <c r="U230" s="2907"/>
      <c r="V230" s="2907"/>
      <c r="W230" s="2907"/>
      <c r="X230" s="2907"/>
      <c r="Y230" s="2907"/>
      <c r="Z230" s="2907"/>
      <c r="AA230" s="2907"/>
      <c r="AB230" s="2907"/>
      <c r="AC230" s="2907"/>
      <c r="AD230" s="2907"/>
      <c r="AE230" s="2907"/>
      <c r="AF230" s="2907"/>
      <c r="AG230" s="2907"/>
      <c r="AH230" s="2907"/>
      <c r="AI230" s="2907"/>
      <c r="AJ230" s="2907"/>
      <c r="AK230" s="2907"/>
      <c r="AL230" s="1841">
        <v>25</v>
      </c>
      <c r="AM230" s="1842"/>
      <c r="AN230" s="1842"/>
      <c r="AO230" s="1842"/>
      <c r="AP230" s="1842"/>
      <c r="AQ230" s="1842"/>
      <c r="AR230" s="2614">
        <v>3</v>
      </c>
      <c r="AS230" s="2614"/>
      <c r="AT230" s="2614"/>
      <c r="AU230" s="2614"/>
      <c r="AV230" s="2614">
        <v>88.4</v>
      </c>
      <c r="AW230" s="2614"/>
      <c r="AX230" s="2614"/>
      <c r="AY230" s="33"/>
      <c r="AZ230" s="33"/>
    </row>
    <row r="231" spans="2:52" ht="24.05" customHeight="1" x14ac:dyDescent="0.15">
      <c r="B231" s="1431">
        <v>2</v>
      </c>
      <c r="C231" s="1431">
        <v>1</v>
      </c>
      <c r="D231" s="2902"/>
      <c r="E231" s="2902"/>
      <c r="F231" s="2902"/>
      <c r="G231" s="2902"/>
      <c r="H231" s="2902"/>
      <c r="I231" s="2902"/>
      <c r="J231" s="2902"/>
      <c r="K231" s="2902"/>
      <c r="L231" s="2902"/>
      <c r="M231" s="2902"/>
      <c r="N231" s="2902"/>
      <c r="O231" s="2902"/>
      <c r="P231" s="2902"/>
      <c r="Q231" s="2902"/>
      <c r="R231" s="2902"/>
      <c r="S231" s="2902"/>
      <c r="T231" s="2902"/>
      <c r="U231" s="2902"/>
      <c r="V231" s="2902"/>
      <c r="W231" s="2902"/>
      <c r="X231" s="2902"/>
      <c r="Y231" s="2902"/>
      <c r="Z231" s="2902"/>
      <c r="AA231" s="2902"/>
      <c r="AB231" s="2902"/>
      <c r="AC231" s="2902"/>
      <c r="AD231" s="2902"/>
      <c r="AE231" s="2902"/>
      <c r="AF231" s="2902"/>
      <c r="AG231" s="2902"/>
      <c r="AH231" s="2902"/>
      <c r="AI231" s="2902"/>
      <c r="AJ231" s="2902"/>
      <c r="AK231" s="2902"/>
      <c r="AL231" s="1574"/>
      <c r="AM231" s="1384"/>
      <c r="AN231" s="1384"/>
      <c r="AO231" s="1384"/>
      <c r="AP231" s="1384"/>
      <c r="AQ231" s="2620"/>
      <c r="AR231" s="1449"/>
      <c r="AS231" s="1381"/>
      <c r="AT231" s="1381"/>
      <c r="AU231" s="1450"/>
      <c r="AV231" s="1449"/>
      <c r="AW231" s="1381"/>
      <c r="AX231" s="1450"/>
      <c r="AY231" s="33"/>
      <c r="AZ231" s="33"/>
    </row>
    <row r="232" spans="2:52" ht="24.05" customHeight="1" x14ac:dyDescent="0.15">
      <c r="B232" s="1431">
        <v>3</v>
      </c>
      <c r="C232" s="1431">
        <v>1</v>
      </c>
      <c r="D232" s="2902"/>
      <c r="E232" s="2902"/>
      <c r="F232" s="2902"/>
      <c r="G232" s="2902"/>
      <c r="H232" s="2902"/>
      <c r="I232" s="2902"/>
      <c r="J232" s="2902"/>
      <c r="K232" s="2902"/>
      <c r="L232" s="2902"/>
      <c r="M232" s="2902"/>
      <c r="N232" s="2902"/>
      <c r="O232" s="2902"/>
      <c r="P232" s="2902"/>
      <c r="Q232" s="2902"/>
      <c r="R232" s="2902"/>
      <c r="S232" s="2902"/>
      <c r="T232" s="2902"/>
      <c r="U232" s="2902"/>
      <c r="V232" s="2902"/>
      <c r="W232" s="2902"/>
      <c r="X232" s="2902"/>
      <c r="Y232" s="2902"/>
      <c r="Z232" s="2902"/>
      <c r="AA232" s="2902"/>
      <c r="AB232" s="2902"/>
      <c r="AC232" s="2902"/>
      <c r="AD232" s="2902"/>
      <c r="AE232" s="2902"/>
      <c r="AF232" s="2902"/>
      <c r="AG232" s="2902"/>
      <c r="AH232" s="2902"/>
      <c r="AI232" s="2902"/>
      <c r="AJ232" s="2902"/>
      <c r="AK232" s="2902"/>
      <c r="AL232" s="1574"/>
      <c r="AM232" s="1384"/>
      <c r="AN232" s="1384"/>
      <c r="AO232" s="1384"/>
      <c r="AP232" s="1384"/>
      <c r="AQ232" s="2620"/>
      <c r="AR232" s="1449"/>
      <c r="AS232" s="1381"/>
      <c r="AT232" s="1381"/>
      <c r="AU232" s="1450"/>
      <c r="AV232" s="1449"/>
      <c r="AW232" s="1381"/>
      <c r="AX232" s="1450"/>
      <c r="AY232" s="33"/>
      <c r="AZ232" s="33"/>
    </row>
    <row r="233" spans="2:52" ht="24.05" customHeight="1" x14ac:dyDescent="0.15">
      <c r="B233" s="1431">
        <v>4</v>
      </c>
      <c r="C233" s="1431">
        <v>1</v>
      </c>
      <c r="D233" s="2899"/>
      <c r="E233" s="2900"/>
      <c r="F233" s="2900"/>
      <c r="G233" s="2900"/>
      <c r="H233" s="2900"/>
      <c r="I233" s="2900"/>
      <c r="J233" s="2900"/>
      <c r="K233" s="2900"/>
      <c r="L233" s="2900"/>
      <c r="M233" s="2901"/>
      <c r="N233" s="2899"/>
      <c r="O233" s="2900"/>
      <c r="P233" s="2900"/>
      <c r="Q233" s="2900"/>
      <c r="R233" s="2900"/>
      <c r="S233" s="2900"/>
      <c r="T233" s="2900"/>
      <c r="U233" s="2900"/>
      <c r="V233" s="2900"/>
      <c r="W233" s="2900"/>
      <c r="X233" s="2900"/>
      <c r="Y233" s="2900"/>
      <c r="Z233" s="2900"/>
      <c r="AA233" s="2900"/>
      <c r="AB233" s="2900"/>
      <c r="AC233" s="2900"/>
      <c r="AD233" s="2900"/>
      <c r="AE233" s="2900"/>
      <c r="AF233" s="2900"/>
      <c r="AG233" s="2900"/>
      <c r="AH233" s="2900"/>
      <c r="AI233" s="2900"/>
      <c r="AJ233" s="2900"/>
      <c r="AK233" s="2901"/>
      <c r="AL233" s="1574"/>
      <c r="AM233" s="1384"/>
      <c r="AN233" s="1384"/>
      <c r="AO233" s="1384"/>
      <c r="AP233" s="1384"/>
      <c r="AQ233" s="2620"/>
      <c r="AR233" s="1449"/>
      <c r="AS233" s="1381"/>
      <c r="AT233" s="1381"/>
      <c r="AU233" s="1450"/>
      <c r="AV233" s="1449"/>
      <c r="AW233" s="1381"/>
      <c r="AX233" s="1450"/>
      <c r="AY233" s="33"/>
      <c r="AZ233" s="33"/>
    </row>
    <row r="234" spans="2:52" ht="24.05" customHeight="1" x14ac:dyDescent="0.15">
      <c r="B234" s="1431">
        <v>5</v>
      </c>
      <c r="C234" s="1431">
        <v>1</v>
      </c>
      <c r="D234" s="2899"/>
      <c r="E234" s="2900"/>
      <c r="F234" s="2900"/>
      <c r="G234" s="2900"/>
      <c r="H234" s="2900"/>
      <c r="I234" s="2900"/>
      <c r="J234" s="2900"/>
      <c r="K234" s="2900"/>
      <c r="L234" s="2900"/>
      <c r="M234" s="2901"/>
      <c r="N234" s="2899"/>
      <c r="O234" s="2900"/>
      <c r="P234" s="2900"/>
      <c r="Q234" s="2900"/>
      <c r="R234" s="2900"/>
      <c r="S234" s="2900"/>
      <c r="T234" s="2900"/>
      <c r="U234" s="2900"/>
      <c r="V234" s="2900"/>
      <c r="W234" s="2900"/>
      <c r="X234" s="2900"/>
      <c r="Y234" s="2900"/>
      <c r="Z234" s="2900"/>
      <c r="AA234" s="2900"/>
      <c r="AB234" s="2900"/>
      <c r="AC234" s="2900"/>
      <c r="AD234" s="2900"/>
      <c r="AE234" s="2900"/>
      <c r="AF234" s="2900"/>
      <c r="AG234" s="2900"/>
      <c r="AH234" s="2900"/>
      <c r="AI234" s="2900"/>
      <c r="AJ234" s="2900"/>
      <c r="AK234" s="2901"/>
      <c r="AL234" s="1574"/>
      <c r="AM234" s="1384"/>
      <c r="AN234" s="1384"/>
      <c r="AO234" s="1384"/>
      <c r="AP234" s="1384"/>
      <c r="AQ234" s="2620"/>
      <c r="AR234" s="1449"/>
      <c r="AS234" s="1381"/>
      <c r="AT234" s="1381"/>
      <c r="AU234" s="1450"/>
      <c r="AV234" s="1449"/>
      <c r="AW234" s="1381"/>
      <c r="AX234" s="1450"/>
      <c r="AY234" s="33"/>
      <c r="AZ234" s="33"/>
    </row>
    <row r="235" spans="2:52" ht="24.05" customHeight="1" x14ac:dyDescent="0.15">
      <c r="B235" s="1431">
        <v>6</v>
      </c>
      <c r="C235" s="1431">
        <v>1</v>
      </c>
      <c r="D235" s="2899"/>
      <c r="E235" s="2900"/>
      <c r="F235" s="2900"/>
      <c r="G235" s="2900"/>
      <c r="H235" s="2900"/>
      <c r="I235" s="2900"/>
      <c r="J235" s="2900"/>
      <c r="K235" s="2900"/>
      <c r="L235" s="2900"/>
      <c r="M235" s="2901"/>
      <c r="N235" s="2899"/>
      <c r="O235" s="2900"/>
      <c r="P235" s="2900"/>
      <c r="Q235" s="2900"/>
      <c r="R235" s="2900"/>
      <c r="S235" s="2900"/>
      <c r="T235" s="2900"/>
      <c r="U235" s="2900"/>
      <c r="V235" s="2900"/>
      <c r="W235" s="2900"/>
      <c r="X235" s="2900"/>
      <c r="Y235" s="2900"/>
      <c r="Z235" s="2900"/>
      <c r="AA235" s="2900"/>
      <c r="AB235" s="2900"/>
      <c r="AC235" s="2900"/>
      <c r="AD235" s="2900"/>
      <c r="AE235" s="2900"/>
      <c r="AF235" s="2900"/>
      <c r="AG235" s="2900"/>
      <c r="AH235" s="2900"/>
      <c r="AI235" s="2900"/>
      <c r="AJ235" s="2900"/>
      <c r="AK235" s="2901"/>
      <c r="AL235" s="1574"/>
      <c r="AM235" s="1384"/>
      <c r="AN235" s="1384"/>
      <c r="AO235" s="1384"/>
      <c r="AP235" s="1384"/>
      <c r="AQ235" s="2620"/>
      <c r="AR235" s="1449"/>
      <c r="AS235" s="1381"/>
      <c r="AT235" s="1381"/>
      <c r="AU235" s="1450"/>
      <c r="AV235" s="1449"/>
      <c r="AW235" s="1381"/>
      <c r="AX235" s="1450"/>
      <c r="AY235" s="33"/>
      <c r="AZ235" s="33"/>
    </row>
    <row r="236" spans="2:52" ht="24.05" customHeight="1" x14ac:dyDescent="0.15">
      <c r="B236" s="1431">
        <v>7</v>
      </c>
      <c r="C236" s="1431">
        <v>1</v>
      </c>
      <c r="D236" s="1440"/>
      <c r="E236" s="1440"/>
      <c r="F236" s="1440"/>
      <c r="G236" s="1440"/>
      <c r="H236" s="1440"/>
      <c r="I236" s="1440"/>
      <c r="J236" s="1440"/>
      <c r="K236" s="1440"/>
      <c r="L236" s="1440"/>
      <c r="M236" s="1440"/>
      <c r="N236" s="1440"/>
      <c r="O236" s="1440"/>
      <c r="P236" s="1440"/>
      <c r="Q236" s="1440"/>
      <c r="R236" s="1440"/>
      <c r="S236" s="1440"/>
      <c r="T236" s="1440"/>
      <c r="U236" s="1440"/>
      <c r="V236" s="1440"/>
      <c r="W236" s="1440"/>
      <c r="X236" s="1440"/>
      <c r="Y236" s="1440"/>
      <c r="Z236" s="1440"/>
      <c r="AA236" s="1440"/>
      <c r="AB236" s="1440"/>
      <c r="AC236" s="1440"/>
      <c r="AD236" s="1440"/>
      <c r="AE236" s="1440"/>
      <c r="AF236" s="1440"/>
      <c r="AG236" s="1440"/>
      <c r="AH236" s="1440"/>
      <c r="AI236" s="1440"/>
      <c r="AJ236" s="1440"/>
      <c r="AK236" s="1440"/>
      <c r="AL236" s="1441"/>
      <c r="AM236" s="1440"/>
      <c r="AN236" s="1440"/>
      <c r="AO236" s="1440"/>
      <c r="AP236" s="1440"/>
      <c r="AQ236" s="1440"/>
      <c r="AR236" s="1440"/>
      <c r="AS236" s="1440"/>
      <c r="AT236" s="1440"/>
      <c r="AU236" s="1440"/>
      <c r="AV236" s="1440"/>
      <c r="AW236" s="1440"/>
      <c r="AX236" s="1440"/>
      <c r="AY236" s="33"/>
      <c r="AZ236" s="33"/>
    </row>
    <row r="237" spans="2:52" ht="24.05" hidden="1" customHeight="1" x14ac:dyDescent="0.15">
      <c r="B237" s="1431">
        <v>9</v>
      </c>
      <c r="C237" s="1431">
        <v>2</v>
      </c>
      <c r="D237" s="1440"/>
      <c r="E237" s="1440"/>
      <c r="F237" s="1440"/>
      <c r="G237" s="1440"/>
      <c r="H237" s="1440"/>
      <c r="I237" s="1440"/>
      <c r="J237" s="1440"/>
      <c r="K237" s="1440"/>
      <c r="L237" s="1440"/>
      <c r="M237" s="1440"/>
      <c r="N237" s="1440"/>
      <c r="O237" s="1440"/>
      <c r="P237" s="1440"/>
      <c r="Q237" s="1440"/>
      <c r="R237" s="1440"/>
      <c r="S237" s="1440"/>
      <c r="T237" s="1440"/>
      <c r="U237" s="1440"/>
      <c r="V237" s="1440"/>
      <c r="W237" s="1440"/>
      <c r="X237" s="1440"/>
      <c r="Y237" s="1440"/>
      <c r="Z237" s="1440"/>
      <c r="AA237" s="1440"/>
      <c r="AB237" s="1440"/>
      <c r="AC237" s="1440"/>
      <c r="AD237" s="1440"/>
      <c r="AE237" s="1440"/>
      <c r="AF237" s="1440"/>
      <c r="AG237" s="1440"/>
      <c r="AH237" s="1440"/>
      <c r="AI237" s="1440"/>
      <c r="AJ237" s="1440"/>
      <c r="AK237" s="1440"/>
      <c r="AL237" s="1441"/>
      <c r="AM237" s="1440"/>
      <c r="AN237" s="1440"/>
      <c r="AO237" s="1440"/>
      <c r="AP237" s="1440"/>
      <c r="AQ237" s="1440"/>
      <c r="AR237" s="1440"/>
      <c r="AS237" s="1440"/>
      <c r="AT237" s="1440"/>
      <c r="AU237" s="1440"/>
      <c r="AV237" s="1440"/>
      <c r="AW237" s="1440"/>
      <c r="AX237" s="1440"/>
      <c r="AY237" s="33"/>
      <c r="AZ237" s="33"/>
    </row>
    <row r="238" spans="2:52" ht="24.05" hidden="1" customHeight="1" x14ac:dyDescent="0.15">
      <c r="B238" s="1431">
        <v>10</v>
      </c>
      <c r="C238" s="1431">
        <v>3</v>
      </c>
      <c r="D238" s="1440"/>
      <c r="E238" s="1440"/>
      <c r="F238" s="1440"/>
      <c r="G238" s="1440"/>
      <c r="H238" s="1440"/>
      <c r="I238" s="1440"/>
      <c r="J238" s="1440"/>
      <c r="K238" s="1440"/>
      <c r="L238" s="1440"/>
      <c r="M238" s="1440"/>
      <c r="N238" s="1440"/>
      <c r="O238" s="1440"/>
      <c r="P238" s="1440"/>
      <c r="Q238" s="1440"/>
      <c r="R238" s="1440"/>
      <c r="S238" s="1440"/>
      <c r="T238" s="1440"/>
      <c r="U238" s="1440"/>
      <c r="V238" s="1440"/>
      <c r="W238" s="1440"/>
      <c r="X238" s="1440"/>
      <c r="Y238" s="1440"/>
      <c r="Z238" s="1440"/>
      <c r="AA238" s="1440"/>
      <c r="AB238" s="1440"/>
      <c r="AC238" s="1440"/>
      <c r="AD238" s="1440"/>
      <c r="AE238" s="1440"/>
      <c r="AF238" s="1440"/>
      <c r="AG238" s="1440"/>
      <c r="AH238" s="1440"/>
      <c r="AI238" s="1440"/>
      <c r="AJ238" s="1440"/>
      <c r="AK238" s="1440"/>
      <c r="AL238" s="1441"/>
      <c r="AM238" s="1440"/>
      <c r="AN238" s="1440"/>
      <c r="AO238" s="1440"/>
      <c r="AP238" s="1440"/>
      <c r="AQ238" s="1440"/>
      <c r="AR238" s="1440"/>
      <c r="AS238" s="1440"/>
      <c r="AT238" s="1440"/>
      <c r="AU238" s="1440"/>
      <c r="AV238" s="1440"/>
      <c r="AW238" s="1440"/>
      <c r="AX238" s="1440"/>
      <c r="AY238" s="33"/>
      <c r="AZ238" s="33"/>
    </row>
    <row r="239" spans="2:52" x14ac:dyDescent="0.15">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c r="AZ239" s="33"/>
    </row>
    <row r="240" spans="2:52" x14ac:dyDescent="0.15">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c r="AZ240" s="33"/>
    </row>
    <row r="241" spans="2:52" x14ac:dyDescent="0.15">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c r="AZ241" s="33"/>
    </row>
    <row r="242" spans="2:52" x14ac:dyDescent="0.15">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c r="AZ242" s="33"/>
    </row>
    <row r="243" spans="2:52" x14ac:dyDescent="0.15">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c r="AZ243" s="33"/>
    </row>
    <row r="244" spans="2:52" x14ac:dyDescent="0.15">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c r="AZ244" s="33"/>
    </row>
    <row r="245" spans="2:52" x14ac:dyDescent="0.15">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c r="AZ245" s="33"/>
    </row>
    <row r="246" spans="2:52" x14ac:dyDescent="0.15">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c r="AZ246" s="33"/>
    </row>
    <row r="247" spans="2:52" x14ac:dyDescent="0.15">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c r="AZ247" s="33"/>
    </row>
    <row r="248" spans="2:52" x14ac:dyDescent="0.15">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c r="AZ248" s="33"/>
    </row>
    <row r="249" spans="2:52" x14ac:dyDescent="0.15">
      <c r="B249" s="33"/>
      <c r="C249" s="33"/>
      <c r="D249" s="33"/>
      <c r="E249" s="33"/>
      <c r="F249" s="33"/>
      <c r="G249" s="33"/>
      <c r="H249" s="33"/>
      <c r="I249" s="33"/>
      <c r="J249" s="33"/>
      <c r="K249" s="33"/>
      <c r="L249" s="33"/>
      <c r="M249" s="33"/>
      <c r="N249" s="33"/>
      <c r="O249" s="33"/>
      <c r="P249" s="33"/>
      <c r="Q249" s="33"/>
      <c r="R249" s="33"/>
      <c r="S249" s="33"/>
      <c r="T249" s="33"/>
      <c r="U249" s="33"/>
      <c r="V249" s="33"/>
      <c r="W249" s="33"/>
      <c r="X249" s="33"/>
      <c r="Y249" s="33"/>
      <c r="Z249" s="33"/>
      <c r="AA249" s="33"/>
      <c r="AB249" s="33"/>
      <c r="AC249" s="33"/>
      <c r="AD249" s="33"/>
      <c r="AE249" s="33"/>
      <c r="AF249" s="33"/>
      <c r="AG249" s="33"/>
      <c r="AH249" s="33"/>
      <c r="AI249" s="33"/>
      <c r="AJ249" s="33"/>
      <c r="AK249" s="33"/>
      <c r="AL249" s="33"/>
      <c r="AM249" s="33"/>
      <c r="AN249" s="33"/>
      <c r="AO249" s="33"/>
      <c r="AP249" s="33"/>
      <c r="AQ249" s="33"/>
      <c r="AR249" s="33"/>
      <c r="AS249" s="33"/>
      <c r="AT249" s="33"/>
      <c r="AU249" s="33"/>
      <c r="AV249" s="33"/>
      <c r="AW249" s="33"/>
      <c r="AX249" s="33"/>
      <c r="AY249" s="33"/>
      <c r="AZ249" s="33"/>
    </row>
    <row r="250" spans="2:52" x14ac:dyDescent="0.15">
      <c r="B250" s="33"/>
      <c r="C250" s="33"/>
      <c r="D250" s="33"/>
      <c r="E250" s="33"/>
      <c r="F250" s="33"/>
      <c r="G250" s="33"/>
      <c r="H250" s="33"/>
      <c r="I250" s="33"/>
      <c r="J250" s="33"/>
      <c r="K250" s="33"/>
      <c r="L250" s="33"/>
      <c r="M250" s="33"/>
      <c r="N250" s="33"/>
      <c r="O250" s="33"/>
      <c r="P250" s="33"/>
      <c r="Q250" s="33"/>
      <c r="R250" s="33"/>
      <c r="S250" s="33"/>
      <c r="T250" s="33"/>
      <c r="U250" s="33"/>
      <c r="V250" s="33"/>
      <c r="W250" s="33"/>
      <c r="X250" s="33"/>
      <c r="Y250" s="33"/>
      <c r="Z250" s="33"/>
      <c r="AA250" s="33"/>
      <c r="AB250" s="33"/>
      <c r="AC250" s="33"/>
      <c r="AD250" s="33"/>
      <c r="AE250" s="33"/>
      <c r="AF250" s="33"/>
      <c r="AG250" s="33"/>
      <c r="AH250" s="33"/>
      <c r="AI250" s="33"/>
      <c r="AJ250" s="33"/>
      <c r="AK250" s="33"/>
      <c r="AL250" s="33"/>
      <c r="AM250" s="33"/>
      <c r="AN250" s="33"/>
      <c r="AO250" s="33"/>
      <c r="AP250" s="33"/>
      <c r="AQ250" s="33"/>
      <c r="AR250" s="33"/>
      <c r="AS250" s="33"/>
      <c r="AT250" s="33"/>
      <c r="AU250" s="33"/>
      <c r="AV250" s="33"/>
      <c r="AW250" s="33"/>
      <c r="AX250" s="33"/>
      <c r="AY250" s="33"/>
      <c r="AZ250" s="33"/>
    </row>
    <row r="251" spans="2:52" x14ac:dyDescent="0.15">
      <c r="B251" s="33"/>
      <c r="C251" s="33"/>
      <c r="D251" s="33"/>
      <c r="E251" s="33"/>
      <c r="F251" s="33"/>
      <c r="G251" s="33"/>
      <c r="H251" s="33"/>
      <c r="I251" s="33"/>
      <c r="J251" s="33"/>
      <c r="K251" s="33"/>
      <c r="L251" s="33"/>
      <c r="M251" s="33"/>
      <c r="N251" s="33"/>
      <c r="O251" s="33"/>
      <c r="P251" s="33"/>
      <c r="Q251" s="33"/>
      <c r="R251" s="33"/>
      <c r="S251" s="33"/>
      <c r="T251" s="33"/>
      <c r="U251" s="33"/>
      <c r="V251" s="33"/>
      <c r="W251" s="33"/>
      <c r="X251" s="33"/>
      <c r="Y251" s="33"/>
      <c r="Z251" s="33"/>
      <c r="AA251" s="33"/>
      <c r="AB251" s="33"/>
      <c r="AC251" s="33"/>
      <c r="AD251" s="33"/>
      <c r="AE251" s="33"/>
      <c r="AF251" s="33"/>
      <c r="AG251" s="33"/>
      <c r="AH251" s="33"/>
      <c r="AI251" s="33"/>
      <c r="AJ251" s="33"/>
      <c r="AK251" s="33"/>
      <c r="AL251" s="33"/>
      <c r="AM251" s="33"/>
      <c r="AN251" s="33"/>
      <c r="AO251" s="33"/>
      <c r="AP251" s="33"/>
      <c r="AQ251" s="33"/>
      <c r="AR251" s="33"/>
      <c r="AS251" s="33"/>
      <c r="AT251" s="33"/>
      <c r="AU251" s="33"/>
      <c r="AV251" s="33"/>
      <c r="AW251" s="33"/>
      <c r="AX251" s="33"/>
      <c r="AY251" s="33"/>
      <c r="AZ251" s="33"/>
    </row>
    <row r="252" spans="2:52" x14ac:dyDescent="0.15">
      <c r="B252" s="33"/>
      <c r="C252" s="33"/>
      <c r="D252" s="33"/>
      <c r="E252" s="33"/>
      <c r="F252" s="33"/>
      <c r="G252" s="33"/>
      <c r="H252" s="33"/>
      <c r="I252" s="33"/>
      <c r="J252" s="33"/>
      <c r="K252" s="33"/>
      <c r="L252" s="33"/>
      <c r="M252" s="33"/>
      <c r="N252" s="33"/>
      <c r="O252" s="33"/>
      <c r="P252" s="33"/>
      <c r="Q252" s="33"/>
      <c r="R252" s="33"/>
      <c r="S252" s="33"/>
      <c r="T252" s="33"/>
      <c r="U252" s="33"/>
      <c r="V252" s="33"/>
      <c r="W252" s="33"/>
      <c r="X252" s="33"/>
      <c r="Y252" s="33"/>
      <c r="Z252" s="33"/>
      <c r="AA252" s="33"/>
      <c r="AB252" s="33"/>
      <c r="AC252" s="33"/>
      <c r="AD252" s="33"/>
      <c r="AE252" s="33"/>
      <c r="AF252" s="33"/>
      <c r="AG252" s="33"/>
      <c r="AH252" s="33"/>
      <c r="AI252" s="33"/>
      <c r="AJ252" s="33"/>
      <c r="AK252" s="33"/>
      <c r="AL252" s="33"/>
      <c r="AM252" s="33"/>
      <c r="AN252" s="33"/>
      <c r="AO252" s="33"/>
      <c r="AP252" s="33"/>
      <c r="AQ252" s="33"/>
      <c r="AR252" s="33"/>
      <c r="AS252" s="33"/>
      <c r="AT252" s="33"/>
      <c r="AU252" s="33"/>
      <c r="AV252" s="33"/>
      <c r="AW252" s="33"/>
      <c r="AX252" s="33"/>
      <c r="AY252" s="33"/>
      <c r="AZ252" s="33"/>
    </row>
    <row r="253" spans="2:52" x14ac:dyDescent="0.15">
      <c r="B253" s="33"/>
      <c r="C253" s="33"/>
      <c r="D253" s="33"/>
      <c r="E253" s="33"/>
      <c r="F253" s="33"/>
      <c r="G253" s="33"/>
      <c r="H253" s="33"/>
      <c r="I253" s="33"/>
      <c r="J253" s="33"/>
      <c r="K253" s="33"/>
      <c r="L253" s="33"/>
      <c r="M253" s="33"/>
      <c r="N253" s="33"/>
      <c r="O253" s="33"/>
      <c r="P253" s="33"/>
      <c r="Q253" s="33"/>
      <c r="R253" s="33"/>
      <c r="S253" s="33"/>
      <c r="T253" s="33"/>
      <c r="U253" s="33"/>
      <c r="V253" s="33"/>
      <c r="W253" s="33"/>
      <c r="X253" s="33"/>
      <c r="Y253" s="33"/>
      <c r="Z253" s="33"/>
      <c r="AA253" s="33"/>
      <c r="AB253" s="33"/>
      <c r="AC253" s="33"/>
      <c r="AD253" s="33"/>
      <c r="AE253" s="33"/>
      <c r="AF253" s="33"/>
      <c r="AG253" s="33"/>
      <c r="AH253" s="33"/>
      <c r="AI253" s="33"/>
      <c r="AJ253" s="33"/>
      <c r="AK253" s="33"/>
      <c r="AL253" s="33"/>
      <c r="AM253" s="33"/>
      <c r="AN253" s="33"/>
      <c r="AO253" s="33"/>
      <c r="AP253" s="33"/>
      <c r="AQ253" s="33"/>
      <c r="AR253" s="33"/>
      <c r="AS253" s="33"/>
      <c r="AT253" s="33"/>
      <c r="AU253" s="33"/>
      <c r="AV253" s="33"/>
      <c r="AW253" s="33"/>
      <c r="AX253" s="33"/>
      <c r="AY253" s="33"/>
      <c r="AZ253" s="33"/>
    </row>
    <row r="254" spans="2:52" x14ac:dyDescent="0.15">
      <c r="B254" s="33"/>
      <c r="C254" s="33"/>
      <c r="D254" s="33"/>
      <c r="E254" s="33"/>
      <c r="F254" s="33"/>
      <c r="G254" s="33"/>
      <c r="H254" s="33"/>
      <c r="I254" s="33"/>
      <c r="J254" s="33"/>
      <c r="K254" s="33"/>
      <c r="L254" s="33"/>
      <c r="M254" s="33"/>
      <c r="N254" s="33"/>
      <c r="O254" s="33"/>
      <c r="P254" s="33"/>
      <c r="Q254" s="33"/>
      <c r="R254" s="33"/>
      <c r="S254" s="33"/>
      <c r="T254" s="33"/>
      <c r="U254" s="33"/>
      <c r="V254" s="33"/>
      <c r="W254" s="33"/>
      <c r="X254" s="33"/>
      <c r="Y254" s="33"/>
      <c r="Z254" s="33"/>
      <c r="AA254" s="33"/>
      <c r="AB254" s="33"/>
      <c r="AC254" s="33"/>
      <c r="AD254" s="33"/>
      <c r="AE254" s="33"/>
      <c r="AF254" s="33"/>
      <c r="AG254" s="33"/>
      <c r="AH254" s="33"/>
      <c r="AI254" s="33"/>
      <c r="AJ254" s="33"/>
      <c r="AK254" s="33"/>
      <c r="AL254" s="33"/>
      <c r="AM254" s="33"/>
      <c r="AN254" s="33"/>
      <c r="AO254" s="33"/>
      <c r="AP254" s="33"/>
      <c r="AQ254" s="33"/>
      <c r="AR254" s="33"/>
      <c r="AS254" s="33"/>
      <c r="AT254" s="33"/>
      <c r="AU254" s="33"/>
      <c r="AV254" s="33"/>
      <c r="AW254" s="33"/>
      <c r="AX254" s="33"/>
      <c r="AY254" s="33"/>
      <c r="AZ254" s="33"/>
    </row>
    <row r="255" spans="2:52" x14ac:dyDescent="0.15">
      <c r="B255" s="33"/>
      <c r="C255" s="33"/>
      <c r="D255" s="33"/>
      <c r="E255" s="33"/>
      <c r="F255" s="33"/>
      <c r="G255" s="33"/>
      <c r="H255" s="33"/>
      <c r="I255" s="33"/>
      <c r="J255" s="33"/>
      <c r="K255" s="33"/>
      <c r="L255" s="33"/>
      <c r="M255" s="33"/>
      <c r="N255" s="33"/>
      <c r="O255" s="33"/>
      <c r="P255" s="33"/>
      <c r="Q255" s="33"/>
      <c r="R255" s="33"/>
      <c r="S255" s="33"/>
      <c r="T255" s="33"/>
      <c r="U255" s="33"/>
      <c r="V255" s="33"/>
      <c r="W255" s="33"/>
      <c r="X255" s="33"/>
      <c r="Y255" s="33"/>
      <c r="Z255" s="33"/>
      <c r="AA255" s="33"/>
      <c r="AB255" s="33"/>
      <c r="AC255" s="33"/>
      <c r="AD255" s="33"/>
      <c r="AE255" s="33"/>
      <c r="AF255" s="33"/>
      <c r="AG255" s="33"/>
      <c r="AH255" s="33"/>
      <c r="AI255" s="33"/>
      <c r="AJ255" s="33"/>
      <c r="AK255" s="33"/>
      <c r="AL255" s="33"/>
      <c r="AM255" s="33"/>
      <c r="AN255" s="33"/>
      <c r="AO255" s="33"/>
      <c r="AP255" s="33"/>
      <c r="AQ255" s="33"/>
      <c r="AR255" s="33"/>
      <c r="AS255" s="33"/>
      <c r="AT255" s="33"/>
      <c r="AU255" s="33"/>
      <c r="AV255" s="33"/>
      <c r="AW255" s="33"/>
      <c r="AX255" s="33"/>
      <c r="AY255" s="33"/>
      <c r="AZ255" s="33"/>
    </row>
    <row r="256" spans="2:52" x14ac:dyDescent="0.15">
      <c r="B256" s="33"/>
      <c r="C256" s="33"/>
      <c r="D256" s="33"/>
      <c r="E256" s="33"/>
      <c r="F256" s="33"/>
      <c r="G256" s="33"/>
      <c r="H256" s="33"/>
      <c r="I256" s="33"/>
      <c r="J256" s="33"/>
      <c r="K256" s="33"/>
      <c r="L256" s="33"/>
      <c r="M256" s="33"/>
      <c r="N256" s="33"/>
      <c r="O256" s="33"/>
      <c r="P256" s="33"/>
      <c r="Q256" s="33"/>
      <c r="R256" s="33"/>
      <c r="S256" s="33"/>
      <c r="T256" s="33"/>
      <c r="U256" s="33"/>
      <c r="V256" s="33"/>
      <c r="W256" s="33"/>
      <c r="X256" s="33"/>
      <c r="Y256" s="33"/>
      <c r="Z256" s="33"/>
      <c r="AA256" s="33"/>
      <c r="AB256" s="33"/>
      <c r="AC256" s="33"/>
      <c r="AD256" s="33"/>
      <c r="AE256" s="33"/>
      <c r="AF256" s="33"/>
      <c r="AG256" s="33"/>
      <c r="AH256" s="33"/>
      <c r="AI256" s="33"/>
      <c r="AJ256" s="33"/>
      <c r="AK256" s="33"/>
      <c r="AL256" s="33"/>
      <c r="AM256" s="33"/>
      <c r="AN256" s="33"/>
      <c r="AO256" s="33"/>
      <c r="AP256" s="33"/>
      <c r="AQ256" s="33"/>
      <c r="AR256" s="33"/>
      <c r="AS256" s="33"/>
      <c r="AT256" s="33"/>
      <c r="AU256" s="33"/>
      <c r="AV256" s="33"/>
      <c r="AW256" s="33"/>
      <c r="AX256" s="33"/>
      <c r="AY256" s="33"/>
      <c r="AZ256" s="33"/>
    </row>
    <row r="257" spans="2:52" x14ac:dyDescent="0.15">
      <c r="B257" s="33"/>
      <c r="C257" s="33"/>
      <c r="D257" s="33"/>
      <c r="E257" s="33"/>
      <c r="F257" s="33"/>
      <c r="G257" s="33"/>
      <c r="H257" s="33"/>
      <c r="I257" s="33"/>
      <c r="J257" s="33"/>
      <c r="K257" s="33"/>
      <c r="L257" s="33"/>
      <c r="M257" s="33"/>
      <c r="N257" s="33"/>
      <c r="O257" s="33"/>
      <c r="P257" s="33"/>
      <c r="Q257" s="33"/>
      <c r="R257" s="33"/>
      <c r="S257" s="33"/>
      <c r="T257" s="33"/>
      <c r="U257" s="33"/>
      <c r="V257" s="33"/>
      <c r="W257" s="33"/>
      <c r="X257" s="33"/>
      <c r="Y257" s="33"/>
      <c r="Z257" s="33"/>
      <c r="AA257" s="33"/>
      <c r="AB257" s="33"/>
      <c r="AC257" s="33"/>
      <c r="AD257" s="33"/>
      <c r="AE257" s="33"/>
      <c r="AF257" s="33"/>
      <c r="AG257" s="33"/>
      <c r="AH257" s="33"/>
      <c r="AI257" s="33"/>
      <c r="AJ257" s="33"/>
      <c r="AK257" s="33"/>
      <c r="AL257" s="33"/>
      <c r="AM257" s="33"/>
      <c r="AN257" s="33"/>
      <c r="AO257" s="33"/>
      <c r="AP257" s="33"/>
      <c r="AQ257" s="33"/>
      <c r="AR257" s="33"/>
      <c r="AS257" s="33"/>
      <c r="AT257" s="33"/>
      <c r="AU257" s="33"/>
      <c r="AV257" s="33"/>
      <c r="AW257" s="33"/>
      <c r="AX257" s="33"/>
      <c r="AY257" s="33"/>
      <c r="AZ257" s="33"/>
    </row>
    <row r="258" spans="2:52" x14ac:dyDescent="0.15">
      <c r="B258" s="33"/>
      <c r="C258" s="33"/>
      <c r="D258" s="33"/>
      <c r="E258" s="33"/>
      <c r="F258" s="33"/>
      <c r="G258" s="33"/>
      <c r="H258" s="33"/>
      <c r="I258" s="33"/>
      <c r="J258" s="33"/>
      <c r="K258" s="33"/>
      <c r="L258" s="33"/>
      <c r="M258" s="33"/>
      <c r="N258" s="33"/>
      <c r="O258" s="33"/>
      <c r="P258" s="33"/>
      <c r="Q258" s="33"/>
      <c r="R258" s="33"/>
      <c r="S258" s="33"/>
      <c r="T258" s="33"/>
      <c r="U258" s="33"/>
      <c r="V258" s="33"/>
      <c r="W258" s="33"/>
      <c r="X258" s="33"/>
      <c r="Y258" s="33"/>
      <c r="Z258" s="33"/>
      <c r="AA258" s="33"/>
      <c r="AB258" s="33"/>
      <c r="AC258" s="33"/>
      <c r="AD258" s="33"/>
      <c r="AE258" s="33"/>
      <c r="AF258" s="33"/>
      <c r="AG258" s="33"/>
      <c r="AH258" s="33"/>
      <c r="AI258" s="33"/>
      <c r="AJ258" s="33"/>
      <c r="AK258" s="33"/>
      <c r="AL258" s="33"/>
      <c r="AM258" s="33"/>
      <c r="AN258" s="33"/>
      <c r="AO258" s="33"/>
      <c r="AP258" s="33"/>
      <c r="AQ258" s="33"/>
      <c r="AR258" s="33"/>
      <c r="AS258" s="33"/>
      <c r="AT258" s="33"/>
      <c r="AU258" s="33"/>
      <c r="AV258" s="33"/>
      <c r="AW258" s="33"/>
      <c r="AX258" s="33"/>
      <c r="AY258" s="33"/>
      <c r="AZ258" s="33"/>
    </row>
    <row r="259" spans="2:52" x14ac:dyDescent="0.15">
      <c r="B259" s="33"/>
      <c r="C259" s="33"/>
      <c r="D259" s="33"/>
      <c r="E259" s="33"/>
      <c r="F259" s="33"/>
      <c r="G259" s="33"/>
      <c r="H259" s="33"/>
      <c r="I259" s="33"/>
      <c r="J259" s="33"/>
      <c r="K259" s="33"/>
      <c r="L259" s="33"/>
      <c r="M259" s="33"/>
      <c r="N259" s="33"/>
      <c r="O259" s="33"/>
      <c r="P259" s="33"/>
      <c r="Q259" s="33"/>
      <c r="R259" s="33"/>
      <c r="S259" s="33"/>
      <c r="T259" s="33"/>
      <c r="U259" s="33"/>
      <c r="V259" s="33"/>
      <c r="W259" s="33"/>
      <c r="X259" s="33"/>
      <c r="Y259" s="33"/>
      <c r="Z259" s="33"/>
      <c r="AA259" s="33"/>
      <c r="AB259" s="33"/>
      <c r="AC259" s="33"/>
      <c r="AD259" s="33"/>
      <c r="AE259" s="33"/>
      <c r="AF259" s="33"/>
      <c r="AG259" s="33"/>
      <c r="AH259" s="33"/>
      <c r="AI259" s="33"/>
      <c r="AJ259" s="33"/>
      <c r="AK259" s="33"/>
      <c r="AL259" s="33"/>
      <c r="AM259" s="33"/>
      <c r="AN259" s="33"/>
      <c r="AO259" s="33"/>
      <c r="AP259" s="33"/>
      <c r="AQ259" s="33"/>
      <c r="AR259" s="33"/>
      <c r="AS259" s="33"/>
      <c r="AT259" s="33"/>
      <c r="AU259" s="33"/>
      <c r="AV259" s="33"/>
      <c r="AW259" s="33"/>
      <c r="AX259" s="33"/>
      <c r="AY259" s="33"/>
      <c r="AZ259" s="33"/>
    </row>
    <row r="260" spans="2:52" x14ac:dyDescent="0.15">
      <c r="B260" s="33"/>
      <c r="C260" s="33"/>
      <c r="D260" s="33"/>
      <c r="E260" s="33"/>
      <c r="F260" s="33"/>
      <c r="G260" s="33"/>
      <c r="H260" s="33"/>
      <c r="I260" s="33"/>
      <c r="J260" s="33"/>
      <c r="K260" s="33"/>
      <c r="L260" s="33"/>
      <c r="M260" s="33"/>
      <c r="N260" s="33"/>
      <c r="O260" s="33"/>
      <c r="P260" s="33"/>
      <c r="Q260" s="33"/>
      <c r="R260" s="33"/>
      <c r="S260" s="33"/>
      <c r="T260" s="33"/>
      <c r="U260" s="33"/>
      <c r="V260" s="33"/>
      <c r="W260" s="33"/>
      <c r="X260" s="33"/>
      <c r="Y260" s="33"/>
      <c r="Z260" s="33"/>
      <c r="AA260" s="33"/>
      <c r="AB260" s="33"/>
      <c r="AC260" s="33"/>
      <c r="AD260" s="33"/>
      <c r="AE260" s="33"/>
      <c r="AF260" s="33"/>
      <c r="AG260" s="33"/>
      <c r="AH260" s="33"/>
      <c r="AI260" s="33"/>
      <c r="AJ260" s="33"/>
      <c r="AK260" s="33"/>
      <c r="AL260" s="33"/>
      <c r="AM260" s="33"/>
      <c r="AN260" s="33"/>
      <c r="AO260" s="33"/>
      <c r="AP260" s="33"/>
      <c r="AQ260" s="33"/>
      <c r="AR260" s="33"/>
      <c r="AS260" s="33"/>
      <c r="AT260" s="33"/>
      <c r="AU260" s="33"/>
      <c r="AV260" s="33"/>
      <c r="AW260" s="33"/>
      <c r="AX260" s="33"/>
      <c r="AY260" s="33"/>
      <c r="AZ260" s="33"/>
    </row>
    <row r="261" spans="2:52" x14ac:dyDescent="0.15">
      <c r="B261" s="33"/>
      <c r="C261" s="33"/>
      <c r="D261" s="33"/>
      <c r="E261" s="33"/>
      <c r="F261" s="33"/>
      <c r="G261" s="33"/>
      <c r="H261" s="33"/>
      <c r="I261" s="33"/>
      <c r="J261" s="33"/>
      <c r="K261" s="33"/>
      <c r="L261" s="33"/>
      <c r="M261" s="33"/>
      <c r="N261" s="33"/>
      <c r="O261" s="33"/>
      <c r="P261" s="33"/>
      <c r="Q261" s="33"/>
      <c r="R261" s="33"/>
      <c r="S261" s="33"/>
      <c r="T261" s="33"/>
      <c r="U261" s="33"/>
      <c r="V261" s="33"/>
      <c r="W261" s="33"/>
      <c r="X261" s="33"/>
      <c r="Y261" s="33"/>
      <c r="Z261" s="33"/>
      <c r="AA261" s="33"/>
      <c r="AB261" s="33"/>
      <c r="AC261" s="33"/>
      <c r="AD261" s="33"/>
      <c r="AE261" s="33"/>
      <c r="AF261" s="33"/>
      <c r="AG261" s="33"/>
      <c r="AH261" s="33"/>
      <c r="AI261" s="33"/>
      <c r="AJ261" s="33"/>
      <c r="AK261" s="33"/>
      <c r="AL261" s="33"/>
      <c r="AM261" s="33"/>
      <c r="AN261" s="33"/>
      <c r="AO261" s="33"/>
      <c r="AP261" s="33"/>
      <c r="AQ261" s="33"/>
      <c r="AR261" s="33"/>
      <c r="AS261" s="33"/>
      <c r="AT261" s="33"/>
      <c r="AU261" s="33"/>
      <c r="AV261" s="33"/>
      <c r="AW261" s="33"/>
      <c r="AX261" s="33"/>
      <c r="AY261" s="33"/>
      <c r="AZ261" s="33"/>
    </row>
    <row r="262" spans="2:52" x14ac:dyDescent="0.15">
      <c r="B262" s="33"/>
      <c r="C262" s="33"/>
      <c r="D262" s="33"/>
      <c r="E262" s="33"/>
      <c r="F262" s="33"/>
      <c r="G262" s="33"/>
      <c r="H262" s="33"/>
      <c r="I262" s="33"/>
      <c r="J262" s="33"/>
      <c r="K262" s="33"/>
      <c r="L262" s="33"/>
      <c r="M262" s="33"/>
      <c r="N262" s="33"/>
      <c r="O262" s="33"/>
      <c r="P262" s="33"/>
      <c r="Q262" s="33"/>
      <c r="R262" s="33"/>
      <c r="S262" s="33"/>
      <c r="T262" s="33"/>
      <c r="U262" s="33"/>
      <c r="V262" s="33"/>
      <c r="W262" s="33"/>
      <c r="X262" s="33"/>
      <c r="Y262" s="33"/>
      <c r="Z262" s="33"/>
      <c r="AA262" s="33"/>
      <c r="AB262" s="33"/>
      <c r="AC262" s="33"/>
      <c r="AD262" s="33"/>
      <c r="AE262" s="33"/>
      <c r="AF262" s="33"/>
      <c r="AG262" s="33"/>
      <c r="AH262" s="33"/>
      <c r="AI262" s="33"/>
      <c r="AJ262" s="33"/>
      <c r="AK262" s="33"/>
      <c r="AL262" s="33"/>
      <c r="AM262" s="33"/>
      <c r="AN262" s="33"/>
      <c r="AO262" s="33"/>
      <c r="AP262" s="33"/>
      <c r="AQ262" s="33"/>
      <c r="AR262" s="33"/>
      <c r="AS262" s="33"/>
      <c r="AT262" s="33"/>
      <c r="AU262" s="33"/>
      <c r="AV262" s="33"/>
      <c r="AW262" s="33"/>
      <c r="AX262" s="33"/>
      <c r="AY262" s="33"/>
      <c r="AZ262" s="33"/>
    </row>
    <row r="263" spans="2:52" x14ac:dyDescent="0.15">
      <c r="B263" s="33"/>
      <c r="C263" s="33"/>
      <c r="D263" s="33"/>
      <c r="E263" s="33"/>
      <c r="F263" s="33"/>
      <c r="G263" s="33"/>
      <c r="H263" s="33"/>
      <c r="I263" s="33"/>
      <c r="J263" s="33"/>
      <c r="K263" s="33"/>
      <c r="L263" s="33"/>
      <c r="M263" s="33"/>
      <c r="N263" s="33"/>
      <c r="O263" s="33"/>
      <c r="P263" s="33"/>
      <c r="Q263" s="33"/>
      <c r="R263" s="33"/>
      <c r="S263" s="33"/>
      <c r="T263" s="33"/>
      <c r="U263" s="33"/>
      <c r="V263" s="33"/>
      <c r="W263" s="33"/>
      <c r="X263" s="33"/>
      <c r="Y263" s="33"/>
      <c r="Z263" s="33"/>
      <c r="AA263" s="33"/>
      <c r="AB263" s="33"/>
      <c r="AC263" s="33"/>
      <c r="AD263" s="33"/>
      <c r="AE263" s="33"/>
      <c r="AF263" s="33"/>
      <c r="AG263" s="33"/>
      <c r="AH263" s="33"/>
      <c r="AI263" s="33"/>
      <c r="AJ263" s="33"/>
      <c r="AK263" s="33"/>
      <c r="AL263" s="33"/>
      <c r="AM263" s="33"/>
      <c r="AN263" s="33"/>
      <c r="AO263" s="33"/>
      <c r="AP263" s="33"/>
      <c r="AQ263" s="33"/>
      <c r="AR263" s="33"/>
      <c r="AS263" s="33"/>
      <c r="AT263" s="33"/>
      <c r="AU263" s="33"/>
      <c r="AV263" s="33"/>
      <c r="AW263" s="33"/>
      <c r="AX263" s="33"/>
      <c r="AY263" s="33"/>
      <c r="AZ263" s="33"/>
    </row>
    <row r="264" spans="2:52" x14ac:dyDescent="0.15">
      <c r="B264" s="33"/>
      <c r="C264" s="33"/>
      <c r="D264" s="33"/>
      <c r="E264" s="33"/>
      <c r="F264" s="33"/>
      <c r="G264" s="33"/>
      <c r="H264" s="33"/>
      <c r="I264" s="33"/>
      <c r="J264" s="33"/>
      <c r="K264" s="33"/>
      <c r="L264" s="33"/>
      <c r="M264" s="33"/>
      <c r="N264" s="33"/>
      <c r="O264" s="33"/>
      <c r="P264" s="33"/>
      <c r="Q264" s="33"/>
      <c r="R264" s="33"/>
      <c r="S264" s="33"/>
      <c r="T264" s="33"/>
      <c r="U264" s="33"/>
      <c r="V264" s="33"/>
      <c r="W264" s="33"/>
      <c r="X264" s="33"/>
      <c r="Y264" s="33"/>
      <c r="Z264" s="33"/>
      <c r="AA264" s="33"/>
      <c r="AB264" s="33"/>
      <c r="AC264" s="33"/>
      <c r="AD264" s="33"/>
      <c r="AE264" s="33"/>
      <c r="AF264" s="33"/>
      <c r="AG264" s="33"/>
      <c r="AH264" s="33"/>
      <c r="AI264" s="33"/>
      <c r="AJ264" s="33"/>
      <c r="AK264" s="33"/>
      <c r="AL264" s="33"/>
      <c r="AM264" s="33"/>
      <c r="AN264" s="33"/>
      <c r="AO264" s="33"/>
      <c r="AP264" s="33"/>
      <c r="AQ264" s="33"/>
      <c r="AR264" s="33"/>
      <c r="AS264" s="33"/>
      <c r="AT264" s="33"/>
      <c r="AU264" s="33"/>
      <c r="AV264" s="33"/>
      <c r="AW264" s="33"/>
      <c r="AX264" s="33"/>
      <c r="AY264" s="33"/>
      <c r="AZ264" s="33"/>
    </row>
    <row r="265" spans="2:52" x14ac:dyDescent="0.15">
      <c r="B265" s="33"/>
      <c r="C265" s="33"/>
      <c r="D265" s="33"/>
      <c r="E265" s="33"/>
      <c r="F265" s="33"/>
      <c r="G265" s="33"/>
      <c r="H265" s="33"/>
      <c r="I265" s="33"/>
      <c r="J265" s="33"/>
      <c r="K265" s="33"/>
      <c r="L265" s="33"/>
      <c r="M265" s="33"/>
      <c r="N265" s="33"/>
      <c r="O265" s="33"/>
      <c r="P265" s="33"/>
      <c r="Q265" s="33"/>
      <c r="R265" s="33"/>
      <c r="S265" s="33"/>
      <c r="T265" s="33"/>
      <c r="U265" s="33"/>
      <c r="V265" s="33"/>
      <c r="W265" s="33"/>
      <c r="X265" s="33"/>
      <c r="Y265" s="33"/>
      <c r="Z265" s="33"/>
      <c r="AA265" s="33"/>
      <c r="AB265" s="33"/>
      <c r="AC265" s="33"/>
      <c r="AD265" s="33"/>
      <c r="AE265" s="33"/>
      <c r="AF265" s="33"/>
      <c r="AG265" s="33"/>
      <c r="AH265" s="33"/>
      <c r="AI265" s="33"/>
      <c r="AJ265" s="33"/>
      <c r="AK265" s="33"/>
      <c r="AL265" s="33"/>
      <c r="AM265" s="33"/>
      <c r="AN265" s="33"/>
      <c r="AO265" s="33"/>
      <c r="AP265" s="33"/>
      <c r="AQ265" s="33"/>
      <c r="AR265" s="33"/>
      <c r="AS265" s="33"/>
      <c r="AT265" s="33"/>
      <c r="AU265" s="33"/>
      <c r="AV265" s="33"/>
      <c r="AW265" s="33"/>
      <c r="AX265" s="33"/>
      <c r="AY265" s="33"/>
      <c r="AZ265" s="33"/>
    </row>
    <row r="266" spans="2:52" x14ac:dyDescent="0.15">
      <c r="B266" s="33"/>
      <c r="C266" s="33"/>
      <c r="D266" s="33"/>
      <c r="E266" s="33"/>
      <c r="F266" s="33"/>
      <c r="G266" s="33"/>
      <c r="H266" s="33"/>
      <c r="I266" s="33"/>
      <c r="J266" s="33"/>
      <c r="K266" s="33"/>
      <c r="L266" s="33"/>
      <c r="M266" s="33"/>
      <c r="N266" s="33"/>
      <c r="O266" s="33"/>
      <c r="P266" s="33"/>
      <c r="Q266" s="33"/>
      <c r="R266" s="33"/>
      <c r="S266" s="33"/>
      <c r="T266" s="33"/>
      <c r="U266" s="33"/>
      <c r="V266" s="33"/>
      <c r="W266" s="33"/>
      <c r="X266" s="33"/>
      <c r="Y266" s="33"/>
      <c r="Z266" s="33"/>
      <c r="AA266" s="33"/>
      <c r="AB266" s="33"/>
      <c r="AC266" s="33"/>
      <c r="AD266" s="33"/>
      <c r="AE266" s="33"/>
      <c r="AF266" s="33"/>
      <c r="AG266" s="33"/>
      <c r="AH266" s="33"/>
      <c r="AI266" s="33"/>
      <c r="AJ266" s="33"/>
      <c r="AK266" s="33"/>
      <c r="AL266" s="33"/>
      <c r="AM266" s="33"/>
      <c r="AN266" s="33"/>
      <c r="AO266" s="33"/>
      <c r="AP266" s="33"/>
      <c r="AQ266" s="33"/>
      <c r="AR266" s="33"/>
      <c r="AS266" s="33"/>
      <c r="AT266" s="33"/>
      <c r="AU266" s="33"/>
      <c r="AV266" s="33"/>
      <c r="AW266" s="33"/>
      <c r="AX266" s="33"/>
      <c r="AY266" s="33"/>
      <c r="AZ266" s="33"/>
    </row>
  </sheetData>
  <mergeCells count="741">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9"/>
    <mergeCell ref="H12:P12"/>
    <mergeCell ref="Q12:W12"/>
    <mergeCell ref="X12:AD12"/>
    <mergeCell ref="AE12:AK12"/>
    <mergeCell ref="AL12:AR12"/>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J17:P17"/>
    <mergeCell ref="Q17:W17"/>
    <mergeCell ref="X17:AD17"/>
    <mergeCell ref="AE17:AK17"/>
    <mergeCell ref="AL17:AR17"/>
    <mergeCell ref="AS17:AY17"/>
    <mergeCell ref="J16:P16"/>
    <mergeCell ref="Q16:W16"/>
    <mergeCell ref="X16:AD16"/>
    <mergeCell ref="AE16:AK16"/>
    <mergeCell ref="AL16:AR16"/>
    <mergeCell ref="AS16:AY16"/>
    <mergeCell ref="H19:P19"/>
    <mergeCell ref="Q19:W19"/>
    <mergeCell ref="X19:AD19"/>
    <mergeCell ref="AE19:AK19"/>
    <mergeCell ref="AL19:AR19"/>
    <mergeCell ref="AS19:AY19"/>
    <mergeCell ref="H18:P18"/>
    <mergeCell ref="Q18:W18"/>
    <mergeCell ref="X18:AD18"/>
    <mergeCell ref="AE18:AK18"/>
    <mergeCell ref="AL18:AR18"/>
    <mergeCell ref="AS18:AY18"/>
    <mergeCell ref="AP20:AT20"/>
    <mergeCell ref="AU20:AY20"/>
    <mergeCell ref="H21:Y22"/>
    <mergeCell ref="Z21:AB21"/>
    <mergeCell ref="AC21:AE21"/>
    <mergeCell ref="AF21:AJ21"/>
    <mergeCell ref="AK21:AO21"/>
    <mergeCell ref="AP21:AT21"/>
    <mergeCell ref="AU21:AY21"/>
    <mergeCell ref="Z22:AB22"/>
    <mergeCell ref="H20:Y20"/>
    <mergeCell ref="Z20:AB20"/>
    <mergeCell ref="AC20:AE20"/>
    <mergeCell ref="AF20:AJ20"/>
    <mergeCell ref="AK20:AO20"/>
    <mergeCell ref="AC22:AE22"/>
    <mergeCell ref="AF22:AJ22"/>
    <mergeCell ref="AK22:AO22"/>
    <mergeCell ref="AP22:AT22"/>
    <mergeCell ref="AU22:AY22"/>
    <mergeCell ref="B23:G25"/>
    <mergeCell ref="H23:Y23"/>
    <mergeCell ref="Z23:AB23"/>
    <mergeCell ref="AC23:AE23"/>
    <mergeCell ref="AF23:AJ23"/>
    <mergeCell ref="AK23:AO23"/>
    <mergeCell ref="AP23:AT23"/>
    <mergeCell ref="AU23:AY23"/>
    <mergeCell ref="B20:G22"/>
    <mergeCell ref="AU24:AY24"/>
    <mergeCell ref="AF25:AJ25"/>
    <mergeCell ref="AL25:AN25"/>
    <mergeCell ref="AQ25:AS25"/>
    <mergeCell ref="AV25:AX25"/>
    <mergeCell ref="B26:G26"/>
    <mergeCell ref="H26:Y26"/>
    <mergeCell ref="Z26:AB26"/>
    <mergeCell ref="AC26:AY26"/>
    <mergeCell ref="H24:Y25"/>
    <mergeCell ref="Z24:AB25"/>
    <mergeCell ref="AC24:AE25"/>
    <mergeCell ref="AF24:AJ24"/>
    <mergeCell ref="AK24:AO24"/>
    <mergeCell ref="AP24:AT24"/>
    <mergeCell ref="D31:L31"/>
    <mergeCell ref="M31:R31"/>
    <mergeCell ref="S31:X31"/>
    <mergeCell ref="Y31:AY31"/>
    <mergeCell ref="D32:L32"/>
    <mergeCell ref="M32:R32"/>
    <mergeCell ref="S32:X32"/>
    <mergeCell ref="Y32:AY32"/>
    <mergeCell ref="M29:R29"/>
    <mergeCell ref="S29:X29"/>
    <mergeCell ref="Y29:AY29"/>
    <mergeCell ref="D30:L30"/>
    <mergeCell ref="M30:R30"/>
    <mergeCell ref="S30:X30"/>
    <mergeCell ref="Y30:AY30"/>
    <mergeCell ref="D29:L29"/>
    <mergeCell ref="B37:C40"/>
    <mergeCell ref="D37:AY37"/>
    <mergeCell ref="D38:AY38"/>
    <mergeCell ref="D39:AY39"/>
    <mergeCell ref="D40:AY40"/>
    <mergeCell ref="D41:AY41"/>
    <mergeCell ref="D33:L33"/>
    <mergeCell ref="M33:R33"/>
    <mergeCell ref="S33:X33"/>
    <mergeCell ref="Y33:AY33"/>
    <mergeCell ref="D34:L34"/>
    <mergeCell ref="M34:R34"/>
    <mergeCell ref="S34:X34"/>
    <mergeCell ref="Y34:AY34"/>
    <mergeCell ref="B27:C34"/>
    <mergeCell ref="D27:L27"/>
    <mergeCell ref="M27:R27"/>
    <mergeCell ref="S27:X27"/>
    <mergeCell ref="Y27:AY27"/>
    <mergeCell ref="D28:L28"/>
    <mergeCell ref="M28:R28"/>
    <mergeCell ref="S28:X28"/>
    <mergeCell ref="Y28:AY28"/>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AH48:AY52"/>
    <mergeCell ref="D49:G49"/>
    <mergeCell ref="H49:AG49"/>
    <mergeCell ref="D50:G50"/>
    <mergeCell ref="H50:AG50"/>
    <mergeCell ref="D51:G51"/>
    <mergeCell ref="H51:AG51"/>
    <mergeCell ref="D52:G52"/>
    <mergeCell ref="H52:AG52"/>
    <mergeCell ref="D60:AY60"/>
    <mergeCell ref="D61:AY61"/>
    <mergeCell ref="D62:AY62"/>
    <mergeCell ref="B63:AY63"/>
    <mergeCell ref="B64:F64"/>
    <mergeCell ref="G64:AY64"/>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M70:AA70"/>
    <mergeCell ref="AL70:AY70"/>
    <mergeCell ref="B73:G135"/>
    <mergeCell ref="X75:AK78"/>
    <mergeCell ref="X79:AK82"/>
    <mergeCell ref="T84:AO87"/>
    <mergeCell ref="B65:AY65"/>
    <mergeCell ref="B66:F66"/>
    <mergeCell ref="G66:AY66"/>
    <mergeCell ref="B67:AY67"/>
    <mergeCell ref="B68:AY68"/>
    <mergeCell ref="B69:AY69"/>
    <mergeCell ref="M140:Y140"/>
    <mergeCell ref="Z140:AC140"/>
    <mergeCell ref="AD140:AH140"/>
    <mergeCell ref="AI140:AU140"/>
    <mergeCell ref="AV140:AY140"/>
    <mergeCell ref="H141:L141"/>
    <mergeCell ref="M141:Y141"/>
    <mergeCell ref="Z141:AC141"/>
    <mergeCell ref="AD141:AH141"/>
    <mergeCell ref="AI141:AU141"/>
    <mergeCell ref="H140:L140"/>
    <mergeCell ref="H143:L143"/>
    <mergeCell ref="M143:Y143"/>
    <mergeCell ref="Z143:AC143"/>
    <mergeCell ref="AD143:AH143"/>
    <mergeCell ref="AI143:AU143"/>
    <mergeCell ref="AV143:AY143"/>
    <mergeCell ref="AV141:AY141"/>
    <mergeCell ref="H142:L142"/>
    <mergeCell ref="M142:Y142"/>
    <mergeCell ref="Z142:AC142"/>
    <mergeCell ref="AD142:AH142"/>
    <mergeCell ref="AI142:AU142"/>
    <mergeCell ref="AV142:AY142"/>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9:AC149"/>
    <mergeCell ref="AD149:AY149"/>
    <mergeCell ref="H150:L150"/>
    <mergeCell ref="M150:Y150"/>
    <mergeCell ref="Z150:AC150"/>
    <mergeCell ref="AD150:AH150"/>
    <mergeCell ref="AI150:AU150"/>
    <mergeCell ref="AV150:AY150"/>
    <mergeCell ref="H148:L148"/>
    <mergeCell ref="M148:Y148"/>
    <mergeCell ref="Z148:AC148"/>
    <mergeCell ref="AD148:AH148"/>
    <mergeCell ref="AI148:AU148"/>
    <mergeCell ref="AV148:AY148"/>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60:AC160"/>
    <mergeCell ref="AD160:AY160"/>
    <mergeCell ref="H161:L161"/>
    <mergeCell ref="M161:Y161"/>
    <mergeCell ref="Z161:AC161"/>
    <mergeCell ref="AD161:AH161"/>
    <mergeCell ref="AI161:AU161"/>
    <mergeCell ref="AV161:AY161"/>
    <mergeCell ref="H159:L159"/>
    <mergeCell ref="M159:Y159"/>
    <mergeCell ref="Z159:AC159"/>
    <mergeCell ref="AD159:AH159"/>
    <mergeCell ref="AI159:AU159"/>
    <mergeCell ref="AV159:AY159"/>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71:AC171"/>
    <mergeCell ref="AD171:AY171"/>
    <mergeCell ref="H172:L172"/>
    <mergeCell ref="M172:Y172"/>
    <mergeCell ref="Z172:AC172"/>
    <mergeCell ref="AD172:AH172"/>
    <mergeCell ref="AI172:AU172"/>
    <mergeCell ref="AV172:AY172"/>
    <mergeCell ref="H170:L170"/>
    <mergeCell ref="M170:Y170"/>
    <mergeCell ref="Z170:AC170"/>
    <mergeCell ref="AD170:AH170"/>
    <mergeCell ref="AI170:AU170"/>
    <mergeCell ref="AV170:AY170"/>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B186:C186"/>
    <mergeCell ref="D186:M186"/>
    <mergeCell ref="N186:AK186"/>
    <mergeCell ref="AL186:AQ186"/>
    <mergeCell ref="AR186:AU186"/>
    <mergeCell ref="AV186:AX186"/>
    <mergeCell ref="H181:L181"/>
    <mergeCell ref="M181:Y181"/>
    <mergeCell ref="Z181:AC181"/>
    <mergeCell ref="AD181:AH181"/>
    <mergeCell ref="AI181:AU181"/>
    <mergeCell ref="AV181:AY181"/>
    <mergeCell ref="B138:G181"/>
    <mergeCell ref="H138:AC138"/>
    <mergeCell ref="AD138:AY138"/>
    <mergeCell ref="H139:L139"/>
    <mergeCell ref="M139:Y139"/>
    <mergeCell ref="Z139:AC139"/>
    <mergeCell ref="AD139:AH139"/>
    <mergeCell ref="AI139:AU139"/>
    <mergeCell ref="AV139:AY13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AL196:AQ196"/>
    <mergeCell ref="AR196:AU196"/>
    <mergeCell ref="AV196:AX196"/>
    <mergeCell ref="B195:C195"/>
    <mergeCell ref="D195:M195"/>
    <mergeCell ref="N195:AK195"/>
    <mergeCell ref="AL195:AQ195"/>
    <mergeCell ref="AR195:AU195"/>
    <mergeCell ref="AV195:AX195"/>
    <mergeCell ref="B199:H199"/>
    <mergeCell ref="I199:Y199"/>
    <mergeCell ref="B200:H200"/>
    <mergeCell ref="I200:M200"/>
    <mergeCell ref="N200:T200"/>
    <mergeCell ref="U200:Y200"/>
    <mergeCell ref="B196:C196"/>
    <mergeCell ref="D196:M196"/>
    <mergeCell ref="N196:AK196"/>
    <mergeCell ref="Z200:AF200"/>
    <mergeCell ref="AG200:AK200"/>
    <mergeCell ref="AL200:AR200"/>
    <mergeCell ref="AS200:AW200"/>
    <mergeCell ref="B201:H201"/>
    <mergeCell ref="I201:M201"/>
    <mergeCell ref="N201:T201"/>
    <mergeCell ref="U201:Y201"/>
    <mergeCell ref="Z201:AF201"/>
    <mergeCell ref="AG201:AK201"/>
    <mergeCell ref="B204:C204"/>
    <mergeCell ref="D204:M204"/>
    <mergeCell ref="N204:AK204"/>
    <mergeCell ref="AL204:AQ204"/>
    <mergeCell ref="AR204:AU204"/>
    <mergeCell ref="AV204:AX204"/>
    <mergeCell ref="AL201:AR201"/>
    <mergeCell ref="AS201:AW201"/>
    <mergeCell ref="B203:C203"/>
    <mergeCell ref="D203:M203"/>
    <mergeCell ref="N203:AK203"/>
    <mergeCell ref="AL203:AQ203"/>
    <mergeCell ref="AR203:AU203"/>
    <mergeCell ref="AV203:AX203"/>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6:C216"/>
    <mergeCell ref="D216:M216"/>
    <mergeCell ref="N216:AK216"/>
    <mergeCell ref="AL216:AQ216"/>
    <mergeCell ref="AR216:AU216"/>
    <mergeCell ref="AV216:AX216"/>
    <mergeCell ref="B213:C213"/>
    <mergeCell ref="D213:M213"/>
    <mergeCell ref="N213:AK213"/>
    <mergeCell ref="AL213:AQ213"/>
    <mergeCell ref="AR213:AU213"/>
    <mergeCell ref="AV213:AX213"/>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s>
  <phoneticPr fontId="2"/>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35" max="16383" man="1"/>
    <brk id="71" max="16383" man="1"/>
    <brk id="136" max="16383" man="1"/>
    <brk id="182" max="16383"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Z202"/>
  <sheetViews>
    <sheetView zoomScale="75" zoomScaleNormal="75" zoomScaleSheetLayoutView="85" workbookViewId="0">
      <selection activeCell="BC85" sqref="BC85"/>
    </sheetView>
  </sheetViews>
  <sheetFormatPr defaultColWidth="9" defaultRowHeight="13.1" x14ac:dyDescent="0.15"/>
  <cols>
    <col min="1" max="2" width="2.21875" style="33" customWidth="1"/>
    <col min="3" max="3" width="3.6640625" style="33" customWidth="1"/>
    <col min="4" max="6" width="2.21875" style="33" customWidth="1"/>
    <col min="7" max="7" width="1.6640625" style="33" customWidth="1"/>
    <col min="8" max="25" width="2.21875" style="33" customWidth="1"/>
    <col min="26" max="28" width="2.77734375" style="33" customWidth="1"/>
    <col min="29" max="34" width="2.21875" style="33" customWidth="1"/>
    <col min="35" max="35" width="2.6640625" style="33" customWidth="1"/>
    <col min="36" max="36" width="3.44140625" style="33" customWidth="1"/>
    <col min="37" max="46" width="2.6640625" style="33" customWidth="1"/>
    <col min="47" max="47" width="3.44140625" style="33" customWidth="1"/>
    <col min="48" max="58" width="2.21875" style="33" customWidth="1"/>
    <col min="59" max="16384" width="9" style="33"/>
  </cols>
  <sheetData>
    <row r="1" spans="2:51" ht="23.25" customHeight="1" x14ac:dyDescent="0.15">
      <c r="AQ1" s="1072"/>
      <c r="AR1" s="1072"/>
      <c r="AS1" s="1072"/>
      <c r="AT1" s="1072"/>
      <c r="AU1" s="1072"/>
      <c r="AV1" s="1072"/>
      <c r="AW1" s="1072"/>
      <c r="AX1" s="34"/>
    </row>
    <row r="2" spans="2:51" ht="29.95" customHeight="1" thickBot="1" x14ac:dyDescent="0.2">
      <c r="AK2" s="1073" t="s">
        <v>0</v>
      </c>
      <c r="AL2" s="1073"/>
      <c r="AM2" s="1073"/>
      <c r="AN2" s="1073"/>
      <c r="AO2" s="1073"/>
      <c r="AP2" s="1073"/>
      <c r="AQ2" s="1073"/>
      <c r="AR2" s="2250" t="s">
        <v>1676</v>
      </c>
      <c r="AS2" s="2251"/>
      <c r="AT2" s="2251"/>
      <c r="AU2" s="2251"/>
      <c r="AV2" s="2251"/>
      <c r="AW2" s="2251"/>
      <c r="AX2" s="2251"/>
      <c r="AY2" s="2251"/>
    </row>
    <row r="3" spans="2:51" ht="19" thickBot="1" x14ac:dyDescent="0.2">
      <c r="B3" s="1076" t="s">
        <v>1515</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20.95" customHeight="1" x14ac:dyDescent="0.15">
      <c r="B4" s="1079" t="s">
        <v>1</v>
      </c>
      <c r="C4" s="1080"/>
      <c r="D4" s="1080"/>
      <c r="E4" s="1080"/>
      <c r="F4" s="1080"/>
      <c r="G4" s="1080"/>
      <c r="H4" s="1081" t="s">
        <v>1677</v>
      </c>
      <c r="I4" s="1952"/>
      <c r="J4" s="1952"/>
      <c r="K4" s="1952"/>
      <c r="L4" s="1952"/>
      <c r="M4" s="1952"/>
      <c r="N4" s="1952"/>
      <c r="O4" s="1952"/>
      <c r="P4" s="1952"/>
      <c r="Q4" s="1952"/>
      <c r="R4" s="1952"/>
      <c r="S4" s="1952"/>
      <c r="T4" s="1952"/>
      <c r="U4" s="1952"/>
      <c r="V4" s="1952"/>
      <c r="W4" s="1952"/>
      <c r="X4" s="1952"/>
      <c r="Y4" s="1952"/>
      <c r="Z4" s="1084" t="s">
        <v>1678</v>
      </c>
      <c r="AA4" s="1085"/>
      <c r="AB4" s="1085"/>
      <c r="AC4" s="1085"/>
      <c r="AD4" s="1085"/>
      <c r="AE4" s="1086"/>
      <c r="AF4" s="3251" t="s">
        <v>1679</v>
      </c>
      <c r="AG4" s="3252"/>
      <c r="AH4" s="3252"/>
      <c r="AI4" s="3252"/>
      <c r="AJ4" s="3252"/>
      <c r="AK4" s="3252"/>
      <c r="AL4" s="3252"/>
      <c r="AM4" s="3252"/>
      <c r="AN4" s="3252"/>
      <c r="AO4" s="3252"/>
      <c r="AP4" s="3252"/>
      <c r="AQ4" s="3253"/>
      <c r="AR4" s="1093" t="s">
        <v>2</v>
      </c>
      <c r="AS4" s="1085"/>
      <c r="AT4" s="1085"/>
      <c r="AU4" s="1085"/>
      <c r="AV4" s="1085"/>
      <c r="AW4" s="1085"/>
      <c r="AX4" s="1085"/>
      <c r="AY4" s="1094"/>
    </row>
    <row r="5" spans="2:51" ht="36" customHeight="1" x14ac:dyDescent="0.15">
      <c r="B5" s="1095" t="s">
        <v>3</v>
      </c>
      <c r="C5" s="1096"/>
      <c r="D5" s="1096"/>
      <c r="E5" s="1096"/>
      <c r="F5" s="1096"/>
      <c r="G5" s="1097"/>
      <c r="H5" s="2876" t="s">
        <v>1519</v>
      </c>
      <c r="I5" s="2877"/>
      <c r="J5" s="2877"/>
      <c r="K5" s="2877"/>
      <c r="L5" s="2877"/>
      <c r="M5" s="2877"/>
      <c r="N5" s="2877"/>
      <c r="O5" s="2877"/>
      <c r="P5" s="2877"/>
      <c r="Q5" s="2877"/>
      <c r="R5" s="2877"/>
      <c r="S5" s="2877"/>
      <c r="T5" s="2877"/>
      <c r="U5" s="2877"/>
      <c r="V5" s="2877"/>
      <c r="W5" s="1109"/>
      <c r="X5" s="1109"/>
      <c r="Y5" s="1109"/>
      <c r="Z5" s="1125" t="s">
        <v>4</v>
      </c>
      <c r="AA5" s="1126"/>
      <c r="AB5" s="1126"/>
      <c r="AC5" s="1126"/>
      <c r="AD5" s="1126"/>
      <c r="AE5" s="1127"/>
      <c r="AF5" s="3243"/>
      <c r="AG5" s="3244"/>
      <c r="AH5" s="3244"/>
      <c r="AI5" s="3244"/>
      <c r="AJ5" s="3244"/>
      <c r="AK5" s="3244"/>
      <c r="AL5" s="3244"/>
      <c r="AM5" s="3244"/>
      <c r="AN5" s="3244"/>
      <c r="AO5" s="3244"/>
      <c r="AP5" s="3244"/>
      <c r="AQ5" s="3254"/>
      <c r="AR5" s="3248" t="s">
        <v>1680</v>
      </c>
      <c r="AS5" s="3249"/>
      <c r="AT5" s="3249"/>
      <c r="AU5" s="3249"/>
      <c r="AV5" s="3249"/>
      <c r="AW5" s="3249"/>
      <c r="AX5" s="3249"/>
      <c r="AY5" s="3250"/>
    </row>
    <row r="6" spans="2:51" ht="30.8" customHeight="1" x14ac:dyDescent="0.15">
      <c r="B6" s="1131" t="s">
        <v>5</v>
      </c>
      <c r="C6" s="1132"/>
      <c r="D6" s="1132"/>
      <c r="E6" s="1132"/>
      <c r="F6" s="1132"/>
      <c r="G6" s="1132"/>
      <c r="H6" s="2881" t="s">
        <v>1681</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3032" t="s">
        <v>1682</v>
      </c>
      <c r="AG6" s="2164"/>
      <c r="AH6" s="2164"/>
      <c r="AI6" s="2164"/>
      <c r="AJ6" s="2164"/>
      <c r="AK6" s="2164"/>
      <c r="AL6" s="2164"/>
      <c r="AM6" s="2164"/>
      <c r="AN6" s="2164"/>
      <c r="AO6" s="2164"/>
      <c r="AP6" s="2164"/>
      <c r="AQ6" s="2164"/>
      <c r="AR6" s="1109"/>
      <c r="AS6" s="1109"/>
      <c r="AT6" s="1109"/>
      <c r="AU6" s="1109"/>
      <c r="AV6" s="1109"/>
      <c r="AW6" s="1109"/>
      <c r="AX6" s="1109"/>
      <c r="AY6" s="1226"/>
    </row>
    <row r="7" spans="2:51" ht="18" customHeight="1" x14ac:dyDescent="0.15">
      <c r="B7" s="1098" t="s">
        <v>112</v>
      </c>
      <c r="C7" s="1099"/>
      <c r="D7" s="1099"/>
      <c r="E7" s="1099"/>
      <c r="F7" s="1099"/>
      <c r="G7" s="1099"/>
      <c r="H7" s="2145" t="s">
        <v>1683</v>
      </c>
      <c r="I7" s="3237"/>
      <c r="J7" s="3237"/>
      <c r="K7" s="3237"/>
      <c r="L7" s="3237"/>
      <c r="M7" s="3237"/>
      <c r="N7" s="3237"/>
      <c r="O7" s="3237"/>
      <c r="P7" s="3237"/>
      <c r="Q7" s="3237"/>
      <c r="R7" s="3237"/>
      <c r="S7" s="3237"/>
      <c r="T7" s="3237"/>
      <c r="U7" s="3237"/>
      <c r="V7" s="3237"/>
      <c r="W7" s="1203"/>
      <c r="X7" s="1203"/>
      <c r="Y7" s="1204"/>
      <c r="Z7" s="1108" t="s">
        <v>1684</v>
      </c>
      <c r="AA7" s="1109"/>
      <c r="AB7" s="1109"/>
      <c r="AC7" s="1109"/>
      <c r="AD7" s="1109"/>
      <c r="AE7" s="1110"/>
      <c r="AF7" s="3240" t="s">
        <v>1685</v>
      </c>
      <c r="AG7" s="3241"/>
      <c r="AH7" s="3241"/>
      <c r="AI7" s="3241"/>
      <c r="AJ7" s="3241"/>
      <c r="AK7" s="3241"/>
      <c r="AL7" s="3241"/>
      <c r="AM7" s="3241"/>
      <c r="AN7" s="3241"/>
      <c r="AO7" s="3241"/>
      <c r="AP7" s="3241"/>
      <c r="AQ7" s="3241"/>
      <c r="AR7" s="3241"/>
      <c r="AS7" s="3241"/>
      <c r="AT7" s="3241"/>
      <c r="AU7" s="3241"/>
      <c r="AV7" s="3241"/>
      <c r="AW7" s="3241"/>
      <c r="AX7" s="3241"/>
      <c r="AY7" s="3242"/>
    </row>
    <row r="8" spans="2:51" ht="61.55" customHeight="1" x14ac:dyDescent="0.15">
      <c r="B8" s="1100"/>
      <c r="C8" s="1101"/>
      <c r="D8" s="1101"/>
      <c r="E8" s="1101"/>
      <c r="F8" s="1101"/>
      <c r="G8" s="1101"/>
      <c r="H8" s="3238"/>
      <c r="I8" s="3239"/>
      <c r="J8" s="3239"/>
      <c r="K8" s="3239"/>
      <c r="L8" s="3239"/>
      <c r="M8" s="3239"/>
      <c r="N8" s="3239"/>
      <c r="O8" s="3239"/>
      <c r="P8" s="3239"/>
      <c r="Q8" s="3239"/>
      <c r="R8" s="3239"/>
      <c r="S8" s="3239"/>
      <c r="T8" s="3239"/>
      <c r="U8" s="3239"/>
      <c r="V8" s="3239"/>
      <c r="W8" s="1206"/>
      <c r="X8" s="1206"/>
      <c r="Y8" s="1207"/>
      <c r="Z8" s="1111"/>
      <c r="AA8" s="1109"/>
      <c r="AB8" s="1109"/>
      <c r="AC8" s="1109"/>
      <c r="AD8" s="1109"/>
      <c r="AE8" s="1110"/>
      <c r="AF8" s="3243"/>
      <c r="AG8" s="3244"/>
      <c r="AH8" s="3244"/>
      <c r="AI8" s="3244"/>
      <c r="AJ8" s="3244"/>
      <c r="AK8" s="3244"/>
      <c r="AL8" s="3244"/>
      <c r="AM8" s="3244"/>
      <c r="AN8" s="3244"/>
      <c r="AO8" s="3244"/>
      <c r="AP8" s="3244"/>
      <c r="AQ8" s="3244"/>
      <c r="AR8" s="3244"/>
      <c r="AS8" s="3244"/>
      <c r="AT8" s="3244"/>
      <c r="AU8" s="3244"/>
      <c r="AV8" s="3244"/>
      <c r="AW8" s="3244"/>
      <c r="AX8" s="3244"/>
      <c r="AY8" s="3245"/>
    </row>
    <row r="9" spans="2:51" ht="70.55" customHeight="1" x14ac:dyDescent="0.15">
      <c r="B9" s="1118" t="s">
        <v>113</v>
      </c>
      <c r="C9" s="1119"/>
      <c r="D9" s="1119"/>
      <c r="E9" s="1119"/>
      <c r="F9" s="1119"/>
      <c r="G9" s="1119"/>
      <c r="H9" s="2155" t="s">
        <v>1686</v>
      </c>
      <c r="I9" s="3246"/>
      <c r="J9" s="3246"/>
      <c r="K9" s="3246"/>
      <c r="L9" s="3246"/>
      <c r="M9" s="3246"/>
      <c r="N9" s="3246"/>
      <c r="O9" s="3246"/>
      <c r="P9" s="3246"/>
      <c r="Q9" s="3246"/>
      <c r="R9" s="3246"/>
      <c r="S9" s="3246"/>
      <c r="T9" s="3246"/>
      <c r="U9" s="3246"/>
      <c r="V9" s="3246"/>
      <c r="W9" s="3246"/>
      <c r="X9" s="3246"/>
      <c r="Y9" s="3246"/>
      <c r="Z9" s="3246"/>
      <c r="AA9" s="3246"/>
      <c r="AB9" s="3246"/>
      <c r="AC9" s="3246"/>
      <c r="AD9" s="3246"/>
      <c r="AE9" s="3246"/>
      <c r="AF9" s="3246"/>
      <c r="AG9" s="3246"/>
      <c r="AH9" s="3246"/>
      <c r="AI9" s="3246"/>
      <c r="AJ9" s="3246"/>
      <c r="AK9" s="3246"/>
      <c r="AL9" s="3246"/>
      <c r="AM9" s="3246"/>
      <c r="AN9" s="3246"/>
      <c r="AO9" s="3246"/>
      <c r="AP9" s="3246"/>
      <c r="AQ9" s="3246"/>
      <c r="AR9" s="3246"/>
      <c r="AS9" s="3246"/>
      <c r="AT9" s="3246"/>
      <c r="AU9" s="3246"/>
      <c r="AV9" s="3246"/>
      <c r="AW9" s="3246"/>
      <c r="AX9" s="3246"/>
      <c r="AY9" s="3247"/>
    </row>
    <row r="10" spans="2:51" ht="159.05000000000001" customHeight="1" x14ac:dyDescent="0.15">
      <c r="B10" s="1118" t="s">
        <v>145</v>
      </c>
      <c r="C10" s="1119"/>
      <c r="D10" s="1119"/>
      <c r="E10" s="1119"/>
      <c r="F10" s="1119"/>
      <c r="G10" s="1119"/>
      <c r="H10" s="3234" t="s">
        <v>1687</v>
      </c>
      <c r="I10" s="3235"/>
      <c r="J10" s="3235"/>
      <c r="K10" s="3235"/>
      <c r="L10" s="3235"/>
      <c r="M10" s="3235"/>
      <c r="N10" s="3235"/>
      <c r="O10" s="3235"/>
      <c r="P10" s="3235"/>
      <c r="Q10" s="3235"/>
      <c r="R10" s="3235"/>
      <c r="S10" s="3235"/>
      <c r="T10" s="3235"/>
      <c r="U10" s="3235"/>
      <c r="V10" s="3235"/>
      <c r="W10" s="3235"/>
      <c r="X10" s="3235"/>
      <c r="Y10" s="3235"/>
      <c r="Z10" s="3235"/>
      <c r="AA10" s="3235"/>
      <c r="AB10" s="3235"/>
      <c r="AC10" s="3235"/>
      <c r="AD10" s="3235"/>
      <c r="AE10" s="3235"/>
      <c r="AF10" s="3235"/>
      <c r="AG10" s="3235"/>
      <c r="AH10" s="3235"/>
      <c r="AI10" s="3235"/>
      <c r="AJ10" s="3235"/>
      <c r="AK10" s="3235"/>
      <c r="AL10" s="3235"/>
      <c r="AM10" s="3235"/>
      <c r="AN10" s="3235"/>
      <c r="AO10" s="3235"/>
      <c r="AP10" s="3235"/>
      <c r="AQ10" s="3235"/>
      <c r="AR10" s="3235"/>
      <c r="AS10" s="3235"/>
      <c r="AT10" s="3235"/>
      <c r="AU10" s="3235"/>
      <c r="AV10" s="3235"/>
      <c r="AW10" s="3235"/>
      <c r="AX10" s="3235"/>
      <c r="AY10" s="3236"/>
    </row>
    <row r="11" spans="2:51" ht="29.3" customHeight="1" x14ac:dyDescent="0.15">
      <c r="B11" s="1118" t="s">
        <v>10</v>
      </c>
      <c r="C11" s="1119"/>
      <c r="D11" s="1119"/>
      <c r="E11" s="1119"/>
      <c r="F11" s="1119"/>
      <c r="G11" s="1143"/>
      <c r="H11" s="1628" t="s">
        <v>712</v>
      </c>
      <c r="I11" s="1629"/>
      <c r="J11" s="1629"/>
      <c r="K11" s="1629"/>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30"/>
    </row>
    <row r="12" spans="2:51" ht="20.95" customHeight="1" x14ac:dyDescent="0.15">
      <c r="B12" s="1147" t="s">
        <v>146</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18" customHeight="1" x14ac:dyDescent="0.15">
      <c r="B13" s="685"/>
      <c r="C13" s="686"/>
      <c r="D13" s="686"/>
      <c r="E13" s="686"/>
      <c r="F13" s="686"/>
      <c r="G13" s="687"/>
      <c r="H13" s="1159" t="s">
        <v>17</v>
      </c>
      <c r="I13" s="1962"/>
      <c r="J13" s="1165" t="s">
        <v>18</v>
      </c>
      <c r="K13" s="1166"/>
      <c r="L13" s="1166"/>
      <c r="M13" s="1166"/>
      <c r="N13" s="1166"/>
      <c r="O13" s="1166"/>
      <c r="P13" s="1167"/>
      <c r="Q13" s="3227" t="s">
        <v>1688</v>
      </c>
      <c r="R13" s="3228"/>
      <c r="S13" s="3228"/>
      <c r="T13" s="3228"/>
      <c r="U13" s="3228"/>
      <c r="V13" s="3228"/>
      <c r="W13" s="3229"/>
      <c r="X13" s="3227" t="s">
        <v>101</v>
      </c>
      <c r="Y13" s="3228"/>
      <c r="Z13" s="3228"/>
      <c r="AA13" s="3228"/>
      <c r="AB13" s="3228"/>
      <c r="AC13" s="3228"/>
      <c r="AD13" s="3229"/>
      <c r="AE13" s="3227" t="s">
        <v>1688</v>
      </c>
      <c r="AF13" s="3228"/>
      <c r="AG13" s="3228"/>
      <c r="AH13" s="3228"/>
      <c r="AI13" s="3228"/>
      <c r="AJ13" s="3228"/>
      <c r="AK13" s="3229"/>
      <c r="AL13" s="3230">
        <v>1147</v>
      </c>
      <c r="AM13" s="3230"/>
      <c r="AN13" s="3230"/>
      <c r="AO13" s="3230"/>
      <c r="AP13" s="3230"/>
      <c r="AQ13" s="3230"/>
      <c r="AR13" s="3230"/>
      <c r="AS13" s="3230">
        <v>1347</v>
      </c>
      <c r="AT13" s="3230"/>
      <c r="AU13" s="3230"/>
      <c r="AV13" s="3230"/>
      <c r="AW13" s="3230"/>
      <c r="AX13" s="3230"/>
      <c r="AY13" s="3231"/>
    </row>
    <row r="14" spans="2:51" ht="18" customHeight="1" x14ac:dyDescent="0.15">
      <c r="B14" s="685"/>
      <c r="C14" s="686"/>
      <c r="D14" s="686"/>
      <c r="E14" s="686"/>
      <c r="F14" s="686"/>
      <c r="G14" s="687"/>
      <c r="H14" s="2997"/>
      <c r="I14" s="1964"/>
      <c r="J14" s="2998"/>
      <c r="K14" s="2999"/>
      <c r="L14" s="2999"/>
      <c r="M14" s="2999"/>
      <c r="N14" s="2999"/>
      <c r="O14" s="2999"/>
      <c r="P14" s="3000"/>
      <c r="Q14" s="3224"/>
      <c r="R14" s="3225"/>
      <c r="S14" s="3225"/>
      <c r="T14" s="3225"/>
      <c r="U14" s="3225"/>
      <c r="V14" s="3225"/>
      <c r="W14" s="3226"/>
      <c r="X14" s="3224"/>
      <c r="Y14" s="3225"/>
      <c r="Z14" s="3225"/>
      <c r="AA14" s="3225"/>
      <c r="AB14" s="3225"/>
      <c r="AC14" s="3225"/>
      <c r="AD14" s="3226"/>
      <c r="AE14" s="3224"/>
      <c r="AF14" s="3225"/>
      <c r="AG14" s="3225"/>
      <c r="AH14" s="3225"/>
      <c r="AI14" s="3225"/>
      <c r="AJ14" s="3225"/>
      <c r="AK14" s="3226"/>
      <c r="AL14" s="3224" t="s">
        <v>1689</v>
      </c>
      <c r="AM14" s="3225"/>
      <c r="AN14" s="3225"/>
      <c r="AO14" s="3225"/>
      <c r="AP14" s="3225"/>
      <c r="AQ14" s="3225"/>
      <c r="AR14" s="3226"/>
      <c r="AS14" s="3232" t="s">
        <v>1690</v>
      </c>
      <c r="AT14" s="3225"/>
      <c r="AU14" s="3225"/>
      <c r="AV14" s="3225"/>
      <c r="AW14" s="3225"/>
      <c r="AX14" s="3225"/>
      <c r="AY14" s="3233"/>
    </row>
    <row r="15" spans="2:51" ht="20.95" customHeight="1" x14ac:dyDescent="0.15">
      <c r="B15" s="685"/>
      <c r="C15" s="686"/>
      <c r="D15" s="686"/>
      <c r="E15" s="686"/>
      <c r="F15" s="686"/>
      <c r="G15" s="687"/>
      <c r="H15" s="1963"/>
      <c r="I15" s="1964"/>
      <c r="J15" s="1173" t="s">
        <v>19</v>
      </c>
      <c r="K15" s="1174"/>
      <c r="L15" s="1174"/>
      <c r="M15" s="1174"/>
      <c r="N15" s="1174"/>
      <c r="O15" s="1174"/>
      <c r="P15" s="1175"/>
      <c r="Q15" s="3223" t="s">
        <v>101</v>
      </c>
      <c r="R15" s="3223"/>
      <c r="S15" s="3223"/>
      <c r="T15" s="3223"/>
      <c r="U15" s="3223"/>
      <c r="V15" s="3223"/>
      <c r="W15" s="3223"/>
      <c r="X15" s="3223" t="s">
        <v>101</v>
      </c>
      <c r="Y15" s="3223"/>
      <c r="Z15" s="3223"/>
      <c r="AA15" s="3223"/>
      <c r="AB15" s="3223"/>
      <c r="AC15" s="3223"/>
      <c r="AD15" s="3223"/>
      <c r="AE15" s="3223" t="s">
        <v>1691</v>
      </c>
      <c r="AF15" s="3223"/>
      <c r="AG15" s="3223"/>
      <c r="AH15" s="3223"/>
      <c r="AI15" s="3223"/>
      <c r="AJ15" s="3223"/>
      <c r="AK15" s="3223"/>
      <c r="AL15" s="3224" t="s">
        <v>1688</v>
      </c>
      <c r="AM15" s="3225"/>
      <c r="AN15" s="3225"/>
      <c r="AO15" s="3225"/>
      <c r="AP15" s="3225"/>
      <c r="AQ15" s="3225"/>
      <c r="AR15" s="3226"/>
      <c r="AS15" s="2107"/>
      <c r="AT15" s="2107"/>
      <c r="AU15" s="2107"/>
      <c r="AV15" s="2107"/>
      <c r="AW15" s="2107"/>
      <c r="AX15" s="2107"/>
      <c r="AY15" s="2108"/>
    </row>
    <row r="16" spans="2:51" ht="24.75" customHeight="1" x14ac:dyDescent="0.15">
      <c r="B16" s="685"/>
      <c r="C16" s="686"/>
      <c r="D16" s="686"/>
      <c r="E16" s="686"/>
      <c r="F16" s="686"/>
      <c r="G16" s="687"/>
      <c r="H16" s="1963"/>
      <c r="I16" s="1964"/>
      <c r="J16" s="1173" t="s">
        <v>20</v>
      </c>
      <c r="K16" s="1174"/>
      <c r="L16" s="1174"/>
      <c r="M16" s="1174"/>
      <c r="N16" s="1174"/>
      <c r="O16" s="1174"/>
      <c r="P16" s="1175"/>
      <c r="Q16" s="3223" t="s">
        <v>101</v>
      </c>
      <c r="R16" s="3223"/>
      <c r="S16" s="3223"/>
      <c r="T16" s="3223"/>
      <c r="U16" s="3223"/>
      <c r="V16" s="3223"/>
      <c r="W16" s="3223"/>
      <c r="X16" s="3223" t="s">
        <v>101</v>
      </c>
      <c r="Y16" s="3223"/>
      <c r="Z16" s="3223"/>
      <c r="AA16" s="3223"/>
      <c r="AB16" s="3223"/>
      <c r="AC16" s="3223"/>
      <c r="AD16" s="3223"/>
      <c r="AE16" s="3223">
        <v>-1936.971</v>
      </c>
      <c r="AF16" s="3223"/>
      <c r="AG16" s="3223"/>
      <c r="AH16" s="3223"/>
      <c r="AI16" s="3223"/>
      <c r="AJ16" s="3223"/>
      <c r="AK16" s="3223"/>
      <c r="AL16" s="3223">
        <v>1937</v>
      </c>
      <c r="AM16" s="3223"/>
      <c r="AN16" s="3223"/>
      <c r="AO16" s="3223"/>
      <c r="AP16" s="3223"/>
      <c r="AQ16" s="3223"/>
      <c r="AR16" s="3223"/>
      <c r="AS16" s="2107"/>
      <c r="AT16" s="2107"/>
      <c r="AU16" s="2107"/>
      <c r="AV16" s="2107"/>
      <c r="AW16" s="2107"/>
      <c r="AX16" s="2107"/>
      <c r="AY16" s="2108"/>
    </row>
    <row r="17" spans="2:51" ht="24.75" customHeight="1" x14ac:dyDescent="0.15">
      <c r="B17" s="685"/>
      <c r="C17" s="686"/>
      <c r="D17" s="686"/>
      <c r="E17" s="686"/>
      <c r="F17" s="686"/>
      <c r="G17" s="687"/>
      <c r="H17" s="1965"/>
      <c r="I17" s="1966"/>
      <c r="J17" s="1177" t="s">
        <v>21</v>
      </c>
      <c r="K17" s="1178"/>
      <c r="L17" s="1178"/>
      <c r="M17" s="1178"/>
      <c r="N17" s="1178"/>
      <c r="O17" s="1178"/>
      <c r="P17" s="1179"/>
      <c r="Q17" s="3219" t="s">
        <v>101</v>
      </c>
      <c r="R17" s="3219"/>
      <c r="S17" s="3219"/>
      <c r="T17" s="3219"/>
      <c r="U17" s="3219"/>
      <c r="V17" s="3219"/>
      <c r="W17" s="3219"/>
      <c r="X17" s="3219" t="s">
        <v>101</v>
      </c>
      <c r="Y17" s="3219"/>
      <c r="Z17" s="3219"/>
      <c r="AA17" s="3219"/>
      <c r="AB17" s="3219"/>
      <c r="AC17" s="3219"/>
      <c r="AD17" s="3219"/>
      <c r="AE17" s="3219">
        <v>65.028999999999996</v>
      </c>
      <c r="AF17" s="3219"/>
      <c r="AG17" s="3219"/>
      <c r="AH17" s="3219"/>
      <c r="AI17" s="3219"/>
      <c r="AJ17" s="3219"/>
      <c r="AK17" s="3219"/>
      <c r="AL17" s="3219">
        <f>SUM(AL13:AL16)+409</f>
        <v>3493</v>
      </c>
      <c r="AM17" s="3219"/>
      <c r="AN17" s="3219"/>
      <c r="AO17" s="3219"/>
      <c r="AP17" s="3219"/>
      <c r="AQ17" s="3219"/>
      <c r="AR17" s="3219"/>
      <c r="AS17" s="3220">
        <v>2828</v>
      </c>
      <c r="AT17" s="3221"/>
      <c r="AU17" s="3221"/>
      <c r="AV17" s="3221"/>
      <c r="AW17" s="3221"/>
      <c r="AX17" s="3221"/>
      <c r="AY17" s="3222"/>
    </row>
    <row r="18" spans="2:51" ht="24.75" customHeight="1" x14ac:dyDescent="0.15">
      <c r="B18" s="685"/>
      <c r="C18" s="686"/>
      <c r="D18" s="686"/>
      <c r="E18" s="686"/>
      <c r="F18" s="686"/>
      <c r="G18" s="687"/>
      <c r="H18" s="1190" t="s">
        <v>22</v>
      </c>
      <c r="I18" s="1191"/>
      <c r="J18" s="1191"/>
      <c r="K18" s="1191"/>
      <c r="L18" s="1191"/>
      <c r="M18" s="1191"/>
      <c r="N18" s="1191"/>
      <c r="O18" s="1191"/>
      <c r="P18" s="1191"/>
      <c r="Q18" s="3215" t="s">
        <v>101</v>
      </c>
      <c r="R18" s="3215"/>
      <c r="S18" s="3215"/>
      <c r="T18" s="3215"/>
      <c r="U18" s="3215"/>
      <c r="V18" s="3215"/>
      <c r="W18" s="3215"/>
      <c r="X18" s="3216" t="s">
        <v>101</v>
      </c>
      <c r="Y18" s="3217"/>
      <c r="Z18" s="3217"/>
      <c r="AA18" s="3217"/>
      <c r="AB18" s="3217"/>
      <c r="AC18" s="3217"/>
      <c r="AD18" s="3218"/>
      <c r="AE18" s="3215">
        <v>65</v>
      </c>
      <c r="AF18" s="3215"/>
      <c r="AG18" s="3215"/>
      <c r="AH18" s="3215"/>
      <c r="AI18" s="3215"/>
      <c r="AJ18" s="3215"/>
      <c r="AK18" s="3215"/>
      <c r="AL18" s="2013"/>
      <c r="AM18" s="2013"/>
      <c r="AN18" s="2013"/>
      <c r="AO18" s="2013"/>
      <c r="AP18" s="2013"/>
      <c r="AQ18" s="2013"/>
      <c r="AR18" s="2013"/>
      <c r="AS18" s="2013"/>
      <c r="AT18" s="2013"/>
      <c r="AU18" s="2013"/>
      <c r="AV18" s="2013"/>
      <c r="AW18" s="2013"/>
      <c r="AX18" s="2013"/>
      <c r="AY18" s="2014"/>
    </row>
    <row r="19" spans="2:51" ht="24.75" customHeight="1" x14ac:dyDescent="0.15">
      <c r="B19" s="1150"/>
      <c r="C19" s="1151"/>
      <c r="D19" s="1151"/>
      <c r="E19" s="1151"/>
      <c r="F19" s="1151"/>
      <c r="G19" s="1152"/>
      <c r="H19" s="1190" t="s">
        <v>23</v>
      </c>
      <c r="I19" s="1191"/>
      <c r="J19" s="1191"/>
      <c r="K19" s="1191"/>
      <c r="L19" s="1191"/>
      <c r="M19" s="1191"/>
      <c r="N19" s="1191"/>
      <c r="O19" s="1191"/>
      <c r="P19" s="1191"/>
      <c r="Q19" s="3214" t="s">
        <v>101</v>
      </c>
      <c r="R19" s="3214"/>
      <c r="S19" s="3214"/>
      <c r="T19" s="3214"/>
      <c r="U19" s="3214"/>
      <c r="V19" s="3214"/>
      <c r="W19" s="3214"/>
      <c r="X19" s="3214" t="s">
        <v>101</v>
      </c>
      <c r="Y19" s="3214"/>
      <c r="Z19" s="3214"/>
      <c r="AA19" s="3214"/>
      <c r="AB19" s="3214"/>
      <c r="AC19" s="3214"/>
      <c r="AD19" s="3214"/>
      <c r="AE19" s="3214">
        <v>1</v>
      </c>
      <c r="AF19" s="3214"/>
      <c r="AG19" s="3214"/>
      <c r="AH19" s="3214"/>
      <c r="AI19" s="3214"/>
      <c r="AJ19" s="3214"/>
      <c r="AK19" s="3214"/>
      <c r="AL19" s="2013"/>
      <c r="AM19" s="2013"/>
      <c r="AN19" s="2013"/>
      <c r="AO19" s="2013"/>
      <c r="AP19" s="2013"/>
      <c r="AQ19" s="2013"/>
      <c r="AR19" s="2013"/>
      <c r="AS19" s="2013"/>
      <c r="AT19" s="2013"/>
      <c r="AU19" s="2013"/>
      <c r="AV19" s="2013"/>
      <c r="AW19" s="2013"/>
      <c r="AX19" s="2013"/>
      <c r="AY19" s="2014"/>
    </row>
    <row r="20" spans="2:51" ht="31.75" customHeight="1" x14ac:dyDescent="0.15">
      <c r="B20" s="1246" t="s">
        <v>24</v>
      </c>
      <c r="C20" s="1247"/>
      <c r="D20" s="1247"/>
      <c r="E20" s="1247"/>
      <c r="F20" s="1247"/>
      <c r="G20" s="1248"/>
      <c r="H20" s="3210" t="s">
        <v>25</v>
      </c>
      <c r="I20" s="1709"/>
      <c r="J20" s="1709"/>
      <c r="K20" s="1709"/>
      <c r="L20" s="1709"/>
      <c r="M20" s="1709"/>
      <c r="N20" s="1709"/>
      <c r="O20" s="1709"/>
      <c r="P20" s="1709"/>
      <c r="Q20" s="1709"/>
      <c r="R20" s="1709"/>
      <c r="S20" s="1709"/>
      <c r="T20" s="1709"/>
      <c r="U20" s="1709"/>
      <c r="V20" s="1709"/>
      <c r="W20" s="1709"/>
      <c r="X20" s="1709"/>
      <c r="Y20" s="1710"/>
      <c r="Z20" s="1711"/>
      <c r="AA20" s="1712"/>
      <c r="AB20" s="1713"/>
      <c r="AC20" s="1708" t="s">
        <v>26</v>
      </c>
      <c r="AD20" s="1709"/>
      <c r="AE20" s="1710"/>
      <c r="AF20" s="3205" t="s">
        <v>12</v>
      </c>
      <c r="AG20" s="3205"/>
      <c r="AH20" s="3205"/>
      <c r="AI20" s="3205"/>
      <c r="AJ20" s="3205"/>
      <c r="AK20" s="3205" t="s">
        <v>13</v>
      </c>
      <c r="AL20" s="3205"/>
      <c r="AM20" s="3205"/>
      <c r="AN20" s="3205"/>
      <c r="AO20" s="3205"/>
      <c r="AP20" s="3205" t="s">
        <v>14</v>
      </c>
      <c r="AQ20" s="3205"/>
      <c r="AR20" s="3205"/>
      <c r="AS20" s="3205"/>
      <c r="AT20" s="3205"/>
      <c r="AU20" s="3206" t="s">
        <v>715</v>
      </c>
      <c r="AV20" s="3205"/>
      <c r="AW20" s="3205"/>
      <c r="AX20" s="3205"/>
      <c r="AY20" s="3207"/>
    </row>
    <row r="21" spans="2:51" ht="31.6" customHeight="1" x14ac:dyDescent="0.15">
      <c r="B21" s="1246"/>
      <c r="C21" s="1247"/>
      <c r="D21" s="1247"/>
      <c r="E21" s="1247"/>
      <c r="F21" s="1247"/>
      <c r="G21" s="1248"/>
      <c r="H21" s="3198" t="s">
        <v>1692</v>
      </c>
      <c r="I21" s="2133"/>
      <c r="J21" s="2133"/>
      <c r="K21" s="2133"/>
      <c r="L21" s="2133"/>
      <c r="M21" s="2133"/>
      <c r="N21" s="2133"/>
      <c r="O21" s="2133"/>
      <c r="P21" s="2133"/>
      <c r="Q21" s="2133"/>
      <c r="R21" s="2133"/>
      <c r="S21" s="2133"/>
      <c r="T21" s="2133"/>
      <c r="U21" s="2133"/>
      <c r="V21" s="2133"/>
      <c r="W21" s="2133"/>
      <c r="X21" s="2133"/>
      <c r="Y21" s="2134"/>
      <c r="Z21" s="1700" t="s">
        <v>27</v>
      </c>
      <c r="AA21" s="1701"/>
      <c r="AB21" s="1702"/>
      <c r="AC21" s="2198" t="s">
        <v>1615</v>
      </c>
      <c r="AD21" s="2199"/>
      <c r="AE21" s="2199"/>
      <c r="AF21" s="3176" t="s">
        <v>101</v>
      </c>
      <c r="AG21" s="3177"/>
      <c r="AH21" s="3177"/>
      <c r="AI21" s="3177"/>
      <c r="AJ21" s="3178"/>
      <c r="AK21" s="3176" t="s">
        <v>101</v>
      </c>
      <c r="AL21" s="3177"/>
      <c r="AM21" s="3177"/>
      <c r="AN21" s="3177"/>
      <c r="AO21" s="3178"/>
      <c r="AP21" s="3179" t="s">
        <v>1693</v>
      </c>
      <c r="AQ21" s="3208"/>
      <c r="AR21" s="3208"/>
      <c r="AS21" s="3208"/>
      <c r="AT21" s="3209"/>
      <c r="AU21" s="3202">
        <v>78.680000000000007</v>
      </c>
      <c r="AV21" s="3203"/>
      <c r="AW21" s="3203"/>
      <c r="AX21" s="3203"/>
      <c r="AY21" s="3204"/>
    </row>
    <row r="22" spans="2:51" ht="31.6" customHeight="1" x14ac:dyDescent="0.15">
      <c r="B22" s="1246"/>
      <c r="C22" s="1247"/>
      <c r="D22" s="1247"/>
      <c r="E22" s="1247"/>
      <c r="F22" s="1247"/>
      <c r="G22" s="1248"/>
      <c r="H22" s="3183"/>
      <c r="I22" s="3184"/>
      <c r="J22" s="3184"/>
      <c r="K22" s="3184"/>
      <c r="L22" s="3184"/>
      <c r="M22" s="3184"/>
      <c r="N22" s="3184"/>
      <c r="O22" s="3184"/>
      <c r="P22" s="3184"/>
      <c r="Q22" s="3184"/>
      <c r="R22" s="3184"/>
      <c r="S22" s="3184"/>
      <c r="T22" s="3184"/>
      <c r="U22" s="3184"/>
      <c r="V22" s="3184"/>
      <c r="W22" s="3184"/>
      <c r="X22" s="3184"/>
      <c r="Y22" s="3185"/>
      <c r="Z22" s="1700" t="s">
        <v>28</v>
      </c>
      <c r="AA22" s="1701"/>
      <c r="AB22" s="1702"/>
      <c r="AC22" s="3211" t="s">
        <v>1615</v>
      </c>
      <c r="AD22" s="3212"/>
      <c r="AE22" s="3213"/>
      <c r="AF22" s="3168" t="s">
        <v>1694</v>
      </c>
      <c r="AG22" s="3169"/>
      <c r="AH22" s="3169"/>
      <c r="AI22" s="3169"/>
      <c r="AJ22" s="3170"/>
      <c r="AK22" s="3168" t="s">
        <v>101</v>
      </c>
      <c r="AL22" s="3169"/>
      <c r="AM22" s="3169"/>
      <c r="AN22" s="3169"/>
      <c r="AO22" s="3170"/>
      <c r="AP22" s="3179" t="s">
        <v>1695</v>
      </c>
      <c r="AQ22" s="3180"/>
      <c r="AR22" s="3180"/>
      <c r="AS22" s="3180"/>
      <c r="AT22" s="3181"/>
      <c r="AU22" s="3174"/>
      <c r="AV22" s="3174"/>
      <c r="AW22" s="3174"/>
      <c r="AX22" s="3174"/>
      <c r="AY22" s="3175"/>
    </row>
    <row r="23" spans="2:51" ht="31.6" customHeight="1" x14ac:dyDescent="0.15">
      <c r="B23" s="1246"/>
      <c r="C23" s="1247"/>
      <c r="D23" s="1247"/>
      <c r="E23" s="1247"/>
      <c r="F23" s="1247"/>
      <c r="G23" s="1248"/>
      <c r="H23" s="3198" t="s">
        <v>1696</v>
      </c>
      <c r="I23" s="2114"/>
      <c r="J23" s="2114"/>
      <c r="K23" s="2114"/>
      <c r="L23" s="2114"/>
      <c r="M23" s="2114"/>
      <c r="N23" s="2114"/>
      <c r="O23" s="2114"/>
      <c r="P23" s="2114"/>
      <c r="Q23" s="2114"/>
      <c r="R23" s="2114"/>
      <c r="S23" s="2114"/>
      <c r="T23" s="2114"/>
      <c r="U23" s="2114"/>
      <c r="V23" s="2114"/>
      <c r="W23" s="2114"/>
      <c r="X23" s="2114"/>
      <c r="Y23" s="2115"/>
      <c r="Z23" s="1700" t="s">
        <v>27</v>
      </c>
      <c r="AA23" s="1701"/>
      <c r="AB23" s="1702"/>
      <c r="AC23" s="3186" t="s">
        <v>1697</v>
      </c>
      <c r="AD23" s="3187"/>
      <c r="AE23" s="3188"/>
      <c r="AF23" s="3199" t="s">
        <v>101</v>
      </c>
      <c r="AG23" s="3200"/>
      <c r="AH23" s="3200"/>
      <c r="AI23" s="3200"/>
      <c r="AJ23" s="3201"/>
      <c r="AK23" s="3176" t="s">
        <v>101</v>
      </c>
      <c r="AL23" s="3177"/>
      <c r="AM23" s="3177"/>
      <c r="AN23" s="3177"/>
      <c r="AO23" s="3178"/>
      <c r="AP23" s="3179" t="s">
        <v>1698</v>
      </c>
      <c r="AQ23" s="3180"/>
      <c r="AR23" s="3180"/>
      <c r="AS23" s="3180"/>
      <c r="AT23" s="3181"/>
      <c r="AU23" s="3202">
        <v>7.2</v>
      </c>
      <c r="AV23" s="3203"/>
      <c r="AW23" s="3203"/>
      <c r="AX23" s="3203"/>
      <c r="AY23" s="3204"/>
    </row>
    <row r="24" spans="2:51" ht="31.6" customHeight="1" x14ac:dyDescent="0.15">
      <c r="B24" s="1246"/>
      <c r="C24" s="1247"/>
      <c r="D24" s="1247"/>
      <c r="E24" s="1247"/>
      <c r="F24" s="1247"/>
      <c r="G24" s="1248"/>
      <c r="H24" s="2116"/>
      <c r="I24" s="2117"/>
      <c r="J24" s="2117"/>
      <c r="K24" s="2117"/>
      <c r="L24" s="2117"/>
      <c r="M24" s="2117"/>
      <c r="N24" s="2117"/>
      <c r="O24" s="2117"/>
      <c r="P24" s="2117"/>
      <c r="Q24" s="2117"/>
      <c r="R24" s="2117"/>
      <c r="S24" s="2117"/>
      <c r="T24" s="2117"/>
      <c r="U24" s="2117"/>
      <c r="V24" s="2117"/>
      <c r="W24" s="2117"/>
      <c r="X24" s="2117"/>
      <c r="Y24" s="2118"/>
      <c r="Z24" s="1700" t="s">
        <v>28</v>
      </c>
      <c r="AA24" s="1701"/>
      <c r="AB24" s="1702"/>
      <c r="AC24" s="3211" t="s">
        <v>1615</v>
      </c>
      <c r="AD24" s="3212"/>
      <c r="AE24" s="3213"/>
      <c r="AF24" s="3176" t="s">
        <v>101</v>
      </c>
      <c r="AG24" s="3177"/>
      <c r="AH24" s="3177"/>
      <c r="AI24" s="3177"/>
      <c r="AJ24" s="3178"/>
      <c r="AK24" s="3168" t="s">
        <v>101</v>
      </c>
      <c r="AL24" s="3169"/>
      <c r="AM24" s="3169"/>
      <c r="AN24" s="3169"/>
      <c r="AO24" s="3170"/>
      <c r="AP24" s="3179" t="s">
        <v>1699</v>
      </c>
      <c r="AQ24" s="3180"/>
      <c r="AR24" s="3180"/>
      <c r="AS24" s="3180"/>
      <c r="AT24" s="3181"/>
      <c r="AU24" s="3174"/>
      <c r="AV24" s="3174"/>
      <c r="AW24" s="3174"/>
      <c r="AX24" s="3174"/>
      <c r="AY24" s="3175"/>
    </row>
    <row r="25" spans="2:51" ht="31.6" customHeight="1" x14ac:dyDescent="0.15">
      <c r="B25" s="1249"/>
      <c r="C25" s="1247"/>
      <c r="D25" s="1247"/>
      <c r="E25" s="1247"/>
      <c r="F25" s="1247"/>
      <c r="G25" s="1248"/>
      <c r="H25" s="3182" t="s">
        <v>1700</v>
      </c>
      <c r="I25" s="2082"/>
      <c r="J25" s="2082"/>
      <c r="K25" s="2082"/>
      <c r="L25" s="2082"/>
      <c r="M25" s="2082"/>
      <c r="N25" s="2082"/>
      <c r="O25" s="2082"/>
      <c r="P25" s="2082"/>
      <c r="Q25" s="2082"/>
      <c r="R25" s="2082"/>
      <c r="S25" s="2082"/>
      <c r="T25" s="2082"/>
      <c r="U25" s="2082"/>
      <c r="V25" s="2082"/>
      <c r="W25" s="2082"/>
      <c r="X25" s="2082"/>
      <c r="Y25" s="2083"/>
      <c r="Z25" s="1700" t="s">
        <v>27</v>
      </c>
      <c r="AA25" s="1701"/>
      <c r="AB25" s="1702"/>
      <c r="AC25" s="3186" t="s">
        <v>1701</v>
      </c>
      <c r="AD25" s="3187"/>
      <c r="AE25" s="3188"/>
      <c r="AF25" s="3189" t="s">
        <v>101</v>
      </c>
      <c r="AG25" s="3190"/>
      <c r="AH25" s="3190"/>
      <c r="AI25" s="3190"/>
      <c r="AJ25" s="3191"/>
      <c r="AK25" s="3192" t="s">
        <v>101</v>
      </c>
      <c r="AL25" s="3193"/>
      <c r="AM25" s="3193"/>
      <c r="AN25" s="3193"/>
      <c r="AO25" s="3194"/>
      <c r="AP25" s="3195" t="s">
        <v>1702</v>
      </c>
      <c r="AQ25" s="3196"/>
      <c r="AR25" s="3196"/>
      <c r="AS25" s="3196"/>
      <c r="AT25" s="3197"/>
      <c r="AU25" s="3164">
        <v>1210</v>
      </c>
      <c r="AV25" s="3165"/>
      <c r="AW25" s="3165"/>
      <c r="AX25" s="3165"/>
      <c r="AY25" s="3166"/>
    </row>
    <row r="26" spans="2:51" ht="31.6" customHeight="1" x14ac:dyDescent="0.15">
      <c r="B26" s="1250"/>
      <c r="C26" s="1251"/>
      <c r="D26" s="1251"/>
      <c r="E26" s="1251"/>
      <c r="F26" s="1251"/>
      <c r="G26" s="1252"/>
      <c r="H26" s="3183"/>
      <c r="I26" s="3184"/>
      <c r="J26" s="3184"/>
      <c r="K26" s="3184"/>
      <c r="L26" s="3184"/>
      <c r="M26" s="3184"/>
      <c r="N26" s="3184"/>
      <c r="O26" s="3184"/>
      <c r="P26" s="3184"/>
      <c r="Q26" s="3184"/>
      <c r="R26" s="3184"/>
      <c r="S26" s="3184"/>
      <c r="T26" s="3184"/>
      <c r="U26" s="3184"/>
      <c r="V26" s="3184"/>
      <c r="W26" s="3184"/>
      <c r="X26" s="3184"/>
      <c r="Y26" s="3185"/>
      <c r="Z26" s="1700" t="s">
        <v>28</v>
      </c>
      <c r="AA26" s="1701"/>
      <c r="AB26" s="1702"/>
      <c r="AC26" s="3167" t="s">
        <v>1615</v>
      </c>
      <c r="AD26" s="701"/>
      <c r="AE26" s="702"/>
      <c r="AF26" s="3168" t="s">
        <v>101</v>
      </c>
      <c r="AG26" s="3169"/>
      <c r="AH26" s="3169"/>
      <c r="AI26" s="3169"/>
      <c r="AJ26" s="3170"/>
      <c r="AK26" s="3168" t="s">
        <v>101</v>
      </c>
      <c r="AL26" s="3169"/>
      <c r="AM26" s="3169"/>
      <c r="AN26" s="3169"/>
      <c r="AO26" s="3170"/>
      <c r="AP26" s="3171" t="s">
        <v>1703</v>
      </c>
      <c r="AQ26" s="3172"/>
      <c r="AR26" s="3172"/>
      <c r="AS26" s="3172"/>
      <c r="AT26" s="3173"/>
      <c r="AU26" s="3174"/>
      <c r="AV26" s="3174"/>
      <c r="AW26" s="3174"/>
      <c r="AX26" s="3174"/>
      <c r="AY26" s="3175"/>
    </row>
    <row r="27" spans="2:51" ht="31.75" customHeight="1" x14ac:dyDescent="0.15">
      <c r="B27" s="1243" t="s">
        <v>29</v>
      </c>
      <c r="C27" s="1244"/>
      <c r="D27" s="1244"/>
      <c r="E27" s="1244"/>
      <c r="F27" s="1244"/>
      <c r="G27" s="1245"/>
      <c r="H27" s="1217" t="s">
        <v>30</v>
      </c>
      <c r="I27" s="1156"/>
      <c r="J27" s="1156"/>
      <c r="K27" s="1156"/>
      <c r="L27" s="1156"/>
      <c r="M27" s="1156"/>
      <c r="N27" s="1156"/>
      <c r="O27" s="1156"/>
      <c r="P27" s="1156"/>
      <c r="Q27" s="1156"/>
      <c r="R27" s="1156"/>
      <c r="S27" s="1156"/>
      <c r="T27" s="1156"/>
      <c r="U27" s="1156"/>
      <c r="V27" s="1156"/>
      <c r="W27" s="1156"/>
      <c r="X27" s="1156"/>
      <c r="Y27" s="1157"/>
      <c r="Z27" s="1218"/>
      <c r="AA27" s="1219"/>
      <c r="AB27" s="1220"/>
      <c r="AC27" s="1155" t="s">
        <v>26</v>
      </c>
      <c r="AD27" s="1156"/>
      <c r="AE27" s="1157"/>
      <c r="AF27" s="1199" t="s">
        <v>116</v>
      </c>
      <c r="AG27" s="1199"/>
      <c r="AH27" s="1199"/>
      <c r="AI27" s="1199"/>
      <c r="AJ27" s="1199"/>
      <c r="AK27" s="1199" t="s">
        <v>124</v>
      </c>
      <c r="AL27" s="1199"/>
      <c r="AM27" s="1199"/>
      <c r="AN27" s="1199"/>
      <c r="AO27" s="1199"/>
      <c r="AP27" s="1199" t="s">
        <v>125</v>
      </c>
      <c r="AQ27" s="1199"/>
      <c r="AR27" s="1199"/>
      <c r="AS27" s="1199"/>
      <c r="AT27" s="1199"/>
      <c r="AU27" s="1264" t="s">
        <v>31</v>
      </c>
      <c r="AV27" s="1265"/>
      <c r="AW27" s="1265"/>
      <c r="AX27" s="1265"/>
      <c r="AY27" s="1266"/>
    </row>
    <row r="28" spans="2:51" ht="39.950000000000003" customHeight="1" x14ac:dyDescent="0.15">
      <c r="B28" s="688"/>
      <c r="C28" s="689"/>
      <c r="D28" s="689"/>
      <c r="E28" s="689"/>
      <c r="F28" s="689"/>
      <c r="G28" s="690"/>
      <c r="H28" s="1202" t="s">
        <v>1704</v>
      </c>
      <c r="I28" s="1203"/>
      <c r="J28" s="1203"/>
      <c r="K28" s="1203"/>
      <c r="L28" s="1203"/>
      <c r="M28" s="1203"/>
      <c r="N28" s="1203"/>
      <c r="O28" s="1203"/>
      <c r="P28" s="1203"/>
      <c r="Q28" s="1203"/>
      <c r="R28" s="1203"/>
      <c r="S28" s="1203"/>
      <c r="T28" s="1203"/>
      <c r="U28" s="1203"/>
      <c r="V28" s="1203"/>
      <c r="W28" s="1203"/>
      <c r="X28" s="1203"/>
      <c r="Y28" s="1204"/>
      <c r="Z28" s="1269" t="s">
        <v>32</v>
      </c>
      <c r="AA28" s="1270"/>
      <c r="AB28" s="1271"/>
      <c r="AC28" s="2782" t="s">
        <v>1705</v>
      </c>
      <c r="AD28" s="2436"/>
      <c r="AE28" s="2437"/>
      <c r="AF28" s="2167" t="s">
        <v>1694</v>
      </c>
      <c r="AG28" s="2168"/>
      <c r="AH28" s="2168"/>
      <c r="AI28" s="2168"/>
      <c r="AJ28" s="2169"/>
      <c r="AK28" s="2167" t="s">
        <v>1694</v>
      </c>
      <c r="AL28" s="2168"/>
      <c r="AM28" s="2168"/>
      <c r="AN28" s="2168"/>
      <c r="AO28" s="2169"/>
      <c r="AP28" s="3160">
        <v>57766</v>
      </c>
      <c r="AQ28" s="3161"/>
      <c r="AR28" s="3161"/>
      <c r="AS28" s="3161"/>
      <c r="AT28" s="3162"/>
      <c r="AU28" s="613" t="s">
        <v>1706</v>
      </c>
      <c r="AV28" s="614"/>
      <c r="AW28" s="614"/>
      <c r="AX28" s="614"/>
      <c r="AY28" s="615"/>
    </row>
    <row r="29" spans="2:51" ht="18.850000000000001" customHeight="1" x14ac:dyDescent="0.15">
      <c r="B29" s="670"/>
      <c r="C29" s="554"/>
      <c r="D29" s="554"/>
      <c r="E29" s="554"/>
      <c r="F29" s="554"/>
      <c r="G29" s="1573"/>
      <c r="H29" s="1205"/>
      <c r="I29" s="1206"/>
      <c r="J29" s="1206"/>
      <c r="K29" s="1206"/>
      <c r="L29" s="1206"/>
      <c r="M29" s="1206"/>
      <c r="N29" s="1206"/>
      <c r="O29" s="1206"/>
      <c r="P29" s="1206"/>
      <c r="Q29" s="1206"/>
      <c r="R29" s="1206"/>
      <c r="S29" s="1206"/>
      <c r="T29" s="1206"/>
      <c r="U29" s="1206"/>
      <c r="V29" s="1206"/>
      <c r="W29" s="1206"/>
      <c r="X29" s="1206"/>
      <c r="Y29" s="1207"/>
      <c r="Z29" s="1584"/>
      <c r="AA29" s="1585"/>
      <c r="AB29" s="1586"/>
      <c r="AC29" s="2438"/>
      <c r="AD29" s="2439"/>
      <c r="AE29" s="2440"/>
      <c r="AF29" s="3158"/>
      <c r="AG29" s="2971"/>
      <c r="AH29" s="2971"/>
      <c r="AI29" s="2971"/>
      <c r="AJ29" s="3159"/>
      <c r="AK29" s="3158"/>
      <c r="AL29" s="2971"/>
      <c r="AM29" s="2971"/>
      <c r="AN29" s="2971"/>
      <c r="AO29" s="3159"/>
      <c r="AP29" s="3155" t="s">
        <v>1707</v>
      </c>
      <c r="AQ29" s="3156"/>
      <c r="AR29" s="3156"/>
      <c r="AS29" s="3156"/>
      <c r="AT29" s="3163"/>
      <c r="AU29" s="3155" t="s">
        <v>1708</v>
      </c>
      <c r="AV29" s="3156"/>
      <c r="AW29" s="3156"/>
      <c r="AX29" s="3156"/>
      <c r="AY29" s="3157"/>
    </row>
    <row r="30" spans="2:51" ht="83.95" customHeight="1" x14ac:dyDescent="0.15">
      <c r="B30" s="1243" t="s">
        <v>34</v>
      </c>
      <c r="C30" s="1256"/>
      <c r="D30" s="1256"/>
      <c r="E30" s="1256"/>
      <c r="F30" s="1256"/>
      <c r="G30" s="1256"/>
      <c r="H30" s="2460" t="s">
        <v>1709</v>
      </c>
      <c r="I30" s="2461"/>
      <c r="J30" s="2461"/>
      <c r="K30" s="2461"/>
      <c r="L30" s="2461"/>
      <c r="M30" s="2461"/>
      <c r="N30" s="2461"/>
      <c r="O30" s="2461"/>
      <c r="P30" s="2461"/>
      <c r="Q30" s="2461"/>
      <c r="R30" s="2461"/>
      <c r="S30" s="2461"/>
      <c r="T30" s="2461"/>
      <c r="U30" s="2461"/>
      <c r="V30" s="2461"/>
      <c r="W30" s="2461"/>
      <c r="X30" s="2461"/>
      <c r="Y30" s="2461"/>
      <c r="Z30" s="1258" t="s">
        <v>35</v>
      </c>
      <c r="AA30" s="1259"/>
      <c r="AB30" s="1260"/>
      <c r="AC30" s="2465" t="s">
        <v>1709</v>
      </c>
      <c r="AD30" s="1304"/>
      <c r="AE30" s="1304"/>
      <c r="AF30" s="1304"/>
      <c r="AG30" s="1304"/>
      <c r="AH30" s="1304"/>
      <c r="AI30" s="1304"/>
      <c r="AJ30" s="1304"/>
      <c r="AK30" s="1304"/>
      <c r="AL30" s="1304"/>
      <c r="AM30" s="1304"/>
      <c r="AN30" s="1304"/>
      <c r="AO30" s="1304"/>
      <c r="AP30" s="1304"/>
      <c r="AQ30" s="1304"/>
      <c r="AR30" s="1304"/>
      <c r="AS30" s="1304"/>
      <c r="AT30" s="1304"/>
      <c r="AU30" s="1304"/>
      <c r="AV30" s="1304"/>
      <c r="AW30" s="1304"/>
      <c r="AX30" s="1304"/>
      <c r="AY30" s="2074"/>
    </row>
    <row r="31" spans="2:51" ht="23.1" customHeight="1" x14ac:dyDescent="0.15">
      <c r="B31" s="1317" t="s">
        <v>36</v>
      </c>
      <c r="C31" s="1318"/>
      <c r="D31" s="1323" t="s">
        <v>37</v>
      </c>
      <c r="E31" s="1324"/>
      <c r="F31" s="1324"/>
      <c r="G31" s="1324"/>
      <c r="H31" s="1324"/>
      <c r="I31" s="1324"/>
      <c r="J31" s="1324"/>
      <c r="K31" s="1324"/>
      <c r="L31" s="1325"/>
      <c r="M31" s="1326" t="s">
        <v>38</v>
      </c>
      <c r="N31" s="1326"/>
      <c r="O31" s="1326"/>
      <c r="P31" s="1326"/>
      <c r="Q31" s="1326"/>
      <c r="R31" s="1326"/>
      <c r="S31" s="1327" t="s">
        <v>117</v>
      </c>
      <c r="T31" s="1327"/>
      <c r="U31" s="1327"/>
      <c r="V31" s="1327"/>
      <c r="W31" s="1327"/>
      <c r="X31" s="1327"/>
      <c r="Y31" s="1328" t="s">
        <v>39</v>
      </c>
      <c r="Z31" s="1324"/>
      <c r="AA31" s="1324"/>
      <c r="AB31" s="1324"/>
      <c r="AC31" s="1324"/>
      <c r="AD31" s="1324"/>
      <c r="AE31" s="1324"/>
      <c r="AF31" s="1324"/>
      <c r="AG31" s="1324"/>
      <c r="AH31" s="1324"/>
      <c r="AI31" s="1324"/>
      <c r="AJ31" s="1324"/>
      <c r="AK31" s="1324"/>
      <c r="AL31" s="1324"/>
      <c r="AM31" s="1324"/>
      <c r="AN31" s="1324"/>
      <c r="AO31" s="1324"/>
      <c r="AP31" s="1324"/>
      <c r="AQ31" s="1324"/>
      <c r="AR31" s="1324"/>
      <c r="AS31" s="1324"/>
      <c r="AT31" s="1324"/>
      <c r="AU31" s="1324"/>
      <c r="AV31" s="1324"/>
      <c r="AW31" s="1324"/>
      <c r="AX31" s="1324"/>
      <c r="AY31" s="1329"/>
    </row>
    <row r="32" spans="2:51" ht="26.2" customHeight="1" x14ac:dyDescent="0.15">
      <c r="B32" s="1319"/>
      <c r="C32" s="1320"/>
      <c r="D32" s="3150" t="s">
        <v>1710</v>
      </c>
      <c r="E32" s="3151"/>
      <c r="F32" s="3151"/>
      <c r="G32" s="3151"/>
      <c r="H32" s="3151"/>
      <c r="I32" s="3151"/>
      <c r="J32" s="3151"/>
      <c r="K32" s="3151"/>
      <c r="L32" s="3152"/>
      <c r="M32" s="2490">
        <v>1147</v>
      </c>
      <c r="N32" s="2490"/>
      <c r="O32" s="2490"/>
      <c r="P32" s="2490"/>
      <c r="Q32" s="2490"/>
      <c r="R32" s="2490"/>
      <c r="S32" s="2490">
        <v>1347</v>
      </c>
      <c r="T32" s="2490"/>
      <c r="U32" s="2490"/>
      <c r="V32" s="2490"/>
      <c r="W32" s="2490"/>
      <c r="X32" s="2490"/>
      <c r="Y32" s="1753" t="s">
        <v>1711</v>
      </c>
      <c r="Z32" s="1754"/>
      <c r="AA32" s="1754"/>
      <c r="AB32" s="1754"/>
      <c r="AC32" s="1754"/>
      <c r="AD32" s="1754"/>
      <c r="AE32" s="1754"/>
      <c r="AF32" s="1754"/>
      <c r="AG32" s="1754"/>
      <c r="AH32" s="1754"/>
      <c r="AI32" s="1754"/>
      <c r="AJ32" s="1754"/>
      <c r="AK32" s="1754"/>
      <c r="AL32" s="1754"/>
      <c r="AM32" s="1754"/>
      <c r="AN32" s="1754"/>
      <c r="AO32" s="1754"/>
      <c r="AP32" s="1754"/>
      <c r="AQ32" s="1754"/>
      <c r="AR32" s="1754"/>
      <c r="AS32" s="1754"/>
      <c r="AT32" s="1754"/>
      <c r="AU32" s="1754"/>
      <c r="AV32" s="1754"/>
      <c r="AW32" s="1754"/>
      <c r="AX32" s="1754"/>
      <c r="AY32" s="1755"/>
    </row>
    <row r="33" spans="1:51" ht="26.2" customHeight="1" x14ac:dyDescent="0.15">
      <c r="B33" s="1319"/>
      <c r="C33" s="1320"/>
      <c r="D33" s="3153" t="s">
        <v>1712</v>
      </c>
      <c r="E33" s="588"/>
      <c r="F33" s="588"/>
      <c r="G33" s="588"/>
      <c r="H33" s="588"/>
      <c r="I33" s="588"/>
      <c r="J33" s="588"/>
      <c r="K33" s="588"/>
      <c r="L33" s="589"/>
      <c r="M33" s="2468">
        <v>409</v>
      </c>
      <c r="N33" s="2468"/>
      <c r="O33" s="2468"/>
      <c r="P33" s="2468"/>
      <c r="Q33" s="2468"/>
      <c r="R33" s="2468"/>
      <c r="S33" s="2468">
        <v>1481</v>
      </c>
      <c r="T33" s="2468"/>
      <c r="U33" s="2468"/>
      <c r="V33" s="2468"/>
      <c r="W33" s="2468"/>
      <c r="X33" s="2468"/>
      <c r="Y33" s="3154" t="s">
        <v>1713</v>
      </c>
      <c r="Z33" s="2127"/>
      <c r="AA33" s="2127"/>
      <c r="AB33" s="2127"/>
      <c r="AC33" s="2127"/>
      <c r="AD33" s="2127"/>
      <c r="AE33" s="2127"/>
      <c r="AF33" s="2127"/>
      <c r="AG33" s="2127"/>
      <c r="AH33" s="2127"/>
      <c r="AI33" s="2127"/>
      <c r="AJ33" s="2127"/>
      <c r="AK33" s="2127"/>
      <c r="AL33" s="2127"/>
      <c r="AM33" s="2127"/>
      <c r="AN33" s="2127"/>
      <c r="AO33" s="2127"/>
      <c r="AP33" s="2127"/>
      <c r="AQ33" s="2127"/>
      <c r="AR33" s="2127"/>
      <c r="AS33" s="2127"/>
      <c r="AT33" s="2127"/>
      <c r="AU33" s="2127"/>
      <c r="AV33" s="2127"/>
      <c r="AW33" s="2127"/>
      <c r="AX33" s="2127"/>
      <c r="AY33" s="2128"/>
    </row>
    <row r="34" spans="1:51" ht="23.1" customHeight="1" thickBot="1" x14ac:dyDescent="0.2">
      <c r="B34" s="2964"/>
      <c r="C34" s="2965"/>
      <c r="D34" s="2957" t="s">
        <v>21</v>
      </c>
      <c r="E34" s="2663"/>
      <c r="F34" s="2663"/>
      <c r="G34" s="2663"/>
      <c r="H34" s="2663"/>
      <c r="I34" s="2663"/>
      <c r="J34" s="2663"/>
      <c r="K34" s="2663"/>
      <c r="L34" s="2958"/>
      <c r="M34" s="3144">
        <f>+M32+M33</f>
        <v>1556</v>
      </c>
      <c r="N34" s="3145"/>
      <c r="O34" s="3145"/>
      <c r="P34" s="3145"/>
      <c r="Q34" s="3145"/>
      <c r="R34" s="3146"/>
      <c r="S34" s="3144">
        <v>2828</v>
      </c>
      <c r="T34" s="3145"/>
      <c r="U34" s="3145"/>
      <c r="V34" s="3145"/>
      <c r="W34" s="3145"/>
      <c r="X34" s="3146"/>
      <c r="Y34" s="3147"/>
      <c r="Z34" s="3148"/>
      <c r="AA34" s="3148"/>
      <c r="AB34" s="3148"/>
      <c r="AC34" s="3148"/>
      <c r="AD34" s="3148"/>
      <c r="AE34" s="3148"/>
      <c r="AF34" s="3148"/>
      <c r="AG34" s="3148"/>
      <c r="AH34" s="3148"/>
      <c r="AI34" s="3148"/>
      <c r="AJ34" s="3148"/>
      <c r="AK34" s="3148"/>
      <c r="AL34" s="3148"/>
      <c r="AM34" s="3148"/>
      <c r="AN34" s="3148"/>
      <c r="AO34" s="3148"/>
      <c r="AP34" s="3148"/>
      <c r="AQ34" s="3148"/>
      <c r="AR34" s="3148"/>
      <c r="AS34" s="3148"/>
      <c r="AT34" s="3148"/>
      <c r="AU34" s="3148"/>
      <c r="AV34" s="3148"/>
      <c r="AW34" s="3148"/>
      <c r="AX34" s="3148"/>
      <c r="AY34" s="3149"/>
    </row>
    <row r="35" spans="1:51" ht="2.95" customHeight="1" x14ac:dyDescent="0.15">
      <c r="A35" s="35"/>
      <c r="B35" s="2"/>
      <c r="C35" s="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row>
    <row r="36" spans="1:51" ht="2.95" customHeight="1" thickBot="1" x14ac:dyDescent="0.2">
      <c r="A36" s="35"/>
      <c r="B36" s="3"/>
      <c r="C36" s="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1313" t="s">
        <v>42</v>
      </c>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7"/>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1314"/>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15"/>
      <c r="AS40" s="1315"/>
      <c r="AT40" s="1315"/>
      <c r="AU40" s="1315"/>
      <c r="AV40" s="1315"/>
      <c r="AW40" s="1315"/>
      <c r="AX40" s="1315"/>
      <c r="AY40" s="1316"/>
    </row>
    <row r="41" spans="1:51" ht="20.95" hidden="1" customHeight="1" x14ac:dyDescent="0.15">
      <c r="A41" s="38"/>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38"/>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38"/>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38"/>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row>
    <row r="45" spans="1:51" ht="26.2" customHeight="1" x14ac:dyDescent="0.15">
      <c r="A45" s="38"/>
      <c r="B45" s="565" t="s">
        <v>49</v>
      </c>
      <c r="C45" s="566"/>
      <c r="D45" s="571" t="s">
        <v>1714</v>
      </c>
      <c r="E45" s="1342"/>
      <c r="F45" s="1342"/>
      <c r="G45" s="1343"/>
      <c r="H45" s="574" t="s">
        <v>51</v>
      </c>
      <c r="I45" s="1342"/>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2"/>
      <c r="AG45" s="1343"/>
      <c r="AH45" s="3123"/>
      <c r="AI45" s="3124"/>
      <c r="AJ45" s="3124"/>
      <c r="AK45" s="3124"/>
      <c r="AL45" s="3124"/>
      <c r="AM45" s="3124"/>
      <c r="AN45" s="3124"/>
      <c r="AO45" s="3124"/>
      <c r="AP45" s="3124"/>
      <c r="AQ45" s="3124"/>
      <c r="AR45" s="3124"/>
      <c r="AS45" s="3124"/>
      <c r="AT45" s="3124"/>
      <c r="AU45" s="3124"/>
      <c r="AV45" s="3124"/>
      <c r="AW45" s="3124"/>
      <c r="AX45" s="3124"/>
      <c r="AY45" s="3125"/>
    </row>
    <row r="46" spans="1:51" ht="33.4" customHeight="1" x14ac:dyDescent="0.15">
      <c r="A46" s="38"/>
      <c r="B46" s="567"/>
      <c r="C46" s="568"/>
      <c r="D46" s="2225" t="s">
        <v>1714</v>
      </c>
      <c r="E46" s="3141"/>
      <c r="F46" s="3141"/>
      <c r="G46" s="3142"/>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3126"/>
      <c r="AI46" s="3127"/>
      <c r="AJ46" s="3127"/>
      <c r="AK46" s="3127"/>
      <c r="AL46" s="3127"/>
      <c r="AM46" s="3127"/>
      <c r="AN46" s="3127"/>
      <c r="AO46" s="3127"/>
      <c r="AP46" s="3127"/>
      <c r="AQ46" s="3127"/>
      <c r="AR46" s="3127"/>
      <c r="AS46" s="3127"/>
      <c r="AT46" s="3127"/>
      <c r="AU46" s="3127"/>
      <c r="AV46" s="3127"/>
      <c r="AW46" s="3127"/>
      <c r="AX46" s="3127"/>
      <c r="AY46" s="3128"/>
    </row>
    <row r="47" spans="1:51" ht="26.2" customHeight="1" x14ac:dyDescent="0.15">
      <c r="A47" s="38"/>
      <c r="B47" s="569"/>
      <c r="C47" s="570"/>
      <c r="D47" s="3143" t="s">
        <v>1715</v>
      </c>
      <c r="E47" s="2671"/>
      <c r="F47" s="2671"/>
      <c r="G47" s="2672"/>
      <c r="H47" s="593" t="s">
        <v>1716</v>
      </c>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9"/>
      <c r="AH47" s="3129"/>
      <c r="AI47" s="3130"/>
      <c r="AJ47" s="3130"/>
      <c r="AK47" s="3130"/>
      <c r="AL47" s="3130"/>
      <c r="AM47" s="3130"/>
      <c r="AN47" s="3130"/>
      <c r="AO47" s="3130"/>
      <c r="AP47" s="3130"/>
      <c r="AQ47" s="3130"/>
      <c r="AR47" s="3130"/>
      <c r="AS47" s="3130"/>
      <c r="AT47" s="3130"/>
      <c r="AU47" s="3130"/>
      <c r="AV47" s="3130"/>
      <c r="AW47" s="3130"/>
      <c r="AX47" s="3130"/>
      <c r="AY47" s="3131"/>
    </row>
    <row r="48" spans="1:51" ht="32.25" customHeight="1" x14ac:dyDescent="0.15">
      <c r="A48" s="38"/>
      <c r="B48" s="567" t="s">
        <v>53</v>
      </c>
      <c r="C48" s="568"/>
      <c r="D48" s="610" t="s">
        <v>1714</v>
      </c>
      <c r="E48" s="1337"/>
      <c r="F48" s="1337"/>
      <c r="G48" s="1338"/>
      <c r="H48" s="574" t="s">
        <v>54</v>
      </c>
      <c r="I48" s="1342"/>
      <c r="J48" s="1342"/>
      <c r="K48" s="1342"/>
      <c r="L48" s="1342"/>
      <c r="M48" s="1342"/>
      <c r="N48" s="1342"/>
      <c r="O48" s="1342"/>
      <c r="P48" s="1342"/>
      <c r="Q48" s="1342"/>
      <c r="R48" s="1342"/>
      <c r="S48" s="1342"/>
      <c r="T48" s="1342"/>
      <c r="U48" s="1342"/>
      <c r="V48" s="1342"/>
      <c r="W48" s="1342"/>
      <c r="X48" s="1342"/>
      <c r="Y48" s="1342"/>
      <c r="Z48" s="1342"/>
      <c r="AA48" s="1342"/>
      <c r="AB48" s="1342"/>
      <c r="AC48" s="1342"/>
      <c r="AD48" s="1342"/>
      <c r="AE48" s="1342"/>
      <c r="AF48" s="1342"/>
      <c r="AG48" s="1343"/>
      <c r="AH48" s="3132"/>
      <c r="AI48" s="3133"/>
      <c r="AJ48" s="3133"/>
      <c r="AK48" s="3133"/>
      <c r="AL48" s="3133"/>
      <c r="AM48" s="3133"/>
      <c r="AN48" s="3133"/>
      <c r="AO48" s="3133"/>
      <c r="AP48" s="3133"/>
      <c r="AQ48" s="3133"/>
      <c r="AR48" s="3133"/>
      <c r="AS48" s="3133"/>
      <c r="AT48" s="3133"/>
      <c r="AU48" s="3133"/>
      <c r="AV48" s="3133"/>
      <c r="AW48" s="3133"/>
      <c r="AX48" s="3133"/>
      <c r="AY48" s="3134"/>
    </row>
    <row r="49" spans="1:51" ht="32.25" customHeight="1" x14ac:dyDescent="0.15">
      <c r="A49" s="38"/>
      <c r="B49" s="567"/>
      <c r="C49" s="568"/>
      <c r="D49" s="622" t="s">
        <v>1717</v>
      </c>
      <c r="E49" s="1298"/>
      <c r="F49" s="1298"/>
      <c r="G49" s="1299"/>
      <c r="H49" s="625" t="s">
        <v>1718</v>
      </c>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4"/>
      <c r="AH49" s="3135"/>
      <c r="AI49" s="3136"/>
      <c r="AJ49" s="3136"/>
      <c r="AK49" s="3136"/>
      <c r="AL49" s="3136"/>
      <c r="AM49" s="3136"/>
      <c r="AN49" s="3136"/>
      <c r="AO49" s="3136"/>
      <c r="AP49" s="3136"/>
      <c r="AQ49" s="3136"/>
      <c r="AR49" s="3136"/>
      <c r="AS49" s="3136"/>
      <c r="AT49" s="3136"/>
      <c r="AU49" s="3136"/>
      <c r="AV49" s="3136"/>
      <c r="AW49" s="3136"/>
      <c r="AX49" s="3136"/>
      <c r="AY49" s="3137"/>
    </row>
    <row r="50" spans="1:51" ht="32.25" customHeight="1" x14ac:dyDescent="0.15">
      <c r="A50" s="38"/>
      <c r="B50" s="567"/>
      <c r="C50" s="568"/>
      <c r="D50" s="627" t="s">
        <v>1714</v>
      </c>
      <c r="E50" s="1298"/>
      <c r="F50" s="1298"/>
      <c r="G50" s="1299"/>
      <c r="H50" s="625" t="s">
        <v>55</v>
      </c>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4"/>
      <c r="AH50" s="3135"/>
      <c r="AI50" s="3136"/>
      <c r="AJ50" s="3136"/>
      <c r="AK50" s="3136"/>
      <c r="AL50" s="3136"/>
      <c r="AM50" s="3136"/>
      <c r="AN50" s="3136"/>
      <c r="AO50" s="3136"/>
      <c r="AP50" s="3136"/>
      <c r="AQ50" s="3136"/>
      <c r="AR50" s="3136"/>
      <c r="AS50" s="3136"/>
      <c r="AT50" s="3136"/>
      <c r="AU50" s="3136"/>
      <c r="AV50" s="3136"/>
      <c r="AW50" s="3136"/>
      <c r="AX50" s="3136"/>
      <c r="AY50" s="3137"/>
    </row>
    <row r="51" spans="1:51" ht="32.25" customHeight="1" x14ac:dyDescent="0.15">
      <c r="A51" s="38"/>
      <c r="B51" s="567"/>
      <c r="C51" s="568"/>
      <c r="D51" s="627" t="s">
        <v>1714</v>
      </c>
      <c r="E51" s="1298"/>
      <c r="F51" s="1298"/>
      <c r="G51" s="1299"/>
      <c r="H51" s="625" t="s">
        <v>56</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3135"/>
      <c r="AI51" s="3136"/>
      <c r="AJ51" s="3136"/>
      <c r="AK51" s="3136"/>
      <c r="AL51" s="3136"/>
      <c r="AM51" s="3136"/>
      <c r="AN51" s="3136"/>
      <c r="AO51" s="3136"/>
      <c r="AP51" s="3136"/>
      <c r="AQ51" s="3136"/>
      <c r="AR51" s="3136"/>
      <c r="AS51" s="3136"/>
      <c r="AT51" s="3136"/>
      <c r="AU51" s="3136"/>
      <c r="AV51" s="3136"/>
      <c r="AW51" s="3136"/>
      <c r="AX51" s="3136"/>
      <c r="AY51" s="3137"/>
    </row>
    <row r="52" spans="1:51" ht="32.25" customHeight="1" x14ac:dyDescent="0.15">
      <c r="A52" s="38"/>
      <c r="B52" s="569"/>
      <c r="C52" s="570"/>
      <c r="D52" s="1355" t="s">
        <v>1714</v>
      </c>
      <c r="E52" s="2671"/>
      <c r="F52" s="2671"/>
      <c r="G52" s="2672"/>
      <c r="H52" s="593" t="s">
        <v>57</v>
      </c>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8"/>
      <c r="AG52" s="1359"/>
      <c r="AH52" s="3138"/>
      <c r="AI52" s="3139"/>
      <c r="AJ52" s="3139"/>
      <c r="AK52" s="3139"/>
      <c r="AL52" s="3139"/>
      <c r="AM52" s="3139"/>
      <c r="AN52" s="3139"/>
      <c r="AO52" s="3139"/>
      <c r="AP52" s="3139"/>
      <c r="AQ52" s="3139"/>
      <c r="AR52" s="3139"/>
      <c r="AS52" s="3139"/>
      <c r="AT52" s="3139"/>
      <c r="AU52" s="3139"/>
      <c r="AV52" s="3139"/>
      <c r="AW52" s="3139"/>
      <c r="AX52" s="3139"/>
      <c r="AY52" s="3140"/>
    </row>
    <row r="53" spans="1:51" ht="26.2" customHeight="1" x14ac:dyDescent="0.15">
      <c r="A53" s="38"/>
      <c r="B53" s="565" t="s">
        <v>58</v>
      </c>
      <c r="C53" s="566"/>
      <c r="D53" s="610" t="s">
        <v>1714</v>
      </c>
      <c r="E53" s="1337"/>
      <c r="F53" s="1337"/>
      <c r="G53" s="1338"/>
      <c r="H53" s="574" t="s">
        <v>59</v>
      </c>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3"/>
      <c r="AH53" s="3123"/>
      <c r="AI53" s="3124"/>
      <c r="AJ53" s="3124"/>
      <c r="AK53" s="3124"/>
      <c r="AL53" s="3124"/>
      <c r="AM53" s="3124"/>
      <c r="AN53" s="3124"/>
      <c r="AO53" s="3124"/>
      <c r="AP53" s="3124"/>
      <c r="AQ53" s="3124"/>
      <c r="AR53" s="3124"/>
      <c r="AS53" s="3124"/>
      <c r="AT53" s="3124"/>
      <c r="AU53" s="3124"/>
      <c r="AV53" s="3124"/>
      <c r="AW53" s="3124"/>
      <c r="AX53" s="3124"/>
      <c r="AY53" s="3125"/>
    </row>
    <row r="54" spans="1:51" ht="26.2" customHeight="1" x14ac:dyDescent="0.15">
      <c r="A54" s="38"/>
      <c r="B54" s="567"/>
      <c r="C54" s="568"/>
      <c r="D54" s="622" t="s">
        <v>1714</v>
      </c>
      <c r="E54" s="1298"/>
      <c r="F54" s="1298"/>
      <c r="G54" s="1299"/>
      <c r="H54" s="625" t="s">
        <v>60</v>
      </c>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4"/>
      <c r="AH54" s="3126"/>
      <c r="AI54" s="3127"/>
      <c r="AJ54" s="3127"/>
      <c r="AK54" s="3127"/>
      <c r="AL54" s="3127"/>
      <c r="AM54" s="3127"/>
      <c r="AN54" s="3127"/>
      <c r="AO54" s="3127"/>
      <c r="AP54" s="3127"/>
      <c r="AQ54" s="3127"/>
      <c r="AR54" s="3127"/>
      <c r="AS54" s="3127"/>
      <c r="AT54" s="3127"/>
      <c r="AU54" s="3127"/>
      <c r="AV54" s="3127"/>
      <c r="AW54" s="3127"/>
      <c r="AX54" s="3127"/>
      <c r="AY54" s="3128"/>
    </row>
    <row r="55" spans="1:51" ht="26.2" customHeight="1" x14ac:dyDescent="0.15">
      <c r="A55" s="38"/>
      <c r="B55" s="567"/>
      <c r="C55" s="568"/>
      <c r="D55" s="622" t="s">
        <v>1714</v>
      </c>
      <c r="E55" s="1298"/>
      <c r="F55" s="1298"/>
      <c r="G55" s="1299"/>
      <c r="H55" s="625" t="s">
        <v>1719</v>
      </c>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4"/>
      <c r="AH55" s="3126"/>
      <c r="AI55" s="3127"/>
      <c r="AJ55" s="3127"/>
      <c r="AK55" s="3127"/>
      <c r="AL55" s="3127"/>
      <c r="AM55" s="3127"/>
      <c r="AN55" s="3127"/>
      <c r="AO55" s="3127"/>
      <c r="AP55" s="3127"/>
      <c r="AQ55" s="3127"/>
      <c r="AR55" s="3127"/>
      <c r="AS55" s="3127"/>
      <c r="AT55" s="3127"/>
      <c r="AU55" s="3127"/>
      <c r="AV55" s="3127"/>
      <c r="AW55" s="3127"/>
      <c r="AX55" s="3127"/>
      <c r="AY55" s="3128"/>
    </row>
    <row r="56" spans="1:51" ht="26.2" customHeight="1" x14ac:dyDescent="0.15">
      <c r="A56" s="38"/>
      <c r="B56" s="567"/>
      <c r="C56" s="568"/>
      <c r="D56" s="1373" t="s">
        <v>1714</v>
      </c>
      <c r="E56" s="2226"/>
      <c r="F56" s="2226"/>
      <c r="G56" s="2227"/>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3126"/>
      <c r="AI56" s="3127"/>
      <c r="AJ56" s="3127"/>
      <c r="AK56" s="3127"/>
      <c r="AL56" s="3127"/>
      <c r="AM56" s="3127"/>
      <c r="AN56" s="3127"/>
      <c r="AO56" s="3127"/>
      <c r="AP56" s="3127"/>
      <c r="AQ56" s="3127"/>
      <c r="AR56" s="3127"/>
      <c r="AS56" s="3127"/>
      <c r="AT56" s="3127"/>
      <c r="AU56" s="3127"/>
      <c r="AV56" s="3127"/>
      <c r="AW56" s="3127"/>
      <c r="AX56" s="3127"/>
      <c r="AY56" s="3128"/>
    </row>
    <row r="57" spans="1:51" ht="26.2" customHeight="1" x14ac:dyDescent="0.15">
      <c r="A57" s="38"/>
      <c r="B57" s="567"/>
      <c r="C57" s="568"/>
      <c r="D57" s="1376"/>
      <c r="E57" s="1377"/>
      <c r="F57" s="1377"/>
      <c r="G57" s="1378"/>
      <c r="H57" s="637" t="s">
        <v>62</v>
      </c>
      <c r="I57" s="638"/>
      <c r="J57" s="638"/>
      <c r="K57" s="638"/>
      <c r="L57" s="638"/>
      <c r="M57" s="638"/>
      <c r="N57" s="638"/>
      <c r="O57" s="638"/>
      <c r="P57" s="638"/>
      <c r="Q57" s="638"/>
      <c r="R57" s="638"/>
      <c r="S57" s="638"/>
      <c r="T57" s="638"/>
      <c r="U57" s="638"/>
      <c r="V57" s="1379"/>
      <c r="W57" s="1379"/>
      <c r="X57" s="1379"/>
      <c r="Y57" s="1379"/>
      <c r="Z57" s="1379"/>
      <c r="AA57" s="1379"/>
      <c r="AB57" s="1379"/>
      <c r="AC57" s="1379"/>
      <c r="AD57" s="1379"/>
      <c r="AE57" s="1379"/>
      <c r="AF57" s="1379"/>
      <c r="AG57" s="1380"/>
      <c r="AH57" s="3126"/>
      <c r="AI57" s="3127"/>
      <c r="AJ57" s="3127"/>
      <c r="AK57" s="3127"/>
      <c r="AL57" s="3127"/>
      <c r="AM57" s="3127"/>
      <c r="AN57" s="3127"/>
      <c r="AO57" s="3127"/>
      <c r="AP57" s="3127"/>
      <c r="AQ57" s="3127"/>
      <c r="AR57" s="3127"/>
      <c r="AS57" s="3127"/>
      <c r="AT57" s="3127"/>
      <c r="AU57" s="3127"/>
      <c r="AV57" s="3127"/>
      <c r="AW57" s="3127"/>
      <c r="AX57" s="3127"/>
      <c r="AY57" s="3128"/>
    </row>
    <row r="58" spans="1:51" ht="26.2" customHeight="1" x14ac:dyDescent="0.15">
      <c r="A58" s="38"/>
      <c r="B58" s="569"/>
      <c r="C58" s="570"/>
      <c r="D58" s="1355" t="s">
        <v>1714</v>
      </c>
      <c r="E58" s="1356"/>
      <c r="F58" s="1356"/>
      <c r="G58" s="1357"/>
      <c r="H58" s="593" t="s">
        <v>63</v>
      </c>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9"/>
      <c r="AH58" s="3129"/>
      <c r="AI58" s="3130"/>
      <c r="AJ58" s="3130"/>
      <c r="AK58" s="3130"/>
      <c r="AL58" s="3130"/>
      <c r="AM58" s="3130"/>
      <c r="AN58" s="3130"/>
      <c r="AO58" s="3130"/>
      <c r="AP58" s="3130"/>
      <c r="AQ58" s="3130"/>
      <c r="AR58" s="3130"/>
      <c r="AS58" s="3130"/>
      <c r="AT58" s="3130"/>
      <c r="AU58" s="3130"/>
      <c r="AV58" s="3130"/>
      <c r="AW58" s="3130"/>
      <c r="AX58" s="3130"/>
      <c r="AY58" s="3131"/>
    </row>
    <row r="59" spans="1:51" ht="268.55" customHeight="1" thickBot="1" x14ac:dyDescent="0.2">
      <c r="A59" s="38"/>
      <c r="B59" s="659" t="s">
        <v>64</v>
      </c>
      <c r="C59" s="660"/>
      <c r="D59" s="3120" t="s">
        <v>1720</v>
      </c>
      <c r="E59" s="3121"/>
      <c r="F59" s="3121"/>
      <c r="G59" s="3121"/>
      <c r="H59" s="3121"/>
      <c r="I59" s="3121"/>
      <c r="J59" s="3121"/>
      <c r="K59" s="3121"/>
      <c r="L59" s="3121"/>
      <c r="M59" s="3121"/>
      <c r="N59" s="3121"/>
      <c r="O59" s="3121"/>
      <c r="P59" s="3121"/>
      <c r="Q59" s="3121"/>
      <c r="R59" s="3121"/>
      <c r="S59" s="3121"/>
      <c r="T59" s="3121"/>
      <c r="U59" s="3121"/>
      <c r="V59" s="3121"/>
      <c r="W59" s="3121"/>
      <c r="X59" s="3121"/>
      <c r="Y59" s="3121"/>
      <c r="Z59" s="3121"/>
      <c r="AA59" s="3121"/>
      <c r="AB59" s="3121"/>
      <c r="AC59" s="3121"/>
      <c r="AD59" s="3121"/>
      <c r="AE59" s="3121"/>
      <c r="AF59" s="3121"/>
      <c r="AG59" s="3121"/>
      <c r="AH59" s="3121"/>
      <c r="AI59" s="3121"/>
      <c r="AJ59" s="3121"/>
      <c r="AK59" s="3121"/>
      <c r="AL59" s="3121"/>
      <c r="AM59" s="3121"/>
      <c r="AN59" s="3121"/>
      <c r="AO59" s="3121"/>
      <c r="AP59" s="3121"/>
      <c r="AQ59" s="3121"/>
      <c r="AR59" s="3121"/>
      <c r="AS59" s="3121"/>
      <c r="AT59" s="3121"/>
      <c r="AU59" s="3121"/>
      <c r="AV59" s="3121"/>
      <c r="AW59" s="3121"/>
      <c r="AX59" s="3121"/>
      <c r="AY59" s="3122"/>
    </row>
    <row r="60" spans="1:51" ht="20.95" hidden="1" customHeight="1" x14ac:dyDescent="0.15">
      <c r="A60" s="38"/>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38"/>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5" customHeight="1" x14ac:dyDescent="0.15">
      <c r="A62" s="38"/>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38"/>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65.3" customHeight="1" x14ac:dyDescent="0.15">
      <c r="A64" s="39"/>
      <c r="B64" s="641" t="s">
        <v>144</v>
      </c>
      <c r="C64" s="642"/>
      <c r="D64" s="642"/>
      <c r="E64" s="642"/>
      <c r="F64" s="643"/>
      <c r="G64" s="1383" t="s">
        <v>1721</v>
      </c>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6"/>
    </row>
    <row r="65" spans="1:52" ht="18.350000000000001" customHeight="1" x14ac:dyDescent="0.15">
      <c r="A65" s="3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52" ht="76.599999999999994" customHeight="1" thickBot="1" x14ac:dyDescent="0.2">
      <c r="A66" s="39"/>
      <c r="B66" s="1386" t="s">
        <v>1722</v>
      </c>
      <c r="C66" s="651"/>
      <c r="D66" s="651"/>
      <c r="E66" s="651"/>
      <c r="F66" s="652"/>
      <c r="G66" s="3119" t="s">
        <v>1723</v>
      </c>
      <c r="H66" s="2940"/>
      <c r="I66" s="2940"/>
      <c r="J66" s="2940"/>
      <c r="K66" s="2940"/>
      <c r="L66" s="2940"/>
      <c r="M66" s="2940"/>
      <c r="N66" s="2940"/>
      <c r="O66" s="2940"/>
      <c r="P66" s="2940"/>
      <c r="Q66" s="2940"/>
      <c r="R66" s="2940"/>
      <c r="S66" s="2940"/>
      <c r="T66" s="2940"/>
      <c r="U66" s="2940"/>
      <c r="V66" s="2940"/>
      <c r="W66" s="2940"/>
      <c r="X66" s="2940"/>
      <c r="Y66" s="2940"/>
      <c r="Z66" s="2940"/>
      <c r="AA66" s="2940"/>
      <c r="AB66" s="2940"/>
      <c r="AC66" s="2940"/>
      <c r="AD66" s="2940"/>
      <c r="AE66" s="2940"/>
      <c r="AF66" s="2940"/>
      <c r="AG66" s="2940"/>
      <c r="AH66" s="2940"/>
      <c r="AI66" s="2940"/>
      <c r="AJ66" s="2940"/>
      <c r="AK66" s="2940"/>
      <c r="AL66" s="2940"/>
      <c r="AM66" s="2940"/>
      <c r="AN66" s="2940"/>
      <c r="AO66" s="2940"/>
      <c r="AP66" s="2940"/>
      <c r="AQ66" s="2940"/>
      <c r="AR66" s="2940"/>
      <c r="AS66" s="2940"/>
      <c r="AT66" s="2940"/>
      <c r="AU66" s="2940"/>
      <c r="AV66" s="2940"/>
      <c r="AW66" s="2940"/>
      <c r="AX66" s="2940"/>
      <c r="AY66" s="2941"/>
    </row>
    <row r="67" spans="1:52" ht="19.649999999999999" customHeight="1" x14ac:dyDescent="0.15">
      <c r="A67" s="3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52" ht="67.599999999999994" customHeight="1" thickBot="1" x14ac:dyDescent="0.2">
      <c r="A68" s="39"/>
      <c r="B68" s="3096" t="s">
        <v>1724</v>
      </c>
      <c r="C68" s="3097"/>
      <c r="D68" s="3097"/>
      <c r="E68" s="3097"/>
      <c r="F68" s="3097"/>
      <c r="G68" s="3097"/>
      <c r="H68" s="3097"/>
      <c r="I68" s="3097"/>
      <c r="J68" s="3097"/>
      <c r="K68" s="3097"/>
      <c r="L68" s="3097"/>
      <c r="M68" s="3097"/>
      <c r="N68" s="3097"/>
      <c r="O68" s="3097"/>
      <c r="P68" s="3097"/>
      <c r="Q68" s="3097"/>
      <c r="R68" s="3097"/>
      <c r="S68" s="3097"/>
      <c r="T68" s="3097"/>
      <c r="U68" s="3097"/>
      <c r="V68" s="3097"/>
      <c r="W68" s="3097"/>
      <c r="X68" s="3097"/>
      <c r="Y68" s="3097"/>
      <c r="Z68" s="3097"/>
      <c r="AA68" s="3097"/>
      <c r="AB68" s="3097"/>
      <c r="AC68" s="3097"/>
      <c r="AD68" s="3097"/>
      <c r="AE68" s="3097"/>
      <c r="AF68" s="3097"/>
      <c r="AG68" s="3097"/>
      <c r="AH68" s="3097"/>
      <c r="AI68" s="3097"/>
      <c r="AJ68" s="3097"/>
      <c r="AK68" s="3097"/>
      <c r="AL68" s="3097"/>
      <c r="AM68" s="3097"/>
      <c r="AN68" s="3097"/>
      <c r="AO68" s="3097"/>
      <c r="AP68" s="3097"/>
      <c r="AQ68" s="3097"/>
      <c r="AR68" s="3097"/>
      <c r="AS68" s="3097"/>
      <c r="AT68" s="3097"/>
      <c r="AU68" s="3097"/>
      <c r="AV68" s="3097"/>
      <c r="AW68" s="3097"/>
      <c r="AX68" s="3097"/>
      <c r="AY68" s="3098"/>
      <c r="AZ68" s="243"/>
    </row>
    <row r="69" spans="1:52" ht="19.649999999999999" customHeight="1" x14ac:dyDescent="0.15">
      <c r="A69" s="39"/>
      <c r="B69" s="674" t="s">
        <v>1725</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52" ht="20" customHeight="1" thickBot="1" x14ac:dyDescent="0.2">
      <c r="A70" s="39"/>
      <c r="B70" s="206" t="s">
        <v>72</v>
      </c>
      <c r="C70" s="207"/>
      <c r="D70" s="207"/>
      <c r="E70" s="207"/>
      <c r="F70" s="207"/>
      <c r="G70" s="207"/>
      <c r="H70" s="207"/>
      <c r="I70" s="207"/>
      <c r="J70" s="207"/>
      <c r="K70" s="207"/>
      <c r="L70" s="208"/>
      <c r="M70" s="3099"/>
      <c r="N70" s="3100"/>
      <c r="O70" s="3100"/>
      <c r="P70" s="3100"/>
      <c r="Q70" s="3100"/>
      <c r="R70" s="3100"/>
      <c r="S70" s="3100"/>
      <c r="T70" s="3100"/>
      <c r="U70" s="3100"/>
      <c r="V70" s="3100"/>
      <c r="W70" s="3100"/>
      <c r="X70" s="3100"/>
      <c r="Y70" s="3100"/>
      <c r="Z70" s="3100"/>
      <c r="AA70" s="3101"/>
      <c r="AB70" s="207" t="s">
        <v>73</v>
      </c>
      <c r="AC70" s="207"/>
      <c r="AD70" s="207"/>
      <c r="AE70" s="207"/>
      <c r="AF70" s="207"/>
      <c r="AG70" s="207"/>
      <c r="AH70" s="207"/>
      <c r="AI70" s="207"/>
      <c r="AJ70" s="207"/>
      <c r="AK70" s="208"/>
      <c r="AL70" s="3099" t="s">
        <v>1726</v>
      </c>
      <c r="AM70" s="3100"/>
      <c r="AN70" s="3100"/>
      <c r="AO70" s="3100"/>
      <c r="AP70" s="3100"/>
      <c r="AQ70" s="3100"/>
      <c r="AR70" s="3100"/>
      <c r="AS70" s="3100"/>
      <c r="AT70" s="3100"/>
      <c r="AU70" s="3100"/>
      <c r="AV70" s="3100"/>
      <c r="AW70" s="3100"/>
      <c r="AX70" s="3100"/>
      <c r="AY70" s="3102"/>
    </row>
    <row r="71" spans="1:52" ht="4.5999999999999996" customHeight="1" x14ac:dyDescent="0.15">
      <c r="A71" s="38"/>
      <c r="B71" s="2"/>
      <c r="C71" s="2"/>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52" ht="4.5999999999999996" customHeight="1" x14ac:dyDescent="0.15">
      <c r="A72" s="38"/>
      <c r="B72" s="2"/>
      <c r="C72" s="2"/>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row>
    <row r="73" spans="1:52" ht="4.5999999999999996" customHeight="1" x14ac:dyDescent="0.15">
      <c r="A73" s="38"/>
      <c r="B73" s="2"/>
      <c r="C73" s="2"/>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row>
    <row r="74" spans="1:52" ht="8.1999999999999993" customHeight="1" x14ac:dyDescent="0.15">
      <c r="A74" s="38"/>
      <c r="B74" s="2"/>
      <c r="C74" s="2"/>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row>
    <row r="75" spans="1:52" ht="8.1999999999999993" customHeight="1" x14ac:dyDescent="0.15">
      <c r="A75" s="38"/>
      <c r="B75" s="2"/>
      <c r="C75" s="2"/>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row>
    <row r="76" spans="1:52" ht="5.25" customHeight="1" thickBot="1" x14ac:dyDescent="0.2"/>
    <row r="77" spans="1:52" ht="329.25" customHeight="1" x14ac:dyDescent="0.15">
      <c r="A77" s="39"/>
      <c r="B77" s="3103" t="s">
        <v>147</v>
      </c>
      <c r="C77" s="3104"/>
      <c r="D77" s="3104"/>
      <c r="E77" s="3104"/>
      <c r="F77" s="3104"/>
      <c r="G77" s="3105"/>
      <c r="H77" s="148" t="s">
        <v>75</v>
      </c>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7"/>
    </row>
    <row r="78" spans="1:52" ht="304.55" customHeight="1" x14ac:dyDescent="0.15">
      <c r="B78" s="3106"/>
      <c r="C78" s="3107"/>
      <c r="D78" s="3107"/>
      <c r="E78" s="3107"/>
      <c r="F78" s="3107"/>
      <c r="G78" s="3108"/>
      <c r="H78" s="18"/>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20"/>
    </row>
    <row r="79" spans="1:52" ht="254.95" customHeight="1" thickBot="1" x14ac:dyDescent="0.2">
      <c r="B79" s="3106"/>
      <c r="C79" s="3107"/>
      <c r="D79" s="3107"/>
      <c r="E79" s="3107"/>
      <c r="F79" s="3107"/>
      <c r="G79" s="3108"/>
      <c r="H79" s="18"/>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20"/>
    </row>
    <row r="80" spans="1:52" ht="39.799999999999997" customHeight="1" x14ac:dyDescent="0.15">
      <c r="B80" s="21"/>
      <c r="C80" s="21"/>
      <c r="D80" s="21"/>
      <c r="E80" s="21"/>
      <c r="F80" s="21"/>
      <c r="G80" s="21"/>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6"/>
      <c r="AY80" s="16"/>
    </row>
    <row r="81" spans="2:51" ht="6.75" customHeight="1" thickBot="1" x14ac:dyDescent="0.2">
      <c r="B81" s="22"/>
      <c r="C81" s="22"/>
      <c r="D81" s="22"/>
      <c r="E81" s="22"/>
      <c r="F81" s="22"/>
      <c r="G81" s="22"/>
      <c r="H81" s="23"/>
      <c r="I81" s="23"/>
      <c r="J81" s="23"/>
      <c r="K81" s="23"/>
      <c r="L81" s="23"/>
      <c r="M81" s="23"/>
      <c r="N81" s="23"/>
      <c r="O81" s="23"/>
      <c r="P81" s="23"/>
      <c r="Q81" s="23"/>
      <c r="R81" s="23"/>
      <c r="S81" s="23"/>
      <c r="T81" s="23"/>
      <c r="U81" s="23"/>
      <c r="V81" s="23"/>
      <c r="W81" s="23"/>
      <c r="X81" s="23"/>
      <c r="Y81" s="23"/>
      <c r="Z81" s="23"/>
      <c r="AA81" s="23"/>
      <c r="AB81" s="23"/>
      <c r="AC81" s="23"/>
      <c r="AD81" s="23"/>
      <c r="AE81" s="23"/>
      <c r="AF81" s="23"/>
      <c r="AG81" s="23"/>
      <c r="AH81" s="23"/>
      <c r="AI81" s="23"/>
      <c r="AJ81" s="23"/>
      <c r="AK81" s="23"/>
      <c r="AL81" s="23"/>
      <c r="AM81" s="23"/>
      <c r="AN81" s="23"/>
      <c r="AO81" s="23"/>
      <c r="AP81" s="23"/>
      <c r="AQ81" s="23"/>
      <c r="AR81" s="23"/>
      <c r="AS81" s="23"/>
      <c r="AT81" s="23"/>
      <c r="AU81" s="23"/>
      <c r="AV81" s="23"/>
      <c r="AW81" s="23"/>
      <c r="AX81" s="23"/>
      <c r="AY81" s="23"/>
    </row>
    <row r="82" spans="2:51" ht="25.55" customHeight="1" x14ac:dyDescent="0.15">
      <c r="B82" s="3109" t="s">
        <v>120</v>
      </c>
      <c r="C82" s="3110"/>
      <c r="D82" s="3110"/>
      <c r="E82" s="3110"/>
      <c r="F82" s="3110"/>
      <c r="G82" s="3111"/>
      <c r="H82" s="3115" t="s">
        <v>1727</v>
      </c>
      <c r="I82" s="3116"/>
      <c r="J82" s="3116"/>
      <c r="K82" s="3116"/>
      <c r="L82" s="3116"/>
      <c r="M82" s="3116"/>
      <c r="N82" s="3116"/>
      <c r="O82" s="3116"/>
      <c r="P82" s="3116"/>
      <c r="Q82" s="3116"/>
      <c r="R82" s="3116"/>
      <c r="S82" s="3116"/>
      <c r="T82" s="3116"/>
      <c r="U82" s="3116"/>
      <c r="V82" s="3116"/>
      <c r="W82" s="3116"/>
      <c r="X82" s="3116"/>
      <c r="Y82" s="3116"/>
      <c r="Z82" s="3116"/>
      <c r="AA82" s="3116"/>
      <c r="AB82" s="3116"/>
      <c r="AC82" s="3117"/>
      <c r="AD82" s="3115"/>
      <c r="AE82" s="3116"/>
      <c r="AF82" s="3116"/>
      <c r="AG82" s="3116"/>
      <c r="AH82" s="3116"/>
      <c r="AI82" s="3116"/>
      <c r="AJ82" s="3116"/>
      <c r="AK82" s="3116"/>
      <c r="AL82" s="3116"/>
      <c r="AM82" s="3116"/>
      <c r="AN82" s="3116"/>
      <c r="AO82" s="3116"/>
      <c r="AP82" s="3116"/>
      <c r="AQ82" s="3116"/>
      <c r="AR82" s="3116"/>
      <c r="AS82" s="3116"/>
      <c r="AT82" s="3116"/>
      <c r="AU82" s="3116"/>
      <c r="AV82" s="3116"/>
      <c r="AW82" s="3116"/>
      <c r="AX82" s="3116"/>
      <c r="AY82" s="3118"/>
    </row>
    <row r="83" spans="2:51" ht="25.55" customHeight="1" x14ac:dyDescent="0.15">
      <c r="B83" s="3109"/>
      <c r="C83" s="3110"/>
      <c r="D83" s="3110"/>
      <c r="E83" s="3110"/>
      <c r="F83" s="3110"/>
      <c r="G83" s="3111"/>
      <c r="H83" s="1397" t="s">
        <v>37</v>
      </c>
      <c r="I83" s="1254"/>
      <c r="J83" s="1254"/>
      <c r="K83" s="1254"/>
      <c r="L83" s="1254"/>
      <c r="M83" s="1398" t="s">
        <v>76</v>
      </c>
      <c r="N83" s="1109"/>
      <c r="O83" s="1109"/>
      <c r="P83" s="1109"/>
      <c r="Q83" s="1109"/>
      <c r="R83" s="1109"/>
      <c r="S83" s="1109"/>
      <c r="T83" s="1109"/>
      <c r="U83" s="1109"/>
      <c r="V83" s="1109"/>
      <c r="W83" s="1109"/>
      <c r="X83" s="1109"/>
      <c r="Y83" s="1110"/>
      <c r="Z83" s="714" t="s">
        <v>77</v>
      </c>
      <c r="AA83" s="715"/>
      <c r="AB83" s="715"/>
      <c r="AC83" s="716"/>
      <c r="AD83" s="1397" t="s">
        <v>37</v>
      </c>
      <c r="AE83" s="1254"/>
      <c r="AF83" s="1254"/>
      <c r="AG83" s="1254"/>
      <c r="AH83" s="1254"/>
      <c r="AI83" s="1398" t="s">
        <v>76</v>
      </c>
      <c r="AJ83" s="1109"/>
      <c r="AK83" s="1109"/>
      <c r="AL83" s="1109"/>
      <c r="AM83" s="1109"/>
      <c r="AN83" s="1109"/>
      <c r="AO83" s="1109"/>
      <c r="AP83" s="1109"/>
      <c r="AQ83" s="1109"/>
      <c r="AR83" s="1109"/>
      <c r="AS83" s="1109"/>
      <c r="AT83" s="1109"/>
      <c r="AU83" s="1110"/>
      <c r="AV83" s="714" t="s">
        <v>77</v>
      </c>
      <c r="AW83" s="715"/>
      <c r="AX83" s="715"/>
      <c r="AY83" s="717"/>
    </row>
    <row r="84" spans="2:51" ht="25.55" customHeight="1" x14ac:dyDescent="0.15">
      <c r="B84" s="3109"/>
      <c r="C84" s="3110"/>
      <c r="D84" s="3110"/>
      <c r="E84" s="3110"/>
      <c r="F84" s="3110"/>
      <c r="G84" s="3111"/>
      <c r="H84" s="3048" t="s">
        <v>1728</v>
      </c>
      <c r="I84" s="3049"/>
      <c r="J84" s="3049"/>
      <c r="K84" s="3049"/>
      <c r="L84" s="3050"/>
      <c r="M84" s="3051" t="s">
        <v>1729</v>
      </c>
      <c r="N84" s="3052"/>
      <c r="O84" s="3052"/>
      <c r="P84" s="3052"/>
      <c r="Q84" s="3052"/>
      <c r="R84" s="3052"/>
      <c r="S84" s="3052"/>
      <c r="T84" s="3052"/>
      <c r="U84" s="3052"/>
      <c r="V84" s="3052"/>
      <c r="W84" s="3052"/>
      <c r="X84" s="3052"/>
      <c r="Y84" s="3053"/>
      <c r="Z84" s="3093">
        <v>65</v>
      </c>
      <c r="AA84" s="3094"/>
      <c r="AB84" s="3094"/>
      <c r="AC84" s="3095"/>
      <c r="AD84" s="3048"/>
      <c r="AE84" s="3049"/>
      <c r="AF84" s="3049"/>
      <c r="AG84" s="3049"/>
      <c r="AH84" s="3050"/>
      <c r="AI84" s="3051"/>
      <c r="AJ84" s="3052"/>
      <c r="AK84" s="3052"/>
      <c r="AL84" s="3052"/>
      <c r="AM84" s="3052"/>
      <c r="AN84" s="3052"/>
      <c r="AO84" s="3052"/>
      <c r="AP84" s="3052"/>
      <c r="AQ84" s="3052"/>
      <c r="AR84" s="3052"/>
      <c r="AS84" s="3052"/>
      <c r="AT84" s="3052"/>
      <c r="AU84" s="3053"/>
      <c r="AV84" s="1407"/>
      <c r="AW84" s="1408"/>
      <c r="AX84" s="1408"/>
      <c r="AY84" s="1410"/>
    </row>
    <row r="85" spans="2:51" ht="25.55" customHeight="1" x14ac:dyDescent="0.15">
      <c r="B85" s="3109"/>
      <c r="C85" s="3110"/>
      <c r="D85" s="3110"/>
      <c r="E85" s="3110"/>
      <c r="F85" s="3110"/>
      <c r="G85" s="3111"/>
      <c r="H85" s="3058" t="s">
        <v>1730</v>
      </c>
      <c r="I85" s="3059"/>
      <c r="J85" s="3059"/>
      <c r="K85" s="3059"/>
      <c r="L85" s="3060"/>
      <c r="M85" s="3061" t="s">
        <v>1731</v>
      </c>
      <c r="N85" s="3062"/>
      <c r="O85" s="3062"/>
      <c r="P85" s="3062"/>
      <c r="Q85" s="3062"/>
      <c r="R85" s="3062"/>
      <c r="S85" s="3062"/>
      <c r="T85" s="3062"/>
      <c r="U85" s="3062"/>
      <c r="V85" s="3062"/>
      <c r="W85" s="3062"/>
      <c r="X85" s="3062"/>
      <c r="Y85" s="3063"/>
      <c r="Z85" s="3090">
        <v>0.4</v>
      </c>
      <c r="AA85" s="3091"/>
      <c r="AB85" s="3091"/>
      <c r="AC85" s="3092"/>
      <c r="AD85" s="3058"/>
      <c r="AE85" s="3059"/>
      <c r="AF85" s="3059"/>
      <c r="AG85" s="3059"/>
      <c r="AH85" s="3060"/>
      <c r="AI85" s="3061"/>
      <c r="AJ85" s="3062"/>
      <c r="AK85" s="3062"/>
      <c r="AL85" s="3062"/>
      <c r="AM85" s="3062"/>
      <c r="AN85" s="3062"/>
      <c r="AO85" s="3062"/>
      <c r="AP85" s="3062"/>
      <c r="AQ85" s="3062"/>
      <c r="AR85" s="3062"/>
      <c r="AS85" s="3062"/>
      <c r="AT85" s="3062"/>
      <c r="AU85" s="3063"/>
      <c r="AV85" s="3087"/>
      <c r="AW85" s="3088"/>
      <c r="AX85" s="3088"/>
      <c r="AY85" s="3089"/>
    </row>
    <row r="86" spans="2:51" ht="25.55" customHeight="1" x14ac:dyDescent="0.15">
      <c r="B86" s="3109"/>
      <c r="C86" s="3110"/>
      <c r="D86" s="3110"/>
      <c r="E86" s="3110"/>
      <c r="F86" s="3110"/>
      <c r="G86" s="3111"/>
      <c r="H86" s="3058"/>
      <c r="I86" s="3059"/>
      <c r="J86" s="3059"/>
      <c r="K86" s="3059"/>
      <c r="L86" s="3060"/>
      <c r="M86" s="3061"/>
      <c r="N86" s="3062"/>
      <c r="O86" s="3062"/>
      <c r="P86" s="3062"/>
      <c r="Q86" s="3062"/>
      <c r="R86" s="3062"/>
      <c r="S86" s="3062"/>
      <c r="T86" s="3062"/>
      <c r="U86" s="3062"/>
      <c r="V86" s="3062"/>
      <c r="W86" s="3062"/>
      <c r="X86" s="3062"/>
      <c r="Y86" s="3063"/>
      <c r="Z86" s="3077"/>
      <c r="AA86" s="3078"/>
      <c r="AB86" s="3078"/>
      <c r="AC86" s="3079"/>
      <c r="AD86" s="3084"/>
      <c r="AE86" s="3085"/>
      <c r="AF86" s="3085"/>
      <c r="AG86" s="3085"/>
      <c r="AH86" s="3086"/>
      <c r="AI86" s="3061"/>
      <c r="AJ86" s="3062"/>
      <c r="AK86" s="3062"/>
      <c r="AL86" s="3062"/>
      <c r="AM86" s="3062"/>
      <c r="AN86" s="3062"/>
      <c r="AO86" s="3062"/>
      <c r="AP86" s="3062"/>
      <c r="AQ86" s="3062"/>
      <c r="AR86" s="3062"/>
      <c r="AS86" s="3062"/>
      <c r="AT86" s="3062"/>
      <c r="AU86" s="3063"/>
      <c r="AV86" s="3087"/>
      <c r="AW86" s="3088"/>
      <c r="AX86" s="3088"/>
      <c r="AY86" s="3089"/>
    </row>
    <row r="87" spans="2:51" ht="25.55" customHeight="1" x14ac:dyDescent="0.15">
      <c r="B87" s="3109"/>
      <c r="C87" s="3110"/>
      <c r="D87" s="3110"/>
      <c r="E87" s="3110"/>
      <c r="F87" s="3110"/>
      <c r="G87" s="3111"/>
      <c r="H87" s="3058"/>
      <c r="I87" s="3059"/>
      <c r="J87" s="3059"/>
      <c r="K87" s="3059"/>
      <c r="L87" s="3060"/>
      <c r="M87" s="3061"/>
      <c r="N87" s="3062"/>
      <c r="O87" s="3062"/>
      <c r="P87" s="3062"/>
      <c r="Q87" s="3062"/>
      <c r="R87" s="3062"/>
      <c r="S87" s="3062"/>
      <c r="T87" s="3062"/>
      <c r="U87" s="3062"/>
      <c r="V87" s="3062"/>
      <c r="W87" s="3062"/>
      <c r="X87" s="3062"/>
      <c r="Y87" s="3063"/>
      <c r="Z87" s="3077"/>
      <c r="AA87" s="3078"/>
      <c r="AB87" s="3078"/>
      <c r="AC87" s="3079"/>
      <c r="AD87" s="1399"/>
      <c r="AE87" s="1371"/>
      <c r="AF87" s="1371"/>
      <c r="AG87" s="1371"/>
      <c r="AH87" s="1372"/>
      <c r="AI87" s="1824"/>
      <c r="AJ87" s="3046"/>
      <c r="AK87" s="3046"/>
      <c r="AL87" s="3046"/>
      <c r="AM87" s="3046"/>
      <c r="AN87" s="3046"/>
      <c r="AO87" s="3046"/>
      <c r="AP87" s="3046"/>
      <c r="AQ87" s="3046"/>
      <c r="AR87" s="3046"/>
      <c r="AS87" s="3046"/>
      <c r="AT87" s="3046"/>
      <c r="AU87" s="3047"/>
      <c r="AV87" s="1402"/>
      <c r="AW87" s="1403"/>
      <c r="AX87" s="1403"/>
      <c r="AY87" s="1405"/>
    </row>
    <row r="88" spans="2:51" ht="25.55" customHeight="1" x14ac:dyDescent="0.15">
      <c r="B88" s="3109"/>
      <c r="C88" s="3110"/>
      <c r="D88" s="3110"/>
      <c r="E88" s="3110"/>
      <c r="F88" s="3110"/>
      <c r="G88" s="3111"/>
      <c r="H88" s="3058"/>
      <c r="I88" s="3059"/>
      <c r="J88" s="3059"/>
      <c r="K88" s="3059"/>
      <c r="L88" s="3060"/>
      <c r="M88" s="3061"/>
      <c r="N88" s="3062"/>
      <c r="O88" s="3062"/>
      <c r="P88" s="3062"/>
      <c r="Q88" s="3062"/>
      <c r="R88" s="3062"/>
      <c r="S88" s="3062"/>
      <c r="T88" s="3062"/>
      <c r="U88" s="3062"/>
      <c r="V88" s="3062"/>
      <c r="W88" s="3062"/>
      <c r="X88" s="3062"/>
      <c r="Y88" s="3063"/>
      <c r="Z88" s="3077"/>
      <c r="AA88" s="3078"/>
      <c r="AB88" s="3078"/>
      <c r="AC88" s="3079"/>
      <c r="AD88" s="3081"/>
      <c r="AE88" s="3082"/>
      <c r="AF88" s="3082"/>
      <c r="AG88" s="3082"/>
      <c r="AH88" s="3083"/>
      <c r="AI88" s="710"/>
      <c r="AJ88" s="705"/>
      <c r="AK88" s="705"/>
      <c r="AL88" s="705"/>
      <c r="AM88" s="705"/>
      <c r="AN88" s="705"/>
      <c r="AO88" s="705"/>
      <c r="AP88" s="705"/>
      <c r="AQ88" s="705"/>
      <c r="AR88" s="705"/>
      <c r="AS88" s="705"/>
      <c r="AT88" s="705"/>
      <c r="AU88" s="706"/>
      <c r="AV88" s="1402"/>
      <c r="AW88" s="1403"/>
      <c r="AX88" s="1403"/>
      <c r="AY88" s="1405"/>
    </row>
    <row r="89" spans="2:51" ht="25.55" customHeight="1" x14ac:dyDescent="0.15">
      <c r="B89" s="3109"/>
      <c r="C89" s="3110"/>
      <c r="D89" s="3110"/>
      <c r="E89" s="3110"/>
      <c r="F89" s="3110"/>
      <c r="G89" s="3111"/>
      <c r="H89" s="3058"/>
      <c r="I89" s="3059"/>
      <c r="J89" s="3059"/>
      <c r="K89" s="3059"/>
      <c r="L89" s="3060"/>
      <c r="M89" s="3061"/>
      <c r="N89" s="3062"/>
      <c r="O89" s="3062"/>
      <c r="P89" s="3062"/>
      <c r="Q89" s="3062"/>
      <c r="R89" s="3062"/>
      <c r="S89" s="3062"/>
      <c r="T89" s="3062"/>
      <c r="U89" s="3062"/>
      <c r="V89" s="3062"/>
      <c r="W89" s="3062"/>
      <c r="X89" s="3062"/>
      <c r="Y89" s="3063"/>
      <c r="Z89" s="3077"/>
      <c r="AA89" s="3078"/>
      <c r="AB89" s="3078"/>
      <c r="AC89" s="3079"/>
      <c r="AD89" s="3080"/>
      <c r="AE89" s="1371"/>
      <c r="AF89" s="1371"/>
      <c r="AG89" s="1371"/>
      <c r="AH89" s="1372"/>
      <c r="AI89" s="710"/>
      <c r="AJ89" s="705"/>
      <c r="AK89" s="705"/>
      <c r="AL89" s="705"/>
      <c r="AM89" s="705"/>
      <c r="AN89" s="705"/>
      <c r="AO89" s="705"/>
      <c r="AP89" s="705"/>
      <c r="AQ89" s="705"/>
      <c r="AR89" s="705"/>
      <c r="AS89" s="705"/>
      <c r="AT89" s="705"/>
      <c r="AU89" s="706"/>
      <c r="AV89" s="1402"/>
      <c r="AW89" s="1403"/>
      <c r="AX89" s="1403"/>
      <c r="AY89" s="1405"/>
    </row>
    <row r="90" spans="2:51" ht="25.55" customHeight="1" x14ac:dyDescent="0.15">
      <c r="B90" s="3109"/>
      <c r="C90" s="3110"/>
      <c r="D90" s="3110"/>
      <c r="E90" s="3110"/>
      <c r="F90" s="3110"/>
      <c r="G90" s="3111"/>
      <c r="H90" s="3058"/>
      <c r="I90" s="3059"/>
      <c r="J90" s="3059"/>
      <c r="K90" s="3059"/>
      <c r="L90" s="3060"/>
      <c r="M90" s="3061"/>
      <c r="N90" s="3062"/>
      <c r="O90" s="3062"/>
      <c r="P90" s="3062"/>
      <c r="Q90" s="3062"/>
      <c r="R90" s="3062"/>
      <c r="S90" s="3062"/>
      <c r="T90" s="3062"/>
      <c r="U90" s="3062"/>
      <c r="V90" s="3062"/>
      <c r="W90" s="3062"/>
      <c r="X90" s="3062"/>
      <c r="Y90" s="3063"/>
      <c r="Z90" s="3077"/>
      <c r="AA90" s="3078"/>
      <c r="AB90" s="3078"/>
      <c r="AC90" s="3079"/>
      <c r="AD90" s="3080"/>
      <c r="AE90" s="1371"/>
      <c r="AF90" s="1371"/>
      <c r="AG90" s="1371"/>
      <c r="AH90" s="1372"/>
      <c r="AI90" s="710"/>
      <c r="AJ90" s="705"/>
      <c r="AK90" s="705"/>
      <c r="AL90" s="705"/>
      <c r="AM90" s="705"/>
      <c r="AN90" s="705"/>
      <c r="AO90" s="705"/>
      <c r="AP90" s="705"/>
      <c r="AQ90" s="705"/>
      <c r="AR90" s="705"/>
      <c r="AS90" s="705"/>
      <c r="AT90" s="705"/>
      <c r="AU90" s="706"/>
      <c r="AV90" s="1402"/>
      <c r="AW90" s="1403"/>
      <c r="AX90" s="1403"/>
      <c r="AY90" s="1405"/>
    </row>
    <row r="91" spans="2:51" ht="25.55" customHeight="1" x14ac:dyDescent="0.15">
      <c r="B91" s="3109"/>
      <c r="C91" s="3110"/>
      <c r="D91" s="3110"/>
      <c r="E91" s="3110"/>
      <c r="F91" s="3110"/>
      <c r="G91" s="3111"/>
      <c r="H91" s="3058"/>
      <c r="I91" s="3059"/>
      <c r="J91" s="3059"/>
      <c r="K91" s="3059"/>
      <c r="L91" s="3060"/>
      <c r="M91" s="3061"/>
      <c r="N91" s="3062"/>
      <c r="O91" s="3062"/>
      <c r="P91" s="3062"/>
      <c r="Q91" s="3062"/>
      <c r="R91" s="3062"/>
      <c r="S91" s="3062"/>
      <c r="T91" s="3062"/>
      <c r="U91" s="3062"/>
      <c r="V91" s="3062"/>
      <c r="W91" s="3062"/>
      <c r="X91" s="3062"/>
      <c r="Y91" s="3063"/>
      <c r="Z91" s="3077"/>
      <c r="AA91" s="3078"/>
      <c r="AB91" s="3078"/>
      <c r="AC91" s="3079"/>
      <c r="AD91" s="1399"/>
      <c r="AE91" s="1371"/>
      <c r="AF91" s="1371"/>
      <c r="AG91" s="1371"/>
      <c r="AH91" s="1372"/>
      <c r="AI91" s="710"/>
      <c r="AJ91" s="705"/>
      <c r="AK91" s="705"/>
      <c r="AL91" s="705"/>
      <c r="AM91" s="705"/>
      <c r="AN91" s="705"/>
      <c r="AO91" s="705"/>
      <c r="AP91" s="705"/>
      <c r="AQ91" s="705"/>
      <c r="AR91" s="705"/>
      <c r="AS91" s="705"/>
      <c r="AT91" s="705"/>
      <c r="AU91" s="706"/>
      <c r="AV91" s="1402"/>
      <c r="AW91" s="1403"/>
      <c r="AX91" s="1403"/>
      <c r="AY91" s="1405"/>
    </row>
    <row r="92" spans="2:51" ht="25.55" customHeight="1" x14ac:dyDescent="0.15">
      <c r="B92" s="3109"/>
      <c r="C92" s="3110"/>
      <c r="D92" s="3110"/>
      <c r="E92" s="3110"/>
      <c r="F92" s="3110"/>
      <c r="G92" s="3111"/>
      <c r="H92" s="3058"/>
      <c r="I92" s="3059"/>
      <c r="J92" s="3059"/>
      <c r="K92" s="3059"/>
      <c r="L92" s="3060"/>
      <c r="M92" s="3061"/>
      <c r="N92" s="3062"/>
      <c r="O92" s="3062"/>
      <c r="P92" s="3062"/>
      <c r="Q92" s="3062"/>
      <c r="R92" s="3062"/>
      <c r="S92" s="3062"/>
      <c r="T92" s="3062"/>
      <c r="U92" s="3062"/>
      <c r="V92" s="3062"/>
      <c r="W92" s="3062"/>
      <c r="X92" s="3062"/>
      <c r="Y92" s="3063"/>
      <c r="Z92" s="3077"/>
      <c r="AA92" s="3078"/>
      <c r="AB92" s="3078"/>
      <c r="AC92" s="3079"/>
      <c r="AD92" s="1399"/>
      <c r="AE92" s="1371"/>
      <c r="AF92" s="1371"/>
      <c r="AG92" s="1371"/>
      <c r="AH92" s="1372"/>
      <c r="AI92" s="710"/>
      <c r="AJ92" s="705"/>
      <c r="AK92" s="705"/>
      <c r="AL92" s="705"/>
      <c r="AM92" s="705"/>
      <c r="AN92" s="705"/>
      <c r="AO92" s="705"/>
      <c r="AP92" s="705"/>
      <c r="AQ92" s="705"/>
      <c r="AR92" s="705"/>
      <c r="AS92" s="705"/>
      <c r="AT92" s="705"/>
      <c r="AU92" s="706"/>
      <c r="AV92" s="1402"/>
      <c r="AW92" s="1403"/>
      <c r="AX92" s="1403"/>
      <c r="AY92" s="1405"/>
    </row>
    <row r="93" spans="2:51" ht="25.55" customHeight="1" x14ac:dyDescent="0.15">
      <c r="B93" s="3109"/>
      <c r="C93" s="3110"/>
      <c r="D93" s="3110"/>
      <c r="E93" s="3110"/>
      <c r="F93" s="3110"/>
      <c r="G93" s="3111"/>
      <c r="H93" s="3058"/>
      <c r="I93" s="3059"/>
      <c r="J93" s="3059"/>
      <c r="K93" s="3059"/>
      <c r="L93" s="3060"/>
      <c r="M93" s="3061"/>
      <c r="N93" s="3062"/>
      <c r="O93" s="3062"/>
      <c r="P93" s="3062"/>
      <c r="Q93" s="3062"/>
      <c r="R93" s="3062"/>
      <c r="S93" s="3062"/>
      <c r="T93" s="3062"/>
      <c r="U93" s="3062"/>
      <c r="V93" s="3062"/>
      <c r="W93" s="3062"/>
      <c r="X93" s="3062"/>
      <c r="Y93" s="3063"/>
      <c r="Z93" s="3077"/>
      <c r="AA93" s="3078"/>
      <c r="AB93" s="3078"/>
      <c r="AC93" s="3079"/>
      <c r="AD93" s="1399"/>
      <c r="AE93" s="1371"/>
      <c r="AF93" s="1371"/>
      <c r="AG93" s="1371"/>
      <c r="AH93" s="1372"/>
      <c r="AI93" s="710"/>
      <c r="AJ93" s="705"/>
      <c r="AK93" s="705"/>
      <c r="AL93" s="705"/>
      <c r="AM93" s="705"/>
      <c r="AN93" s="705"/>
      <c r="AO93" s="705"/>
      <c r="AP93" s="705"/>
      <c r="AQ93" s="705"/>
      <c r="AR93" s="705"/>
      <c r="AS93" s="705"/>
      <c r="AT93" s="705"/>
      <c r="AU93" s="706"/>
      <c r="AV93" s="1402"/>
      <c r="AW93" s="1403"/>
      <c r="AX93" s="1403"/>
      <c r="AY93" s="1405"/>
    </row>
    <row r="94" spans="2:51" ht="25.55" customHeight="1" x14ac:dyDescent="0.15">
      <c r="B94" s="3109"/>
      <c r="C94" s="3110"/>
      <c r="D94" s="3110"/>
      <c r="E94" s="3110"/>
      <c r="F94" s="3110"/>
      <c r="G94" s="3111"/>
      <c r="H94" s="3058"/>
      <c r="I94" s="3059"/>
      <c r="J94" s="3059"/>
      <c r="K94" s="3059"/>
      <c r="L94" s="3060"/>
      <c r="M94" s="3061"/>
      <c r="N94" s="3062"/>
      <c r="O94" s="3062"/>
      <c r="P94" s="3062"/>
      <c r="Q94" s="3062"/>
      <c r="R94" s="3062"/>
      <c r="S94" s="3062"/>
      <c r="T94" s="3062"/>
      <c r="U94" s="3062"/>
      <c r="V94" s="3062"/>
      <c r="W94" s="3062"/>
      <c r="X94" s="3062"/>
      <c r="Y94" s="3063"/>
      <c r="Z94" s="3077"/>
      <c r="AA94" s="3078"/>
      <c r="AB94" s="3078"/>
      <c r="AC94" s="3079"/>
      <c r="AD94" s="1399"/>
      <c r="AE94" s="1371"/>
      <c r="AF94" s="1371"/>
      <c r="AG94" s="1371"/>
      <c r="AH94" s="1372"/>
      <c r="AI94" s="710"/>
      <c r="AJ94" s="705"/>
      <c r="AK94" s="705"/>
      <c r="AL94" s="705"/>
      <c r="AM94" s="705"/>
      <c r="AN94" s="705"/>
      <c r="AO94" s="705"/>
      <c r="AP94" s="705"/>
      <c r="AQ94" s="705"/>
      <c r="AR94" s="705"/>
      <c r="AS94" s="705"/>
      <c r="AT94" s="705"/>
      <c r="AU94" s="706"/>
      <c r="AV94" s="1402"/>
      <c r="AW94" s="1403"/>
      <c r="AX94" s="1403"/>
      <c r="AY94" s="1405"/>
    </row>
    <row r="95" spans="2:51" ht="25.55" customHeight="1" x14ac:dyDescent="0.15">
      <c r="B95" s="3109"/>
      <c r="C95" s="3110"/>
      <c r="D95" s="3110"/>
      <c r="E95" s="3110"/>
      <c r="F95" s="3110"/>
      <c r="G95" s="3111"/>
      <c r="H95" s="3071"/>
      <c r="I95" s="3072"/>
      <c r="J95" s="3072"/>
      <c r="K95" s="3072"/>
      <c r="L95" s="3073"/>
      <c r="M95" s="3074"/>
      <c r="N95" s="3075"/>
      <c r="O95" s="3075"/>
      <c r="P95" s="3075"/>
      <c r="Q95" s="3075"/>
      <c r="R95" s="3075"/>
      <c r="S95" s="3075"/>
      <c r="T95" s="3075"/>
      <c r="U95" s="3075"/>
      <c r="V95" s="3075"/>
      <c r="W95" s="3075"/>
      <c r="X95" s="3075"/>
      <c r="Y95" s="3076"/>
      <c r="Z95" s="3077"/>
      <c r="AA95" s="3078"/>
      <c r="AB95" s="3078"/>
      <c r="AC95" s="3079"/>
      <c r="AD95" s="1422"/>
      <c r="AE95" s="1356"/>
      <c r="AF95" s="1356"/>
      <c r="AG95" s="1356"/>
      <c r="AH95" s="1357"/>
      <c r="AI95" s="730"/>
      <c r="AJ95" s="1423"/>
      <c r="AK95" s="1423"/>
      <c r="AL95" s="1423"/>
      <c r="AM95" s="1423"/>
      <c r="AN95" s="1423"/>
      <c r="AO95" s="1423"/>
      <c r="AP95" s="1423"/>
      <c r="AQ95" s="1423"/>
      <c r="AR95" s="1423"/>
      <c r="AS95" s="1423"/>
      <c r="AT95" s="1423"/>
      <c r="AU95" s="1424"/>
      <c r="AV95" s="1420"/>
      <c r="AW95" s="1421"/>
      <c r="AX95" s="1421"/>
      <c r="AY95" s="1425"/>
    </row>
    <row r="96" spans="2:51" ht="25.55" customHeight="1" x14ac:dyDescent="0.15">
      <c r="B96" s="3109"/>
      <c r="C96" s="3110"/>
      <c r="D96" s="3110"/>
      <c r="E96" s="3110"/>
      <c r="F96" s="3110"/>
      <c r="G96" s="3111"/>
      <c r="H96" s="1426" t="s">
        <v>21</v>
      </c>
      <c r="I96" s="1109"/>
      <c r="J96" s="1109"/>
      <c r="K96" s="1109"/>
      <c r="L96" s="1109"/>
      <c r="M96" s="742"/>
      <c r="N96" s="1219"/>
      <c r="O96" s="1219"/>
      <c r="P96" s="1219"/>
      <c r="Q96" s="1219"/>
      <c r="R96" s="1219"/>
      <c r="S96" s="1219"/>
      <c r="T96" s="1219"/>
      <c r="U96" s="1219"/>
      <c r="V96" s="1219"/>
      <c r="W96" s="1219"/>
      <c r="X96" s="1219"/>
      <c r="Y96" s="1220"/>
      <c r="Z96" s="1427">
        <f>SUM(Z84:AC95)</f>
        <v>65.400000000000006</v>
      </c>
      <c r="AA96" s="1428"/>
      <c r="AB96" s="1428"/>
      <c r="AC96" s="1429"/>
      <c r="AD96" s="1426" t="s">
        <v>21</v>
      </c>
      <c r="AE96" s="1109"/>
      <c r="AF96" s="1109"/>
      <c r="AG96" s="1109"/>
      <c r="AH96" s="1109"/>
      <c r="AI96" s="742"/>
      <c r="AJ96" s="1219"/>
      <c r="AK96" s="1219"/>
      <c r="AL96" s="1219"/>
      <c r="AM96" s="1219"/>
      <c r="AN96" s="1219"/>
      <c r="AO96" s="1219"/>
      <c r="AP96" s="1219"/>
      <c r="AQ96" s="1219"/>
      <c r="AR96" s="1219"/>
      <c r="AS96" s="1219"/>
      <c r="AT96" s="1219"/>
      <c r="AU96" s="1220"/>
      <c r="AV96" s="1427">
        <f>SUM(AV84:AY95)</f>
        <v>0</v>
      </c>
      <c r="AW96" s="1428"/>
      <c r="AX96" s="1428"/>
      <c r="AY96" s="1430"/>
    </row>
    <row r="97" spans="2:51" ht="25.55" customHeight="1" x14ac:dyDescent="0.15">
      <c r="B97" s="3109"/>
      <c r="C97" s="3110"/>
      <c r="D97" s="3110"/>
      <c r="E97" s="3110"/>
      <c r="F97" s="3110"/>
      <c r="G97" s="3111"/>
      <c r="H97" s="3054" t="s">
        <v>1732</v>
      </c>
      <c r="I97" s="3055"/>
      <c r="J97" s="3055"/>
      <c r="K97" s="3055"/>
      <c r="L97" s="3055"/>
      <c r="M97" s="3055"/>
      <c r="N97" s="3055"/>
      <c r="O97" s="3055"/>
      <c r="P97" s="3055"/>
      <c r="Q97" s="3055"/>
      <c r="R97" s="3055"/>
      <c r="S97" s="3055"/>
      <c r="T97" s="3055"/>
      <c r="U97" s="3055"/>
      <c r="V97" s="3055"/>
      <c r="W97" s="3055"/>
      <c r="X97" s="3055"/>
      <c r="Y97" s="3055"/>
      <c r="Z97" s="3055"/>
      <c r="AA97" s="3055"/>
      <c r="AB97" s="3055"/>
      <c r="AC97" s="3070"/>
      <c r="AD97" s="3054"/>
      <c r="AE97" s="3055"/>
      <c r="AF97" s="3055"/>
      <c r="AG97" s="3055"/>
      <c r="AH97" s="3055"/>
      <c r="AI97" s="3055"/>
      <c r="AJ97" s="3055"/>
      <c r="AK97" s="3055"/>
      <c r="AL97" s="3055"/>
      <c r="AM97" s="3055"/>
      <c r="AN97" s="3055"/>
      <c r="AO97" s="3055"/>
      <c r="AP97" s="3055"/>
      <c r="AQ97" s="3055"/>
      <c r="AR97" s="3055"/>
      <c r="AS97" s="3055"/>
      <c r="AT97" s="3055"/>
      <c r="AU97" s="3055"/>
      <c r="AV97" s="3055"/>
      <c r="AW97" s="3055"/>
      <c r="AX97" s="3055"/>
      <c r="AY97" s="3057"/>
    </row>
    <row r="98" spans="2:51" ht="25.55" customHeight="1" x14ac:dyDescent="0.15">
      <c r="B98" s="3109"/>
      <c r="C98" s="3110"/>
      <c r="D98" s="3110"/>
      <c r="E98" s="3110"/>
      <c r="F98" s="3110"/>
      <c r="G98" s="3111"/>
      <c r="H98" s="1397" t="s">
        <v>37</v>
      </c>
      <c r="I98" s="1254"/>
      <c r="J98" s="1254"/>
      <c r="K98" s="1254"/>
      <c r="L98" s="1254"/>
      <c r="M98" s="1398" t="s">
        <v>76</v>
      </c>
      <c r="N98" s="1109"/>
      <c r="O98" s="1109"/>
      <c r="P98" s="1109"/>
      <c r="Q98" s="1109"/>
      <c r="R98" s="1109"/>
      <c r="S98" s="1109"/>
      <c r="T98" s="1109"/>
      <c r="U98" s="1109"/>
      <c r="V98" s="1109"/>
      <c r="W98" s="1109"/>
      <c r="X98" s="1109"/>
      <c r="Y98" s="1110"/>
      <c r="Z98" s="714" t="s">
        <v>77</v>
      </c>
      <c r="AA98" s="715"/>
      <c r="AB98" s="715"/>
      <c r="AC98" s="716"/>
      <c r="AD98" s="1397" t="s">
        <v>37</v>
      </c>
      <c r="AE98" s="1254"/>
      <c r="AF98" s="1254"/>
      <c r="AG98" s="1254"/>
      <c r="AH98" s="1254"/>
      <c r="AI98" s="1398" t="s">
        <v>76</v>
      </c>
      <c r="AJ98" s="1109"/>
      <c r="AK98" s="1109"/>
      <c r="AL98" s="1109"/>
      <c r="AM98" s="1109"/>
      <c r="AN98" s="1109"/>
      <c r="AO98" s="1109"/>
      <c r="AP98" s="1109"/>
      <c r="AQ98" s="1109"/>
      <c r="AR98" s="1109"/>
      <c r="AS98" s="1109"/>
      <c r="AT98" s="1109"/>
      <c r="AU98" s="1110"/>
      <c r="AV98" s="714" t="s">
        <v>77</v>
      </c>
      <c r="AW98" s="715"/>
      <c r="AX98" s="715"/>
      <c r="AY98" s="717"/>
    </row>
    <row r="99" spans="2:51" ht="25.55" customHeight="1" x14ac:dyDescent="0.15">
      <c r="B99" s="3109"/>
      <c r="C99" s="3110"/>
      <c r="D99" s="3110"/>
      <c r="E99" s="3110"/>
      <c r="F99" s="3110"/>
      <c r="G99" s="3111"/>
      <c r="H99" s="3048" t="s">
        <v>1728</v>
      </c>
      <c r="I99" s="3049"/>
      <c r="J99" s="3049"/>
      <c r="K99" s="3049"/>
      <c r="L99" s="3050"/>
      <c r="M99" s="3067" t="s">
        <v>1733</v>
      </c>
      <c r="N99" s="3068"/>
      <c r="O99" s="3068"/>
      <c r="P99" s="3068"/>
      <c r="Q99" s="3068"/>
      <c r="R99" s="3068"/>
      <c r="S99" s="3068"/>
      <c r="T99" s="3068"/>
      <c r="U99" s="3068"/>
      <c r="V99" s="3068"/>
      <c r="W99" s="3068"/>
      <c r="X99" s="3068"/>
      <c r="Y99" s="3069"/>
      <c r="Z99" s="1407">
        <v>65</v>
      </c>
      <c r="AA99" s="1408"/>
      <c r="AB99" s="1408"/>
      <c r="AC99" s="1409"/>
      <c r="AD99" s="3048"/>
      <c r="AE99" s="3049"/>
      <c r="AF99" s="3049"/>
      <c r="AG99" s="3049"/>
      <c r="AH99" s="3050"/>
      <c r="AI99" s="3051"/>
      <c r="AJ99" s="3052"/>
      <c r="AK99" s="3052"/>
      <c r="AL99" s="3052"/>
      <c r="AM99" s="3052"/>
      <c r="AN99" s="3052"/>
      <c r="AO99" s="3052"/>
      <c r="AP99" s="3052"/>
      <c r="AQ99" s="3052"/>
      <c r="AR99" s="3052"/>
      <c r="AS99" s="3052"/>
      <c r="AT99" s="3052"/>
      <c r="AU99" s="3053"/>
      <c r="AV99" s="1407"/>
      <c r="AW99" s="1408"/>
      <c r="AX99" s="1408"/>
      <c r="AY99" s="1410"/>
    </row>
    <row r="100" spans="2:51" ht="25.55" customHeight="1" x14ac:dyDescent="0.15">
      <c r="B100" s="3109"/>
      <c r="C100" s="3110"/>
      <c r="D100" s="3110"/>
      <c r="E100" s="3110"/>
      <c r="F100" s="3110"/>
      <c r="G100" s="3111"/>
      <c r="H100" s="1522"/>
      <c r="I100" s="1377"/>
      <c r="J100" s="1377"/>
      <c r="K100" s="1377"/>
      <c r="L100" s="1378"/>
      <c r="M100" s="1824"/>
      <c r="N100" s="3046"/>
      <c r="O100" s="3046"/>
      <c r="P100" s="3046"/>
      <c r="Q100" s="3046"/>
      <c r="R100" s="3046"/>
      <c r="S100" s="3046"/>
      <c r="T100" s="3046"/>
      <c r="U100" s="3046"/>
      <c r="V100" s="3046"/>
      <c r="W100" s="3046"/>
      <c r="X100" s="3046"/>
      <c r="Y100" s="3047"/>
      <c r="Z100" s="3064"/>
      <c r="AA100" s="3065"/>
      <c r="AB100" s="3065"/>
      <c r="AC100" s="3066"/>
      <c r="AD100" s="1522"/>
      <c r="AE100" s="1377"/>
      <c r="AF100" s="1377"/>
      <c r="AG100" s="1377"/>
      <c r="AH100" s="1378"/>
      <c r="AI100" s="1824"/>
      <c r="AJ100" s="3046"/>
      <c r="AK100" s="3046"/>
      <c r="AL100" s="3046"/>
      <c r="AM100" s="3046"/>
      <c r="AN100" s="3046"/>
      <c r="AO100" s="3046"/>
      <c r="AP100" s="3046"/>
      <c r="AQ100" s="3046"/>
      <c r="AR100" s="3046"/>
      <c r="AS100" s="3046"/>
      <c r="AT100" s="3046"/>
      <c r="AU100" s="3047"/>
      <c r="AV100" s="1402"/>
      <c r="AW100" s="1403"/>
      <c r="AX100" s="1403"/>
      <c r="AY100" s="1405"/>
    </row>
    <row r="101" spans="2:51" ht="25.55" customHeight="1" x14ac:dyDescent="0.15">
      <c r="B101" s="3109"/>
      <c r="C101" s="3110"/>
      <c r="D101" s="3110"/>
      <c r="E101" s="3110"/>
      <c r="F101" s="3110"/>
      <c r="G101" s="3111"/>
      <c r="H101" s="1399"/>
      <c r="I101" s="1371"/>
      <c r="J101" s="1371"/>
      <c r="K101" s="1371"/>
      <c r="L101" s="1372"/>
      <c r="M101" s="710"/>
      <c r="N101" s="705"/>
      <c r="O101" s="705"/>
      <c r="P101" s="705"/>
      <c r="Q101" s="705"/>
      <c r="R101" s="705"/>
      <c r="S101" s="705"/>
      <c r="T101" s="705"/>
      <c r="U101" s="705"/>
      <c r="V101" s="705"/>
      <c r="W101" s="705"/>
      <c r="X101" s="705"/>
      <c r="Y101" s="706"/>
      <c r="Z101" s="1402"/>
      <c r="AA101" s="1403"/>
      <c r="AB101" s="1403"/>
      <c r="AC101" s="1404"/>
      <c r="AD101" s="1399"/>
      <c r="AE101" s="1371"/>
      <c r="AF101" s="1371"/>
      <c r="AG101" s="1371"/>
      <c r="AH101" s="1372"/>
      <c r="AI101" s="710"/>
      <c r="AJ101" s="705"/>
      <c r="AK101" s="705"/>
      <c r="AL101" s="705"/>
      <c r="AM101" s="705"/>
      <c r="AN101" s="705"/>
      <c r="AO101" s="705"/>
      <c r="AP101" s="705"/>
      <c r="AQ101" s="705"/>
      <c r="AR101" s="705"/>
      <c r="AS101" s="705"/>
      <c r="AT101" s="705"/>
      <c r="AU101" s="706"/>
      <c r="AV101" s="1402"/>
      <c r="AW101" s="1403"/>
      <c r="AX101" s="1403"/>
      <c r="AY101" s="1405"/>
    </row>
    <row r="102" spans="2:51" ht="25.55" customHeight="1" x14ac:dyDescent="0.15">
      <c r="B102" s="3109"/>
      <c r="C102" s="3110"/>
      <c r="D102" s="3110"/>
      <c r="E102" s="3110"/>
      <c r="F102" s="3110"/>
      <c r="G102" s="3111"/>
      <c r="H102" s="1399"/>
      <c r="I102" s="1371"/>
      <c r="J102" s="1371"/>
      <c r="K102" s="1371"/>
      <c r="L102" s="1372"/>
      <c r="M102" s="710"/>
      <c r="N102" s="705"/>
      <c r="O102" s="705"/>
      <c r="P102" s="705"/>
      <c r="Q102" s="705"/>
      <c r="R102" s="705"/>
      <c r="S102" s="705"/>
      <c r="T102" s="705"/>
      <c r="U102" s="705"/>
      <c r="V102" s="705"/>
      <c r="W102" s="705"/>
      <c r="X102" s="705"/>
      <c r="Y102" s="706"/>
      <c r="Z102" s="1402"/>
      <c r="AA102" s="1403"/>
      <c r="AB102" s="1403"/>
      <c r="AC102" s="1404"/>
      <c r="AD102" s="1399"/>
      <c r="AE102" s="1371"/>
      <c r="AF102" s="1371"/>
      <c r="AG102" s="1371"/>
      <c r="AH102" s="1372"/>
      <c r="AI102" s="710"/>
      <c r="AJ102" s="705"/>
      <c r="AK102" s="705"/>
      <c r="AL102" s="705"/>
      <c r="AM102" s="705"/>
      <c r="AN102" s="705"/>
      <c r="AO102" s="705"/>
      <c r="AP102" s="705"/>
      <c r="AQ102" s="705"/>
      <c r="AR102" s="705"/>
      <c r="AS102" s="705"/>
      <c r="AT102" s="705"/>
      <c r="AU102" s="706"/>
      <c r="AV102" s="1402"/>
      <c r="AW102" s="1403"/>
      <c r="AX102" s="1403"/>
      <c r="AY102" s="1405"/>
    </row>
    <row r="103" spans="2:51" ht="25.55" customHeight="1" x14ac:dyDescent="0.15">
      <c r="B103" s="3109"/>
      <c r="C103" s="3110"/>
      <c r="D103" s="3110"/>
      <c r="E103" s="3110"/>
      <c r="F103" s="3110"/>
      <c r="G103" s="3111"/>
      <c r="H103" s="1399"/>
      <c r="I103" s="1371"/>
      <c r="J103" s="1371"/>
      <c r="K103" s="1371"/>
      <c r="L103" s="1372"/>
      <c r="M103" s="710"/>
      <c r="N103" s="705"/>
      <c r="O103" s="705"/>
      <c r="P103" s="705"/>
      <c r="Q103" s="705"/>
      <c r="R103" s="705"/>
      <c r="S103" s="705"/>
      <c r="T103" s="705"/>
      <c r="U103" s="705"/>
      <c r="V103" s="705"/>
      <c r="W103" s="705"/>
      <c r="X103" s="705"/>
      <c r="Y103" s="706"/>
      <c r="Z103" s="1402"/>
      <c r="AA103" s="1403"/>
      <c r="AB103" s="1403"/>
      <c r="AC103" s="1403"/>
      <c r="AD103" s="1399"/>
      <c r="AE103" s="1371"/>
      <c r="AF103" s="1371"/>
      <c r="AG103" s="1371"/>
      <c r="AH103" s="1372"/>
      <c r="AI103" s="710"/>
      <c r="AJ103" s="705"/>
      <c r="AK103" s="705"/>
      <c r="AL103" s="705"/>
      <c r="AM103" s="705"/>
      <c r="AN103" s="705"/>
      <c r="AO103" s="705"/>
      <c r="AP103" s="705"/>
      <c r="AQ103" s="705"/>
      <c r="AR103" s="705"/>
      <c r="AS103" s="705"/>
      <c r="AT103" s="705"/>
      <c r="AU103" s="706"/>
      <c r="AV103" s="1402"/>
      <c r="AW103" s="1403"/>
      <c r="AX103" s="1403"/>
      <c r="AY103" s="1405"/>
    </row>
    <row r="104" spans="2:51" ht="25.55" customHeight="1" x14ac:dyDescent="0.15">
      <c r="B104" s="3109"/>
      <c r="C104" s="3110"/>
      <c r="D104" s="3110"/>
      <c r="E104" s="3110"/>
      <c r="F104" s="3110"/>
      <c r="G104" s="3111"/>
      <c r="H104" s="1399"/>
      <c r="I104" s="1371"/>
      <c r="J104" s="1371"/>
      <c r="K104" s="1371"/>
      <c r="L104" s="1372"/>
      <c r="M104" s="710"/>
      <c r="N104" s="705"/>
      <c r="O104" s="705"/>
      <c r="P104" s="705"/>
      <c r="Q104" s="705"/>
      <c r="R104" s="705"/>
      <c r="S104" s="705"/>
      <c r="T104" s="705"/>
      <c r="U104" s="705"/>
      <c r="V104" s="705"/>
      <c r="W104" s="705"/>
      <c r="X104" s="705"/>
      <c r="Y104" s="706"/>
      <c r="Z104" s="1402"/>
      <c r="AA104" s="1403"/>
      <c r="AB104" s="1403"/>
      <c r="AC104" s="1403"/>
      <c r="AD104" s="1399"/>
      <c r="AE104" s="1371"/>
      <c r="AF104" s="1371"/>
      <c r="AG104" s="1371"/>
      <c r="AH104" s="1372"/>
      <c r="AI104" s="710"/>
      <c r="AJ104" s="705"/>
      <c r="AK104" s="705"/>
      <c r="AL104" s="705"/>
      <c r="AM104" s="705"/>
      <c r="AN104" s="705"/>
      <c r="AO104" s="705"/>
      <c r="AP104" s="705"/>
      <c r="AQ104" s="705"/>
      <c r="AR104" s="705"/>
      <c r="AS104" s="705"/>
      <c r="AT104" s="705"/>
      <c r="AU104" s="706"/>
      <c r="AV104" s="1402"/>
      <c r="AW104" s="1403"/>
      <c r="AX104" s="1403"/>
      <c r="AY104" s="1405"/>
    </row>
    <row r="105" spans="2:51" ht="25.55" customHeight="1" x14ac:dyDescent="0.15">
      <c r="B105" s="3109"/>
      <c r="C105" s="3110"/>
      <c r="D105" s="3110"/>
      <c r="E105" s="3110"/>
      <c r="F105" s="3110"/>
      <c r="G105" s="3111"/>
      <c r="H105" s="1399"/>
      <c r="I105" s="1371"/>
      <c r="J105" s="1371"/>
      <c r="K105" s="1371"/>
      <c r="L105" s="1372"/>
      <c r="M105" s="710"/>
      <c r="N105" s="705"/>
      <c r="O105" s="705"/>
      <c r="P105" s="705"/>
      <c r="Q105" s="705"/>
      <c r="R105" s="705"/>
      <c r="S105" s="705"/>
      <c r="T105" s="705"/>
      <c r="U105" s="705"/>
      <c r="V105" s="705"/>
      <c r="W105" s="705"/>
      <c r="X105" s="705"/>
      <c r="Y105" s="706"/>
      <c r="Z105" s="1402"/>
      <c r="AA105" s="1403"/>
      <c r="AB105" s="1403"/>
      <c r="AC105" s="1403"/>
      <c r="AD105" s="1399"/>
      <c r="AE105" s="1371"/>
      <c r="AF105" s="1371"/>
      <c r="AG105" s="1371"/>
      <c r="AH105" s="1372"/>
      <c r="AI105" s="710"/>
      <c r="AJ105" s="705"/>
      <c r="AK105" s="705"/>
      <c r="AL105" s="705"/>
      <c r="AM105" s="705"/>
      <c r="AN105" s="705"/>
      <c r="AO105" s="705"/>
      <c r="AP105" s="705"/>
      <c r="AQ105" s="705"/>
      <c r="AR105" s="705"/>
      <c r="AS105" s="705"/>
      <c r="AT105" s="705"/>
      <c r="AU105" s="706"/>
      <c r="AV105" s="1402"/>
      <c r="AW105" s="1403"/>
      <c r="AX105" s="1403"/>
      <c r="AY105" s="1405"/>
    </row>
    <row r="106" spans="2:51" ht="25.55" customHeight="1" x14ac:dyDescent="0.15">
      <c r="B106" s="3109"/>
      <c r="C106" s="3110"/>
      <c r="D106" s="3110"/>
      <c r="E106" s="3110"/>
      <c r="F106" s="3110"/>
      <c r="G106" s="3111"/>
      <c r="H106" s="1422"/>
      <c r="I106" s="1356"/>
      <c r="J106" s="1356"/>
      <c r="K106" s="1356"/>
      <c r="L106" s="1357"/>
      <c r="M106" s="730"/>
      <c r="N106" s="1423"/>
      <c r="O106" s="1423"/>
      <c r="P106" s="1423"/>
      <c r="Q106" s="1423"/>
      <c r="R106" s="1423"/>
      <c r="S106" s="1423"/>
      <c r="T106" s="1423"/>
      <c r="U106" s="1423"/>
      <c r="V106" s="1423"/>
      <c r="W106" s="1423"/>
      <c r="X106" s="1423"/>
      <c r="Y106" s="1424"/>
      <c r="Z106" s="1420"/>
      <c r="AA106" s="1421"/>
      <c r="AB106" s="1421"/>
      <c r="AC106" s="1421"/>
      <c r="AD106" s="1422"/>
      <c r="AE106" s="1356"/>
      <c r="AF106" s="1356"/>
      <c r="AG106" s="1356"/>
      <c r="AH106" s="1357"/>
      <c r="AI106" s="730"/>
      <c r="AJ106" s="1423"/>
      <c r="AK106" s="1423"/>
      <c r="AL106" s="1423"/>
      <c r="AM106" s="1423"/>
      <c r="AN106" s="1423"/>
      <c r="AO106" s="1423"/>
      <c r="AP106" s="1423"/>
      <c r="AQ106" s="1423"/>
      <c r="AR106" s="1423"/>
      <c r="AS106" s="1423"/>
      <c r="AT106" s="1423"/>
      <c r="AU106" s="1424"/>
      <c r="AV106" s="1420"/>
      <c r="AW106" s="1421"/>
      <c r="AX106" s="1421"/>
      <c r="AY106" s="1425"/>
    </row>
    <row r="107" spans="2:51" ht="25.55" customHeight="1" x14ac:dyDescent="0.15">
      <c r="B107" s="3109"/>
      <c r="C107" s="3110"/>
      <c r="D107" s="3110"/>
      <c r="E107" s="3110"/>
      <c r="F107" s="3110"/>
      <c r="G107" s="3111"/>
      <c r="H107" s="1426" t="s">
        <v>21</v>
      </c>
      <c r="I107" s="1109"/>
      <c r="J107" s="1109"/>
      <c r="K107" s="1109"/>
      <c r="L107" s="1109"/>
      <c r="M107" s="742"/>
      <c r="N107" s="1219"/>
      <c r="O107" s="1219"/>
      <c r="P107" s="1219"/>
      <c r="Q107" s="1219"/>
      <c r="R107" s="1219"/>
      <c r="S107" s="1219"/>
      <c r="T107" s="1219"/>
      <c r="U107" s="1219"/>
      <c r="V107" s="1219"/>
      <c r="W107" s="1219"/>
      <c r="X107" s="1219"/>
      <c r="Y107" s="1220"/>
      <c r="Z107" s="1427">
        <f>SUM(Z99:AC106)</f>
        <v>65</v>
      </c>
      <c r="AA107" s="1428"/>
      <c r="AB107" s="1428"/>
      <c r="AC107" s="1429"/>
      <c r="AD107" s="1426" t="s">
        <v>21</v>
      </c>
      <c r="AE107" s="1109"/>
      <c r="AF107" s="1109"/>
      <c r="AG107" s="1109"/>
      <c r="AH107" s="1109"/>
      <c r="AI107" s="742"/>
      <c r="AJ107" s="1219"/>
      <c r="AK107" s="1219"/>
      <c r="AL107" s="1219"/>
      <c r="AM107" s="1219"/>
      <c r="AN107" s="1219"/>
      <c r="AO107" s="1219"/>
      <c r="AP107" s="1219"/>
      <c r="AQ107" s="1219"/>
      <c r="AR107" s="1219"/>
      <c r="AS107" s="1219"/>
      <c r="AT107" s="1219"/>
      <c r="AU107" s="1220"/>
      <c r="AV107" s="1427">
        <f>SUM(AV99:AY106)</f>
        <v>0</v>
      </c>
      <c r="AW107" s="1428"/>
      <c r="AX107" s="1428"/>
      <c r="AY107" s="1430"/>
    </row>
    <row r="108" spans="2:51" ht="25.55" customHeight="1" x14ac:dyDescent="0.15">
      <c r="B108" s="3109"/>
      <c r="C108" s="3110"/>
      <c r="D108" s="3110"/>
      <c r="E108" s="3110"/>
      <c r="F108" s="3110"/>
      <c r="G108" s="3111"/>
      <c r="H108" s="3054"/>
      <c r="I108" s="3055"/>
      <c r="J108" s="3055"/>
      <c r="K108" s="3055"/>
      <c r="L108" s="3055"/>
      <c r="M108" s="3055"/>
      <c r="N108" s="3055"/>
      <c r="O108" s="3055"/>
      <c r="P108" s="3055"/>
      <c r="Q108" s="3055"/>
      <c r="R108" s="3055"/>
      <c r="S108" s="3055"/>
      <c r="T108" s="3055"/>
      <c r="U108" s="3055"/>
      <c r="V108" s="3055"/>
      <c r="W108" s="3055"/>
      <c r="X108" s="3055"/>
      <c r="Y108" s="3055"/>
      <c r="Z108" s="3055"/>
      <c r="AA108" s="3055"/>
      <c r="AB108" s="3055"/>
      <c r="AC108" s="3056"/>
      <c r="AD108" s="3054"/>
      <c r="AE108" s="3055"/>
      <c r="AF108" s="3055"/>
      <c r="AG108" s="3055"/>
      <c r="AH108" s="3055"/>
      <c r="AI108" s="3055"/>
      <c r="AJ108" s="3055"/>
      <c r="AK108" s="3055"/>
      <c r="AL108" s="3055"/>
      <c r="AM108" s="3055"/>
      <c r="AN108" s="3055"/>
      <c r="AO108" s="3055"/>
      <c r="AP108" s="3055"/>
      <c r="AQ108" s="3055"/>
      <c r="AR108" s="3055"/>
      <c r="AS108" s="3055"/>
      <c r="AT108" s="3055"/>
      <c r="AU108" s="3055"/>
      <c r="AV108" s="3055"/>
      <c r="AW108" s="3055"/>
      <c r="AX108" s="3055"/>
      <c r="AY108" s="3057"/>
    </row>
    <row r="109" spans="2:51" ht="25.55" customHeight="1" x14ac:dyDescent="0.15">
      <c r="B109" s="3109"/>
      <c r="C109" s="3110"/>
      <c r="D109" s="3110"/>
      <c r="E109" s="3110"/>
      <c r="F109" s="3110"/>
      <c r="G109" s="3111"/>
      <c r="H109" s="1397" t="s">
        <v>37</v>
      </c>
      <c r="I109" s="1254"/>
      <c r="J109" s="1254"/>
      <c r="K109" s="1254"/>
      <c r="L109" s="1254"/>
      <c r="M109" s="1398" t="s">
        <v>76</v>
      </c>
      <c r="N109" s="1109"/>
      <c r="O109" s="1109"/>
      <c r="P109" s="1109"/>
      <c r="Q109" s="1109"/>
      <c r="R109" s="1109"/>
      <c r="S109" s="1109"/>
      <c r="T109" s="1109"/>
      <c r="U109" s="1109"/>
      <c r="V109" s="1109"/>
      <c r="W109" s="1109"/>
      <c r="X109" s="1109"/>
      <c r="Y109" s="1110"/>
      <c r="Z109" s="714" t="s">
        <v>77</v>
      </c>
      <c r="AA109" s="715"/>
      <c r="AB109" s="715"/>
      <c r="AC109" s="716"/>
      <c r="AD109" s="1397" t="s">
        <v>37</v>
      </c>
      <c r="AE109" s="1254"/>
      <c r="AF109" s="1254"/>
      <c r="AG109" s="1254"/>
      <c r="AH109" s="1254"/>
      <c r="AI109" s="1398" t="s">
        <v>76</v>
      </c>
      <c r="AJ109" s="1109"/>
      <c r="AK109" s="1109"/>
      <c r="AL109" s="1109"/>
      <c r="AM109" s="1109"/>
      <c r="AN109" s="1109"/>
      <c r="AO109" s="1109"/>
      <c r="AP109" s="1109"/>
      <c r="AQ109" s="1109"/>
      <c r="AR109" s="1109"/>
      <c r="AS109" s="1109"/>
      <c r="AT109" s="1109"/>
      <c r="AU109" s="1110"/>
      <c r="AV109" s="714" t="s">
        <v>77</v>
      </c>
      <c r="AW109" s="715"/>
      <c r="AX109" s="715"/>
      <c r="AY109" s="717"/>
    </row>
    <row r="110" spans="2:51" ht="25.55" customHeight="1" x14ac:dyDescent="0.15">
      <c r="B110" s="3109"/>
      <c r="C110" s="3110"/>
      <c r="D110" s="3110"/>
      <c r="E110" s="3110"/>
      <c r="F110" s="3110"/>
      <c r="G110" s="3111"/>
      <c r="H110" s="3048"/>
      <c r="I110" s="3049"/>
      <c r="J110" s="3049"/>
      <c r="K110" s="3049"/>
      <c r="L110" s="3050"/>
      <c r="M110" s="3051"/>
      <c r="N110" s="3052"/>
      <c r="O110" s="3052"/>
      <c r="P110" s="3052"/>
      <c r="Q110" s="3052"/>
      <c r="R110" s="3052"/>
      <c r="S110" s="3052"/>
      <c r="T110" s="3052"/>
      <c r="U110" s="3052"/>
      <c r="V110" s="3052"/>
      <c r="W110" s="3052"/>
      <c r="X110" s="3052"/>
      <c r="Y110" s="3053"/>
      <c r="Z110" s="1407"/>
      <c r="AA110" s="1408"/>
      <c r="AB110" s="1408"/>
      <c r="AC110" s="1410"/>
      <c r="AD110" s="1406"/>
      <c r="AE110" s="1360"/>
      <c r="AF110" s="1360"/>
      <c r="AG110" s="1360"/>
      <c r="AH110" s="1361"/>
      <c r="AI110" s="725"/>
      <c r="AJ110" s="720"/>
      <c r="AK110" s="720"/>
      <c r="AL110" s="720"/>
      <c r="AM110" s="720"/>
      <c r="AN110" s="720"/>
      <c r="AO110" s="720"/>
      <c r="AP110" s="720"/>
      <c r="AQ110" s="720"/>
      <c r="AR110" s="720"/>
      <c r="AS110" s="720"/>
      <c r="AT110" s="720"/>
      <c r="AU110" s="721"/>
      <c r="AV110" s="1407"/>
      <c r="AW110" s="1408"/>
      <c r="AX110" s="1408"/>
      <c r="AY110" s="1410"/>
    </row>
    <row r="111" spans="2:51" ht="25.55" customHeight="1" x14ac:dyDescent="0.15">
      <c r="B111" s="3109"/>
      <c r="C111" s="3110"/>
      <c r="D111" s="3110"/>
      <c r="E111" s="3110"/>
      <c r="F111" s="3110"/>
      <c r="G111" s="3111"/>
      <c r="H111" s="3058"/>
      <c r="I111" s="3059"/>
      <c r="J111" s="3059"/>
      <c r="K111" s="3059"/>
      <c r="L111" s="3060"/>
      <c r="M111" s="3061"/>
      <c r="N111" s="3062"/>
      <c r="O111" s="3062"/>
      <c r="P111" s="3062"/>
      <c r="Q111" s="3062"/>
      <c r="R111" s="3062"/>
      <c r="S111" s="3062"/>
      <c r="T111" s="3062"/>
      <c r="U111" s="3062"/>
      <c r="V111" s="3062"/>
      <c r="W111" s="3062"/>
      <c r="X111" s="3062"/>
      <c r="Y111" s="3063"/>
      <c r="Z111" s="1402"/>
      <c r="AA111" s="1403"/>
      <c r="AB111" s="1403"/>
      <c r="AC111" s="1405"/>
      <c r="AD111" s="1399"/>
      <c r="AE111" s="1371"/>
      <c r="AF111" s="1371"/>
      <c r="AG111" s="1371"/>
      <c r="AH111" s="1372"/>
      <c r="AI111" s="710"/>
      <c r="AJ111" s="705"/>
      <c r="AK111" s="705"/>
      <c r="AL111" s="705"/>
      <c r="AM111" s="705"/>
      <c r="AN111" s="705"/>
      <c r="AO111" s="705"/>
      <c r="AP111" s="705"/>
      <c r="AQ111" s="705"/>
      <c r="AR111" s="705"/>
      <c r="AS111" s="705"/>
      <c r="AT111" s="705"/>
      <c r="AU111" s="706"/>
      <c r="AV111" s="1402"/>
      <c r="AW111" s="1403"/>
      <c r="AX111" s="1403"/>
      <c r="AY111" s="1405"/>
    </row>
    <row r="112" spans="2:51" ht="25.55" customHeight="1" x14ac:dyDescent="0.15">
      <c r="B112" s="3109"/>
      <c r="C112" s="3110"/>
      <c r="D112" s="3110"/>
      <c r="E112" s="3110"/>
      <c r="F112" s="3110"/>
      <c r="G112" s="3111"/>
      <c r="H112" s="3058"/>
      <c r="I112" s="3059"/>
      <c r="J112" s="3059"/>
      <c r="K112" s="3059"/>
      <c r="L112" s="3060"/>
      <c r="M112" s="3061"/>
      <c r="N112" s="3062"/>
      <c r="O112" s="3062"/>
      <c r="P112" s="3062"/>
      <c r="Q112" s="3062"/>
      <c r="R112" s="3062"/>
      <c r="S112" s="3062"/>
      <c r="T112" s="3062"/>
      <c r="U112" s="3062"/>
      <c r="V112" s="3062"/>
      <c r="W112" s="3062"/>
      <c r="X112" s="3062"/>
      <c r="Y112" s="3063"/>
      <c r="Z112" s="1402"/>
      <c r="AA112" s="1403"/>
      <c r="AB112" s="1403"/>
      <c r="AC112" s="1405"/>
      <c r="AD112" s="1399"/>
      <c r="AE112" s="1371"/>
      <c r="AF112" s="1371"/>
      <c r="AG112" s="1371"/>
      <c r="AH112" s="1372"/>
      <c r="AI112" s="710"/>
      <c r="AJ112" s="705"/>
      <c r="AK112" s="705"/>
      <c r="AL112" s="705"/>
      <c r="AM112" s="705"/>
      <c r="AN112" s="705"/>
      <c r="AO112" s="705"/>
      <c r="AP112" s="705"/>
      <c r="AQ112" s="705"/>
      <c r="AR112" s="705"/>
      <c r="AS112" s="705"/>
      <c r="AT112" s="705"/>
      <c r="AU112" s="706"/>
      <c r="AV112" s="1402"/>
      <c r="AW112" s="1403"/>
      <c r="AX112" s="1403"/>
      <c r="AY112" s="1405"/>
    </row>
    <row r="113" spans="2:51" ht="25.55" customHeight="1" x14ac:dyDescent="0.15">
      <c r="B113" s="3109"/>
      <c r="C113" s="3110"/>
      <c r="D113" s="3110"/>
      <c r="E113" s="3110"/>
      <c r="F113" s="3110"/>
      <c r="G113" s="3111"/>
      <c r="H113" s="1522"/>
      <c r="I113" s="1377"/>
      <c r="J113" s="1377"/>
      <c r="K113" s="1377"/>
      <c r="L113" s="1378"/>
      <c r="M113" s="1824"/>
      <c r="N113" s="3046"/>
      <c r="O113" s="3046"/>
      <c r="P113" s="3046"/>
      <c r="Q113" s="3046"/>
      <c r="R113" s="3046"/>
      <c r="S113" s="3046"/>
      <c r="T113" s="3046"/>
      <c r="U113" s="3046"/>
      <c r="V113" s="3046"/>
      <c r="W113" s="3046"/>
      <c r="X113" s="3046"/>
      <c r="Y113" s="3047"/>
      <c r="Z113" s="1402"/>
      <c r="AA113" s="1403"/>
      <c r="AB113" s="1403"/>
      <c r="AC113" s="1404"/>
      <c r="AD113" s="1399"/>
      <c r="AE113" s="1371"/>
      <c r="AF113" s="1371"/>
      <c r="AG113" s="1371"/>
      <c r="AH113" s="1372"/>
      <c r="AI113" s="710"/>
      <c r="AJ113" s="705"/>
      <c r="AK113" s="705"/>
      <c r="AL113" s="705"/>
      <c r="AM113" s="705"/>
      <c r="AN113" s="705"/>
      <c r="AO113" s="705"/>
      <c r="AP113" s="705"/>
      <c r="AQ113" s="705"/>
      <c r="AR113" s="705"/>
      <c r="AS113" s="705"/>
      <c r="AT113" s="705"/>
      <c r="AU113" s="706"/>
      <c r="AV113" s="1402"/>
      <c r="AW113" s="1403"/>
      <c r="AX113" s="1403"/>
      <c r="AY113" s="1405"/>
    </row>
    <row r="114" spans="2:51" ht="25.55" customHeight="1" x14ac:dyDescent="0.15">
      <c r="B114" s="3109"/>
      <c r="C114" s="3110"/>
      <c r="D114" s="3110"/>
      <c r="E114" s="3110"/>
      <c r="F114" s="3110"/>
      <c r="G114" s="3111"/>
      <c r="H114" s="1399"/>
      <c r="I114" s="1371"/>
      <c r="J114" s="1371"/>
      <c r="K114" s="1371"/>
      <c r="L114" s="1372"/>
      <c r="M114" s="710"/>
      <c r="N114" s="705"/>
      <c r="O114" s="705"/>
      <c r="P114" s="705"/>
      <c r="Q114" s="705"/>
      <c r="R114" s="705"/>
      <c r="S114" s="705"/>
      <c r="T114" s="705"/>
      <c r="U114" s="705"/>
      <c r="V114" s="705"/>
      <c r="W114" s="705"/>
      <c r="X114" s="705"/>
      <c r="Y114" s="706"/>
      <c r="Z114" s="1402"/>
      <c r="AA114" s="1403"/>
      <c r="AB114" s="1403"/>
      <c r="AC114" s="1403"/>
      <c r="AD114" s="1399"/>
      <c r="AE114" s="1371"/>
      <c r="AF114" s="1371"/>
      <c r="AG114" s="1371"/>
      <c r="AH114" s="1372"/>
      <c r="AI114" s="710"/>
      <c r="AJ114" s="705"/>
      <c r="AK114" s="705"/>
      <c r="AL114" s="705"/>
      <c r="AM114" s="705"/>
      <c r="AN114" s="705"/>
      <c r="AO114" s="705"/>
      <c r="AP114" s="705"/>
      <c r="AQ114" s="705"/>
      <c r="AR114" s="705"/>
      <c r="AS114" s="705"/>
      <c r="AT114" s="705"/>
      <c r="AU114" s="706"/>
      <c r="AV114" s="1402"/>
      <c r="AW114" s="1403"/>
      <c r="AX114" s="1403"/>
      <c r="AY114" s="1405"/>
    </row>
    <row r="115" spans="2:51" ht="25.55" customHeight="1" x14ac:dyDescent="0.15">
      <c r="B115" s="3109"/>
      <c r="C115" s="3110"/>
      <c r="D115" s="3110"/>
      <c r="E115" s="3110"/>
      <c r="F115" s="3110"/>
      <c r="G115" s="3111"/>
      <c r="H115" s="1399"/>
      <c r="I115" s="1371"/>
      <c r="J115" s="1371"/>
      <c r="K115" s="1371"/>
      <c r="L115" s="1372"/>
      <c r="M115" s="710"/>
      <c r="N115" s="705"/>
      <c r="O115" s="705"/>
      <c r="P115" s="705"/>
      <c r="Q115" s="705"/>
      <c r="R115" s="705"/>
      <c r="S115" s="705"/>
      <c r="T115" s="705"/>
      <c r="U115" s="705"/>
      <c r="V115" s="705"/>
      <c r="W115" s="705"/>
      <c r="X115" s="705"/>
      <c r="Y115" s="706"/>
      <c r="Z115" s="1402"/>
      <c r="AA115" s="1403"/>
      <c r="AB115" s="1403"/>
      <c r="AC115" s="1403"/>
      <c r="AD115" s="1399"/>
      <c r="AE115" s="1371"/>
      <c r="AF115" s="1371"/>
      <c r="AG115" s="1371"/>
      <c r="AH115" s="1372"/>
      <c r="AI115" s="710"/>
      <c r="AJ115" s="705"/>
      <c r="AK115" s="705"/>
      <c r="AL115" s="705"/>
      <c r="AM115" s="705"/>
      <c r="AN115" s="705"/>
      <c r="AO115" s="705"/>
      <c r="AP115" s="705"/>
      <c r="AQ115" s="705"/>
      <c r="AR115" s="705"/>
      <c r="AS115" s="705"/>
      <c r="AT115" s="705"/>
      <c r="AU115" s="706"/>
      <c r="AV115" s="1402"/>
      <c r="AW115" s="1403"/>
      <c r="AX115" s="1403"/>
      <c r="AY115" s="1405"/>
    </row>
    <row r="116" spans="2:51" ht="25.55" customHeight="1" x14ac:dyDescent="0.15">
      <c r="B116" s="3109"/>
      <c r="C116" s="3110"/>
      <c r="D116" s="3110"/>
      <c r="E116" s="3110"/>
      <c r="F116" s="3110"/>
      <c r="G116" s="3111"/>
      <c r="H116" s="1422"/>
      <c r="I116" s="1356"/>
      <c r="J116" s="1356"/>
      <c r="K116" s="1356"/>
      <c r="L116" s="1357"/>
      <c r="M116" s="730"/>
      <c r="N116" s="1423"/>
      <c r="O116" s="1423"/>
      <c r="P116" s="1423"/>
      <c r="Q116" s="1423"/>
      <c r="R116" s="1423"/>
      <c r="S116" s="1423"/>
      <c r="T116" s="1423"/>
      <c r="U116" s="1423"/>
      <c r="V116" s="1423"/>
      <c r="W116" s="1423"/>
      <c r="X116" s="1423"/>
      <c r="Y116" s="1424"/>
      <c r="Z116" s="1420"/>
      <c r="AA116" s="1421"/>
      <c r="AB116" s="1421"/>
      <c r="AC116" s="1421"/>
      <c r="AD116" s="1422"/>
      <c r="AE116" s="1356"/>
      <c r="AF116" s="1356"/>
      <c r="AG116" s="1356"/>
      <c r="AH116" s="1357"/>
      <c r="AI116" s="730"/>
      <c r="AJ116" s="1423"/>
      <c r="AK116" s="1423"/>
      <c r="AL116" s="1423"/>
      <c r="AM116" s="1423"/>
      <c r="AN116" s="1423"/>
      <c r="AO116" s="1423"/>
      <c r="AP116" s="1423"/>
      <c r="AQ116" s="1423"/>
      <c r="AR116" s="1423"/>
      <c r="AS116" s="1423"/>
      <c r="AT116" s="1423"/>
      <c r="AU116" s="1424"/>
      <c r="AV116" s="1420"/>
      <c r="AW116" s="1421"/>
      <c r="AX116" s="1421"/>
      <c r="AY116" s="1425"/>
    </row>
    <row r="117" spans="2:51" ht="25.55" customHeight="1" x14ac:dyDescent="0.15">
      <c r="B117" s="3109"/>
      <c r="C117" s="3110"/>
      <c r="D117" s="3110"/>
      <c r="E117" s="3110"/>
      <c r="F117" s="3110"/>
      <c r="G117" s="3111"/>
      <c r="H117" s="1426" t="s">
        <v>21</v>
      </c>
      <c r="I117" s="1109"/>
      <c r="J117" s="1109"/>
      <c r="K117" s="1109"/>
      <c r="L117" s="1109"/>
      <c r="M117" s="742"/>
      <c r="N117" s="1219"/>
      <c r="O117" s="1219"/>
      <c r="P117" s="1219"/>
      <c r="Q117" s="1219"/>
      <c r="R117" s="1219"/>
      <c r="S117" s="1219"/>
      <c r="T117" s="1219"/>
      <c r="U117" s="1219"/>
      <c r="V117" s="1219"/>
      <c r="W117" s="1219"/>
      <c r="X117" s="1219"/>
      <c r="Y117" s="1220"/>
      <c r="Z117" s="1427">
        <f>SUM(Z110:AC116)</f>
        <v>0</v>
      </c>
      <c r="AA117" s="1428"/>
      <c r="AB117" s="1428"/>
      <c r="AC117" s="1429"/>
      <c r="AD117" s="1426" t="s">
        <v>21</v>
      </c>
      <c r="AE117" s="1109"/>
      <c r="AF117" s="1109"/>
      <c r="AG117" s="1109"/>
      <c r="AH117" s="1109"/>
      <c r="AI117" s="742"/>
      <c r="AJ117" s="1219"/>
      <c r="AK117" s="1219"/>
      <c r="AL117" s="1219"/>
      <c r="AM117" s="1219"/>
      <c r="AN117" s="1219"/>
      <c r="AO117" s="1219"/>
      <c r="AP117" s="1219"/>
      <c r="AQ117" s="1219"/>
      <c r="AR117" s="1219"/>
      <c r="AS117" s="1219"/>
      <c r="AT117" s="1219"/>
      <c r="AU117" s="1220"/>
      <c r="AV117" s="1427"/>
      <c r="AW117" s="1428"/>
      <c r="AX117" s="1428"/>
      <c r="AY117" s="1430"/>
    </row>
    <row r="118" spans="2:51" ht="25.55" customHeight="1" x14ac:dyDescent="0.15">
      <c r="B118" s="3109"/>
      <c r="C118" s="3110"/>
      <c r="D118" s="3110"/>
      <c r="E118" s="3110"/>
      <c r="F118" s="3110"/>
      <c r="G118" s="3111"/>
      <c r="H118" s="3054"/>
      <c r="I118" s="3055"/>
      <c r="J118" s="3055"/>
      <c r="K118" s="3055"/>
      <c r="L118" s="3055"/>
      <c r="M118" s="3055"/>
      <c r="N118" s="3055"/>
      <c r="O118" s="3055"/>
      <c r="P118" s="3055"/>
      <c r="Q118" s="3055"/>
      <c r="R118" s="3055"/>
      <c r="S118" s="3055"/>
      <c r="T118" s="3055"/>
      <c r="U118" s="3055"/>
      <c r="V118" s="3055"/>
      <c r="W118" s="3055"/>
      <c r="X118" s="3055"/>
      <c r="Y118" s="3055"/>
      <c r="Z118" s="3055"/>
      <c r="AA118" s="3055"/>
      <c r="AB118" s="3055"/>
      <c r="AC118" s="3056"/>
      <c r="AD118" s="3054"/>
      <c r="AE118" s="3055"/>
      <c r="AF118" s="3055"/>
      <c r="AG118" s="3055"/>
      <c r="AH118" s="3055"/>
      <c r="AI118" s="3055"/>
      <c r="AJ118" s="3055"/>
      <c r="AK118" s="3055"/>
      <c r="AL118" s="3055"/>
      <c r="AM118" s="3055"/>
      <c r="AN118" s="3055"/>
      <c r="AO118" s="3055"/>
      <c r="AP118" s="3055"/>
      <c r="AQ118" s="3055"/>
      <c r="AR118" s="3055"/>
      <c r="AS118" s="3055"/>
      <c r="AT118" s="3055"/>
      <c r="AU118" s="3055"/>
      <c r="AV118" s="3055"/>
      <c r="AW118" s="3055"/>
      <c r="AX118" s="3055"/>
      <c r="AY118" s="3057"/>
    </row>
    <row r="119" spans="2:51" ht="25.55" customHeight="1" x14ac:dyDescent="0.15">
      <c r="B119" s="3109"/>
      <c r="C119" s="3110"/>
      <c r="D119" s="3110"/>
      <c r="E119" s="3110"/>
      <c r="F119" s="3110"/>
      <c r="G119" s="3111"/>
      <c r="H119" s="1397" t="s">
        <v>37</v>
      </c>
      <c r="I119" s="1254"/>
      <c r="J119" s="1254"/>
      <c r="K119" s="1254"/>
      <c r="L119" s="1254"/>
      <c r="M119" s="1398" t="s">
        <v>76</v>
      </c>
      <c r="N119" s="1109"/>
      <c r="O119" s="1109"/>
      <c r="P119" s="1109"/>
      <c r="Q119" s="1109"/>
      <c r="R119" s="1109"/>
      <c r="S119" s="1109"/>
      <c r="T119" s="1109"/>
      <c r="U119" s="1109"/>
      <c r="V119" s="1109"/>
      <c r="W119" s="1109"/>
      <c r="X119" s="1109"/>
      <c r="Y119" s="1110"/>
      <c r="Z119" s="714" t="s">
        <v>77</v>
      </c>
      <c r="AA119" s="715"/>
      <c r="AB119" s="715"/>
      <c r="AC119" s="716"/>
      <c r="AD119" s="1397" t="s">
        <v>37</v>
      </c>
      <c r="AE119" s="1254"/>
      <c r="AF119" s="1254"/>
      <c r="AG119" s="1254"/>
      <c r="AH119" s="1254"/>
      <c r="AI119" s="1398" t="s">
        <v>76</v>
      </c>
      <c r="AJ119" s="1109"/>
      <c r="AK119" s="1109"/>
      <c r="AL119" s="1109"/>
      <c r="AM119" s="1109"/>
      <c r="AN119" s="1109"/>
      <c r="AO119" s="1109"/>
      <c r="AP119" s="1109"/>
      <c r="AQ119" s="1109"/>
      <c r="AR119" s="1109"/>
      <c r="AS119" s="1109"/>
      <c r="AT119" s="1109"/>
      <c r="AU119" s="1110"/>
      <c r="AV119" s="714" t="s">
        <v>77</v>
      </c>
      <c r="AW119" s="715"/>
      <c r="AX119" s="715"/>
      <c r="AY119" s="717"/>
    </row>
    <row r="120" spans="2:51" ht="25.55" customHeight="1" x14ac:dyDescent="0.15">
      <c r="B120" s="3109"/>
      <c r="C120" s="3110"/>
      <c r="D120" s="3110"/>
      <c r="E120" s="3110"/>
      <c r="F120" s="3110"/>
      <c r="G120" s="3111"/>
      <c r="H120" s="3048"/>
      <c r="I120" s="3049"/>
      <c r="J120" s="3049"/>
      <c r="K120" s="3049"/>
      <c r="L120" s="3050"/>
      <c r="M120" s="3051"/>
      <c r="N120" s="3052"/>
      <c r="O120" s="3052"/>
      <c r="P120" s="3052"/>
      <c r="Q120" s="3052"/>
      <c r="R120" s="3052"/>
      <c r="S120" s="3052"/>
      <c r="T120" s="3052"/>
      <c r="U120" s="3052"/>
      <c r="V120" s="3052"/>
      <c r="W120" s="3052"/>
      <c r="X120" s="3052"/>
      <c r="Y120" s="3053"/>
      <c r="Z120" s="1407"/>
      <c r="AA120" s="1408"/>
      <c r="AB120" s="1408"/>
      <c r="AC120" s="1409"/>
      <c r="AD120" s="1406"/>
      <c r="AE120" s="1360"/>
      <c r="AF120" s="1360"/>
      <c r="AG120" s="1360"/>
      <c r="AH120" s="1361"/>
      <c r="AI120" s="725"/>
      <c r="AJ120" s="720"/>
      <c r="AK120" s="720"/>
      <c r="AL120" s="720"/>
      <c r="AM120" s="720"/>
      <c r="AN120" s="720"/>
      <c r="AO120" s="720"/>
      <c r="AP120" s="720"/>
      <c r="AQ120" s="720"/>
      <c r="AR120" s="720"/>
      <c r="AS120" s="720"/>
      <c r="AT120" s="720"/>
      <c r="AU120" s="721"/>
      <c r="AV120" s="1407"/>
      <c r="AW120" s="1408"/>
      <c r="AX120" s="1408"/>
      <c r="AY120" s="1410"/>
    </row>
    <row r="121" spans="2:51" ht="25.55" customHeight="1" x14ac:dyDescent="0.15">
      <c r="B121" s="3109"/>
      <c r="C121" s="3110"/>
      <c r="D121" s="3110"/>
      <c r="E121" s="3110"/>
      <c r="F121" s="3110"/>
      <c r="G121" s="3111"/>
      <c r="H121" s="1522"/>
      <c r="I121" s="1377"/>
      <c r="J121" s="1377"/>
      <c r="K121" s="1377"/>
      <c r="L121" s="1378"/>
      <c r="M121" s="1824"/>
      <c r="N121" s="3046"/>
      <c r="O121" s="3046"/>
      <c r="P121" s="3046"/>
      <c r="Q121" s="3046"/>
      <c r="R121" s="3046"/>
      <c r="S121" s="3046"/>
      <c r="T121" s="3046"/>
      <c r="U121" s="3046"/>
      <c r="V121" s="3046"/>
      <c r="W121" s="3046"/>
      <c r="X121" s="3046"/>
      <c r="Y121" s="3047"/>
      <c r="Z121" s="1402"/>
      <c r="AA121" s="1403"/>
      <c r="AB121" s="1403"/>
      <c r="AC121" s="1404"/>
      <c r="AD121" s="1399"/>
      <c r="AE121" s="1371"/>
      <c r="AF121" s="1371"/>
      <c r="AG121" s="1371"/>
      <c r="AH121" s="1372"/>
      <c r="AI121" s="710"/>
      <c r="AJ121" s="705"/>
      <c r="AK121" s="705"/>
      <c r="AL121" s="705"/>
      <c r="AM121" s="705"/>
      <c r="AN121" s="705"/>
      <c r="AO121" s="705"/>
      <c r="AP121" s="705"/>
      <c r="AQ121" s="705"/>
      <c r="AR121" s="705"/>
      <c r="AS121" s="705"/>
      <c r="AT121" s="705"/>
      <c r="AU121" s="706"/>
      <c r="AV121" s="1402"/>
      <c r="AW121" s="1403"/>
      <c r="AX121" s="1403"/>
      <c r="AY121" s="1405"/>
    </row>
    <row r="122" spans="2:51" ht="25.55" customHeight="1" x14ac:dyDescent="0.15">
      <c r="B122" s="3109"/>
      <c r="C122" s="3110"/>
      <c r="D122" s="3110"/>
      <c r="E122" s="3110"/>
      <c r="F122" s="3110"/>
      <c r="G122" s="3111"/>
      <c r="H122" s="1399"/>
      <c r="I122" s="1371"/>
      <c r="J122" s="1371"/>
      <c r="K122" s="1371"/>
      <c r="L122" s="1372"/>
      <c r="M122" s="710"/>
      <c r="N122" s="705"/>
      <c r="O122" s="705"/>
      <c r="P122" s="705"/>
      <c r="Q122" s="705"/>
      <c r="R122" s="705"/>
      <c r="S122" s="705"/>
      <c r="T122" s="705"/>
      <c r="U122" s="705"/>
      <c r="V122" s="705"/>
      <c r="W122" s="705"/>
      <c r="X122" s="705"/>
      <c r="Y122" s="706"/>
      <c r="Z122" s="1402"/>
      <c r="AA122" s="1403"/>
      <c r="AB122" s="1403"/>
      <c r="AC122" s="1404"/>
      <c r="AD122" s="1399"/>
      <c r="AE122" s="1371"/>
      <c r="AF122" s="1371"/>
      <c r="AG122" s="1371"/>
      <c r="AH122" s="1372"/>
      <c r="AI122" s="710"/>
      <c r="AJ122" s="705"/>
      <c r="AK122" s="705"/>
      <c r="AL122" s="705"/>
      <c r="AM122" s="705"/>
      <c r="AN122" s="705"/>
      <c r="AO122" s="705"/>
      <c r="AP122" s="705"/>
      <c r="AQ122" s="705"/>
      <c r="AR122" s="705"/>
      <c r="AS122" s="705"/>
      <c r="AT122" s="705"/>
      <c r="AU122" s="706"/>
      <c r="AV122" s="1402"/>
      <c r="AW122" s="1403"/>
      <c r="AX122" s="1403"/>
      <c r="AY122" s="1405"/>
    </row>
    <row r="123" spans="2:51" ht="25.55" customHeight="1" x14ac:dyDescent="0.15">
      <c r="B123" s="3109"/>
      <c r="C123" s="3110"/>
      <c r="D123" s="3110"/>
      <c r="E123" s="3110"/>
      <c r="F123" s="3110"/>
      <c r="G123" s="3111"/>
      <c r="H123" s="1399"/>
      <c r="I123" s="1371"/>
      <c r="J123" s="1371"/>
      <c r="K123" s="1371"/>
      <c r="L123" s="1372"/>
      <c r="M123" s="710"/>
      <c r="N123" s="705"/>
      <c r="O123" s="705"/>
      <c r="P123" s="705"/>
      <c r="Q123" s="705"/>
      <c r="R123" s="705"/>
      <c r="S123" s="705"/>
      <c r="T123" s="705"/>
      <c r="U123" s="705"/>
      <c r="V123" s="705"/>
      <c r="W123" s="705"/>
      <c r="X123" s="705"/>
      <c r="Y123" s="706"/>
      <c r="Z123" s="1402"/>
      <c r="AA123" s="1403"/>
      <c r="AB123" s="1403"/>
      <c r="AC123" s="1403"/>
      <c r="AD123" s="1399"/>
      <c r="AE123" s="1371"/>
      <c r="AF123" s="1371"/>
      <c r="AG123" s="1371"/>
      <c r="AH123" s="1372"/>
      <c r="AI123" s="710"/>
      <c r="AJ123" s="705"/>
      <c r="AK123" s="705"/>
      <c r="AL123" s="705"/>
      <c r="AM123" s="705"/>
      <c r="AN123" s="705"/>
      <c r="AO123" s="705"/>
      <c r="AP123" s="705"/>
      <c r="AQ123" s="705"/>
      <c r="AR123" s="705"/>
      <c r="AS123" s="705"/>
      <c r="AT123" s="705"/>
      <c r="AU123" s="706"/>
      <c r="AV123" s="1402"/>
      <c r="AW123" s="1403"/>
      <c r="AX123" s="1403"/>
      <c r="AY123" s="1405"/>
    </row>
    <row r="124" spans="2:51" ht="25.55" customHeight="1" x14ac:dyDescent="0.15">
      <c r="B124" s="3109"/>
      <c r="C124" s="3110"/>
      <c r="D124" s="3110"/>
      <c r="E124" s="3110"/>
      <c r="F124" s="3110"/>
      <c r="G124" s="3111"/>
      <c r="H124" s="1399"/>
      <c r="I124" s="1371"/>
      <c r="J124" s="1371"/>
      <c r="K124" s="1371"/>
      <c r="L124" s="1372"/>
      <c r="M124" s="710"/>
      <c r="N124" s="705"/>
      <c r="O124" s="705"/>
      <c r="P124" s="705"/>
      <c r="Q124" s="705"/>
      <c r="R124" s="705"/>
      <c r="S124" s="705"/>
      <c r="T124" s="705"/>
      <c r="U124" s="705"/>
      <c r="V124" s="705"/>
      <c r="W124" s="705"/>
      <c r="X124" s="705"/>
      <c r="Y124" s="706"/>
      <c r="Z124" s="1402"/>
      <c r="AA124" s="1403"/>
      <c r="AB124" s="1403"/>
      <c r="AC124" s="1403"/>
      <c r="AD124" s="1399"/>
      <c r="AE124" s="1371"/>
      <c r="AF124" s="1371"/>
      <c r="AG124" s="1371"/>
      <c r="AH124" s="1372"/>
      <c r="AI124" s="710"/>
      <c r="AJ124" s="705"/>
      <c r="AK124" s="705"/>
      <c r="AL124" s="705"/>
      <c r="AM124" s="705"/>
      <c r="AN124" s="705"/>
      <c r="AO124" s="705"/>
      <c r="AP124" s="705"/>
      <c r="AQ124" s="705"/>
      <c r="AR124" s="705"/>
      <c r="AS124" s="705"/>
      <c r="AT124" s="705"/>
      <c r="AU124" s="706"/>
      <c r="AV124" s="1402"/>
      <c r="AW124" s="1403"/>
      <c r="AX124" s="1403"/>
      <c r="AY124" s="1405"/>
    </row>
    <row r="125" spans="2:51" ht="25.55" customHeight="1" x14ac:dyDescent="0.15">
      <c r="B125" s="3109"/>
      <c r="C125" s="3110"/>
      <c r="D125" s="3110"/>
      <c r="E125" s="3110"/>
      <c r="F125" s="3110"/>
      <c r="G125" s="3111"/>
      <c r="H125" s="1399"/>
      <c r="I125" s="1371"/>
      <c r="J125" s="1371"/>
      <c r="K125" s="1371"/>
      <c r="L125" s="1372"/>
      <c r="M125" s="710"/>
      <c r="N125" s="705"/>
      <c r="O125" s="705"/>
      <c r="P125" s="705"/>
      <c r="Q125" s="705"/>
      <c r="R125" s="705"/>
      <c r="S125" s="705"/>
      <c r="T125" s="705"/>
      <c r="U125" s="705"/>
      <c r="V125" s="705"/>
      <c r="W125" s="705"/>
      <c r="X125" s="705"/>
      <c r="Y125" s="706"/>
      <c r="Z125" s="1402"/>
      <c r="AA125" s="1403"/>
      <c r="AB125" s="1403"/>
      <c r="AC125" s="1403"/>
      <c r="AD125" s="1399"/>
      <c r="AE125" s="1371"/>
      <c r="AF125" s="1371"/>
      <c r="AG125" s="1371"/>
      <c r="AH125" s="1372"/>
      <c r="AI125" s="710"/>
      <c r="AJ125" s="705"/>
      <c r="AK125" s="705"/>
      <c r="AL125" s="705"/>
      <c r="AM125" s="705"/>
      <c r="AN125" s="705"/>
      <c r="AO125" s="705"/>
      <c r="AP125" s="705"/>
      <c r="AQ125" s="705"/>
      <c r="AR125" s="705"/>
      <c r="AS125" s="705"/>
      <c r="AT125" s="705"/>
      <c r="AU125" s="706"/>
      <c r="AV125" s="1402"/>
      <c r="AW125" s="1403"/>
      <c r="AX125" s="1403"/>
      <c r="AY125" s="1405"/>
    </row>
    <row r="126" spans="2:51" ht="25.55" customHeight="1" x14ac:dyDescent="0.15">
      <c r="B126" s="3109"/>
      <c r="C126" s="3110"/>
      <c r="D126" s="3110"/>
      <c r="E126" s="3110"/>
      <c r="F126" s="3110"/>
      <c r="G126" s="3111"/>
      <c r="H126" s="1422"/>
      <c r="I126" s="1356"/>
      <c r="J126" s="1356"/>
      <c r="K126" s="1356"/>
      <c r="L126" s="1357"/>
      <c r="M126" s="730"/>
      <c r="N126" s="1423"/>
      <c r="O126" s="1423"/>
      <c r="P126" s="1423"/>
      <c r="Q126" s="1423"/>
      <c r="R126" s="1423"/>
      <c r="S126" s="1423"/>
      <c r="T126" s="1423"/>
      <c r="U126" s="1423"/>
      <c r="V126" s="1423"/>
      <c r="W126" s="1423"/>
      <c r="X126" s="1423"/>
      <c r="Y126" s="1424"/>
      <c r="Z126" s="1420"/>
      <c r="AA126" s="1421"/>
      <c r="AB126" s="1421"/>
      <c r="AC126" s="1421"/>
      <c r="AD126" s="1422"/>
      <c r="AE126" s="1356"/>
      <c r="AF126" s="1356"/>
      <c r="AG126" s="1356"/>
      <c r="AH126" s="1357"/>
      <c r="AI126" s="730"/>
      <c r="AJ126" s="1423"/>
      <c r="AK126" s="1423"/>
      <c r="AL126" s="1423"/>
      <c r="AM126" s="1423"/>
      <c r="AN126" s="1423"/>
      <c r="AO126" s="1423"/>
      <c r="AP126" s="1423"/>
      <c r="AQ126" s="1423"/>
      <c r="AR126" s="1423"/>
      <c r="AS126" s="1423"/>
      <c r="AT126" s="1423"/>
      <c r="AU126" s="1424"/>
      <c r="AV126" s="1420"/>
      <c r="AW126" s="1421"/>
      <c r="AX126" s="1421"/>
      <c r="AY126" s="1425"/>
    </row>
    <row r="127" spans="2:51" ht="25.55" customHeight="1" thickBot="1" x14ac:dyDescent="0.2">
      <c r="B127" s="3112"/>
      <c r="C127" s="3113"/>
      <c r="D127" s="3113"/>
      <c r="E127" s="3113"/>
      <c r="F127" s="3113"/>
      <c r="G127" s="3114"/>
      <c r="H127" s="1432" t="s">
        <v>21</v>
      </c>
      <c r="I127" s="1433"/>
      <c r="J127" s="1433"/>
      <c r="K127" s="1433"/>
      <c r="L127" s="1433"/>
      <c r="M127" s="754"/>
      <c r="N127" s="1434"/>
      <c r="O127" s="1434"/>
      <c r="P127" s="1434"/>
      <c r="Q127" s="1434"/>
      <c r="R127" s="1434"/>
      <c r="S127" s="1434"/>
      <c r="T127" s="1434"/>
      <c r="U127" s="1434"/>
      <c r="V127" s="1434"/>
      <c r="W127" s="1434"/>
      <c r="X127" s="1434"/>
      <c r="Y127" s="1435"/>
      <c r="Z127" s="1436">
        <f>SUM(Z120:AC126)</f>
        <v>0</v>
      </c>
      <c r="AA127" s="1437"/>
      <c r="AB127" s="1437"/>
      <c r="AC127" s="1438"/>
      <c r="AD127" s="1432" t="s">
        <v>21</v>
      </c>
      <c r="AE127" s="1433"/>
      <c r="AF127" s="1433"/>
      <c r="AG127" s="1433"/>
      <c r="AH127" s="1433"/>
      <c r="AI127" s="754"/>
      <c r="AJ127" s="1434"/>
      <c r="AK127" s="1434"/>
      <c r="AL127" s="1434"/>
      <c r="AM127" s="1434"/>
      <c r="AN127" s="1434"/>
      <c r="AO127" s="1434"/>
      <c r="AP127" s="1434"/>
      <c r="AQ127" s="1434"/>
      <c r="AR127" s="1434"/>
      <c r="AS127" s="1434"/>
      <c r="AT127" s="1434"/>
      <c r="AU127" s="1435"/>
      <c r="AV127" s="1436"/>
      <c r="AW127" s="1437"/>
      <c r="AX127" s="1437"/>
      <c r="AY127" s="1439"/>
    </row>
    <row r="130" spans="2:50" ht="14.4" x14ac:dyDescent="0.15">
      <c r="C130" s="244" t="s">
        <v>1567</v>
      </c>
      <c r="D130" s="245"/>
      <c r="E130" s="245"/>
      <c r="F130" s="245"/>
      <c r="G130" s="245"/>
      <c r="H130" s="245"/>
      <c r="I130" s="245"/>
      <c r="J130" s="245"/>
      <c r="K130" s="245"/>
    </row>
    <row r="131" spans="2:50" x14ac:dyDescent="0.15">
      <c r="C131" s="33" t="s">
        <v>1734</v>
      </c>
    </row>
    <row r="132" spans="2:50" x14ac:dyDescent="0.15">
      <c r="B132" s="1431"/>
      <c r="C132" s="1431"/>
      <c r="D132" s="1199" t="s">
        <v>1569</v>
      </c>
      <c r="E132" s="1199"/>
      <c r="F132" s="1199"/>
      <c r="G132" s="1199"/>
      <c r="H132" s="1199"/>
      <c r="I132" s="1199"/>
      <c r="J132" s="1199"/>
      <c r="K132" s="1199"/>
      <c r="L132" s="1199"/>
      <c r="M132" s="1199"/>
      <c r="N132" s="1199" t="s">
        <v>1570</v>
      </c>
      <c r="O132" s="1199"/>
      <c r="P132" s="1199"/>
      <c r="Q132" s="1199"/>
      <c r="R132" s="1199"/>
      <c r="S132" s="1199"/>
      <c r="T132" s="1199"/>
      <c r="U132" s="1199"/>
      <c r="V132" s="1199"/>
      <c r="W132" s="1199"/>
      <c r="X132" s="1199"/>
      <c r="Y132" s="1199"/>
      <c r="Z132" s="1199"/>
      <c r="AA132" s="1199"/>
      <c r="AB132" s="1199"/>
      <c r="AC132" s="1199"/>
      <c r="AD132" s="1199"/>
      <c r="AE132" s="1199"/>
      <c r="AF132" s="1199"/>
      <c r="AG132" s="1199"/>
      <c r="AH132" s="1199"/>
      <c r="AI132" s="1199"/>
      <c r="AJ132" s="1199"/>
      <c r="AK132" s="1199"/>
      <c r="AL132" s="1200" t="s">
        <v>1571</v>
      </c>
      <c r="AM132" s="1199"/>
      <c r="AN132" s="1199"/>
      <c r="AO132" s="1199"/>
      <c r="AP132" s="1199"/>
      <c r="AQ132" s="1199"/>
      <c r="AR132" s="1199" t="s">
        <v>87</v>
      </c>
      <c r="AS132" s="1199"/>
      <c r="AT132" s="1199"/>
      <c r="AU132" s="1199"/>
      <c r="AV132" s="1199" t="s">
        <v>88</v>
      </c>
      <c r="AW132" s="1199"/>
      <c r="AX132" s="1199"/>
    </row>
    <row r="133" spans="2:50" ht="24.75" customHeight="1" x14ac:dyDescent="0.15">
      <c r="B133" s="1431">
        <v>1</v>
      </c>
      <c r="C133" s="1431">
        <v>1</v>
      </c>
      <c r="D133" s="3040" t="s">
        <v>1735</v>
      </c>
      <c r="E133" s="2902"/>
      <c r="F133" s="2902"/>
      <c r="G133" s="2902"/>
      <c r="H133" s="2902"/>
      <c r="I133" s="2902"/>
      <c r="J133" s="2902"/>
      <c r="K133" s="2902"/>
      <c r="L133" s="2902"/>
      <c r="M133" s="2902"/>
      <c r="N133" s="2911" t="s">
        <v>1736</v>
      </c>
      <c r="O133" s="2912"/>
      <c r="P133" s="2912"/>
      <c r="Q133" s="2912"/>
      <c r="R133" s="2912"/>
      <c r="S133" s="2912"/>
      <c r="T133" s="2912"/>
      <c r="U133" s="2912"/>
      <c r="V133" s="2912"/>
      <c r="W133" s="2912"/>
      <c r="X133" s="2912"/>
      <c r="Y133" s="2912"/>
      <c r="Z133" s="2912"/>
      <c r="AA133" s="2912"/>
      <c r="AB133" s="2912"/>
      <c r="AC133" s="2912"/>
      <c r="AD133" s="2912"/>
      <c r="AE133" s="2912"/>
      <c r="AF133" s="2912"/>
      <c r="AG133" s="2912"/>
      <c r="AH133" s="2912"/>
      <c r="AI133" s="2912"/>
      <c r="AJ133" s="2912"/>
      <c r="AK133" s="2913"/>
      <c r="AL133" s="766">
        <v>65</v>
      </c>
      <c r="AM133" s="767"/>
      <c r="AN133" s="767"/>
      <c r="AO133" s="767"/>
      <c r="AP133" s="767"/>
      <c r="AQ133" s="767"/>
      <c r="AR133" s="1111" t="s">
        <v>1717</v>
      </c>
      <c r="AS133" s="1109"/>
      <c r="AT133" s="1109"/>
      <c r="AU133" s="1110"/>
      <c r="AV133" s="1111" t="s">
        <v>1717</v>
      </c>
      <c r="AW133" s="1109"/>
      <c r="AX133" s="1110"/>
    </row>
    <row r="134" spans="2:50" x14ac:dyDescent="0.15">
      <c r="B134" s="1431">
        <v>2</v>
      </c>
      <c r="C134" s="1431">
        <v>1</v>
      </c>
      <c r="D134" s="1440"/>
      <c r="E134" s="1440"/>
      <c r="F134" s="1440"/>
      <c r="G134" s="1440"/>
      <c r="H134" s="1440"/>
      <c r="I134" s="1440"/>
      <c r="J134" s="1440"/>
      <c r="K134" s="1440"/>
      <c r="L134" s="1440"/>
      <c r="M134" s="1440"/>
      <c r="N134" s="1440"/>
      <c r="O134" s="1440"/>
      <c r="P134" s="1440"/>
      <c r="Q134" s="1440"/>
      <c r="R134" s="1440"/>
      <c r="S134" s="1440"/>
      <c r="T134" s="1440"/>
      <c r="U134" s="1440"/>
      <c r="V134" s="1440"/>
      <c r="W134" s="1440"/>
      <c r="X134" s="1440"/>
      <c r="Y134" s="1440"/>
      <c r="Z134" s="1440"/>
      <c r="AA134" s="1440"/>
      <c r="AB134" s="1440"/>
      <c r="AC134" s="1440"/>
      <c r="AD134" s="1440"/>
      <c r="AE134" s="1440"/>
      <c r="AF134" s="1440"/>
      <c r="AG134" s="1440"/>
      <c r="AH134" s="1440"/>
      <c r="AI134" s="1440"/>
      <c r="AJ134" s="1440"/>
      <c r="AK134" s="1440"/>
      <c r="AL134" s="1441"/>
      <c r="AM134" s="1440"/>
      <c r="AN134" s="1440"/>
      <c r="AO134" s="1440"/>
      <c r="AP134" s="1440"/>
      <c r="AQ134" s="1440"/>
      <c r="AR134" s="1440"/>
      <c r="AS134" s="1440"/>
      <c r="AT134" s="1440"/>
      <c r="AU134" s="1440"/>
      <c r="AV134" s="1440"/>
      <c r="AW134" s="1440"/>
      <c r="AX134" s="1440"/>
    </row>
    <row r="135" spans="2:50" x14ac:dyDescent="0.15">
      <c r="B135" s="1431">
        <v>3</v>
      </c>
      <c r="C135" s="1431">
        <v>1</v>
      </c>
      <c r="D135" s="1440"/>
      <c r="E135" s="1440"/>
      <c r="F135" s="1440"/>
      <c r="G135" s="1440"/>
      <c r="H135" s="1440"/>
      <c r="I135" s="1440"/>
      <c r="J135" s="1440"/>
      <c r="K135" s="1440"/>
      <c r="L135" s="1440"/>
      <c r="M135" s="1440"/>
      <c r="N135" s="1440"/>
      <c r="O135" s="1440"/>
      <c r="P135" s="1440"/>
      <c r="Q135" s="1440"/>
      <c r="R135" s="1440"/>
      <c r="S135" s="1440"/>
      <c r="T135" s="1440"/>
      <c r="U135" s="1440"/>
      <c r="V135" s="1440"/>
      <c r="W135" s="1440"/>
      <c r="X135" s="1440"/>
      <c r="Y135" s="1440"/>
      <c r="Z135" s="1440"/>
      <c r="AA135" s="1440"/>
      <c r="AB135" s="1440"/>
      <c r="AC135" s="1440"/>
      <c r="AD135" s="1440"/>
      <c r="AE135" s="1440"/>
      <c r="AF135" s="1440"/>
      <c r="AG135" s="1440"/>
      <c r="AH135" s="1440"/>
      <c r="AI135" s="1440"/>
      <c r="AJ135" s="1440"/>
      <c r="AK135" s="1440"/>
      <c r="AL135" s="1441"/>
      <c r="AM135" s="1440"/>
      <c r="AN135" s="1440"/>
      <c r="AO135" s="1440"/>
      <c r="AP135" s="1440"/>
      <c r="AQ135" s="1440"/>
      <c r="AR135" s="1440"/>
      <c r="AS135" s="1440"/>
      <c r="AT135" s="1440"/>
      <c r="AU135" s="1440"/>
      <c r="AV135" s="1440"/>
      <c r="AW135" s="1440"/>
      <c r="AX135" s="1440"/>
    </row>
    <row r="136" spans="2:50" x14ac:dyDescent="0.15">
      <c r="B136" s="1431">
        <v>4</v>
      </c>
      <c r="C136" s="1431">
        <v>1</v>
      </c>
      <c r="D136" s="1440"/>
      <c r="E136" s="1440"/>
      <c r="F136" s="1440"/>
      <c r="G136" s="1440"/>
      <c r="H136" s="1440"/>
      <c r="I136" s="1440"/>
      <c r="J136" s="1440"/>
      <c r="K136" s="1440"/>
      <c r="L136" s="1440"/>
      <c r="M136" s="1440"/>
      <c r="N136" s="1440"/>
      <c r="O136" s="1440"/>
      <c r="P136" s="1440"/>
      <c r="Q136" s="1440"/>
      <c r="R136" s="1440"/>
      <c r="S136" s="1440"/>
      <c r="T136" s="1440"/>
      <c r="U136" s="1440"/>
      <c r="V136" s="1440"/>
      <c r="W136" s="1440"/>
      <c r="X136" s="1440"/>
      <c r="Y136" s="1440"/>
      <c r="Z136" s="1440"/>
      <c r="AA136" s="1440"/>
      <c r="AB136" s="1440"/>
      <c r="AC136" s="1440"/>
      <c r="AD136" s="1440"/>
      <c r="AE136" s="1440"/>
      <c r="AF136" s="1440"/>
      <c r="AG136" s="1440"/>
      <c r="AH136" s="1440"/>
      <c r="AI136" s="1440"/>
      <c r="AJ136" s="1440"/>
      <c r="AK136" s="1440"/>
      <c r="AL136" s="1441"/>
      <c r="AM136" s="1440"/>
      <c r="AN136" s="1440"/>
      <c r="AO136" s="1440"/>
      <c r="AP136" s="1440"/>
      <c r="AQ136" s="1440"/>
      <c r="AR136" s="1440"/>
      <c r="AS136" s="1440"/>
      <c r="AT136" s="1440"/>
      <c r="AU136" s="1440"/>
      <c r="AV136" s="1440"/>
      <c r="AW136" s="1440"/>
      <c r="AX136" s="1440"/>
    </row>
    <row r="137" spans="2:50" x14ac:dyDescent="0.15">
      <c r="B137" s="1431">
        <v>5</v>
      </c>
      <c r="C137" s="1431">
        <v>1</v>
      </c>
      <c r="D137" s="1440"/>
      <c r="E137" s="1440"/>
      <c r="F137" s="1440"/>
      <c r="G137" s="1440"/>
      <c r="H137" s="1440"/>
      <c r="I137" s="1440"/>
      <c r="J137" s="1440"/>
      <c r="K137" s="1440"/>
      <c r="L137" s="1440"/>
      <c r="M137" s="1440"/>
      <c r="N137" s="1440"/>
      <c r="O137" s="1440"/>
      <c r="P137" s="1440"/>
      <c r="Q137" s="1440"/>
      <c r="R137" s="1440"/>
      <c r="S137" s="1440"/>
      <c r="T137" s="1440"/>
      <c r="U137" s="1440"/>
      <c r="V137" s="1440"/>
      <c r="W137" s="1440"/>
      <c r="X137" s="1440"/>
      <c r="Y137" s="1440"/>
      <c r="Z137" s="1440"/>
      <c r="AA137" s="1440"/>
      <c r="AB137" s="1440"/>
      <c r="AC137" s="1440"/>
      <c r="AD137" s="1440"/>
      <c r="AE137" s="1440"/>
      <c r="AF137" s="1440"/>
      <c r="AG137" s="1440"/>
      <c r="AH137" s="1440"/>
      <c r="AI137" s="1440"/>
      <c r="AJ137" s="1440"/>
      <c r="AK137" s="1440"/>
      <c r="AL137" s="1441"/>
      <c r="AM137" s="1440"/>
      <c r="AN137" s="1440"/>
      <c r="AO137" s="1440"/>
      <c r="AP137" s="1440"/>
      <c r="AQ137" s="1440"/>
      <c r="AR137" s="1440"/>
      <c r="AS137" s="1440"/>
      <c r="AT137" s="1440"/>
      <c r="AU137" s="1440"/>
      <c r="AV137" s="1440"/>
      <c r="AW137" s="1440"/>
      <c r="AX137" s="1440"/>
    </row>
    <row r="138" spans="2:50" x14ac:dyDescent="0.15">
      <c r="B138" s="1431">
        <v>6</v>
      </c>
      <c r="C138" s="1431">
        <v>1</v>
      </c>
      <c r="D138" s="1440"/>
      <c r="E138" s="1440"/>
      <c r="F138" s="1440"/>
      <c r="G138" s="1440"/>
      <c r="H138" s="1440"/>
      <c r="I138" s="1440"/>
      <c r="J138" s="1440"/>
      <c r="K138" s="1440"/>
      <c r="L138" s="1440"/>
      <c r="M138" s="1440"/>
      <c r="N138" s="1440"/>
      <c r="O138" s="1440"/>
      <c r="P138" s="1440"/>
      <c r="Q138" s="1440"/>
      <c r="R138" s="1440"/>
      <c r="S138" s="1440"/>
      <c r="T138" s="1440"/>
      <c r="U138" s="1440"/>
      <c r="V138" s="1440"/>
      <c r="W138" s="1440"/>
      <c r="X138" s="1440"/>
      <c r="Y138" s="1440"/>
      <c r="Z138" s="1440"/>
      <c r="AA138" s="1440"/>
      <c r="AB138" s="1440"/>
      <c r="AC138" s="1440"/>
      <c r="AD138" s="1440"/>
      <c r="AE138" s="1440"/>
      <c r="AF138" s="1440"/>
      <c r="AG138" s="1440"/>
      <c r="AH138" s="1440"/>
      <c r="AI138" s="1440"/>
      <c r="AJ138" s="1440"/>
      <c r="AK138" s="1440"/>
      <c r="AL138" s="1441"/>
      <c r="AM138" s="1440"/>
      <c r="AN138" s="1440"/>
      <c r="AO138" s="1440"/>
      <c r="AP138" s="1440"/>
      <c r="AQ138" s="1440"/>
      <c r="AR138" s="1440"/>
      <c r="AS138" s="1440"/>
      <c r="AT138" s="1440"/>
      <c r="AU138" s="1440"/>
      <c r="AV138" s="1440"/>
      <c r="AW138" s="1440"/>
      <c r="AX138" s="1440"/>
    </row>
    <row r="139" spans="2:50" x14ac:dyDescent="0.15">
      <c r="B139" s="1431">
        <v>7</v>
      </c>
      <c r="C139" s="1431">
        <v>1</v>
      </c>
      <c r="D139" s="1440"/>
      <c r="E139" s="1440"/>
      <c r="F139" s="1440"/>
      <c r="G139" s="1440"/>
      <c r="H139" s="1440"/>
      <c r="I139" s="1440"/>
      <c r="J139" s="1440"/>
      <c r="K139" s="1440"/>
      <c r="L139" s="1440"/>
      <c r="M139" s="1440"/>
      <c r="N139" s="1440"/>
      <c r="O139" s="1440"/>
      <c r="P139" s="1440"/>
      <c r="Q139" s="1440"/>
      <c r="R139" s="1440"/>
      <c r="S139" s="1440"/>
      <c r="T139" s="1440"/>
      <c r="U139" s="1440"/>
      <c r="V139" s="1440"/>
      <c r="W139" s="1440"/>
      <c r="X139" s="1440"/>
      <c r="Y139" s="1440"/>
      <c r="Z139" s="1440"/>
      <c r="AA139" s="1440"/>
      <c r="AB139" s="1440"/>
      <c r="AC139" s="1440"/>
      <c r="AD139" s="1440"/>
      <c r="AE139" s="1440"/>
      <c r="AF139" s="1440"/>
      <c r="AG139" s="1440"/>
      <c r="AH139" s="1440"/>
      <c r="AI139" s="1440"/>
      <c r="AJ139" s="1440"/>
      <c r="AK139" s="1440"/>
      <c r="AL139" s="1441"/>
      <c r="AM139" s="1440"/>
      <c r="AN139" s="1440"/>
      <c r="AO139" s="1440"/>
      <c r="AP139" s="1440"/>
      <c r="AQ139" s="1440"/>
      <c r="AR139" s="1440"/>
      <c r="AS139" s="1440"/>
      <c r="AT139" s="1440"/>
      <c r="AU139" s="1440"/>
      <c r="AV139" s="1440"/>
      <c r="AW139" s="1440"/>
      <c r="AX139" s="1440"/>
    </row>
    <row r="140" spans="2:50" x14ac:dyDescent="0.15">
      <c r="B140" s="1431">
        <v>8</v>
      </c>
      <c r="C140" s="1431">
        <v>1</v>
      </c>
      <c r="D140" s="1440"/>
      <c r="E140" s="1440"/>
      <c r="F140" s="1440"/>
      <c r="G140" s="1440"/>
      <c r="H140" s="1440"/>
      <c r="I140" s="1440"/>
      <c r="J140" s="1440"/>
      <c r="K140" s="1440"/>
      <c r="L140" s="1440"/>
      <c r="M140" s="1440"/>
      <c r="N140" s="1440"/>
      <c r="O140" s="1440"/>
      <c r="P140" s="1440"/>
      <c r="Q140" s="1440"/>
      <c r="R140" s="1440"/>
      <c r="S140" s="1440"/>
      <c r="T140" s="1440"/>
      <c r="U140" s="1440"/>
      <c r="V140" s="1440"/>
      <c r="W140" s="1440"/>
      <c r="X140" s="1440"/>
      <c r="Y140" s="1440"/>
      <c r="Z140" s="1440"/>
      <c r="AA140" s="1440"/>
      <c r="AB140" s="1440"/>
      <c r="AC140" s="1440"/>
      <c r="AD140" s="1440"/>
      <c r="AE140" s="1440"/>
      <c r="AF140" s="1440"/>
      <c r="AG140" s="1440"/>
      <c r="AH140" s="1440"/>
      <c r="AI140" s="1440"/>
      <c r="AJ140" s="1440"/>
      <c r="AK140" s="1440"/>
      <c r="AL140" s="1441"/>
      <c r="AM140" s="1440"/>
      <c r="AN140" s="1440"/>
      <c r="AO140" s="1440"/>
      <c r="AP140" s="1440"/>
      <c r="AQ140" s="1440"/>
      <c r="AR140" s="1440"/>
      <c r="AS140" s="1440"/>
      <c r="AT140" s="1440"/>
      <c r="AU140" s="1440"/>
      <c r="AV140" s="1440"/>
      <c r="AW140" s="1440"/>
      <c r="AX140" s="1440"/>
    </row>
    <row r="141" spans="2:50" x14ac:dyDescent="0.15">
      <c r="B141" s="1431">
        <v>9</v>
      </c>
      <c r="C141" s="1431">
        <v>1</v>
      </c>
      <c r="D141" s="1440"/>
      <c r="E141" s="1440"/>
      <c r="F141" s="1440"/>
      <c r="G141" s="1440"/>
      <c r="H141" s="1440"/>
      <c r="I141" s="1440"/>
      <c r="J141" s="1440"/>
      <c r="K141" s="1440"/>
      <c r="L141" s="1440"/>
      <c r="M141" s="1440"/>
      <c r="N141" s="1440"/>
      <c r="O141" s="1440"/>
      <c r="P141" s="1440"/>
      <c r="Q141" s="1440"/>
      <c r="R141" s="1440"/>
      <c r="S141" s="1440"/>
      <c r="T141" s="1440"/>
      <c r="U141" s="1440"/>
      <c r="V141" s="1440"/>
      <c r="W141" s="1440"/>
      <c r="X141" s="1440"/>
      <c r="Y141" s="1440"/>
      <c r="Z141" s="1440"/>
      <c r="AA141" s="1440"/>
      <c r="AB141" s="1440"/>
      <c r="AC141" s="1440"/>
      <c r="AD141" s="1440"/>
      <c r="AE141" s="1440"/>
      <c r="AF141" s="1440"/>
      <c r="AG141" s="1440"/>
      <c r="AH141" s="1440"/>
      <c r="AI141" s="1440"/>
      <c r="AJ141" s="1440"/>
      <c r="AK141" s="1440"/>
      <c r="AL141" s="1441"/>
      <c r="AM141" s="1440"/>
      <c r="AN141" s="1440"/>
      <c r="AO141" s="1440"/>
      <c r="AP141" s="1440"/>
      <c r="AQ141" s="1440"/>
      <c r="AR141" s="1440"/>
      <c r="AS141" s="1440"/>
      <c r="AT141" s="1440"/>
      <c r="AU141" s="1440"/>
      <c r="AV141" s="1440"/>
      <c r="AW141" s="1440"/>
      <c r="AX141" s="1440"/>
    </row>
    <row r="142" spans="2:50" x14ac:dyDescent="0.15">
      <c r="B142" s="1431">
        <v>10</v>
      </c>
      <c r="C142" s="1431">
        <v>1</v>
      </c>
      <c r="D142" s="1440"/>
      <c r="E142" s="1440"/>
      <c r="F142" s="1440"/>
      <c r="G142" s="1440"/>
      <c r="H142" s="1440"/>
      <c r="I142" s="1440"/>
      <c r="J142" s="1440"/>
      <c r="K142" s="1440"/>
      <c r="L142" s="1440"/>
      <c r="M142" s="1440"/>
      <c r="N142" s="1440"/>
      <c r="O142" s="1440"/>
      <c r="P142" s="1440"/>
      <c r="Q142" s="1440"/>
      <c r="R142" s="1440"/>
      <c r="S142" s="1440"/>
      <c r="T142" s="1440"/>
      <c r="U142" s="1440"/>
      <c r="V142" s="1440"/>
      <c r="W142" s="1440"/>
      <c r="X142" s="1440"/>
      <c r="Y142" s="1440"/>
      <c r="Z142" s="1440"/>
      <c r="AA142" s="1440"/>
      <c r="AB142" s="1440"/>
      <c r="AC142" s="1440"/>
      <c r="AD142" s="1440"/>
      <c r="AE142" s="1440"/>
      <c r="AF142" s="1440"/>
      <c r="AG142" s="1440"/>
      <c r="AH142" s="1440"/>
      <c r="AI142" s="1440"/>
      <c r="AJ142" s="1440"/>
      <c r="AK142" s="1440"/>
      <c r="AL142" s="1441"/>
      <c r="AM142" s="1440"/>
      <c r="AN142" s="1440"/>
      <c r="AO142" s="1440"/>
      <c r="AP142" s="1440"/>
      <c r="AQ142" s="1440"/>
      <c r="AR142" s="1440"/>
      <c r="AS142" s="1440"/>
      <c r="AT142" s="1440"/>
      <c r="AU142" s="1440"/>
      <c r="AV142" s="1440"/>
      <c r="AW142" s="1440"/>
      <c r="AX142" s="1440"/>
    </row>
    <row r="143" spans="2:50" x14ac:dyDescent="0.15">
      <c r="C143" s="33" t="s">
        <v>1737</v>
      </c>
    </row>
    <row r="144" spans="2:50" x14ac:dyDescent="0.15">
      <c r="B144" s="1431"/>
      <c r="C144" s="1431"/>
      <c r="D144" s="1199" t="s">
        <v>1569</v>
      </c>
      <c r="E144" s="1199"/>
      <c r="F144" s="1199"/>
      <c r="G144" s="1199"/>
      <c r="H144" s="1199"/>
      <c r="I144" s="1199"/>
      <c r="J144" s="1199"/>
      <c r="K144" s="1199"/>
      <c r="L144" s="1199"/>
      <c r="M144" s="1199"/>
      <c r="N144" s="1199" t="s">
        <v>1570</v>
      </c>
      <c r="O144" s="1199"/>
      <c r="P144" s="1199"/>
      <c r="Q144" s="1199"/>
      <c r="R144" s="1199"/>
      <c r="S144" s="1199"/>
      <c r="T144" s="1199"/>
      <c r="U144" s="1199"/>
      <c r="V144" s="1199"/>
      <c r="W144" s="1199"/>
      <c r="X144" s="1199"/>
      <c r="Y144" s="1199"/>
      <c r="Z144" s="1199"/>
      <c r="AA144" s="1199"/>
      <c r="AB144" s="1199"/>
      <c r="AC144" s="1199"/>
      <c r="AD144" s="1199"/>
      <c r="AE144" s="1199"/>
      <c r="AF144" s="1199"/>
      <c r="AG144" s="1199"/>
      <c r="AH144" s="1199"/>
      <c r="AI144" s="1199"/>
      <c r="AJ144" s="1199"/>
      <c r="AK144" s="1199"/>
      <c r="AL144" s="1200" t="s">
        <v>1571</v>
      </c>
      <c r="AM144" s="1199"/>
      <c r="AN144" s="1199"/>
      <c r="AO144" s="1199"/>
      <c r="AP144" s="1199"/>
      <c r="AQ144" s="1199"/>
      <c r="AR144" s="1199" t="s">
        <v>87</v>
      </c>
      <c r="AS144" s="1199"/>
      <c r="AT144" s="1199"/>
      <c r="AU144" s="1199"/>
      <c r="AV144" s="1199" t="s">
        <v>88</v>
      </c>
      <c r="AW144" s="1199"/>
      <c r="AX144" s="1199"/>
    </row>
    <row r="145" spans="2:50" ht="16.55" customHeight="1" x14ac:dyDescent="0.15">
      <c r="B145" s="1431">
        <v>1</v>
      </c>
      <c r="C145" s="1431">
        <v>1</v>
      </c>
      <c r="D145" s="1441" t="s">
        <v>1738</v>
      </c>
      <c r="E145" s="1440"/>
      <c r="F145" s="1440"/>
      <c r="G145" s="1440"/>
      <c r="H145" s="1440"/>
      <c r="I145" s="1440"/>
      <c r="J145" s="1440"/>
      <c r="K145" s="1440"/>
      <c r="L145" s="1440"/>
      <c r="M145" s="1440"/>
      <c r="N145" s="1440" t="s">
        <v>1739</v>
      </c>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c r="AJ145" s="1440"/>
      <c r="AK145" s="1440"/>
      <c r="AL145" s="2655">
        <v>3</v>
      </c>
      <c r="AM145" s="2614"/>
      <c r="AN145" s="2614"/>
      <c r="AO145" s="2614"/>
      <c r="AP145" s="2614"/>
      <c r="AQ145" s="2614"/>
      <c r="AR145" s="1111" t="s">
        <v>1717</v>
      </c>
      <c r="AS145" s="1109"/>
      <c r="AT145" s="1109"/>
      <c r="AU145" s="1110"/>
      <c r="AV145" s="1111" t="s">
        <v>1717</v>
      </c>
      <c r="AW145" s="1109"/>
      <c r="AX145" s="1110"/>
    </row>
    <row r="146" spans="2:50" ht="16.55" customHeight="1" x14ac:dyDescent="0.15">
      <c r="B146" s="1431">
        <v>2</v>
      </c>
      <c r="C146" s="1431">
        <v>1</v>
      </c>
      <c r="D146" s="2614" t="s">
        <v>1740</v>
      </c>
      <c r="E146" s="2614"/>
      <c r="F146" s="2614"/>
      <c r="G146" s="2614"/>
      <c r="H146" s="2614"/>
      <c r="I146" s="2614"/>
      <c r="J146" s="2614"/>
      <c r="K146" s="2614"/>
      <c r="L146" s="2614"/>
      <c r="M146" s="2614"/>
      <c r="N146" s="1440" t="s">
        <v>1739</v>
      </c>
      <c r="O146" s="1440"/>
      <c r="P146" s="1440"/>
      <c r="Q146" s="1440"/>
      <c r="R146" s="1440"/>
      <c r="S146" s="1440"/>
      <c r="T146" s="1440"/>
      <c r="U146" s="1440"/>
      <c r="V146" s="1440"/>
      <c r="W146" s="1440"/>
      <c r="X146" s="1440"/>
      <c r="Y146" s="1440"/>
      <c r="Z146" s="1440"/>
      <c r="AA146" s="1440"/>
      <c r="AB146" s="1440"/>
      <c r="AC146" s="1440"/>
      <c r="AD146" s="1440"/>
      <c r="AE146" s="1440"/>
      <c r="AF146" s="1440"/>
      <c r="AG146" s="1440"/>
      <c r="AH146" s="1440"/>
      <c r="AI146" s="1440"/>
      <c r="AJ146" s="1440"/>
      <c r="AK146" s="1440"/>
      <c r="AL146" s="2655">
        <v>3</v>
      </c>
      <c r="AM146" s="2614"/>
      <c r="AN146" s="2614"/>
      <c r="AO146" s="2614"/>
      <c r="AP146" s="2614"/>
      <c r="AQ146" s="2614"/>
      <c r="AR146" s="1111" t="s">
        <v>1717</v>
      </c>
      <c r="AS146" s="1109"/>
      <c r="AT146" s="1109"/>
      <c r="AU146" s="1110"/>
      <c r="AV146" s="1111" t="s">
        <v>1717</v>
      </c>
      <c r="AW146" s="1109"/>
      <c r="AX146" s="1110"/>
    </row>
    <row r="147" spans="2:50" ht="16.55" customHeight="1" x14ac:dyDescent="0.15">
      <c r="B147" s="1431">
        <v>3</v>
      </c>
      <c r="C147" s="1431">
        <v>1</v>
      </c>
      <c r="D147" s="2614" t="s">
        <v>1741</v>
      </c>
      <c r="E147" s="2614"/>
      <c r="F147" s="2614"/>
      <c r="G147" s="2614"/>
      <c r="H147" s="2614"/>
      <c r="I147" s="2614"/>
      <c r="J147" s="2614"/>
      <c r="K147" s="2614"/>
      <c r="L147" s="2614"/>
      <c r="M147" s="2614"/>
      <c r="N147" s="1440" t="s">
        <v>1739</v>
      </c>
      <c r="O147" s="1440"/>
      <c r="P147" s="1440"/>
      <c r="Q147" s="1440"/>
      <c r="R147" s="1440"/>
      <c r="S147" s="1440"/>
      <c r="T147" s="1440"/>
      <c r="U147" s="1440"/>
      <c r="V147" s="1440"/>
      <c r="W147" s="1440"/>
      <c r="X147" s="1440"/>
      <c r="Y147" s="1440"/>
      <c r="Z147" s="1440"/>
      <c r="AA147" s="1440"/>
      <c r="AB147" s="1440"/>
      <c r="AC147" s="1440"/>
      <c r="AD147" s="1440"/>
      <c r="AE147" s="1440"/>
      <c r="AF147" s="1440"/>
      <c r="AG147" s="1440"/>
      <c r="AH147" s="1440"/>
      <c r="AI147" s="1440"/>
      <c r="AJ147" s="1440"/>
      <c r="AK147" s="1440"/>
      <c r="AL147" s="2655">
        <v>3</v>
      </c>
      <c r="AM147" s="2614"/>
      <c r="AN147" s="2614"/>
      <c r="AO147" s="2614"/>
      <c r="AP147" s="2614"/>
      <c r="AQ147" s="2614"/>
      <c r="AR147" s="1111" t="s">
        <v>1717</v>
      </c>
      <c r="AS147" s="1109"/>
      <c r="AT147" s="1109"/>
      <c r="AU147" s="1110"/>
      <c r="AV147" s="1111" t="s">
        <v>1717</v>
      </c>
      <c r="AW147" s="1109"/>
      <c r="AX147" s="1110"/>
    </row>
    <row r="148" spans="2:50" ht="16.55" customHeight="1" x14ac:dyDescent="0.15">
      <c r="B148" s="1431">
        <v>4</v>
      </c>
      <c r="C148" s="1431">
        <v>1</v>
      </c>
      <c r="D148" s="2614" t="s">
        <v>1742</v>
      </c>
      <c r="E148" s="2614"/>
      <c r="F148" s="2614"/>
      <c r="G148" s="2614"/>
      <c r="H148" s="2614"/>
      <c r="I148" s="2614"/>
      <c r="J148" s="2614"/>
      <c r="K148" s="2614"/>
      <c r="L148" s="2614"/>
      <c r="M148" s="2614"/>
      <c r="N148" s="1440" t="s">
        <v>1739</v>
      </c>
      <c r="O148" s="1440"/>
      <c r="P148" s="1440"/>
      <c r="Q148" s="1440"/>
      <c r="R148" s="1440"/>
      <c r="S148" s="1440"/>
      <c r="T148" s="1440"/>
      <c r="U148" s="1440"/>
      <c r="V148" s="1440"/>
      <c r="W148" s="1440"/>
      <c r="X148" s="1440"/>
      <c r="Y148" s="1440"/>
      <c r="Z148" s="1440"/>
      <c r="AA148" s="1440"/>
      <c r="AB148" s="1440"/>
      <c r="AC148" s="1440"/>
      <c r="AD148" s="1440"/>
      <c r="AE148" s="1440"/>
      <c r="AF148" s="1440"/>
      <c r="AG148" s="1440"/>
      <c r="AH148" s="1440"/>
      <c r="AI148" s="1440"/>
      <c r="AJ148" s="1440"/>
      <c r="AK148" s="1440"/>
      <c r="AL148" s="2655">
        <v>3</v>
      </c>
      <c r="AM148" s="2614"/>
      <c r="AN148" s="2614"/>
      <c r="AO148" s="2614"/>
      <c r="AP148" s="2614"/>
      <c r="AQ148" s="2614"/>
      <c r="AR148" s="1111" t="s">
        <v>1743</v>
      </c>
      <c r="AS148" s="1109"/>
      <c r="AT148" s="1109"/>
      <c r="AU148" s="1110"/>
      <c r="AV148" s="1111" t="s">
        <v>1743</v>
      </c>
      <c r="AW148" s="1109"/>
      <c r="AX148" s="1110"/>
    </row>
    <row r="149" spans="2:50" ht="16.55" customHeight="1" x14ac:dyDescent="0.15">
      <c r="B149" s="1431">
        <v>5</v>
      </c>
      <c r="C149" s="1431">
        <v>1</v>
      </c>
      <c r="D149" s="2614" t="s">
        <v>1744</v>
      </c>
      <c r="E149" s="2614"/>
      <c r="F149" s="2614"/>
      <c r="G149" s="2614"/>
      <c r="H149" s="2614"/>
      <c r="I149" s="2614"/>
      <c r="J149" s="2614"/>
      <c r="K149" s="2614"/>
      <c r="L149" s="2614"/>
      <c r="M149" s="2614"/>
      <c r="N149" s="1440" t="s">
        <v>1739</v>
      </c>
      <c r="O149" s="1440"/>
      <c r="P149" s="1440"/>
      <c r="Q149" s="1440"/>
      <c r="R149" s="1440"/>
      <c r="S149" s="1440"/>
      <c r="T149" s="1440"/>
      <c r="U149" s="1440"/>
      <c r="V149" s="1440"/>
      <c r="W149" s="1440"/>
      <c r="X149" s="1440"/>
      <c r="Y149" s="1440"/>
      <c r="Z149" s="1440"/>
      <c r="AA149" s="1440"/>
      <c r="AB149" s="1440"/>
      <c r="AC149" s="1440"/>
      <c r="AD149" s="1440"/>
      <c r="AE149" s="1440"/>
      <c r="AF149" s="1440"/>
      <c r="AG149" s="1440"/>
      <c r="AH149" s="1440"/>
      <c r="AI149" s="1440"/>
      <c r="AJ149" s="1440"/>
      <c r="AK149" s="1440"/>
      <c r="AL149" s="2655">
        <v>3</v>
      </c>
      <c r="AM149" s="2614"/>
      <c r="AN149" s="2614"/>
      <c r="AO149" s="2614"/>
      <c r="AP149" s="2614"/>
      <c r="AQ149" s="2614"/>
      <c r="AR149" s="1111" t="s">
        <v>1743</v>
      </c>
      <c r="AS149" s="1109"/>
      <c r="AT149" s="1109"/>
      <c r="AU149" s="1110"/>
      <c r="AV149" s="1111" t="s">
        <v>1743</v>
      </c>
      <c r="AW149" s="1109"/>
      <c r="AX149" s="1110"/>
    </row>
    <row r="150" spans="2:50" ht="16.55" customHeight="1" x14ac:dyDescent="0.15">
      <c r="B150" s="1431">
        <v>6</v>
      </c>
      <c r="C150" s="1431">
        <v>1</v>
      </c>
      <c r="D150" s="2614" t="s">
        <v>1745</v>
      </c>
      <c r="E150" s="2614"/>
      <c r="F150" s="2614"/>
      <c r="G150" s="2614"/>
      <c r="H150" s="2614"/>
      <c r="I150" s="2614"/>
      <c r="J150" s="2614"/>
      <c r="K150" s="2614"/>
      <c r="L150" s="2614"/>
      <c r="M150" s="2614"/>
      <c r="N150" s="1440" t="s">
        <v>1739</v>
      </c>
      <c r="O150" s="1440"/>
      <c r="P150" s="1440"/>
      <c r="Q150" s="1440"/>
      <c r="R150" s="1440"/>
      <c r="S150" s="1440"/>
      <c r="T150" s="1440"/>
      <c r="U150" s="1440"/>
      <c r="V150" s="1440"/>
      <c r="W150" s="1440"/>
      <c r="X150" s="1440"/>
      <c r="Y150" s="1440"/>
      <c r="Z150" s="1440"/>
      <c r="AA150" s="1440"/>
      <c r="AB150" s="1440"/>
      <c r="AC150" s="1440"/>
      <c r="AD150" s="1440"/>
      <c r="AE150" s="1440"/>
      <c r="AF150" s="1440"/>
      <c r="AG150" s="1440"/>
      <c r="AH150" s="1440"/>
      <c r="AI150" s="1440"/>
      <c r="AJ150" s="1440"/>
      <c r="AK150" s="1440"/>
      <c r="AL150" s="2655">
        <v>3</v>
      </c>
      <c r="AM150" s="2614"/>
      <c r="AN150" s="2614"/>
      <c r="AO150" s="2614"/>
      <c r="AP150" s="2614"/>
      <c r="AQ150" s="2614"/>
      <c r="AR150" s="1111" t="s">
        <v>1743</v>
      </c>
      <c r="AS150" s="1109"/>
      <c r="AT150" s="1109"/>
      <c r="AU150" s="1110"/>
      <c r="AV150" s="1111" t="s">
        <v>1743</v>
      </c>
      <c r="AW150" s="1109"/>
      <c r="AX150" s="1110"/>
    </row>
    <row r="151" spans="2:50" ht="16.55" customHeight="1" x14ac:dyDescent="0.15">
      <c r="B151" s="1431">
        <v>7</v>
      </c>
      <c r="C151" s="1431">
        <v>1</v>
      </c>
      <c r="D151" s="1441" t="s">
        <v>1746</v>
      </c>
      <c r="E151" s="1440"/>
      <c r="F151" s="1440"/>
      <c r="G151" s="1440"/>
      <c r="H151" s="1440"/>
      <c r="I151" s="1440"/>
      <c r="J151" s="1440"/>
      <c r="K151" s="1440"/>
      <c r="L151" s="1440"/>
      <c r="M151" s="1440"/>
      <c r="N151" s="1440" t="s">
        <v>1739</v>
      </c>
      <c r="O151" s="1440"/>
      <c r="P151" s="1440"/>
      <c r="Q151" s="1440"/>
      <c r="R151" s="1440"/>
      <c r="S151" s="1440"/>
      <c r="T151" s="1440"/>
      <c r="U151" s="1440"/>
      <c r="V151" s="1440"/>
      <c r="W151" s="1440"/>
      <c r="X151" s="1440"/>
      <c r="Y151" s="1440"/>
      <c r="Z151" s="1440"/>
      <c r="AA151" s="1440"/>
      <c r="AB151" s="1440"/>
      <c r="AC151" s="1440"/>
      <c r="AD151" s="1440"/>
      <c r="AE151" s="1440"/>
      <c r="AF151" s="1440"/>
      <c r="AG151" s="1440"/>
      <c r="AH151" s="1440"/>
      <c r="AI151" s="1440"/>
      <c r="AJ151" s="1440"/>
      <c r="AK151" s="1440"/>
      <c r="AL151" s="2655">
        <v>3</v>
      </c>
      <c r="AM151" s="2614"/>
      <c r="AN151" s="2614"/>
      <c r="AO151" s="2614"/>
      <c r="AP151" s="2614"/>
      <c r="AQ151" s="2614"/>
      <c r="AR151" s="1111" t="s">
        <v>1743</v>
      </c>
      <c r="AS151" s="1109"/>
      <c r="AT151" s="1109"/>
      <c r="AU151" s="1110"/>
      <c r="AV151" s="1111" t="s">
        <v>1743</v>
      </c>
      <c r="AW151" s="1109"/>
      <c r="AX151" s="1110"/>
    </row>
    <row r="152" spans="2:50" ht="16.55" customHeight="1" x14ac:dyDescent="0.15">
      <c r="B152" s="1431">
        <v>8</v>
      </c>
      <c r="C152" s="1431">
        <v>1</v>
      </c>
      <c r="D152" s="2614" t="s">
        <v>1747</v>
      </c>
      <c r="E152" s="2614"/>
      <c r="F152" s="2614"/>
      <c r="G152" s="2614"/>
      <c r="H152" s="2614"/>
      <c r="I152" s="2614"/>
      <c r="J152" s="2614"/>
      <c r="K152" s="2614"/>
      <c r="L152" s="2614"/>
      <c r="M152" s="2614"/>
      <c r="N152" s="1440" t="s">
        <v>1739</v>
      </c>
      <c r="O152" s="1440"/>
      <c r="P152" s="1440"/>
      <c r="Q152" s="1440"/>
      <c r="R152" s="1440"/>
      <c r="S152" s="1440"/>
      <c r="T152" s="1440"/>
      <c r="U152" s="1440"/>
      <c r="V152" s="1440"/>
      <c r="W152" s="1440"/>
      <c r="X152" s="1440"/>
      <c r="Y152" s="1440"/>
      <c r="Z152" s="1440"/>
      <c r="AA152" s="1440"/>
      <c r="AB152" s="1440"/>
      <c r="AC152" s="1440"/>
      <c r="AD152" s="1440"/>
      <c r="AE152" s="1440"/>
      <c r="AF152" s="1440"/>
      <c r="AG152" s="1440"/>
      <c r="AH152" s="1440"/>
      <c r="AI152" s="1440"/>
      <c r="AJ152" s="1440"/>
      <c r="AK152" s="1440"/>
      <c r="AL152" s="2655">
        <v>3</v>
      </c>
      <c r="AM152" s="2614"/>
      <c r="AN152" s="2614"/>
      <c r="AO152" s="2614"/>
      <c r="AP152" s="2614"/>
      <c r="AQ152" s="2614"/>
      <c r="AR152" s="1111" t="s">
        <v>1743</v>
      </c>
      <c r="AS152" s="1109"/>
      <c r="AT152" s="1109"/>
      <c r="AU152" s="1110"/>
      <c r="AV152" s="1111" t="s">
        <v>1743</v>
      </c>
      <c r="AW152" s="1109"/>
      <c r="AX152" s="1110"/>
    </row>
    <row r="153" spans="2:50" ht="16.55" customHeight="1" x14ac:dyDescent="0.15">
      <c r="B153" s="1431">
        <v>9</v>
      </c>
      <c r="C153" s="1431">
        <v>1</v>
      </c>
      <c r="D153" s="2614" t="s">
        <v>1748</v>
      </c>
      <c r="E153" s="2614"/>
      <c r="F153" s="2614"/>
      <c r="G153" s="2614"/>
      <c r="H153" s="2614"/>
      <c r="I153" s="2614"/>
      <c r="J153" s="2614"/>
      <c r="K153" s="2614"/>
      <c r="L153" s="2614"/>
      <c r="M153" s="2614"/>
      <c r="N153" s="1440" t="s">
        <v>1739</v>
      </c>
      <c r="O153" s="1440"/>
      <c r="P153" s="1440"/>
      <c r="Q153" s="1440"/>
      <c r="R153" s="1440"/>
      <c r="S153" s="1440"/>
      <c r="T153" s="1440"/>
      <c r="U153" s="1440"/>
      <c r="V153" s="1440"/>
      <c r="W153" s="1440"/>
      <c r="X153" s="1440"/>
      <c r="Y153" s="1440"/>
      <c r="Z153" s="1440"/>
      <c r="AA153" s="1440"/>
      <c r="AB153" s="1440"/>
      <c r="AC153" s="1440"/>
      <c r="AD153" s="1440"/>
      <c r="AE153" s="1440"/>
      <c r="AF153" s="1440"/>
      <c r="AG153" s="1440"/>
      <c r="AH153" s="1440"/>
      <c r="AI153" s="1440"/>
      <c r="AJ153" s="1440"/>
      <c r="AK153" s="1440"/>
      <c r="AL153" s="2655">
        <v>2</v>
      </c>
      <c r="AM153" s="2614"/>
      <c r="AN153" s="2614"/>
      <c r="AO153" s="2614"/>
      <c r="AP153" s="2614"/>
      <c r="AQ153" s="2614"/>
      <c r="AR153" s="1111" t="s">
        <v>1743</v>
      </c>
      <c r="AS153" s="1109"/>
      <c r="AT153" s="1109"/>
      <c r="AU153" s="1110"/>
      <c r="AV153" s="1111" t="s">
        <v>1743</v>
      </c>
      <c r="AW153" s="1109"/>
      <c r="AX153" s="1110"/>
    </row>
    <row r="154" spans="2:50" ht="16.55" customHeight="1" x14ac:dyDescent="0.15">
      <c r="B154" s="1431">
        <v>10</v>
      </c>
      <c r="C154" s="1431">
        <v>1</v>
      </c>
      <c r="D154" s="2614" t="s">
        <v>1749</v>
      </c>
      <c r="E154" s="2614"/>
      <c r="F154" s="2614"/>
      <c r="G154" s="2614"/>
      <c r="H154" s="2614"/>
      <c r="I154" s="2614"/>
      <c r="J154" s="2614"/>
      <c r="K154" s="2614"/>
      <c r="L154" s="2614"/>
      <c r="M154" s="2614"/>
      <c r="N154" s="1440" t="s">
        <v>1739</v>
      </c>
      <c r="O154" s="1440"/>
      <c r="P154" s="1440"/>
      <c r="Q154" s="1440"/>
      <c r="R154" s="1440"/>
      <c r="S154" s="1440"/>
      <c r="T154" s="1440"/>
      <c r="U154" s="1440"/>
      <c r="V154" s="1440"/>
      <c r="W154" s="1440"/>
      <c r="X154" s="1440"/>
      <c r="Y154" s="1440"/>
      <c r="Z154" s="1440"/>
      <c r="AA154" s="1440"/>
      <c r="AB154" s="1440"/>
      <c r="AC154" s="1440"/>
      <c r="AD154" s="1440"/>
      <c r="AE154" s="1440"/>
      <c r="AF154" s="1440"/>
      <c r="AG154" s="1440"/>
      <c r="AH154" s="1440"/>
      <c r="AI154" s="1440"/>
      <c r="AJ154" s="1440"/>
      <c r="AK154" s="1440"/>
      <c r="AL154" s="2655">
        <v>2</v>
      </c>
      <c r="AM154" s="2614"/>
      <c r="AN154" s="2614"/>
      <c r="AO154" s="2614"/>
      <c r="AP154" s="2614"/>
      <c r="AQ154" s="2614"/>
      <c r="AR154" s="1111" t="s">
        <v>1743</v>
      </c>
      <c r="AS154" s="1109"/>
      <c r="AT154" s="1109"/>
      <c r="AU154" s="1110"/>
      <c r="AV154" s="1111" t="s">
        <v>1743</v>
      </c>
      <c r="AW154" s="1109"/>
      <c r="AX154" s="1110"/>
    </row>
    <row r="155" spans="2:50" x14ac:dyDescent="0.15">
      <c r="C155" s="33" t="s">
        <v>1750</v>
      </c>
    </row>
    <row r="156" spans="2:50" x14ac:dyDescent="0.15">
      <c r="B156" s="1431"/>
      <c r="C156" s="1431"/>
      <c r="D156" s="1199" t="s">
        <v>1751</v>
      </c>
      <c r="E156" s="1199"/>
      <c r="F156" s="1199"/>
      <c r="G156" s="1199"/>
      <c r="H156" s="1199"/>
      <c r="I156" s="1199"/>
      <c r="J156" s="1199"/>
      <c r="K156" s="1199"/>
      <c r="L156" s="1199"/>
      <c r="M156" s="1199"/>
      <c r="N156" s="1199" t="s">
        <v>1752</v>
      </c>
      <c r="O156" s="1199"/>
      <c r="P156" s="1199"/>
      <c r="Q156" s="1199"/>
      <c r="R156" s="1199"/>
      <c r="S156" s="1199"/>
      <c r="T156" s="1199"/>
      <c r="U156" s="1199"/>
      <c r="V156" s="1199"/>
      <c r="W156" s="1199"/>
      <c r="X156" s="1199"/>
      <c r="Y156" s="1199"/>
      <c r="Z156" s="1199"/>
      <c r="AA156" s="1199"/>
      <c r="AB156" s="1199"/>
      <c r="AC156" s="1199"/>
      <c r="AD156" s="1199"/>
      <c r="AE156" s="1199"/>
      <c r="AF156" s="1199"/>
      <c r="AG156" s="1199"/>
      <c r="AH156" s="1199"/>
      <c r="AI156" s="1199"/>
      <c r="AJ156" s="1199"/>
      <c r="AK156" s="1199"/>
      <c r="AL156" s="1200" t="s">
        <v>1753</v>
      </c>
      <c r="AM156" s="1199"/>
      <c r="AN156" s="1199"/>
      <c r="AO156" s="1199"/>
      <c r="AP156" s="1199"/>
      <c r="AQ156" s="1199"/>
      <c r="AR156" s="1199" t="s">
        <v>87</v>
      </c>
      <c r="AS156" s="1199"/>
      <c r="AT156" s="1199"/>
      <c r="AU156" s="1199"/>
      <c r="AV156" s="1199" t="s">
        <v>88</v>
      </c>
      <c r="AW156" s="1199"/>
      <c r="AX156" s="1199"/>
    </row>
    <row r="157" spans="2:50" x14ac:dyDescent="0.15">
      <c r="B157" s="1431">
        <v>1</v>
      </c>
      <c r="C157" s="1431">
        <v>1</v>
      </c>
      <c r="D157" s="1440"/>
      <c r="E157" s="1440"/>
      <c r="F157" s="1440"/>
      <c r="G157" s="1440"/>
      <c r="H157" s="1440"/>
      <c r="I157" s="1440"/>
      <c r="J157" s="1440"/>
      <c r="K157" s="1440"/>
      <c r="L157" s="1440"/>
      <c r="M157" s="1440"/>
      <c r="N157" s="2614"/>
      <c r="O157" s="2614"/>
      <c r="P157" s="2614"/>
      <c r="Q157" s="2614"/>
      <c r="R157" s="2614"/>
      <c r="S157" s="2614"/>
      <c r="T157" s="2614"/>
      <c r="U157" s="2614"/>
      <c r="V157" s="2614"/>
      <c r="W157" s="2614"/>
      <c r="X157" s="2614"/>
      <c r="Y157" s="2614"/>
      <c r="Z157" s="2614"/>
      <c r="AA157" s="2614"/>
      <c r="AB157" s="2614"/>
      <c r="AC157" s="2614"/>
      <c r="AD157" s="2614"/>
      <c r="AE157" s="2614"/>
      <c r="AF157" s="2614"/>
      <c r="AG157" s="2614"/>
      <c r="AH157" s="2614"/>
      <c r="AI157" s="2614"/>
      <c r="AJ157" s="2614"/>
      <c r="AK157" s="2614"/>
      <c r="AL157" s="1441"/>
      <c r="AM157" s="1440"/>
      <c r="AN157" s="1440"/>
      <c r="AO157" s="1440"/>
      <c r="AP157" s="1440"/>
      <c r="AQ157" s="1440"/>
      <c r="AR157" s="1449"/>
      <c r="AS157" s="1381"/>
      <c r="AT157" s="1381"/>
      <c r="AU157" s="1450"/>
      <c r="AV157" s="3044"/>
      <c r="AW157" s="3044"/>
      <c r="AX157" s="3044"/>
    </row>
    <row r="158" spans="2:50" x14ac:dyDescent="0.15">
      <c r="B158" s="1431">
        <v>2</v>
      </c>
      <c r="C158" s="1431">
        <v>1</v>
      </c>
      <c r="D158" s="1440"/>
      <c r="E158" s="1440"/>
      <c r="F158" s="1440"/>
      <c r="G158" s="1440"/>
      <c r="H158" s="1440"/>
      <c r="I158" s="1440"/>
      <c r="J158" s="1440"/>
      <c r="K158" s="1440"/>
      <c r="L158" s="1440"/>
      <c r="M158" s="1440"/>
      <c r="N158" s="2614"/>
      <c r="O158" s="2614"/>
      <c r="P158" s="2614"/>
      <c r="Q158" s="2614"/>
      <c r="R158" s="2614"/>
      <c r="S158" s="2614"/>
      <c r="T158" s="2614"/>
      <c r="U158" s="2614"/>
      <c r="V158" s="2614"/>
      <c r="W158" s="2614"/>
      <c r="X158" s="2614"/>
      <c r="Y158" s="2614"/>
      <c r="Z158" s="2614"/>
      <c r="AA158" s="2614"/>
      <c r="AB158" s="2614"/>
      <c r="AC158" s="2614"/>
      <c r="AD158" s="2614"/>
      <c r="AE158" s="2614"/>
      <c r="AF158" s="2614"/>
      <c r="AG158" s="2614"/>
      <c r="AH158" s="2614"/>
      <c r="AI158" s="2614"/>
      <c r="AJ158" s="2614"/>
      <c r="AK158" s="2614"/>
      <c r="AL158" s="1441"/>
      <c r="AM158" s="1440"/>
      <c r="AN158" s="1440"/>
      <c r="AO158" s="1440"/>
      <c r="AP158" s="1440"/>
      <c r="AQ158" s="1440"/>
      <c r="AR158" s="1449"/>
      <c r="AS158" s="1381"/>
      <c r="AT158" s="1381"/>
      <c r="AU158" s="1450"/>
      <c r="AV158" s="3044"/>
      <c r="AW158" s="3044"/>
      <c r="AX158" s="3044"/>
    </row>
    <row r="159" spans="2:50" x14ac:dyDescent="0.15">
      <c r="B159" s="1431">
        <v>3</v>
      </c>
      <c r="C159" s="1431">
        <v>1</v>
      </c>
      <c r="D159" s="3040"/>
      <c r="E159" s="2902"/>
      <c r="F159" s="2902"/>
      <c r="G159" s="2902"/>
      <c r="H159" s="2902"/>
      <c r="I159" s="2902"/>
      <c r="J159" s="2902"/>
      <c r="K159" s="2902"/>
      <c r="L159" s="2902"/>
      <c r="M159" s="2902"/>
      <c r="N159" s="2614"/>
      <c r="O159" s="2614"/>
      <c r="P159" s="2614"/>
      <c r="Q159" s="2614"/>
      <c r="R159" s="2614"/>
      <c r="S159" s="2614"/>
      <c r="T159" s="2614"/>
      <c r="U159" s="2614"/>
      <c r="V159" s="2614"/>
      <c r="W159" s="2614"/>
      <c r="X159" s="2614"/>
      <c r="Y159" s="2614"/>
      <c r="Z159" s="2614"/>
      <c r="AA159" s="2614"/>
      <c r="AB159" s="2614"/>
      <c r="AC159" s="2614"/>
      <c r="AD159" s="2614"/>
      <c r="AE159" s="2614"/>
      <c r="AF159" s="2614"/>
      <c r="AG159" s="2614"/>
      <c r="AH159" s="2614"/>
      <c r="AI159" s="2614"/>
      <c r="AJ159" s="2614"/>
      <c r="AK159" s="2614"/>
      <c r="AL159" s="1441"/>
      <c r="AM159" s="1440"/>
      <c r="AN159" s="1440"/>
      <c r="AO159" s="1440"/>
      <c r="AP159" s="1440"/>
      <c r="AQ159" s="1440"/>
      <c r="AR159" s="1449"/>
      <c r="AS159" s="1381"/>
      <c r="AT159" s="1381"/>
      <c r="AU159" s="1450"/>
      <c r="AV159" s="3044"/>
      <c r="AW159" s="3044"/>
      <c r="AX159" s="3044"/>
    </row>
    <row r="160" spans="2:50" x14ac:dyDescent="0.15">
      <c r="B160" s="1431">
        <v>4</v>
      </c>
      <c r="C160" s="1431">
        <v>1</v>
      </c>
      <c r="D160" s="1440"/>
      <c r="E160" s="1440"/>
      <c r="F160" s="1440"/>
      <c r="G160" s="1440"/>
      <c r="H160" s="1440"/>
      <c r="I160" s="1440"/>
      <c r="J160" s="1440"/>
      <c r="K160" s="1440"/>
      <c r="L160" s="1440"/>
      <c r="M160" s="1440"/>
      <c r="N160" s="2614"/>
      <c r="O160" s="2614"/>
      <c r="P160" s="2614"/>
      <c r="Q160" s="2614"/>
      <c r="R160" s="2614"/>
      <c r="S160" s="2614"/>
      <c r="T160" s="2614"/>
      <c r="U160" s="2614"/>
      <c r="V160" s="2614"/>
      <c r="W160" s="2614"/>
      <c r="X160" s="2614"/>
      <c r="Y160" s="2614"/>
      <c r="Z160" s="2614"/>
      <c r="AA160" s="2614"/>
      <c r="AB160" s="2614"/>
      <c r="AC160" s="2614"/>
      <c r="AD160" s="2614"/>
      <c r="AE160" s="2614"/>
      <c r="AF160" s="2614"/>
      <c r="AG160" s="2614"/>
      <c r="AH160" s="2614"/>
      <c r="AI160" s="2614"/>
      <c r="AJ160" s="2614"/>
      <c r="AK160" s="2614"/>
      <c r="AL160" s="1441"/>
      <c r="AM160" s="1440"/>
      <c r="AN160" s="1440"/>
      <c r="AO160" s="1440"/>
      <c r="AP160" s="1440"/>
      <c r="AQ160" s="1440"/>
      <c r="AR160" s="1449"/>
      <c r="AS160" s="1381"/>
      <c r="AT160" s="1381"/>
      <c r="AU160" s="1450"/>
      <c r="AV160" s="3044"/>
      <c r="AW160" s="3044"/>
      <c r="AX160" s="3044"/>
    </row>
    <row r="161" spans="2:50" x14ac:dyDescent="0.15">
      <c r="B161" s="1431">
        <v>5</v>
      </c>
      <c r="C161" s="1431">
        <v>1</v>
      </c>
      <c r="D161" s="1440"/>
      <c r="E161" s="1440"/>
      <c r="F161" s="1440"/>
      <c r="G161" s="1440"/>
      <c r="H161" s="1440"/>
      <c r="I161" s="1440"/>
      <c r="J161" s="1440"/>
      <c r="K161" s="1440"/>
      <c r="L161" s="1440"/>
      <c r="M161" s="1440"/>
      <c r="N161" s="2614"/>
      <c r="O161" s="2614"/>
      <c r="P161" s="2614"/>
      <c r="Q161" s="2614"/>
      <c r="R161" s="2614"/>
      <c r="S161" s="2614"/>
      <c r="T161" s="2614"/>
      <c r="U161" s="2614"/>
      <c r="V161" s="2614"/>
      <c r="W161" s="2614"/>
      <c r="X161" s="2614"/>
      <c r="Y161" s="2614"/>
      <c r="Z161" s="2614"/>
      <c r="AA161" s="2614"/>
      <c r="AB161" s="2614"/>
      <c r="AC161" s="2614"/>
      <c r="AD161" s="2614"/>
      <c r="AE161" s="2614"/>
      <c r="AF161" s="2614"/>
      <c r="AG161" s="2614"/>
      <c r="AH161" s="2614"/>
      <c r="AI161" s="2614"/>
      <c r="AJ161" s="2614"/>
      <c r="AK161" s="2614"/>
      <c r="AL161" s="1441"/>
      <c r="AM161" s="1440"/>
      <c r="AN161" s="1440"/>
      <c r="AO161" s="1440"/>
      <c r="AP161" s="1440"/>
      <c r="AQ161" s="1440"/>
      <c r="AR161" s="1449"/>
      <c r="AS161" s="1381"/>
      <c r="AT161" s="1381"/>
      <c r="AU161" s="1450"/>
      <c r="AV161" s="3044"/>
      <c r="AW161" s="3044"/>
      <c r="AX161" s="3044"/>
    </row>
    <row r="162" spans="2:50" x14ac:dyDescent="0.15">
      <c r="B162" s="1431">
        <v>6</v>
      </c>
      <c r="C162" s="1431">
        <v>1</v>
      </c>
      <c r="D162" s="3040"/>
      <c r="E162" s="2902"/>
      <c r="F162" s="2902"/>
      <c r="G162" s="2902"/>
      <c r="H162" s="2902"/>
      <c r="I162" s="2902"/>
      <c r="J162" s="2902"/>
      <c r="K162" s="2902"/>
      <c r="L162" s="2902"/>
      <c r="M162" s="2902"/>
      <c r="N162" s="2614"/>
      <c r="O162" s="2614"/>
      <c r="P162" s="2614"/>
      <c r="Q162" s="2614"/>
      <c r="R162" s="2614"/>
      <c r="S162" s="2614"/>
      <c r="T162" s="2614"/>
      <c r="U162" s="2614"/>
      <c r="V162" s="2614"/>
      <c r="W162" s="2614"/>
      <c r="X162" s="2614"/>
      <c r="Y162" s="2614"/>
      <c r="Z162" s="2614"/>
      <c r="AA162" s="2614"/>
      <c r="AB162" s="2614"/>
      <c r="AC162" s="2614"/>
      <c r="AD162" s="2614"/>
      <c r="AE162" s="2614"/>
      <c r="AF162" s="2614"/>
      <c r="AG162" s="2614"/>
      <c r="AH162" s="2614"/>
      <c r="AI162" s="2614"/>
      <c r="AJ162" s="2614"/>
      <c r="AK162" s="2614"/>
      <c r="AL162" s="1441"/>
      <c r="AM162" s="1440"/>
      <c r="AN162" s="1440"/>
      <c r="AO162" s="1440"/>
      <c r="AP162" s="1440"/>
      <c r="AQ162" s="1440"/>
      <c r="AR162" s="1440"/>
      <c r="AS162" s="1440"/>
      <c r="AT162" s="1440"/>
      <c r="AU162" s="1440"/>
      <c r="AV162" s="3044"/>
      <c r="AW162" s="3044"/>
      <c r="AX162" s="3044"/>
    </row>
    <row r="163" spans="2:50" x14ac:dyDescent="0.15">
      <c r="B163" s="1431">
        <v>7</v>
      </c>
      <c r="C163" s="1431">
        <v>1</v>
      </c>
      <c r="D163" s="1440"/>
      <c r="E163" s="1440"/>
      <c r="F163" s="1440"/>
      <c r="G163" s="1440"/>
      <c r="H163" s="1440"/>
      <c r="I163" s="1440"/>
      <c r="J163" s="1440"/>
      <c r="K163" s="1440"/>
      <c r="L163" s="1440"/>
      <c r="M163" s="1440"/>
      <c r="N163" s="2614"/>
      <c r="O163" s="2614"/>
      <c r="P163" s="2614"/>
      <c r="Q163" s="2614"/>
      <c r="R163" s="2614"/>
      <c r="S163" s="2614"/>
      <c r="T163" s="2614"/>
      <c r="U163" s="2614"/>
      <c r="V163" s="2614"/>
      <c r="W163" s="2614"/>
      <c r="X163" s="2614"/>
      <c r="Y163" s="2614"/>
      <c r="Z163" s="2614"/>
      <c r="AA163" s="2614"/>
      <c r="AB163" s="2614"/>
      <c r="AC163" s="2614"/>
      <c r="AD163" s="2614"/>
      <c r="AE163" s="2614"/>
      <c r="AF163" s="2614"/>
      <c r="AG163" s="2614"/>
      <c r="AH163" s="2614"/>
      <c r="AI163" s="2614"/>
      <c r="AJ163" s="2614"/>
      <c r="AK163" s="2614"/>
      <c r="AL163" s="1441"/>
      <c r="AM163" s="1440"/>
      <c r="AN163" s="1440"/>
      <c r="AO163" s="1440"/>
      <c r="AP163" s="1440"/>
      <c r="AQ163" s="1440"/>
      <c r="AR163" s="1440"/>
      <c r="AS163" s="1440"/>
      <c r="AT163" s="1440"/>
      <c r="AU163" s="1440"/>
      <c r="AV163" s="3044"/>
      <c r="AW163" s="3044"/>
      <c r="AX163" s="3044"/>
    </row>
    <row r="164" spans="2:50" x14ac:dyDescent="0.15">
      <c r="B164" s="1431">
        <v>8</v>
      </c>
      <c r="C164" s="1431">
        <v>1</v>
      </c>
      <c r="D164" s="1440"/>
      <c r="E164" s="1440"/>
      <c r="F164" s="1440"/>
      <c r="G164" s="1440"/>
      <c r="H164" s="1440"/>
      <c r="I164" s="1440"/>
      <c r="J164" s="1440"/>
      <c r="K164" s="1440"/>
      <c r="L164" s="1440"/>
      <c r="M164" s="1440"/>
      <c r="N164" s="2614"/>
      <c r="O164" s="2614"/>
      <c r="P164" s="2614"/>
      <c r="Q164" s="2614"/>
      <c r="R164" s="2614"/>
      <c r="S164" s="2614"/>
      <c r="T164" s="2614"/>
      <c r="U164" s="2614"/>
      <c r="V164" s="2614"/>
      <c r="W164" s="2614"/>
      <c r="X164" s="2614"/>
      <c r="Y164" s="2614"/>
      <c r="Z164" s="2614"/>
      <c r="AA164" s="2614"/>
      <c r="AB164" s="2614"/>
      <c r="AC164" s="2614"/>
      <c r="AD164" s="2614"/>
      <c r="AE164" s="2614"/>
      <c r="AF164" s="2614"/>
      <c r="AG164" s="2614"/>
      <c r="AH164" s="2614"/>
      <c r="AI164" s="2614"/>
      <c r="AJ164" s="2614"/>
      <c r="AK164" s="2614"/>
      <c r="AL164" s="1441"/>
      <c r="AM164" s="1440"/>
      <c r="AN164" s="1440"/>
      <c r="AO164" s="1440"/>
      <c r="AP164" s="1440"/>
      <c r="AQ164" s="1440"/>
      <c r="AR164" s="1440"/>
      <c r="AS164" s="1440"/>
      <c r="AT164" s="1440"/>
      <c r="AU164" s="1440"/>
      <c r="AV164" s="3044"/>
      <c r="AW164" s="3044"/>
      <c r="AX164" s="3044"/>
    </row>
    <row r="165" spans="2:50" x14ac:dyDescent="0.15">
      <c r="B165" s="1431">
        <v>9</v>
      </c>
      <c r="C165" s="1431">
        <v>1</v>
      </c>
      <c r="D165" s="1440"/>
      <c r="E165" s="1440"/>
      <c r="F165" s="1440"/>
      <c r="G165" s="1440"/>
      <c r="H165" s="1440"/>
      <c r="I165" s="1440"/>
      <c r="J165" s="1440"/>
      <c r="K165" s="1440"/>
      <c r="L165" s="1440"/>
      <c r="M165" s="1440"/>
      <c r="N165" s="2614"/>
      <c r="O165" s="2614"/>
      <c r="P165" s="2614"/>
      <c r="Q165" s="2614"/>
      <c r="R165" s="2614"/>
      <c r="S165" s="2614"/>
      <c r="T165" s="2614"/>
      <c r="U165" s="2614"/>
      <c r="V165" s="2614"/>
      <c r="W165" s="2614"/>
      <c r="X165" s="2614"/>
      <c r="Y165" s="2614"/>
      <c r="Z165" s="2614"/>
      <c r="AA165" s="2614"/>
      <c r="AB165" s="2614"/>
      <c r="AC165" s="2614"/>
      <c r="AD165" s="2614"/>
      <c r="AE165" s="2614"/>
      <c r="AF165" s="2614"/>
      <c r="AG165" s="2614"/>
      <c r="AH165" s="2614"/>
      <c r="AI165" s="2614"/>
      <c r="AJ165" s="2614"/>
      <c r="AK165" s="2614"/>
      <c r="AL165" s="1441"/>
      <c r="AM165" s="1440"/>
      <c r="AN165" s="1440"/>
      <c r="AO165" s="1440"/>
      <c r="AP165" s="1440"/>
      <c r="AQ165" s="1440"/>
      <c r="AR165" s="1440"/>
      <c r="AS165" s="1440"/>
      <c r="AT165" s="1440"/>
      <c r="AU165" s="1440"/>
      <c r="AV165" s="3044"/>
      <c r="AW165" s="3044"/>
      <c r="AX165" s="3044"/>
    </row>
    <row r="166" spans="2:50" x14ac:dyDescent="0.15">
      <c r="B166" s="1431">
        <v>10</v>
      </c>
      <c r="C166" s="1431">
        <v>1</v>
      </c>
      <c r="D166" s="1440"/>
      <c r="E166" s="1440"/>
      <c r="F166" s="1440"/>
      <c r="G166" s="1440"/>
      <c r="H166" s="1440"/>
      <c r="I166" s="1440"/>
      <c r="J166" s="1440"/>
      <c r="K166" s="1440"/>
      <c r="L166" s="1440"/>
      <c r="M166" s="1440"/>
      <c r="N166" s="2614"/>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1441"/>
      <c r="AM166" s="1440"/>
      <c r="AN166" s="1440"/>
      <c r="AO166" s="1440"/>
      <c r="AP166" s="1440"/>
      <c r="AQ166" s="1440"/>
      <c r="AR166" s="1440"/>
      <c r="AS166" s="1440"/>
      <c r="AT166" s="1440"/>
      <c r="AU166" s="1440"/>
      <c r="AV166" s="3044"/>
      <c r="AW166" s="3044"/>
      <c r="AX166" s="3044"/>
    </row>
    <row r="167" spans="2:50" x14ac:dyDescent="0.15">
      <c r="C167" s="33" t="s">
        <v>1754</v>
      </c>
    </row>
    <row r="168" spans="2:50" x14ac:dyDescent="0.15">
      <c r="B168" s="1431"/>
      <c r="C168" s="1431"/>
      <c r="D168" s="1199" t="s">
        <v>1751</v>
      </c>
      <c r="E168" s="1199"/>
      <c r="F168" s="1199"/>
      <c r="G168" s="1199"/>
      <c r="H168" s="1199"/>
      <c r="I168" s="1199"/>
      <c r="J168" s="1199"/>
      <c r="K168" s="1199"/>
      <c r="L168" s="1199"/>
      <c r="M168" s="1199"/>
      <c r="N168" s="1199" t="s">
        <v>1752</v>
      </c>
      <c r="O168" s="1199"/>
      <c r="P168" s="1199"/>
      <c r="Q168" s="1199"/>
      <c r="R168" s="1199"/>
      <c r="S168" s="1199"/>
      <c r="T168" s="1199"/>
      <c r="U168" s="1199"/>
      <c r="V168" s="1199"/>
      <c r="W168" s="1199"/>
      <c r="X168" s="1199"/>
      <c r="Y168" s="1199"/>
      <c r="Z168" s="1199"/>
      <c r="AA168" s="1199"/>
      <c r="AB168" s="1199"/>
      <c r="AC168" s="1199"/>
      <c r="AD168" s="1199"/>
      <c r="AE168" s="1199"/>
      <c r="AF168" s="1199"/>
      <c r="AG168" s="1199"/>
      <c r="AH168" s="1199"/>
      <c r="AI168" s="1199"/>
      <c r="AJ168" s="1199"/>
      <c r="AK168" s="1199"/>
      <c r="AL168" s="1200" t="s">
        <v>1753</v>
      </c>
      <c r="AM168" s="1199"/>
      <c r="AN168" s="1199"/>
      <c r="AO168" s="1199"/>
      <c r="AP168" s="1199"/>
      <c r="AQ168" s="1199"/>
      <c r="AR168" s="1199" t="s">
        <v>87</v>
      </c>
      <c r="AS168" s="1199"/>
      <c r="AT168" s="1199"/>
      <c r="AU168" s="1199"/>
      <c r="AV168" s="1199" t="s">
        <v>88</v>
      </c>
      <c r="AW168" s="1199"/>
      <c r="AX168" s="1199"/>
    </row>
    <row r="169" spans="2:50" x14ac:dyDescent="0.15">
      <c r="B169" s="1431">
        <v>1</v>
      </c>
      <c r="C169" s="1431">
        <v>1</v>
      </c>
      <c r="D169" s="1440"/>
      <c r="E169" s="1440"/>
      <c r="F169" s="1440"/>
      <c r="G169" s="1440"/>
      <c r="H169" s="1440"/>
      <c r="I169" s="1440"/>
      <c r="J169" s="1440"/>
      <c r="K169" s="1440"/>
      <c r="L169" s="1440"/>
      <c r="M169" s="1440"/>
      <c r="N169" s="2614"/>
      <c r="O169" s="2614"/>
      <c r="P169" s="2614"/>
      <c r="Q169" s="2614"/>
      <c r="R169" s="2614"/>
      <c r="S169" s="2614"/>
      <c r="T169" s="2614"/>
      <c r="U169" s="2614"/>
      <c r="V169" s="2614"/>
      <c r="W169" s="2614"/>
      <c r="X169" s="2614"/>
      <c r="Y169" s="2614"/>
      <c r="Z169" s="2614"/>
      <c r="AA169" s="2614"/>
      <c r="AB169" s="2614"/>
      <c r="AC169" s="2614"/>
      <c r="AD169" s="2614"/>
      <c r="AE169" s="2614"/>
      <c r="AF169" s="2614"/>
      <c r="AG169" s="2614"/>
      <c r="AH169" s="2614"/>
      <c r="AI169" s="2614"/>
      <c r="AJ169" s="2614"/>
      <c r="AK169" s="2614"/>
      <c r="AL169" s="1441"/>
      <c r="AM169" s="1440"/>
      <c r="AN169" s="1440"/>
      <c r="AO169" s="1440"/>
      <c r="AP169" s="1440"/>
      <c r="AQ169" s="1440"/>
      <c r="AR169" s="1111"/>
      <c r="AS169" s="1109"/>
      <c r="AT169" s="1109"/>
      <c r="AU169" s="1110"/>
      <c r="AV169" s="1111"/>
      <c r="AW169" s="1109"/>
      <c r="AX169" s="1110"/>
    </row>
    <row r="170" spans="2:50" x14ac:dyDescent="0.15">
      <c r="B170" s="1431">
        <v>2</v>
      </c>
      <c r="C170" s="1431">
        <v>1</v>
      </c>
      <c r="D170" s="1440"/>
      <c r="E170" s="1440"/>
      <c r="F170" s="1440"/>
      <c r="G170" s="1440"/>
      <c r="H170" s="1440"/>
      <c r="I170" s="1440"/>
      <c r="J170" s="1440"/>
      <c r="K170" s="1440"/>
      <c r="L170" s="1440"/>
      <c r="M170" s="1440"/>
      <c r="N170" s="2614"/>
      <c r="O170" s="2614"/>
      <c r="P170" s="2614"/>
      <c r="Q170" s="2614"/>
      <c r="R170" s="2614"/>
      <c r="S170" s="2614"/>
      <c r="T170" s="2614"/>
      <c r="U170" s="2614"/>
      <c r="V170" s="2614"/>
      <c r="W170" s="2614"/>
      <c r="X170" s="2614"/>
      <c r="Y170" s="2614"/>
      <c r="Z170" s="2614"/>
      <c r="AA170" s="2614"/>
      <c r="AB170" s="2614"/>
      <c r="AC170" s="2614"/>
      <c r="AD170" s="2614"/>
      <c r="AE170" s="2614"/>
      <c r="AF170" s="2614"/>
      <c r="AG170" s="2614"/>
      <c r="AH170" s="2614"/>
      <c r="AI170" s="2614"/>
      <c r="AJ170" s="2614"/>
      <c r="AK170" s="2614"/>
      <c r="AL170" s="1441"/>
      <c r="AM170" s="1440"/>
      <c r="AN170" s="1440"/>
      <c r="AO170" s="1440"/>
      <c r="AP170" s="1440"/>
      <c r="AQ170" s="1440"/>
      <c r="AR170" s="1111"/>
      <c r="AS170" s="1109"/>
      <c r="AT170" s="1109"/>
      <c r="AU170" s="1110"/>
      <c r="AV170" s="1111"/>
      <c r="AW170" s="1109"/>
      <c r="AX170" s="1110"/>
    </row>
    <row r="171" spans="2:50" x14ac:dyDescent="0.15">
      <c r="B171" s="1431">
        <v>3</v>
      </c>
      <c r="C171" s="1431">
        <v>1</v>
      </c>
      <c r="D171" s="1440"/>
      <c r="E171" s="1440"/>
      <c r="F171" s="1440"/>
      <c r="G171" s="1440"/>
      <c r="H171" s="1440"/>
      <c r="I171" s="1440"/>
      <c r="J171" s="1440"/>
      <c r="K171" s="1440"/>
      <c r="L171" s="1440"/>
      <c r="M171" s="1440"/>
      <c r="N171" s="2614"/>
      <c r="O171" s="2614"/>
      <c r="P171" s="2614"/>
      <c r="Q171" s="2614"/>
      <c r="R171" s="2614"/>
      <c r="S171" s="2614"/>
      <c r="T171" s="2614"/>
      <c r="U171" s="2614"/>
      <c r="V171" s="2614"/>
      <c r="W171" s="2614"/>
      <c r="X171" s="2614"/>
      <c r="Y171" s="2614"/>
      <c r="Z171" s="2614"/>
      <c r="AA171" s="2614"/>
      <c r="AB171" s="2614"/>
      <c r="AC171" s="2614"/>
      <c r="AD171" s="2614"/>
      <c r="AE171" s="2614"/>
      <c r="AF171" s="2614"/>
      <c r="AG171" s="2614"/>
      <c r="AH171" s="2614"/>
      <c r="AI171" s="2614"/>
      <c r="AJ171" s="2614"/>
      <c r="AK171" s="2614"/>
      <c r="AL171" s="1441"/>
      <c r="AM171" s="1440"/>
      <c r="AN171" s="1440"/>
      <c r="AO171" s="1440"/>
      <c r="AP171" s="1440"/>
      <c r="AQ171" s="1440"/>
      <c r="AR171" s="1111"/>
      <c r="AS171" s="1109"/>
      <c r="AT171" s="1109"/>
      <c r="AU171" s="1110"/>
      <c r="AV171" s="1111"/>
      <c r="AW171" s="1109"/>
      <c r="AX171" s="1110"/>
    </row>
    <row r="172" spans="2:50" x14ac:dyDescent="0.15">
      <c r="B172" s="1431">
        <v>4</v>
      </c>
      <c r="C172" s="1431">
        <v>1</v>
      </c>
      <c r="D172" s="1440"/>
      <c r="E172" s="1440"/>
      <c r="F172" s="1440"/>
      <c r="G172" s="1440"/>
      <c r="H172" s="1440"/>
      <c r="I172" s="1440"/>
      <c r="J172" s="1440"/>
      <c r="K172" s="1440"/>
      <c r="L172" s="1440"/>
      <c r="M172" s="1440"/>
      <c r="N172" s="2614"/>
      <c r="O172" s="2614"/>
      <c r="P172" s="2614"/>
      <c r="Q172" s="2614"/>
      <c r="R172" s="2614"/>
      <c r="S172" s="2614"/>
      <c r="T172" s="2614"/>
      <c r="U172" s="2614"/>
      <c r="V172" s="2614"/>
      <c r="W172" s="2614"/>
      <c r="X172" s="2614"/>
      <c r="Y172" s="2614"/>
      <c r="Z172" s="2614"/>
      <c r="AA172" s="2614"/>
      <c r="AB172" s="2614"/>
      <c r="AC172" s="2614"/>
      <c r="AD172" s="2614"/>
      <c r="AE172" s="2614"/>
      <c r="AF172" s="2614"/>
      <c r="AG172" s="2614"/>
      <c r="AH172" s="2614"/>
      <c r="AI172" s="2614"/>
      <c r="AJ172" s="2614"/>
      <c r="AK172" s="2614"/>
      <c r="AL172" s="1441"/>
      <c r="AM172" s="1440"/>
      <c r="AN172" s="1440"/>
      <c r="AO172" s="1440"/>
      <c r="AP172" s="1440"/>
      <c r="AQ172" s="1440"/>
      <c r="AR172" s="1111"/>
      <c r="AS172" s="1109"/>
      <c r="AT172" s="1109"/>
      <c r="AU172" s="1110"/>
      <c r="AV172" s="1111"/>
      <c r="AW172" s="1109"/>
      <c r="AX172" s="1110"/>
    </row>
    <row r="173" spans="2:50" x14ac:dyDescent="0.15">
      <c r="B173" s="1431">
        <v>5</v>
      </c>
      <c r="C173" s="1431">
        <v>1</v>
      </c>
      <c r="D173" s="1440"/>
      <c r="E173" s="1440"/>
      <c r="F173" s="1440"/>
      <c r="G173" s="1440"/>
      <c r="H173" s="1440"/>
      <c r="I173" s="1440"/>
      <c r="J173" s="1440"/>
      <c r="K173" s="1440"/>
      <c r="L173" s="1440"/>
      <c r="M173" s="1440"/>
      <c r="N173" s="2614"/>
      <c r="O173" s="2614"/>
      <c r="P173" s="2614"/>
      <c r="Q173" s="2614"/>
      <c r="R173" s="2614"/>
      <c r="S173" s="2614"/>
      <c r="T173" s="2614"/>
      <c r="U173" s="2614"/>
      <c r="V173" s="2614"/>
      <c r="W173" s="2614"/>
      <c r="X173" s="2614"/>
      <c r="Y173" s="2614"/>
      <c r="Z173" s="2614"/>
      <c r="AA173" s="2614"/>
      <c r="AB173" s="2614"/>
      <c r="AC173" s="2614"/>
      <c r="AD173" s="2614"/>
      <c r="AE173" s="2614"/>
      <c r="AF173" s="2614"/>
      <c r="AG173" s="2614"/>
      <c r="AH173" s="2614"/>
      <c r="AI173" s="2614"/>
      <c r="AJ173" s="2614"/>
      <c r="AK173" s="2614"/>
      <c r="AL173" s="1441"/>
      <c r="AM173" s="1440"/>
      <c r="AN173" s="1440"/>
      <c r="AO173" s="1440"/>
      <c r="AP173" s="1440"/>
      <c r="AQ173" s="1440"/>
      <c r="AR173" s="1111"/>
      <c r="AS173" s="1109"/>
      <c r="AT173" s="1109"/>
      <c r="AU173" s="1110"/>
      <c r="AV173" s="1111"/>
      <c r="AW173" s="1109"/>
      <c r="AX173" s="1110"/>
    </row>
    <row r="174" spans="2:50" x14ac:dyDescent="0.15">
      <c r="B174" s="1431">
        <v>6</v>
      </c>
      <c r="C174" s="1431">
        <v>1</v>
      </c>
      <c r="D174" s="2614"/>
      <c r="E174" s="2614"/>
      <c r="F174" s="2614"/>
      <c r="G174" s="2614"/>
      <c r="H174" s="2614"/>
      <c r="I174" s="2614"/>
      <c r="J174" s="2614"/>
      <c r="K174" s="2614"/>
      <c r="L174" s="2614"/>
      <c r="M174" s="2614"/>
      <c r="N174" s="2614"/>
      <c r="O174" s="2614"/>
      <c r="P174" s="2614"/>
      <c r="Q174" s="2614"/>
      <c r="R174" s="2614"/>
      <c r="S174" s="2614"/>
      <c r="T174" s="2614"/>
      <c r="U174" s="2614"/>
      <c r="V174" s="2614"/>
      <c r="W174" s="2614"/>
      <c r="X174" s="2614"/>
      <c r="Y174" s="2614"/>
      <c r="Z174" s="2614"/>
      <c r="AA174" s="2614"/>
      <c r="AB174" s="2614"/>
      <c r="AC174" s="2614"/>
      <c r="AD174" s="2614"/>
      <c r="AE174" s="2614"/>
      <c r="AF174" s="2614"/>
      <c r="AG174" s="2614"/>
      <c r="AH174" s="2614"/>
      <c r="AI174" s="2614"/>
      <c r="AJ174" s="2614"/>
      <c r="AK174" s="2614"/>
      <c r="AL174" s="2655"/>
      <c r="AM174" s="2614"/>
      <c r="AN174" s="2614"/>
      <c r="AO174" s="2614"/>
      <c r="AP174" s="2614"/>
      <c r="AQ174" s="2614"/>
      <c r="AR174" s="2614"/>
      <c r="AS174" s="2614"/>
      <c r="AT174" s="2614"/>
      <c r="AU174" s="2614"/>
      <c r="AV174" s="2614"/>
      <c r="AW174" s="2614"/>
      <c r="AX174" s="2614"/>
    </row>
    <row r="175" spans="2:50" x14ac:dyDescent="0.15">
      <c r="B175" s="1431">
        <v>7</v>
      </c>
      <c r="C175" s="1431">
        <v>1</v>
      </c>
      <c r="D175" s="2614"/>
      <c r="E175" s="2614"/>
      <c r="F175" s="2614"/>
      <c r="G175" s="2614"/>
      <c r="H175" s="2614"/>
      <c r="I175" s="2614"/>
      <c r="J175" s="2614"/>
      <c r="K175" s="2614"/>
      <c r="L175" s="2614"/>
      <c r="M175" s="2614"/>
      <c r="N175" s="2614"/>
      <c r="O175" s="2614"/>
      <c r="P175" s="2614"/>
      <c r="Q175" s="2614"/>
      <c r="R175" s="2614"/>
      <c r="S175" s="2614"/>
      <c r="T175" s="2614"/>
      <c r="U175" s="2614"/>
      <c r="V175" s="2614"/>
      <c r="W175" s="2614"/>
      <c r="X175" s="2614"/>
      <c r="Y175" s="2614"/>
      <c r="Z175" s="2614"/>
      <c r="AA175" s="2614"/>
      <c r="AB175" s="2614"/>
      <c r="AC175" s="2614"/>
      <c r="AD175" s="2614"/>
      <c r="AE175" s="2614"/>
      <c r="AF175" s="2614"/>
      <c r="AG175" s="2614"/>
      <c r="AH175" s="2614"/>
      <c r="AI175" s="2614"/>
      <c r="AJ175" s="2614"/>
      <c r="AK175" s="2614"/>
      <c r="AL175" s="2655"/>
      <c r="AM175" s="2614"/>
      <c r="AN175" s="2614"/>
      <c r="AO175" s="2614"/>
      <c r="AP175" s="2614"/>
      <c r="AQ175" s="2614"/>
      <c r="AR175" s="2614"/>
      <c r="AS175" s="2614"/>
      <c r="AT175" s="2614"/>
      <c r="AU175" s="2614"/>
      <c r="AV175" s="2614"/>
      <c r="AW175" s="2614"/>
      <c r="AX175" s="2614"/>
    </row>
    <row r="176" spans="2:50" x14ac:dyDescent="0.15">
      <c r="B176" s="1431">
        <v>8</v>
      </c>
      <c r="C176" s="1431">
        <v>1</v>
      </c>
      <c r="D176" s="2614"/>
      <c r="E176" s="2614"/>
      <c r="F176" s="2614"/>
      <c r="G176" s="2614"/>
      <c r="H176" s="2614"/>
      <c r="I176" s="2614"/>
      <c r="J176" s="2614"/>
      <c r="K176" s="2614"/>
      <c r="L176" s="2614"/>
      <c r="M176" s="2614"/>
      <c r="N176" s="2614"/>
      <c r="O176" s="2614"/>
      <c r="P176" s="2614"/>
      <c r="Q176" s="2614"/>
      <c r="R176" s="2614"/>
      <c r="S176" s="2614"/>
      <c r="T176" s="2614"/>
      <c r="U176" s="2614"/>
      <c r="V176" s="2614"/>
      <c r="W176" s="2614"/>
      <c r="X176" s="2614"/>
      <c r="Y176" s="2614"/>
      <c r="Z176" s="2614"/>
      <c r="AA176" s="2614"/>
      <c r="AB176" s="2614"/>
      <c r="AC176" s="2614"/>
      <c r="AD176" s="2614"/>
      <c r="AE176" s="2614"/>
      <c r="AF176" s="2614"/>
      <c r="AG176" s="2614"/>
      <c r="AH176" s="2614"/>
      <c r="AI176" s="2614"/>
      <c r="AJ176" s="2614"/>
      <c r="AK176" s="2614"/>
      <c r="AL176" s="2655"/>
      <c r="AM176" s="2614"/>
      <c r="AN176" s="2614"/>
      <c r="AO176" s="2614"/>
      <c r="AP176" s="2614"/>
      <c r="AQ176" s="2614"/>
      <c r="AR176" s="2614"/>
      <c r="AS176" s="2614"/>
      <c r="AT176" s="2614"/>
      <c r="AU176" s="2614"/>
      <c r="AV176" s="2614"/>
      <c r="AW176" s="2614"/>
      <c r="AX176" s="2614"/>
    </row>
    <row r="177" spans="2:50" x14ac:dyDescent="0.15">
      <c r="B177" s="1431">
        <v>9</v>
      </c>
      <c r="C177" s="1431">
        <v>1</v>
      </c>
      <c r="D177" s="2614"/>
      <c r="E177" s="2614"/>
      <c r="F177" s="2614"/>
      <c r="G177" s="2614"/>
      <c r="H177" s="2614"/>
      <c r="I177" s="2614"/>
      <c r="J177" s="2614"/>
      <c r="K177" s="2614"/>
      <c r="L177" s="2614"/>
      <c r="M177" s="2614"/>
      <c r="N177" s="2614"/>
      <c r="O177" s="2614"/>
      <c r="P177" s="2614"/>
      <c r="Q177" s="2614"/>
      <c r="R177" s="2614"/>
      <c r="S177" s="2614"/>
      <c r="T177" s="2614"/>
      <c r="U177" s="2614"/>
      <c r="V177" s="2614"/>
      <c r="W177" s="2614"/>
      <c r="X177" s="2614"/>
      <c r="Y177" s="2614"/>
      <c r="Z177" s="2614"/>
      <c r="AA177" s="2614"/>
      <c r="AB177" s="2614"/>
      <c r="AC177" s="2614"/>
      <c r="AD177" s="2614"/>
      <c r="AE177" s="2614"/>
      <c r="AF177" s="2614"/>
      <c r="AG177" s="2614"/>
      <c r="AH177" s="2614"/>
      <c r="AI177" s="2614"/>
      <c r="AJ177" s="2614"/>
      <c r="AK177" s="2614"/>
      <c r="AL177" s="2655"/>
      <c r="AM177" s="2614"/>
      <c r="AN177" s="2614"/>
      <c r="AO177" s="2614"/>
      <c r="AP177" s="2614"/>
      <c r="AQ177" s="2614"/>
      <c r="AR177" s="2614"/>
      <c r="AS177" s="2614"/>
      <c r="AT177" s="2614"/>
      <c r="AU177" s="2614"/>
      <c r="AV177" s="2614"/>
      <c r="AW177" s="2614"/>
      <c r="AX177" s="2614"/>
    </row>
    <row r="178" spans="2:50" x14ac:dyDescent="0.15">
      <c r="B178" s="1431">
        <v>10</v>
      </c>
      <c r="C178" s="1431">
        <v>1</v>
      </c>
      <c r="D178" s="2614"/>
      <c r="E178" s="2614"/>
      <c r="F178" s="2614"/>
      <c r="G178" s="2614"/>
      <c r="H178" s="2614"/>
      <c r="I178" s="2614"/>
      <c r="J178" s="2614"/>
      <c r="K178" s="2614"/>
      <c r="L178" s="2614"/>
      <c r="M178" s="2614"/>
      <c r="N178" s="2614"/>
      <c r="O178" s="2614"/>
      <c r="P178" s="2614"/>
      <c r="Q178" s="2614"/>
      <c r="R178" s="2614"/>
      <c r="S178" s="2614"/>
      <c r="T178" s="2614"/>
      <c r="U178" s="2614"/>
      <c r="V178" s="2614"/>
      <c r="W178" s="2614"/>
      <c r="X178" s="2614"/>
      <c r="Y178" s="2614"/>
      <c r="Z178" s="2614"/>
      <c r="AA178" s="2614"/>
      <c r="AB178" s="2614"/>
      <c r="AC178" s="2614"/>
      <c r="AD178" s="2614"/>
      <c r="AE178" s="2614"/>
      <c r="AF178" s="2614"/>
      <c r="AG178" s="2614"/>
      <c r="AH178" s="2614"/>
      <c r="AI178" s="2614"/>
      <c r="AJ178" s="2614"/>
      <c r="AK178" s="2614"/>
      <c r="AL178" s="2655"/>
      <c r="AM178" s="2614"/>
      <c r="AN178" s="2614"/>
      <c r="AO178" s="2614"/>
      <c r="AP178" s="2614"/>
      <c r="AQ178" s="2614"/>
      <c r="AR178" s="2614"/>
      <c r="AS178" s="2614"/>
      <c r="AT178" s="2614"/>
      <c r="AU178" s="2614"/>
      <c r="AV178" s="2614"/>
      <c r="AW178" s="2614"/>
      <c r="AX178" s="2614"/>
    </row>
    <row r="179" spans="2:50" x14ac:dyDescent="0.15">
      <c r="C179" s="33" t="s">
        <v>1755</v>
      </c>
    </row>
    <row r="180" spans="2:50" x14ac:dyDescent="0.15">
      <c r="B180" s="1431"/>
      <c r="C180" s="1431"/>
      <c r="D180" s="1199" t="s">
        <v>1751</v>
      </c>
      <c r="E180" s="1199"/>
      <c r="F180" s="1199"/>
      <c r="G180" s="1199"/>
      <c r="H180" s="1199"/>
      <c r="I180" s="1199"/>
      <c r="J180" s="1199"/>
      <c r="K180" s="1199"/>
      <c r="L180" s="1199"/>
      <c r="M180" s="1199"/>
      <c r="N180" s="1199" t="s">
        <v>1752</v>
      </c>
      <c r="O180" s="1199"/>
      <c r="P180" s="1199"/>
      <c r="Q180" s="1199"/>
      <c r="R180" s="1199"/>
      <c r="S180" s="1199"/>
      <c r="T180" s="1199"/>
      <c r="U180" s="1199"/>
      <c r="V180" s="1199"/>
      <c r="W180" s="1199"/>
      <c r="X180" s="1199"/>
      <c r="Y180" s="1199"/>
      <c r="Z180" s="1199"/>
      <c r="AA180" s="1199"/>
      <c r="AB180" s="1199"/>
      <c r="AC180" s="1199"/>
      <c r="AD180" s="1199"/>
      <c r="AE180" s="1199"/>
      <c r="AF180" s="1199"/>
      <c r="AG180" s="1199"/>
      <c r="AH180" s="1199"/>
      <c r="AI180" s="1199"/>
      <c r="AJ180" s="1199"/>
      <c r="AK180" s="1199"/>
      <c r="AL180" s="1200" t="s">
        <v>1753</v>
      </c>
      <c r="AM180" s="1199"/>
      <c r="AN180" s="1199"/>
      <c r="AO180" s="1199"/>
      <c r="AP180" s="1199"/>
      <c r="AQ180" s="1199"/>
      <c r="AR180" s="1199" t="s">
        <v>87</v>
      </c>
      <c r="AS180" s="1199"/>
      <c r="AT180" s="1199"/>
      <c r="AU180" s="1199"/>
      <c r="AV180" s="1199" t="s">
        <v>88</v>
      </c>
      <c r="AW180" s="1199"/>
      <c r="AX180" s="1199"/>
    </row>
    <row r="181" spans="2:50" x14ac:dyDescent="0.15">
      <c r="B181" s="1431">
        <v>1</v>
      </c>
      <c r="C181" s="1431">
        <v>1</v>
      </c>
      <c r="D181" s="2614"/>
      <c r="E181" s="2614"/>
      <c r="F181" s="2614"/>
      <c r="G181" s="2614"/>
      <c r="H181" s="2614"/>
      <c r="I181" s="2614"/>
      <c r="J181" s="2614"/>
      <c r="K181" s="2614"/>
      <c r="L181" s="2614"/>
      <c r="M181" s="2614"/>
      <c r="N181" s="2614"/>
      <c r="O181" s="2614"/>
      <c r="P181" s="2614"/>
      <c r="Q181" s="2614"/>
      <c r="R181" s="2614"/>
      <c r="S181" s="2614"/>
      <c r="T181" s="2614"/>
      <c r="U181" s="2614"/>
      <c r="V181" s="2614"/>
      <c r="W181" s="2614"/>
      <c r="X181" s="2614"/>
      <c r="Y181" s="2614"/>
      <c r="Z181" s="2614"/>
      <c r="AA181" s="2614"/>
      <c r="AB181" s="2614"/>
      <c r="AC181" s="2614"/>
      <c r="AD181" s="2614"/>
      <c r="AE181" s="2614"/>
      <c r="AF181" s="2614"/>
      <c r="AG181" s="2614"/>
      <c r="AH181" s="2614"/>
      <c r="AI181" s="2614"/>
      <c r="AJ181" s="2614"/>
      <c r="AK181" s="2614"/>
      <c r="AL181" s="2655"/>
      <c r="AM181" s="2614"/>
      <c r="AN181" s="2614"/>
      <c r="AO181" s="2614"/>
      <c r="AP181" s="2614"/>
      <c r="AQ181" s="2614"/>
      <c r="AR181" s="2614"/>
      <c r="AS181" s="2614"/>
      <c r="AT181" s="2614"/>
      <c r="AU181" s="2614"/>
      <c r="AV181" s="3044"/>
      <c r="AW181" s="3044"/>
      <c r="AX181" s="3044"/>
    </row>
    <row r="182" spans="2:50" x14ac:dyDescent="0.15">
      <c r="B182" s="1431">
        <v>2</v>
      </c>
      <c r="C182" s="1431">
        <v>1</v>
      </c>
      <c r="D182" s="2614"/>
      <c r="E182" s="2614"/>
      <c r="F182" s="2614"/>
      <c r="G182" s="2614"/>
      <c r="H182" s="2614"/>
      <c r="I182" s="2614"/>
      <c r="J182" s="2614"/>
      <c r="K182" s="2614"/>
      <c r="L182" s="2614"/>
      <c r="M182" s="2614"/>
      <c r="N182" s="2614"/>
      <c r="O182" s="2614"/>
      <c r="P182" s="2614"/>
      <c r="Q182" s="2614"/>
      <c r="R182" s="2614"/>
      <c r="S182" s="2614"/>
      <c r="T182" s="2614"/>
      <c r="U182" s="2614"/>
      <c r="V182" s="2614"/>
      <c r="W182" s="2614"/>
      <c r="X182" s="2614"/>
      <c r="Y182" s="2614"/>
      <c r="Z182" s="2614"/>
      <c r="AA182" s="2614"/>
      <c r="AB182" s="2614"/>
      <c r="AC182" s="2614"/>
      <c r="AD182" s="2614"/>
      <c r="AE182" s="2614"/>
      <c r="AF182" s="2614"/>
      <c r="AG182" s="2614"/>
      <c r="AH182" s="2614"/>
      <c r="AI182" s="2614"/>
      <c r="AJ182" s="2614"/>
      <c r="AK182" s="2614"/>
      <c r="AL182" s="2655"/>
      <c r="AM182" s="2614"/>
      <c r="AN182" s="2614"/>
      <c r="AO182" s="2614"/>
      <c r="AP182" s="2614"/>
      <c r="AQ182" s="2614"/>
      <c r="AR182" s="3045"/>
      <c r="AS182" s="3045"/>
      <c r="AT182" s="3045"/>
      <c r="AU182" s="3045"/>
      <c r="AV182" s="3044"/>
      <c r="AW182" s="3044"/>
      <c r="AX182" s="3044"/>
    </row>
    <row r="183" spans="2:50" x14ac:dyDescent="0.15">
      <c r="B183" s="1431">
        <v>3</v>
      </c>
      <c r="C183" s="1431">
        <v>1</v>
      </c>
      <c r="D183" s="2614"/>
      <c r="E183" s="2614"/>
      <c r="F183" s="2614"/>
      <c r="G183" s="2614"/>
      <c r="H183" s="2614"/>
      <c r="I183" s="2614"/>
      <c r="J183" s="2614"/>
      <c r="K183" s="2614"/>
      <c r="L183" s="2614"/>
      <c r="M183" s="2614"/>
      <c r="N183" s="2614"/>
      <c r="O183" s="2614"/>
      <c r="P183" s="2614"/>
      <c r="Q183" s="2614"/>
      <c r="R183" s="2614"/>
      <c r="S183" s="2614"/>
      <c r="T183" s="2614"/>
      <c r="U183" s="2614"/>
      <c r="V183" s="2614"/>
      <c r="W183" s="2614"/>
      <c r="X183" s="2614"/>
      <c r="Y183" s="2614"/>
      <c r="Z183" s="2614"/>
      <c r="AA183" s="2614"/>
      <c r="AB183" s="2614"/>
      <c r="AC183" s="2614"/>
      <c r="AD183" s="2614"/>
      <c r="AE183" s="2614"/>
      <c r="AF183" s="2614"/>
      <c r="AG183" s="2614"/>
      <c r="AH183" s="2614"/>
      <c r="AI183" s="2614"/>
      <c r="AJ183" s="2614"/>
      <c r="AK183" s="2614"/>
      <c r="AL183" s="2655"/>
      <c r="AM183" s="2614"/>
      <c r="AN183" s="2614"/>
      <c r="AO183" s="2614"/>
      <c r="AP183" s="2614"/>
      <c r="AQ183" s="2614"/>
      <c r="AR183" s="2614"/>
      <c r="AS183" s="2614"/>
      <c r="AT183" s="2614"/>
      <c r="AU183" s="2614"/>
      <c r="AV183" s="3044"/>
      <c r="AW183" s="3044"/>
      <c r="AX183" s="3044"/>
    </row>
    <row r="184" spans="2:50" x14ac:dyDescent="0.15">
      <c r="B184" s="1431">
        <v>4</v>
      </c>
      <c r="C184" s="1431">
        <v>1</v>
      </c>
      <c r="D184" s="2614"/>
      <c r="E184" s="2614"/>
      <c r="F184" s="2614"/>
      <c r="G184" s="2614"/>
      <c r="H184" s="2614"/>
      <c r="I184" s="2614"/>
      <c r="J184" s="2614"/>
      <c r="K184" s="2614"/>
      <c r="L184" s="2614"/>
      <c r="M184" s="2614"/>
      <c r="N184" s="2614"/>
      <c r="O184" s="2614"/>
      <c r="P184" s="2614"/>
      <c r="Q184" s="2614"/>
      <c r="R184" s="2614"/>
      <c r="S184" s="2614"/>
      <c r="T184" s="2614"/>
      <c r="U184" s="2614"/>
      <c r="V184" s="2614"/>
      <c r="W184" s="2614"/>
      <c r="X184" s="2614"/>
      <c r="Y184" s="2614"/>
      <c r="Z184" s="2614"/>
      <c r="AA184" s="2614"/>
      <c r="AB184" s="2614"/>
      <c r="AC184" s="2614"/>
      <c r="AD184" s="2614"/>
      <c r="AE184" s="2614"/>
      <c r="AF184" s="2614"/>
      <c r="AG184" s="2614"/>
      <c r="AH184" s="2614"/>
      <c r="AI184" s="2614"/>
      <c r="AJ184" s="2614"/>
      <c r="AK184" s="2614"/>
      <c r="AL184" s="2655"/>
      <c r="AM184" s="2614"/>
      <c r="AN184" s="2614"/>
      <c r="AO184" s="2614"/>
      <c r="AP184" s="2614"/>
      <c r="AQ184" s="2614"/>
      <c r="AR184" s="2614"/>
      <c r="AS184" s="2614"/>
      <c r="AT184" s="2614"/>
      <c r="AU184" s="2614"/>
      <c r="AV184" s="3044"/>
      <c r="AW184" s="3044"/>
      <c r="AX184" s="3044"/>
    </row>
    <row r="185" spans="2:50" x14ac:dyDescent="0.15">
      <c r="B185" s="1431">
        <v>5</v>
      </c>
      <c r="C185" s="1431">
        <v>1</v>
      </c>
      <c r="D185" s="2614"/>
      <c r="E185" s="2614"/>
      <c r="F185" s="2614"/>
      <c r="G185" s="2614"/>
      <c r="H185" s="2614"/>
      <c r="I185" s="2614"/>
      <c r="J185" s="2614"/>
      <c r="K185" s="2614"/>
      <c r="L185" s="2614"/>
      <c r="M185" s="2614"/>
      <c r="N185" s="2614"/>
      <c r="O185" s="2614"/>
      <c r="P185" s="2614"/>
      <c r="Q185" s="2614"/>
      <c r="R185" s="2614"/>
      <c r="S185" s="2614"/>
      <c r="T185" s="2614"/>
      <c r="U185" s="2614"/>
      <c r="V185" s="2614"/>
      <c r="W185" s="2614"/>
      <c r="X185" s="2614"/>
      <c r="Y185" s="2614"/>
      <c r="Z185" s="2614"/>
      <c r="AA185" s="2614"/>
      <c r="AB185" s="2614"/>
      <c r="AC185" s="2614"/>
      <c r="AD185" s="2614"/>
      <c r="AE185" s="2614"/>
      <c r="AF185" s="2614"/>
      <c r="AG185" s="2614"/>
      <c r="AH185" s="2614"/>
      <c r="AI185" s="2614"/>
      <c r="AJ185" s="2614"/>
      <c r="AK185" s="2614"/>
      <c r="AL185" s="2655"/>
      <c r="AM185" s="2614"/>
      <c r="AN185" s="2614"/>
      <c r="AO185" s="2614"/>
      <c r="AP185" s="2614"/>
      <c r="AQ185" s="2614"/>
      <c r="AR185" s="2614"/>
      <c r="AS185" s="2614"/>
      <c r="AT185" s="2614"/>
      <c r="AU185" s="2614"/>
      <c r="AV185" s="3044"/>
      <c r="AW185" s="3044"/>
      <c r="AX185" s="3044"/>
    </row>
    <row r="186" spans="2:50" x14ac:dyDescent="0.15">
      <c r="B186" s="1431">
        <v>6</v>
      </c>
      <c r="C186" s="1431">
        <v>1</v>
      </c>
      <c r="D186" s="2614"/>
      <c r="E186" s="2614"/>
      <c r="F186" s="2614"/>
      <c r="G186" s="2614"/>
      <c r="H186" s="2614"/>
      <c r="I186" s="2614"/>
      <c r="J186" s="2614"/>
      <c r="K186" s="2614"/>
      <c r="L186" s="2614"/>
      <c r="M186" s="2614"/>
      <c r="N186" s="2614"/>
      <c r="O186" s="2614"/>
      <c r="P186" s="2614"/>
      <c r="Q186" s="2614"/>
      <c r="R186" s="2614"/>
      <c r="S186" s="2614"/>
      <c r="T186" s="2614"/>
      <c r="U186" s="2614"/>
      <c r="V186" s="2614"/>
      <c r="W186" s="2614"/>
      <c r="X186" s="2614"/>
      <c r="Y186" s="2614"/>
      <c r="Z186" s="2614"/>
      <c r="AA186" s="2614"/>
      <c r="AB186" s="2614"/>
      <c r="AC186" s="2614"/>
      <c r="AD186" s="2614"/>
      <c r="AE186" s="2614"/>
      <c r="AF186" s="2614"/>
      <c r="AG186" s="2614"/>
      <c r="AH186" s="2614"/>
      <c r="AI186" s="2614"/>
      <c r="AJ186" s="2614"/>
      <c r="AK186" s="2614"/>
      <c r="AL186" s="2655"/>
      <c r="AM186" s="2614"/>
      <c r="AN186" s="2614"/>
      <c r="AO186" s="2614"/>
      <c r="AP186" s="2614"/>
      <c r="AQ186" s="2614"/>
      <c r="AR186" s="2614"/>
      <c r="AS186" s="2614"/>
      <c r="AT186" s="2614"/>
      <c r="AU186" s="2614"/>
      <c r="AV186" s="3044"/>
      <c r="AW186" s="3044"/>
      <c r="AX186" s="3044"/>
    </row>
    <row r="187" spans="2:50" x14ac:dyDescent="0.15">
      <c r="B187" s="1431">
        <v>7</v>
      </c>
      <c r="C187" s="1431">
        <v>1</v>
      </c>
      <c r="D187" s="2614"/>
      <c r="E187" s="2614"/>
      <c r="F187" s="2614"/>
      <c r="G187" s="2614"/>
      <c r="H187" s="2614"/>
      <c r="I187" s="2614"/>
      <c r="J187" s="2614"/>
      <c r="K187" s="2614"/>
      <c r="L187" s="2614"/>
      <c r="M187" s="2614"/>
      <c r="N187" s="2614"/>
      <c r="O187" s="2614"/>
      <c r="P187" s="2614"/>
      <c r="Q187" s="2614"/>
      <c r="R187" s="2614"/>
      <c r="S187" s="2614"/>
      <c r="T187" s="2614"/>
      <c r="U187" s="2614"/>
      <c r="V187" s="2614"/>
      <c r="W187" s="2614"/>
      <c r="X187" s="2614"/>
      <c r="Y187" s="2614"/>
      <c r="Z187" s="2614"/>
      <c r="AA187" s="2614"/>
      <c r="AB187" s="2614"/>
      <c r="AC187" s="2614"/>
      <c r="AD187" s="2614"/>
      <c r="AE187" s="2614"/>
      <c r="AF187" s="2614"/>
      <c r="AG187" s="2614"/>
      <c r="AH187" s="2614"/>
      <c r="AI187" s="2614"/>
      <c r="AJ187" s="2614"/>
      <c r="AK187" s="2614"/>
      <c r="AL187" s="2655"/>
      <c r="AM187" s="2614"/>
      <c r="AN187" s="2614"/>
      <c r="AO187" s="2614"/>
      <c r="AP187" s="2614"/>
      <c r="AQ187" s="2614"/>
      <c r="AR187" s="2614"/>
      <c r="AS187" s="2614"/>
      <c r="AT187" s="2614"/>
      <c r="AU187" s="2614"/>
      <c r="AV187" s="3044"/>
      <c r="AW187" s="3044"/>
      <c r="AX187" s="3044"/>
    </row>
    <row r="188" spans="2:50" x14ac:dyDescent="0.15">
      <c r="B188" s="1431">
        <v>8</v>
      </c>
      <c r="C188" s="1431">
        <v>1</v>
      </c>
      <c r="D188" s="2614"/>
      <c r="E188" s="2614"/>
      <c r="F188" s="2614"/>
      <c r="G188" s="2614"/>
      <c r="H188" s="2614"/>
      <c r="I188" s="2614"/>
      <c r="J188" s="2614"/>
      <c r="K188" s="2614"/>
      <c r="L188" s="2614"/>
      <c r="M188" s="2614"/>
      <c r="N188" s="2614"/>
      <c r="O188" s="2614"/>
      <c r="P188" s="2614"/>
      <c r="Q188" s="2614"/>
      <c r="R188" s="2614"/>
      <c r="S188" s="2614"/>
      <c r="T188" s="2614"/>
      <c r="U188" s="2614"/>
      <c r="V188" s="2614"/>
      <c r="W188" s="2614"/>
      <c r="X188" s="2614"/>
      <c r="Y188" s="2614"/>
      <c r="Z188" s="2614"/>
      <c r="AA188" s="2614"/>
      <c r="AB188" s="2614"/>
      <c r="AC188" s="2614"/>
      <c r="AD188" s="2614"/>
      <c r="AE188" s="2614"/>
      <c r="AF188" s="2614"/>
      <c r="AG188" s="2614"/>
      <c r="AH188" s="2614"/>
      <c r="AI188" s="2614"/>
      <c r="AJ188" s="2614"/>
      <c r="AK188" s="2614"/>
      <c r="AL188" s="2655"/>
      <c r="AM188" s="2614"/>
      <c r="AN188" s="2614"/>
      <c r="AO188" s="2614"/>
      <c r="AP188" s="2614"/>
      <c r="AQ188" s="2614"/>
      <c r="AR188" s="2614"/>
      <c r="AS188" s="2614"/>
      <c r="AT188" s="2614"/>
      <c r="AU188" s="2614"/>
      <c r="AV188" s="3044"/>
      <c r="AW188" s="3044"/>
      <c r="AX188" s="3044"/>
    </row>
    <row r="189" spans="2:50" x14ac:dyDescent="0.15">
      <c r="B189" s="1431">
        <v>9</v>
      </c>
      <c r="C189" s="1431">
        <v>1</v>
      </c>
      <c r="D189" s="2614"/>
      <c r="E189" s="2614"/>
      <c r="F189" s="2614"/>
      <c r="G189" s="2614"/>
      <c r="H189" s="2614"/>
      <c r="I189" s="2614"/>
      <c r="J189" s="2614"/>
      <c r="K189" s="2614"/>
      <c r="L189" s="2614"/>
      <c r="M189" s="2614"/>
      <c r="N189" s="2614"/>
      <c r="O189" s="2614"/>
      <c r="P189" s="2614"/>
      <c r="Q189" s="2614"/>
      <c r="R189" s="2614"/>
      <c r="S189" s="2614"/>
      <c r="T189" s="2614"/>
      <c r="U189" s="2614"/>
      <c r="V189" s="2614"/>
      <c r="W189" s="2614"/>
      <c r="X189" s="2614"/>
      <c r="Y189" s="2614"/>
      <c r="Z189" s="2614"/>
      <c r="AA189" s="2614"/>
      <c r="AB189" s="2614"/>
      <c r="AC189" s="2614"/>
      <c r="AD189" s="2614"/>
      <c r="AE189" s="2614"/>
      <c r="AF189" s="2614"/>
      <c r="AG189" s="2614"/>
      <c r="AH189" s="2614"/>
      <c r="AI189" s="2614"/>
      <c r="AJ189" s="2614"/>
      <c r="AK189" s="2614"/>
      <c r="AL189" s="2655"/>
      <c r="AM189" s="2614"/>
      <c r="AN189" s="2614"/>
      <c r="AO189" s="2614"/>
      <c r="AP189" s="2614"/>
      <c r="AQ189" s="2614"/>
      <c r="AR189" s="2614"/>
      <c r="AS189" s="2614"/>
      <c r="AT189" s="2614"/>
      <c r="AU189" s="2614"/>
      <c r="AV189" s="3044"/>
      <c r="AW189" s="3044"/>
      <c r="AX189" s="3044"/>
    </row>
    <row r="190" spans="2:50" x14ac:dyDescent="0.15">
      <c r="B190" s="1431">
        <v>10</v>
      </c>
      <c r="C190" s="1431">
        <v>1</v>
      </c>
      <c r="D190" s="2614"/>
      <c r="E190" s="2614"/>
      <c r="F190" s="2614"/>
      <c r="G190" s="2614"/>
      <c r="H190" s="2614"/>
      <c r="I190" s="2614"/>
      <c r="J190" s="2614"/>
      <c r="K190" s="2614"/>
      <c r="L190" s="2614"/>
      <c r="M190" s="2614"/>
      <c r="N190" s="2614"/>
      <c r="O190" s="2614"/>
      <c r="P190" s="2614"/>
      <c r="Q190" s="2614"/>
      <c r="R190" s="2614"/>
      <c r="S190" s="2614"/>
      <c r="T190" s="2614"/>
      <c r="U190" s="2614"/>
      <c r="V190" s="2614"/>
      <c r="W190" s="2614"/>
      <c r="X190" s="2614"/>
      <c r="Y190" s="2614"/>
      <c r="Z190" s="2614"/>
      <c r="AA190" s="2614"/>
      <c r="AB190" s="2614"/>
      <c r="AC190" s="2614"/>
      <c r="AD190" s="2614"/>
      <c r="AE190" s="2614"/>
      <c r="AF190" s="2614"/>
      <c r="AG190" s="2614"/>
      <c r="AH190" s="2614"/>
      <c r="AI190" s="2614"/>
      <c r="AJ190" s="2614"/>
      <c r="AK190" s="2614"/>
      <c r="AL190" s="2655"/>
      <c r="AM190" s="2614"/>
      <c r="AN190" s="2614"/>
      <c r="AO190" s="2614"/>
      <c r="AP190" s="2614"/>
      <c r="AQ190" s="2614"/>
      <c r="AR190" s="2614"/>
      <c r="AS190" s="2614"/>
      <c r="AT190" s="2614"/>
      <c r="AU190" s="2614"/>
      <c r="AV190" s="3044"/>
      <c r="AW190" s="3044"/>
      <c r="AX190" s="3044"/>
    </row>
    <row r="191" spans="2:50" x14ac:dyDescent="0.15">
      <c r="C191" s="33" t="s">
        <v>1756</v>
      </c>
    </row>
    <row r="192" spans="2:50" x14ac:dyDescent="0.15">
      <c r="B192" s="1431"/>
      <c r="C192" s="1431"/>
      <c r="D192" s="1199" t="s">
        <v>1751</v>
      </c>
      <c r="E192" s="1199"/>
      <c r="F192" s="1199"/>
      <c r="G192" s="1199"/>
      <c r="H192" s="1199"/>
      <c r="I192" s="1199"/>
      <c r="J192" s="1199"/>
      <c r="K192" s="1199"/>
      <c r="L192" s="1199"/>
      <c r="M192" s="1199"/>
      <c r="N192" s="1199" t="s">
        <v>1752</v>
      </c>
      <c r="O192" s="1199"/>
      <c r="P192" s="1199"/>
      <c r="Q192" s="1199"/>
      <c r="R192" s="1199"/>
      <c r="S192" s="1199"/>
      <c r="T192" s="1199"/>
      <c r="U192" s="1199"/>
      <c r="V192" s="1199"/>
      <c r="W192" s="1199"/>
      <c r="X192" s="1199"/>
      <c r="Y192" s="1199"/>
      <c r="Z192" s="1199"/>
      <c r="AA192" s="1199"/>
      <c r="AB192" s="1199"/>
      <c r="AC192" s="1199"/>
      <c r="AD192" s="1199"/>
      <c r="AE192" s="1199"/>
      <c r="AF192" s="1199"/>
      <c r="AG192" s="1199"/>
      <c r="AH192" s="1199"/>
      <c r="AI192" s="1199"/>
      <c r="AJ192" s="1199"/>
      <c r="AK192" s="1199"/>
      <c r="AL192" s="1200" t="s">
        <v>1753</v>
      </c>
      <c r="AM192" s="1199"/>
      <c r="AN192" s="1199"/>
      <c r="AO192" s="1199"/>
      <c r="AP192" s="1199"/>
      <c r="AQ192" s="1199"/>
      <c r="AR192" s="1199" t="s">
        <v>87</v>
      </c>
      <c r="AS192" s="1199"/>
      <c r="AT192" s="1199"/>
      <c r="AU192" s="1199"/>
      <c r="AV192" s="1199" t="s">
        <v>88</v>
      </c>
      <c r="AW192" s="1199"/>
      <c r="AX192" s="1199"/>
    </row>
    <row r="193" spans="2:50" x14ac:dyDescent="0.15">
      <c r="B193" s="1431">
        <v>1</v>
      </c>
      <c r="C193" s="1431">
        <v>1</v>
      </c>
      <c r="D193" s="3040"/>
      <c r="E193" s="2902"/>
      <c r="F193" s="2902"/>
      <c r="G193" s="2902"/>
      <c r="H193" s="2902"/>
      <c r="I193" s="2902"/>
      <c r="J193" s="2902"/>
      <c r="K193" s="2902"/>
      <c r="L193" s="2902"/>
      <c r="M193" s="2902"/>
      <c r="N193" s="1440"/>
      <c r="O193" s="1440"/>
      <c r="P193" s="1440"/>
      <c r="Q193" s="1440"/>
      <c r="R193" s="1440"/>
      <c r="S193" s="1440"/>
      <c r="T193" s="1440"/>
      <c r="U193" s="1440"/>
      <c r="V193" s="1440"/>
      <c r="W193" s="1440"/>
      <c r="X193" s="1440"/>
      <c r="Y193" s="1440"/>
      <c r="Z193" s="1440"/>
      <c r="AA193" s="1440"/>
      <c r="AB193" s="1440"/>
      <c r="AC193" s="1440"/>
      <c r="AD193" s="1440"/>
      <c r="AE193" s="1440"/>
      <c r="AF193" s="1440"/>
      <c r="AG193" s="1440"/>
      <c r="AH193" s="1440"/>
      <c r="AI193" s="1440"/>
      <c r="AJ193" s="1440"/>
      <c r="AK193" s="1440"/>
      <c r="AL193" s="3043"/>
      <c r="AM193" s="3042"/>
      <c r="AN193" s="3042"/>
      <c r="AO193" s="3042"/>
      <c r="AP193" s="3042"/>
      <c r="AQ193" s="3042"/>
      <c r="AR193" s="1215"/>
      <c r="AS193" s="1215"/>
      <c r="AT193" s="1215"/>
      <c r="AU193" s="1215"/>
      <c r="AV193" s="1215"/>
      <c r="AW193" s="1215"/>
      <c r="AX193" s="1215"/>
    </row>
    <row r="194" spans="2:50" x14ac:dyDescent="0.15">
      <c r="B194" s="1431">
        <v>2</v>
      </c>
      <c r="C194" s="1431">
        <v>1</v>
      </c>
      <c r="D194" s="3040"/>
      <c r="E194" s="2902"/>
      <c r="F194" s="2902"/>
      <c r="G194" s="2902"/>
      <c r="H194" s="2902"/>
      <c r="I194" s="2902"/>
      <c r="J194" s="2902"/>
      <c r="K194" s="2902"/>
      <c r="L194" s="2902"/>
      <c r="M194" s="2902"/>
      <c r="N194" s="1440"/>
      <c r="O194" s="1440"/>
      <c r="P194" s="1440"/>
      <c r="Q194" s="1440"/>
      <c r="R194" s="1440"/>
      <c r="S194" s="1440"/>
      <c r="T194" s="1440"/>
      <c r="U194" s="1440"/>
      <c r="V194" s="1440"/>
      <c r="W194" s="1440"/>
      <c r="X194" s="1440"/>
      <c r="Y194" s="1440"/>
      <c r="Z194" s="1440"/>
      <c r="AA194" s="1440"/>
      <c r="AB194" s="1440"/>
      <c r="AC194" s="1440"/>
      <c r="AD194" s="1440"/>
      <c r="AE194" s="1440"/>
      <c r="AF194" s="1440"/>
      <c r="AG194" s="1440"/>
      <c r="AH194" s="1440"/>
      <c r="AI194" s="1440"/>
      <c r="AJ194" s="1440"/>
      <c r="AK194" s="1440"/>
      <c r="AL194" s="3041"/>
      <c r="AM194" s="3042"/>
      <c r="AN194" s="3042"/>
      <c r="AO194" s="3042"/>
      <c r="AP194" s="3042"/>
      <c r="AQ194" s="3042"/>
      <c r="AR194" s="1215"/>
      <c r="AS194" s="1215"/>
      <c r="AT194" s="1215"/>
      <c r="AU194" s="1215"/>
      <c r="AV194" s="1215"/>
      <c r="AW194" s="1215"/>
      <c r="AX194" s="1215"/>
    </row>
    <row r="195" spans="2:50" x14ac:dyDescent="0.15">
      <c r="B195" s="1431">
        <v>3</v>
      </c>
      <c r="C195" s="1431">
        <v>1</v>
      </c>
      <c r="D195" s="1440"/>
      <c r="E195" s="1440"/>
      <c r="F195" s="1440"/>
      <c r="G195" s="1440"/>
      <c r="H195" s="1440"/>
      <c r="I195" s="1440"/>
      <c r="J195" s="1440"/>
      <c r="K195" s="1440"/>
      <c r="L195" s="1440"/>
      <c r="M195" s="1440"/>
      <c r="N195" s="1440"/>
      <c r="O195" s="1440"/>
      <c r="P195" s="1440"/>
      <c r="Q195" s="1440"/>
      <c r="R195" s="1440"/>
      <c r="S195" s="1440"/>
      <c r="T195" s="1440"/>
      <c r="U195" s="1440"/>
      <c r="V195" s="1440"/>
      <c r="W195" s="1440"/>
      <c r="X195" s="1440"/>
      <c r="Y195" s="1440"/>
      <c r="Z195" s="1440"/>
      <c r="AA195" s="1440"/>
      <c r="AB195" s="1440"/>
      <c r="AC195" s="1440"/>
      <c r="AD195" s="1440"/>
      <c r="AE195" s="1440"/>
      <c r="AF195" s="1440"/>
      <c r="AG195" s="1440"/>
      <c r="AH195" s="1440"/>
      <c r="AI195" s="1440"/>
      <c r="AJ195" s="1440"/>
      <c r="AK195" s="1440"/>
      <c r="AL195" s="1441"/>
      <c r="AM195" s="1440"/>
      <c r="AN195" s="1440"/>
      <c r="AO195" s="1440"/>
      <c r="AP195" s="1440"/>
      <c r="AQ195" s="1440"/>
      <c r="AR195" s="1440"/>
      <c r="AS195" s="1440"/>
      <c r="AT195" s="1440"/>
      <c r="AU195" s="1440"/>
      <c r="AV195" s="1440"/>
      <c r="AW195" s="1440"/>
      <c r="AX195" s="1440"/>
    </row>
    <row r="196" spans="2:50" x14ac:dyDescent="0.15">
      <c r="B196" s="1431">
        <v>4</v>
      </c>
      <c r="C196" s="1431">
        <v>1</v>
      </c>
      <c r="D196" s="1440"/>
      <c r="E196" s="1440"/>
      <c r="F196" s="1440"/>
      <c r="G196" s="1440"/>
      <c r="H196" s="1440"/>
      <c r="I196" s="1440"/>
      <c r="J196" s="1440"/>
      <c r="K196" s="1440"/>
      <c r="L196" s="1440"/>
      <c r="M196" s="1440"/>
      <c r="N196" s="1440"/>
      <c r="O196" s="1440"/>
      <c r="P196" s="1440"/>
      <c r="Q196" s="1440"/>
      <c r="R196" s="1440"/>
      <c r="S196" s="1440"/>
      <c r="T196" s="1440"/>
      <c r="U196" s="1440"/>
      <c r="V196" s="1440"/>
      <c r="W196" s="1440"/>
      <c r="X196" s="1440"/>
      <c r="Y196" s="1440"/>
      <c r="Z196" s="1440"/>
      <c r="AA196" s="1440"/>
      <c r="AB196" s="1440"/>
      <c r="AC196" s="1440"/>
      <c r="AD196" s="1440"/>
      <c r="AE196" s="1440"/>
      <c r="AF196" s="1440"/>
      <c r="AG196" s="1440"/>
      <c r="AH196" s="1440"/>
      <c r="AI196" s="1440"/>
      <c r="AJ196" s="1440"/>
      <c r="AK196" s="1440"/>
      <c r="AL196" s="1441"/>
      <c r="AM196" s="1440"/>
      <c r="AN196" s="1440"/>
      <c r="AO196" s="1440"/>
      <c r="AP196" s="1440"/>
      <c r="AQ196" s="1440"/>
      <c r="AR196" s="1440"/>
      <c r="AS196" s="1440"/>
      <c r="AT196" s="1440"/>
      <c r="AU196" s="1440"/>
      <c r="AV196" s="1440"/>
      <c r="AW196" s="1440"/>
      <c r="AX196" s="1440"/>
    </row>
    <row r="197" spans="2:50" x14ac:dyDescent="0.15">
      <c r="B197" s="1431">
        <v>5</v>
      </c>
      <c r="C197" s="1431">
        <v>1</v>
      </c>
      <c r="D197" s="1440"/>
      <c r="E197" s="1440"/>
      <c r="F197" s="1440"/>
      <c r="G197" s="1440"/>
      <c r="H197" s="1440"/>
      <c r="I197" s="1440"/>
      <c r="J197" s="1440"/>
      <c r="K197" s="1440"/>
      <c r="L197" s="1440"/>
      <c r="M197" s="1440"/>
      <c r="N197" s="1440"/>
      <c r="O197" s="1440"/>
      <c r="P197" s="1440"/>
      <c r="Q197" s="1440"/>
      <c r="R197" s="1440"/>
      <c r="S197" s="1440"/>
      <c r="T197" s="1440"/>
      <c r="U197" s="1440"/>
      <c r="V197" s="1440"/>
      <c r="W197" s="1440"/>
      <c r="X197" s="1440"/>
      <c r="Y197" s="1440"/>
      <c r="Z197" s="1440"/>
      <c r="AA197" s="1440"/>
      <c r="AB197" s="1440"/>
      <c r="AC197" s="1440"/>
      <c r="AD197" s="1440"/>
      <c r="AE197" s="1440"/>
      <c r="AF197" s="1440"/>
      <c r="AG197" s="1440"/>
      <c r="AH197" s="1440"/>
      <c r="AI197" s="1440"/>
      <c r="AJ197" s="1440"/>
      <c r="AK197" s="1440"/>
      <c r="AL197" s="1441"/>
      <c r="AM197" s="1440"/>
      <c r="AN197" s="1440"/>
      <c r="AO197" s="1440"/>
      <c r="AP197" s="1440"/>
      <c r="AQ197" s="1440"/>
      <c r="AR197" s="1440"/>
      <c r="AS197" s="1440"/>
      <c r="AT197" s="1440"/>
      <c r="AU197" s="1440"/>
      <c r="AV197" s="1440"/>
      <c r="AW197" s="1440"/>
      <c r="AX197" s="1440"/>
    </row>
    <row r="198" spans="2:50" x14ac:dyDescent="0.15">
      <c r="B198" s="1431">
        <v>6</v>
      </c>
      <c r="C198" s="1431">
        <v>1</v>
      </c>
      <c r="D198" s="1440"/>
      <c r="E198" s="1440"/>
      <c r="F198" s="1440"/>
      <c r="G198" s="1440"/>
      <c r="H198" s="1440"/>
      <c r="I198" s="1440"/>
      <c r="J198" s="1440"/>
      <c r="K198" s="1440"/>
      <c r="L198" s="1440"/>
      <c r="M198" s="1440"/>
      <c r="N198" s="1440"/>
      <c r="O198" s="1440"/>
      <c r="P198" s="1440"/>
      <c r="Q198" s="1440"/>
      <c r="R198" s="1440"/>
      <c r="S198" s="1440"/>
      <c r="T198" s="1440"/>
      <c r="U198" s="1440"/>
      <c r="V198" s="1440"/>
      <c r="W198" s="1440"/>
      <c r="X198" s="1440"/>
      <c r="Y198" s="1440"/>
      <c r="Z198" s="1440"/>
      <c r="AA198" s="1440"/>
      <c r="AB198" s="1440"/>
      <c r="AC198" s="1440"/>
      <c r="AD198" s="1440"/>
      <c r="AE198" s="1440"/>
      <c r="AF198" s="1440"/>
      <c r="AG198" s="1440"/>
      <c r="AH198" s="1440"/>
      <c r="AI198" s="1440"/>
      <c r="AJ198" s="1440"/>
      <c r="AK198" s="1440"/>
      <c r="AL198" s="1441"/>
      <c r="AM198" s="1440"/>
      <c r="AN198" s="1440"/>
      <c r="AO198" s="1440"/>
      <c r="AP198" s="1440"/>
      <c r="AQ198" s="1440"/>
      <c r="AR198" s="1440"/>
      <c r="AS198" s="1440"/>
      <c r="AT198" s="1440"/>
      <c r="AU198" s="1440"/>
      <c r="AV198" s="1440"/>
      <c r="AW198" s="1440"/>
      <c r="AX198" s="1440"/>
    </row>
    <row r="199" spans="2:50" x14ac:dyDescent="0.15">
      <c r="B199" s="1431">
        <v>7</v>
      </c>
      <c r="C199" s="1431">
        <v>1</v>
      </c>
      <c r="D199" s="1440"/>
      <c r="E199" s="1440"/>
      <c r="F199" s="1440"/>
      <c r="G199" s="1440"/>
      <c r="H199" s="1440"/>
      <c r="I199" s="1440"/>
      <c r="J199" s="1440"/>
      <c r="K199" s="1440"/>
      <c r="L199" s="1440"/>
      <c r="M199" s="1440"/>
      <c r="N199" s="1440"/>
      <c r="O199" s="1440"/>
      <c r="P199" s="1440"/>
      <c r="Q199" s="1440"/>
      <c r="R199" s="1440"/>
      <c r="S199" s="1440"/>
      <c r="T199" s="1440"/>
      <c r="U199" s="1440"/>
      <c r="V199" s="1440"/>
      <c r="W199" s="1440"/>
      <c r="X199" s="1440"/>
      <c r="Y199" s="1440"/>
      <c r="Z199" s="1440"/>
      <c r="AA199" s="1440"/>
      <c r="AB199" s="1440"/>
      <c r="AC199" s="1440"/>
      <c r="AD199" s="1440"/>
      <c r="AE199" s="1440"/>
      <c r="AF199" s="1440"/>
      <c r="AG199" s="1440"/>
      <c r="AH199" s="1440"/>
      <c r="AI199" s="1440"/>
      <c r="AJ199" s="1440"/>
      <c r="AK199" s="1440"/>
      <c r="AL199" s="1441"/>
      <c r="AM199" s="1440"/>
      <c r="AN199" s="1440"/>
      <c r="AO199" s="1440"/>
      <c r="AP199" s="1440"/>
      <c r="AQ199" s="1440"/>
      <c r="AR199" s="1440"/>
      <c r="AS199" s="1440"/>
      <c r="AT199" s="1440"/>
      <c r="AU199" s="1440"/>
      <c r="AV199" s="1440"/>
      <c r="AW199" s="1440"/>
      <c r="AX199" s="1440"/>
    </row>
    <row r="200" spans="2:50" x14ac:dyDescent="0.15">
      <c r="B200" s="1431">
        <v>8</v>
      </c>
      <c r="C200" s="1431">
        <v>1</v>
      </c>
      <c r="D200" s="1440"/>
      <c r="E200" s="1440"/>
      <c r="F200" s="1440"/>
      <c r="G200" s="1440"/>
      <c r="H200" s="1440"/>
      <c r="I200" s="1440"/>
      <c r="J200" s="1440"/>
      <c r="K200" s="1440"/>
      <c r="L200" s="1440"/>
      <c r="M200" s="1440"/>
      <c r="N200" s="1440"/>
      <c r="O200" s="1440"/>
      <c r="P200" s="1440"/>
      <c r="Q200" s="1440"/>
      <c r="R200" s="1440"/>
      <c r="S200" s="1440"/>
      <c r="T200" s="1440"/>
      <c r="U200" s="1440"/>
      <c r="V200" s="1440"/>
      <c r="W200" s="1440"/>
      <c r="X200" s="1440"/>
      <c r="Y200" s="1440"/>
      <c r="Z200" s="1440"/>
      <c r="AA200" s="1440"/>
      <c r="AB200" s="1440"/>
      <c r="AC200" s="1440"/>
      <c r="AD200" s="1440"/>
      <c r="AE200" s="1440"/>
      <c r="AF200" s="1440"/>
      <c r="AG200" s="1440"/>
      <c r="AH200" s="1440"/>
      <c r="AI200" s="1440"/>
      <c r="AJ200" s="1440"/>
      <c r="AK200" s="1440"/>
      <c r="AL200" s="1441"/>
      <c r="AM200" s="1440"/>
      <c r="AN200" s="1440"/>
      <c r="AO200" s="1440"/>
      <c r="AP200" s="1440"/>
      <c r="AQ200" s="1440"/>
      <c r="AR200" s="1440"/>
      <c r="AS200" s="1440"/>
      <c r="AT200" s="1440"/>
      <c r="AU200" s="1440"/>
      <c r="AV200" s="1440"/>
      <c r="AW200" s="1440"/>
      <c r="AX200" s="1440"/>
    </row>
    <row r="201" spans="2:50" x14ac:dyDescent="0.15">
      <c r="B201" s="1431">
        <v>9</v>
      </c>
      <c r="C201" s="1431">
        <v>1</v>
      </c>
      <c r="D201" s="1440"/>
      <c r="E201" s="1440"/>
      <c r="F201" s="1440"/>
      <c r="G201" s="1440"/>
      <c r="H201" s="1440"/>
      <c r="I201" s="1440"/>
      <c r="J201" s="1440"/>
      <c r="K201" s="1440"/>
      <c r="L201" s="1440"/>
      <c r="M201" s="1440"/>
      <c r="N201" s="1440"/>
      <c r="O201" s="1440"/>
      <c r="P201" s="1440"/>
      <c r="Q201" s="1440"/>
      <c r="R201" s="1440"/>
      <c r="S201" s="1440"/>
      <c r="T201" s="1440"/>
      <c r="U201" s="1440"/>
      <c r="V201" s="1440"/>
      <c r="W201" s="1440"/>
      <c r="X201" s="1440"/>
      <c r="Y201" s="1440"/>
      <c r="Z201" s="1440"/>
      <c r="AA201" s="1440"/>
      <c r="AB201" s="1440"/>
      <c r="AC201" s="1440"/>
      <c r="AD201" s="1440"/>
      <c r="AE201" s="1440"/>
      <c r="AF201" s="1440"/>
      <c r="AG201" s="1440"/>
      <c r="AH201" s="1440"/>
      <c r="AI201" s="1440"/>
      <c r="AJ201" s="1440"/>
      <c r="AK201" s="1440"/>
      <c r="AL201" s="1441"/>
      <c r="AM201" s="1440"/>
      <c r="AN201" s="1440"/>
      <c r="AO201" s="1440"/>
      <c r="AP201" s="1440"/>
      <c r="AQ201" s="1440"/>
      <c r="AR201" s="1440"/>
      <c r="AS201" s="1440"/>
      <c r="AT201" s="1440"/>
      <c r="AU201" s="1440"/>
      <c r="AV201" s="1440"/>
      <c r="AW201" s="1440"/>
      <c r="AX201" s="1440"/>
    </row>
    <row r="202" spans="2:50" x14ac:dyDescent="0.15">
      <c r="B202" s="1431">
        <v>10</v>
      </c>
      <c r="C202" s="1431">
        <v>1</v>
      </c>
      <c r="D202" s="1440"/>
      <c r="E202" s="1440"/>
      <c r="F202" s="1440"/>
      <c r="G202" s="1440"/>
      <c r="H202" s="1440"/>
      <c r="I202" s="1440"/>
      <c r="J202" s="1440"/>
      <c r="K202" s="1440"/>
      <c r="L202" s="1440"/>
      <c r="M202" s="1440"/>
      <c r="N202" s="1440"/>
      <c r="O202" s="1440"/>
      <c r="P202" s="1440"/>
      <c r="Q202" s="1440"/>
      <c r="R202" s="1440"/>
      <c r="S202" s="1440"/>
      <c r="T202" s="1440"/>
      <c r="U202" s="1440"/>
      <c r="V202" s="1440"/>
      <c r="W202" s="1440"/>
      <c r="X202" s="1440"/>
      <c r="Y202" s="1440"/>
      <c r="Z202" s="1440"/>
      <c r="AA202" s="1440"/>
      <c r="AB202" s="1440"/>
      <c r="AC202" s="1440"/>
      <c r="AD202" s="1440"/>
      <c r="AE202" s="1440"/>
      <c r="AF202" s="1440"/>
      <c r="AG202" s="1440"/>
      <c r="AH202" s="1440"/>
      <c r="AI202" s="1440"/>
      <c r="AJ202" s="1440"/>
      <c r="AK202" s="1440"/>
      <c r="AL202" s="1441"/>
      <c r="AM202" s="1440"/>
      <c r="AN202" s="1440"/>
      <c r="AO202" s="1440"/>
      <c r="AP202" s="1440"/>
      <c r="AQ202" s="1440"/>
      <c r="AR202" s="1440"/>
      <c r="AS202" s="1440"/>
      <c r="AT202" s="1440"/>
      <c r="AU202" s="1440"/>
      <c r="AV202" s="1440"/>
      <c r="AW202" s="1440"/>
      <c r="AX202" s="1440"/>
    </row>
  </sheetData>
  <mergeCells count="878">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9"/>
    <mergeCell ref="H12:P12"/>
    <mergeCell ref="Q12:W12"/>
    <mergeCell ref="X12:AD12"/>
    <mergeCell ref="AE12:AK12"/>
    <mergeCell ref="AL12:AR12"/>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J17:P17"/>
    <mergeCell ref="Q17:W17"/>
    <mergeCell ref="X17:AD17"/>
    <mergeCell ref="AE17:AK17"/>
    <mergeCell ref="AL17:AR17"/>
    <mergeCell ref="AS17:AY17"/>
    <mergeCell ref="J16:P16"/>
    <mergeCell ref="Q16:W16"/>
    <mergeCell ref="X16:AD16"/>
    <mergeCell ref="AE16:AK16"/>
    <mergeCell ref="AL16:AR16"/>
    <mergeCell ref="AS16:AY16"/>
    <mergeCell ref="H19:P19"/>
    <mergeCell ref="Q19:W19"/>
    <mergeCell ref="X19:AD19"/>
    <mergeCell ref="AE19:AK19"/>
    <mergeCell ref="AL19:AR19"/>
    <mergeCell ref="AS19:AY19"/>
    <mergeCell ref="H18:P18"/>
    <mergeCell ref="Q18:W18"/>
    <mergeCell ref="X18:AD18"/>
    <mergeCell ref="AE18:AK18"/>
    <mergeCell ref="AL18:AR18"/>
    <mergeCell ref="AS18:AY18"/>
    <mergeCell ref="B20:G26"/>
    <mergeCell ref="H20:Y20"/>
    <mergeCell ref="Z20:AB20"/>
    <mergeCell ref="AC20:AE20"/>
    <mergeCell ref="AF20:AJ20"/>
    <mergeCell ref="AK20:AO20"/>
    <mergeCell ref="AC22:AE22"/>
    <mergeCell ref="AF22:AJ22"/>
    <mergeCell ref="AK22:AO22"/>
    <mergeCell ref="AC24:AE24"/>
    <mergeCell ref="AP20:AT20"/>
    <mergeCell ref="AU20:AY20"/>
    <mergeCell ref="H21:Y22"/>
    <mergeCell ref="Z21:AB21"/>
    <mergeCell ref="AC21:AE21"/>
    <mergeCell ref="AF21:AJ21"/>
    <mergeCell ref="AK21:AO21"/>
    <mergeCell ref="AP21:AT21"/>
    <mergeCell ref="AU21:AY21"/>
    <mergeCell ref="Z22:AB22"/>
    <mergeCell ref="H25:Y26"/>
    <mergeCell ref="Z25:AB25"/>
    <mergeCell ref="AC25:AE25"/>
    <mergeCell ref="AF25:AJ25"/>
    <mergeCell ref="AK25:AO25"/>
    <mergeCell ref="AP25:AT25"/>
    <mergeCell ref="AP22:AT22"/>
    <mergeCell ref="AU22:AY22"/>
    <mergeCell ref="H23:Y24"/>
    <mergeCell ref="Z23:AB23"/>
    <mergeCell ref="AC23:AE23"/>
    <mergeCell ref="AF23:AJ23"/>
    <mergeCell ref="AK23:AO23"/>
    <mergeCell ref="AP23:AT23"/>
    <mergeCell ref="AU23:AY23"/>
    <mergeCell ref="Z24:AB24"/>
    <mergeCell ref="AU25:AY25"/>
    <mergeCell ref="Z26:AB26"/>
    <mergeCell ref="AC26:AE26"/>
    <mergeCell ref="AF26:AJ26"/>
    <mergeCell ref="AK26:AO26"/>
    <mergeCell ref="AP26:AT26"/>
    <mergeCell ref="AU26:AY26"/>
    <mergeCell ref="AF24:AJ24"/>
    <mergeCell ref="AK24:AO24"/>
    <mergeCell ref="AP24:AT24"/>
    <mergeCell ref="AU24:AY24"/>
    <mergeCell ref="AP27:AT27"/>
    <mergeCell ref="AU27:AY27"/>
    <mergeCell ref="H28:Y29"/>
    <mergeCell ref="Z28:AB29"/>
    <mergeCell ref="AC28:AE29"/>
    <mergeCell ref="AF28:AJ29"/>
    <mergeCell ref="AK28:AO29"/>
    <mergeCell ref="AP28:AT28"/>
    <mergeCell ref="AU28:AY28"/>
    <mergeCell ref="AP29:AT29"/>
    <mergeCell ref="H27:Y27"/>
    <mergeCell ref="Z27:AB27"/>
    <mergeCell ref="AC27:AE27"/>
    <mergeCell ref="AF27:AJ27"/>
    <mergeCell ref="AK27:AO27"/>
    <mergeCell ref="D32:L32"/>
    <mergeCell ref="M32:R32"/>
    <mergeCell ref="S32:X32"/>
    <mergeCell ref="Y32:AY32"/>
    <mergeCell ref="D33:L33"/>
    <mergeCell ref="M33:R33"/>
    <mergeCell ref="S33:X33"/>
    <mergeCell ref="Y33:AY33"/>
    <mergeCell ref="AU29:AY29"/>
    <mergeCell ref="B30:G30"/>
    <mergeCell ref="H30:Y30"/>
    <mergeCell ref="Z30:AB30"/>
    <mergeCell ref="AC30:AY30"/>
    <mergeCell ref="B31:C34"/>
    <mergeCell ref="D31:L31"/>
    <mergeCell ref="M31:R31"/>
    <mergeCell ref="S31:X31"/>
    <mergeCell ref="Y31:AY31"/>
    <mergeCell ref="B27:G29"/>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68:AY68"/>
    <mergeCell ref="B69:AY69"/>
    <mergeCell ref="M70:AA70"/>
    <mergeCell ref="AL70:AY70"/>
    <mergeCell ref="B77:G79"/>
    <mergeCell ref="B82:G127"/>
    <mergeCell ref="H82:AC82"/>
    <mergeCell ref="AD82:AY82"/>
    <mergeCell ref="H83:L83"/>
    <mergeCell ref="M83:Y83"/>
    <mergeCell ref="Z83:AC83"/>
    <mergeCell ref="AD83:AH83"/>
    <mergeCell ref="AI83:AU83"/>
    <mergeCell ref="AV83:AY83"/>
    <mergeCell ref="H84:L84"/>
    <mergeCell ref="M84:Y84"/>
    <mergeCell ref="Z84:AC84"/>
    <mergeCell ref="AD84:AH84"/>
    <mergeCell ref="AI84:AU84"/>
    <mergeCell ref="AV84:AY84"/>
    <mergeCell ref="H86:L86"/>
    <mergeCell ref="M86:Y86"/>
    <mergeCell ref="Z86:AC86"/>
    <mergeCell ref="AD86:AH86"/>
    <mergeCell ref="AI86:AU86"/>
    <mergeCell ref="AV86:AY86"/>
    <mergeCell ref="H85:L85"/>
    <mergeCell ref="M85:Y85"/>
    <mergeCell ref="Z85:AC85"/>
    <mergeCell ref="AD85:AH85"/>
    <mergeCell ref="AI85:AU85"/>
    <mergeCell ref="AV85:AY85"/>
    <mergeCell ref="H88:L88"/>
    <mergeCell ref="M88:Y88"/>
    <mergeCell ref="Z88:AC88"/>
    <mergeCell ref="AD88:AH88"/>
    <mergeCell ref="AI88:AU88"/>
    <mergeCell ref="AV88:AY88"/>
    <mergeCell ref="H87:L87"/>
    <mergeCell ref="M87:Y87"/>
    <mergeCell ref="Z87:AC87"/>
    <mergeCell ref="AD87:AH87"/>
    <mergeCell ref="AI87:AU87"/>
    <mergeCell ref="AV87:AY87"/>
    <mergeCell ref="H90:L90"/>
    <mergeCell ref="M90:Y90"/>
    <mergeCell ref="Z90:AC90"/>
    <mergeCell ref="AD90:AH90"/>
    <mergeCell ref="AI90:AU90"/>
    <mergeCell ref="AV90:AY90"/>
    <mergeCell ref="H89:L89"/>
    <mergeCell ref="M89:Y89"/>
    <mergeCell ref="Z89:AC89"/>
    <mergeCell ref="AD89:AH89"/>
    <mergeCell ref="AI89:AU89"/>
    <mergeCell ref="AV89:AY89"/>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9:L99"/>
    <mergeCell ref="M99:Y99"/>
    <mergeCell ref="Z99:AC99"/>
    <mergeCell ref="AD99:AH99"/>
    <mergeCell ref="AI99:AU99"/>
    <mergeCell ref="AV99:AY99"/>
    <mergeCell ref="H97:AC97"/>
    <mergeCell ref="AD97:AY97"/>
    <mergeCell ref="H98:L98"/>
    <mergeCell ref="M98:Y98"/>
    <mergeCell ref="Z98:AC98"/>
    <mergeCell ref="AD98:AH98"/>
    <mergeCell ref="AI98:AU98"/>
    <mergeCell ref="AV98:AY98"/>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10:L110"/>
    <mergeCell ref="M110:Y110"/>
    <mergeCell ref="Z110:AC110"/>
    <mergeCell ref="AD110:AH110"/>
    <mergeCell ref="AI110:AU110"/>
    <mergeCell ref="AV110:AY110"/>
    <mergeCell ref="H108:AC108"/>
    <mergeCell ref="AD108:AY108"/>
    <mergeCell ref="H109:L109"/>
    <mergeCell ref="M109:Y109"/>
    <mergeCell ref="Z109:AC109"/>
    <mergeCell ref="AD109:AH109"/>
    <mergeCell ref="AI109:AU109"/>
    <mergeCell ref="AV109:AY109"/>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AC118"/>
    <mergeCell ref="AD118:AY118"/>
    <mergeCell ref="H119:L119"/>
    <mergeCell ref="M119:Y119"/>
    <mergeCell ref="Z119:AC119"/>
    <mergeCell ref="AD119:AH119"/>
    <mergeCell ref="AI119:AU119"/>
    <mergeCell ref="AV119:AY119"/>
    <mergeCell ref="H117:L117"/>
    <mergeCell ref="M117:Y117"/>
    <mergeCell ref="Z117:AC117"/>
    <mergeCell ref="AD117:AH117"/>
    <mergeCell ref="AI117:AU117"/>
    <mergeCell ref="AV117:AY117"/>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44:C144"/>
    <mergeCell ref="D144:M144"/>
    <mergeCell ref="N144:AK144"/>
    <mergeCell ref="AL144:AQ144"/>
    <mergeCell ref="AR144:AU144"/>
    <mergeCell ref="AV144:AX144"/>
    <mergeCell ref="B142:C142"/>
    <mergeCell ref="D142:M142"/>
    <mergeCell ref="N142:AK142"/>
    <mergeCell ref="AL142:AQ142"/>
    <mergeCell ref="AR142:AU142"/>
    <mergeCell ref="AV142:AX142"/>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8:C168"/>
    <mergeCell ref="D168:M168"/>
    <mergeCell ref="N168:AK168"/>
    <mergeCell ref="AL168:AQ168"/>
    <mergeCell ref="AR168:AU168"/>
    <mergeCell ref="AV168:AX168"/>
    <mergeCell ref="B166:C166"/>
    <mergeCell ref="D166:M166"/>
    <mergeCell ref="N166:AK166"/>
    <mergeCell ref="AL166:AQ166"/>
    <mergeCell ref="AR166:AU166"/>
    <mergeCell ref="AV166:AX166"/>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92:C192"/>
    <mergeCell ref="D192:M192"/>
    <mergeCell ref="N192:AK192"/>
    <mergeCell ref="AL192:AQ192"/>
    <mergeCell ref="AR192:AU192"/>
    <mergeCell ref="AV192:AX192"/>
    <mergeCell ref="B190:C190"/>
    <mergeCell ref="D190:M190"/>
    <mergeCell ref="N190:AK190"/>
    <mergeCell ref="AL190:AQ190"/>
    <mergeCell ref="AR190:AU190"/>
    <mergeCell ref="AV190:AX190"/>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8:C198"/>
    <mergeCell ref="D198:M198"/>
    <mergeCell ref="N198:AK198"/>
    <mergeCell ref="AL198:AQ198"/>
    <mergeCell ref="AR198:AU198"/>
    <mergeCell ref="AV198:AX198"/>
    <mergeCell ref="B197:C197"/>
    <mergeCell ref="D197:M197"/>
    <mergeCell ref="N197:AK197"/>
    <mergeCell ref="AL197:AQ197"/>
    <mergeCell ref="AR197:AU197"/>
    <mergeCell ref="AV197:AX197"/>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s>
  <phoneticPr fontId="2"/>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3" manualBreakCount="3">
    <brk id="34" min="1" max="50" man="1"/>
    <brk id="80" max="50" man="1"/>
    <brk id="128" max="50" man="1"/>
  </rowBreaks>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48"/>
  <sheetViews>
    <sheetView topLeftCell="A88" zoomScale="80" zoomScaleNormal="80" zoomScaleSheetLayoutView="85" zoomScalePageLayoutView="85"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0" width="2.21875" customWidth="1"/>
    <col min="31" max="46" width="2.6640625" customWidth="1"/>
    <col min="47" max="47" width="3.44140625" customWidth="1"/>
    <col min="48" max="58" width="2.21875" customWidth="1"/>
  </cols>
  <sheetData>
    <row r="1" spans="2:51" ht="23.25" customHeight="1" x14ac:dyDescent="0.15">
      <c r="AQ1" s="1072"/>
      <c r="AR1" s="1072"/>
      <c r="AS1" s="1072"/>
      <c r="AT1" s="1072"/>
      <c r="AU1" s="1072"/>
      <c r="AV1" s="1072"/>
      <c r="AW1" s="1072"/>
      <c r="AX1" s="34"/>
    </row>
    <row r="2" spans="2:51" ht="35.200000000000003" customHeight="1" thickBot="1" x14ac:dyDescent="0.2">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1073" t="s">
        <v>0</v>
      </c>
      <c r="AL2" s="1073"/>
      <c r="AM2" s="1073"/>
      <c r="AN2" s="1073"/>
      <c r="AO2" s="1073"/>
      <c r="AP2" s="1073"/>
      <c r="AQ2" s="1073"/>
      <c r="AR2" s="2250" t="s">
        <v>1757</v>
      </c>
      <c r="AS2" s="2251"/>
      <c r="AT2" s="2251"/>
      <c r="AU2" s="2251"/>
      <c r="AV2" s="2251"/>
      <c r="AW2" s="2251"/>
      <c r="AX2" s="2251"/>
      <c r="AY2" s="2251"/>
    </row>
    <row r="3" spans="2:51" ht="19" thickBot="1" x14ac:dyDescent="0.2">
      <c r="B3" s="1076" t="s">
        <v>1758</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20.95" customHeight="1" x14ac:dyDescent="0.15">
      <c r="B4" s="1079" t="s">
        <v>1</v>
      </c>
      <c r="C4" s="1080"/>
      <c r="D4" s="1080"/>
      <c r="E4" s="1080"/>
      <c r="F4" s="1080"/>
      <c r="G4" s="1080"/>
      <c r="H4" s="3357" t="s">
        <v>1759</v>
      </c>
      <c r="I4" s="3358"/>
      <c r="J4" s="3358"/>
      <c r="K4" s="3358"/>
      <c r="L4" s="3358"/>
      <c r="M4" s="3358"/>
      <c r="N4" s="3358"/>
      <c r="O4" s="3358"/>
      <c r="P4" s="3358"/>
      <c r="Q4" s="3358"/>
      <c r="R4" s="3358"/>
      <c r="S4" s="3358"/>
      <c r="T4" s="3358"/>
      <c r="U4" s="3358"/>
      <c r="V4" s="3358"/>
      <c r="W4" s="3358"/>
      <c r="X4" s="3358"/>
      <c r="Y4" s="3359"/>
      <c r="Z4" s="1084" t="s">
        <v>129</v>
      </c>
      <c r="AA4" s="1085"/>
      <c r="AB4" s="1085"/>
      <c r="AC4" s="1085"/>
      <c r="AD4" s="1085"/>
      <c r="AE4" s="1086"/>
      <c r="AF4" s="3251" t="s">
        <v>1760</v>
      </c>
      <c r="AG4" s="3360"/>
      <c r="AH4" s="3360"/>
      <c r="AI4" s="3360"/>
      <c r="AJ4" s="3360"/>
      <c r="AK4" s="3360"/>
      <c r="AL4" s="3360"/>
      <c r="AM4" s="3360"/>
      <c r="AN4" s="3360"/>
      <c r="AO4" s="3360"/>
      <c r="AP4" s="3360"/>
      <c r="AQ4" s="3361"/>
      <c r="AR4" s="1093" t="s">
        <v>2</v>
      </c>
      <c r="AS4" s="1085"/>
      <c r="AT4" s="1085"/>
      <c r="AU4" s="1085"/>
      <c r="AV4" s="1085"/>
      <c r="AW4" s="1085"/>
      <c r="AX4" s="1085"/>
      <c r="AY4" s="1094"/>
    </row>
    <row r="5" spans="2:51" ht="39.799999999999997" customHeight="1" x14ac:dyDescent="0.15">
      <c r="B5" s="1095" t="s">
        <v>3</v>
      </c>
      <c r="C5" s="1096"/>
      <c r="D5" s="1096"/>
      <c r="E5" s="1096"/>
      <c r="F5" s="1096"/>
      <c r="G5" s="1097"/>
      <c r="H5" s="3351" t="s">
        <v>1519</v>
      </c>
      <c r="I5" s="3352"/>
      <c r="J5" s="3352"/>
      <c r="K5" s="3352"/>
      <c r="L5" s="3352"/>
      <c r="M5" s="3352"/>
      <c r="N5" s="3352"/>
      <c r="O5" s="3352"/>
      <c r="P5" s="3352"/>
      <c r="Q5" s="3352"/>
      <c r="R5" s="3352"/>
      <c r="S5" s="3352"/>
      <c r="T5" s="3352"/>
      <c r="U5" s="3352"/>
      <c r="V5" s="3352"/>
      <c r="W5" s="2887"/>
      <c r="X5" s="2887"/>
      <c r="Y5" s="2887"/>
      <c r="Z5" s="1125" t="s">
        <v>4</v>
      </c>
      <c r="AA5" s="1126"/>
      <c r="AB5" s="1126"/>
      <c r="AC5" s="1126"/>
      <c r="AD5" s="1126"/>
      <c r="AE5" s="1127"/>
      <c r="AF5" s="3362"/>
      <c r="AG5" s="3363"/>
      <c r="AH5" s="3363"/>
      <c r="AI5" s="3363"/>
      <c r="AJ5" s="3363"/>
      <c r="AK5" s="3363"/>
      <c r="AL5" s="3363"/>
      <c r="AM5" s="3363"/>
      <c r="AN5" s="3363"/>
      <c r="AO5" s="3363"/>
      <c r="AP5" s="3363"/>
      <c r="AQ5" s="3364"/>
      <c r="AR5" s="2313" t="s">
        <v>1761</v>
      </c>
      <c r="AS5" s="2314"/>
      <c r="AT5" s="2314"/>
      <c r="AU5" s="2314"/>
      <c r="AV5" s="2314"/>
      <c r="AW5" s="2314"/>
      <c r="AX5" s="2314"/>
      <c r="AY5" s="2315"/>
    </row>
    <row r="6" spans="2:51" ht="30.8" customHeight="1" x14ac:dyDescent="0.15">
      <c r="B6" s="1131" t="s">
        <v>5</v>
      </c>
      <c r="C6" s="1132"/>
      <c r="D6" s="1132"/>
      <c r="E6" s="1132"/>
      <c r="F6" s="1132"/>
      <c r="G6" s="1132"/>
      <c r="H6" s="3353" t="s">
        <v>1762</v>
      </c>
      <c r="I6" s="2612"/>
      <c r="J6" s="2612"/>
      <c r="K6" s="2612"/>
      <c r="L6" s="2612"/>
      <c r="M6" s="2612"/>
      <c r="N6" s="2612"/>
      <c r="O6" s="2612"/>
      <c r="P6" s="2612"/>
      <c r="Q6" s="2612"/>
      <c r="R6" s="2612"/>
      <c r="S6" s="2612"/>
      <c r="T6" s="2612"/>
      <c r="U6" s="2612"/>
      <c r="V6" s="2612"/>
      <c r="W6" s="2612"/>
      <c r="X6" s="2612"/>
      <c r="Y6" s="2612"/>
      <c r="Z6" s="1134" t="s">
        <v>6</v>
      </c>
      <c r="AA6" s="1135"/>
      <c r="AB6" s="1135"/>
      <c r="AC6" s="1135"/>
      <c r="AD6" s="1135"/>
      <c r="AE6" s="1136"/>
      <c r="AF6" s="3354" t="s">
        <v>1763</v>
      </c>
      <c r="AG6" s="3355"/>
      <c r="AH6" s="3355"/>
      <c r="AI6" s="3355"/>
      <c r="AJ6" s="3355"/>
      <c r="AK6" s="3355"/>
      <c r="AL6" s="3355"/>
      <c r="AM6" s="3355"/>
      <c r="AN6" s="3355"/>
      <c r="AO6" s="3355"/>
      <c r="AP6" s="3355"/>
      <c r="AQ6" s="3355"/>
      <c r="AR6" s="2612"/>
      <c r="AS6" s="2612"/>
      <c r="AT6" s="2612"/>
      <c r="AU6" s="2612"/>
      <c r="AV6" s="2612"/>
      <c r="AW6" s="2612"/>
      <c r="AX6" s="2612"/>
      <c r="AY6" s="3356"/>
    </row>
    <row r="7" spans="2:51" ht="18" customHeight="1" x14ac:dyDescent="0.15">
      <c r="B7" s="1098" t="s">
        <v>112</v>
      </c>
      <c r="C7" s="1099"/>
      <c r="D7" s="1099"/>
      <c r="E7" s="1099"/>
      <c r="F7" s="1099"/>
      <c r="G7" s="1099"/>
      <c r="H7" s="2145" t="s">
        <v>1764</v>
      </c>
      <c r="I7" s="3237"/>
      <c r="J7" s="3237"/>
      <c r="K7" s="3237"/>
      <c r="L7" s="3237"/>
      <c r="M7" s="3237"/>
      <c r="N7" s="3237"/>
      <c r="O7" s="3237"/>
      <c r="P7" s="3237"/>
      <c r="Q7" s="3237"/>
      <c r="R7" s="3237"/>
      <c r="S7" s="3237"/>
      <c r="T7" s="3237"/>
      <c r="U7" s="3237"/>
      <c r="V7" s="3237"/>
      <c r="W7" s="1203"/>
      <c r="X7" s="1203"/>
      <c r="Y7" s="1203"/>
      <c r="Z7" s="1108" t="s">
        <v>130</v>
      </c>
      <c r="AA7" s="1109"/>
      <c r="AB7" s="1109"/>
      <c r="AC7" s="1109"/>
      <c r="AD7" s="1109"/>
      <c r="AE7" s="1110"/>
      <c r="AF7" s="3345" t="s">
        <v>1765</v>
      </c>
      <c r="AG7" s="3346"/>
      <c r="AH7" s="3346"/>
      <c r="AI7" s="3346"/>
      <c r="AJ7" s="3346"/>
      <c r="AK7" s="3346"/>
      <c r="AL7" s="3346"/>
      <c r="AM7" s="3346"/>
      <c r="AN7" s="3346"/>
      <c r="AO7" s="3346"/>
      <c r="AP7" s="3346"/>
      <c r="AQ7" s="3346"/>
      <c r="AR7" s="3346"/>
      <c r="AS7" s="3346"/>
      <c r="AT7" s="3346"/>
      <c r="AU7" s="3346"/>
      <c r="AV7" s="3346"/>
      <c r="AW7" s="3346"/>
      <c r="AX7" s="3346"/>
      <c r="AY7" s="3347"/>
    </row>
    <row r="8" spans="2:51" ht="24.05" customHeight="1" x14ac:dyDescent="0.15">
      <c r="B8" s="1100"/>
      <c r="C8" s="1101"/>
      <c r="D8" s="1101"/>
      <c r="E8" s="1101"/>
      <c r="F8" s="1101"/>
      <c r="G8" s="1101"/>
      <c r="H8" s="3238"/>
      <c r="I8" s="3239"/>
      <c r="J8" s="3239"/>
      <c r="K8" s="3239"/>
      <c r="L8" s="3239"/>
      <c r="M8" s="3239"/>
      <c r="N8" s="3239"/>
      <c r="O8" s="3239"/>
      <c r="P8" s="3239"/>
      <c r="Q8" s="3239"/>
      <c r="R8" s="3239"/>
      <c r="S8" s="3239"/>
      <c r="T8" s="3239"/>
      <c r="U8" s="3239"/>
      <c r="V8" s="3239"/>
      <c r="W8" s="1206"/>
      <c r="X8" s="1206"/>
      <c r="Y8" s="1206"/>
      <c r="Z8" s="1111"/>
      <c r="AA8" s="1109"/>
      <c r="AB8" s="1109"/>
      <c r="AC8" s="1109"/>
      <c r="AD8" s="1109"/>
      <c r="AE8" s="1110"/>
      <c r="AF8" s="3348"/>
      <c r="AG8" s="3349"/>
      <c r="AH8" s="3349"/>
      <c r="AI8" s="3349"/>
      <c r="AJ8" s="3349"/>
      <c r="AK8" s="3349"/>
      <c r="AL8" s="3349"/>
      <c r="AM8" s="3349"/>
      <c r="AN8" s="3349"/>
      <c r="AO8" s="3349"/>
      <c r="AP8" s="3349"/>
      <c r="AQ8" s="3349"/>
      <c r="AR8" s="3349"/>
      <c r="AS8" s="3349"/>
      <c r="AT8" s="3349"/>
      <c r="AU8" s="3349"/>
      <c r="AV8" s="3349"/>
      <c r="AW8" s="3349"/>
      <c r="AX8" s="3349"/>
      <c r="AY8" s="3350"/>
    </row>
    <row r="9" spans="2:51" ht="103.75" customHeight="1" x14ac:dyDescent="0.15">
      <c r="B9" s="1118" t="s">
        <v>113</v>
      </c>
      <c r="C9" s="1119"/>
      <c r="D9" s="1119"/>
      <c r="E9" s="1119"/>
      <c r="F9" s="1119"/>
      <c r="G9" s="1119"/>
      <c r="H9" s="2155" t="s">
        <v>1766</v>
      </c>
      <c r="I9" s="3246"/>
      <c r="J9" s="3246"/>
      <c r="K9" s="3246"/>
      <c r="L9" s="3246"/>
      <c r="M9" s="3246"/>
      <c r="N9" s="3246"/>
      <c r="O9" s="3246"/>
      <c r="P9" s="3246"/>
      <c r="Q9" s="3246"/>
      <c r="R9" s="3246"/>
      <c r="S9" s="3246"/>
      <c r="T9" s="3246"/>
      <c r="U9" s="3246"/>
      <c r="V9" s="3246"/>
      <c r="W9" s="3246"/>
      <c r="X9" s="3246"/>
      <c r="Y9" s="3246"/>
      <c r="Z9" s="3246"/>
      <c r="AA9" s="3246"/>
      <c r="AB9" s="3246"/>
      <c r="AC9" s="3246"/>
      <c r="AD9" s="3246"/>
      <c r="AE9" s="3246"/>
      <c r="AF9" s="3246"/>
      <c r="AG9" s="3246"/>
      <c r="AH9" s="3246"/>
      <c r="AI9" s="3246"/>
      <c r="AJ9" s="3246"/>
      <c r="AK9" s="3246"/>
      <c r="AL9" s="3246"/>
      <c r="AM9" s="3246"/>
      <c r="AN9" s="3246"/>
      <c r="AO9" s="3246"/>
      <c r="AP9" s="3246"/>
      <c r="AQ9" s="3246"/>
      <c r="AR9" s="3246"/>
      <c r="AS9" s="3246"/>
      <c r="AT9" s="3246"/>
      <c r="AU9" s="3246"/>
      <c r="AV9" s="3246"/>
      <c r="AW9" s="3246"/>
      <c r="AX9" s="3246"/>
      <c r="AY9" s="3247"/>
    </row>
    <row r="10" spans="2:51" ht="137.30000000000001" customHeight="1" x14ac:dyDescent="0.15">
      <c r="B10" s="1118" t="s">
        <v>114</v>
      </c>
      <c r="C10" s="1119"/>
      <c r="D10" s="1119"/>
      <c r="E10" s="1119"/>
      <c r="F10" s="1119"/>
      <c r="G10" s="1119"/>
      <c r="H10" s="2155" t="s">
        <v>1767</v>
      </c>
      <c r="I10" s="3246"/>
      <c r="J10" s="3246"/>
      <c r="K10" s="3246"/>
      <c r="L10" s="3246"/>
      <c r="M10" s="3246"/>
      <c r="N10" s="3246"/>
      <c r="O10" s="3246"/>
      <c r="P10" s="3246"/>
      <c r="Q10" s="3246"/>
      <c r="R10" s="3246"/>
      <c r="S10" s="3246"/>
      <c r="T10" s="3246"/>
      <c r="U10" s="3246"/>
      <c r="V10" s="3246"/>
      <c r="W10" s="3246"/>
      <c r="X10" s="3246"/>
      <c r="Y10" s="3246"/>
      <c r="Z10" s="3246"/>
      <c r="AA10" s="3246"/>
      <c r="AB10" s="3246"/>
      <c r="AC10" s="3246"/>
      <c r="AD10" s="3246"/>
      <c r="AE10" s="3246"/>
      <c r="AF10" s="3246"/>
      <c r="AG10" s="3246"/>
      <c r="AH10" s="3246"/>
      <c r="AI10" s="3246"/>
      <c r="AJ10" s="3246"/>
      <c r="AK10" s="3246"/>
      <c r="AL10" s="3246"/>
      <c r="AM10" s="3246"/>
      <c r="AN10" s="3246"/>
      <c r="AO10" s="3246"/>
      <c r="AP10" s="3246"/>
      <c r="AQ10" s="3246"/>
      <c r="AR10" s="3246"/>
      <c r="AS10" s="3246"/>
      <c r="AT10" s="3246"/>
      <c r="AU10" s="3246"/>
      <c r="AV10" s="3246"/>
      <c r="AW10" s="3246"/>
      <c r="AX10" s="3246"/>
      <c r="AY10" s="3247"/>
    </row>
    <row r="11" spans="2:51" ht="29.3" customHeight="1" x14ac:dyDescent="0.15">
      <c r="B11" s="1118" t="s">
        <v>10</v>
      </c>
      <c r="C11" s="1119"/>
      <c r="D11" s="1119"/>
      <c r="E11" s="1119"/>
      <c r="F11" s="1119"/>
      <c r="G11" s="1143"/>
      <c r="H11" s="1628" t="s">
        <v>712</v>
      </c>
      <c r="I11" s="1629"/>
      <c r="J11" s="1629"/>
      <c r="K11" s="1629"/>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30"/>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40.6" customHeight="1" x14ac:dyDescent="0.15">
      <c r="B13" s="685"/>
      <c r="C13" s="686"/>
      <c r="D13" s="686"/>
      <c r="E13" s="686"/>
      <c r="F13" s="686"/>
      <c r="G13" s="687"/>
      <c r="H13" s="1159" t="s">
        <v>17</v>
      </c>
      <c r="I13" s="1160"/>
      <c r="J13" s="1165" t="s">
        <v>18</v>
      </c>
      <c r="K13" s="1166"/>
      <c r="L13" s="1166"/>
      <c r="M13" s="1166"/>
      <c r="N13" s="1166"/>
      <c r="O13" s="1166"/>
      <c r="P13" s="1167"/>
      <c r="Q13" s="3343"/>
      <c r="R13" s="3343"/>
      <c r="S13" s="3343"/>
      <c r="T13" s="3343"/>
      <c r="U13" s="3343"/>
      <c r="V13" s="3343"/>
      <c r="W13" s="3343"/>
      <c r="X13" s="3343"/>
      <c r="Y13" s="3343"/>
      <c r="Z13" s="3343"/>
      <c r="AA13" s="3343"/>
      <c r="AB13" s="3343"/>
      <c r="AC13" s="3343"/>
      <c r="AD13" s="3343"/>
      <c r="AE13" s="3344">
        <v>0</v>
      </c>
      <c r="AF13" s="3344"/>
      <c r="AG13" s="3344"/>
      <c r="AH13" s="3344"/>
      <c r="AI13" s="3344"/>
      <c r="AJ13" s="3344"/>
      <c r="AK13" s="3344"/>
      <c r="AL13" s="3332" t="s">
        <v>1768</v>
      </c>
      <c r="AM13" s="3333"/>
      <c r="AN13" s="3333"/>
      <c r="AO13" s="3333"/>
      <c r="AP13" s="3333"/>
      <c r="AQ13" s="3333"/>
      <c r="AR13" s="3334"/>
      <c r="AS13" s="3332" t="s">
        <v>1769</v>
      </c>
      <c r="AT13" s="3333"/>
      <c r="AU13" s="3333"/>
      <c r="AV13" s="3333"/>
      <c r="AW13" s="3333"/>
      <c r="AX13" s="3333"/>
      <c r="AY13" s="3334"/>
    </row>
    <row r="14" spans="2:51" ht="29.3" customHeight="1" x14ac:dyDescent="0.15">
      <c r="B14" s="685"/>
      <c r="C14" s="686"/>
      <c r="D14" s="686"/>
      <c r="E14" s="686"/>
      <c r="F14" s="686"/>
      <c r="G14" s="687"/>
      <c r="H14" s="1161"/>
      <c r="I14" s="1162"/>
      <c r="J14" s="1173" t="s">
        <v>19</v>
      </c>
      <c r="K14" s="1174"/>
      <c r="L14" s="1174"/>
      <c r="M14" s="1174"/>
      <c r="N14" s="1174"/>
      <c r="O14" s="1174"/>
      <c r="P14" s="1175"/>
      <c r="Q14" s="3335"/>
      <c r="R14" s="3335"/>
      <c r="S14" s="3335"/>
      <c r="T14" s="3335"/>
      <c r="U14" s="3335"/>
      <c r="V14" s="3335"/>
      <c r="W14" s="3335"/>
      <c r="X14" s="3335"/>
      <c r="Y14" s="3335"/>
      <c r="Z14" s="3335"/>
      <c r="AA14" s="3335"/>
      <c r="AB14" s="3335"/>
      <c r="AC14" s="3335"/>
      <c r="AD14" s="3335"/>
      <c r="AE14" s="3336">
        <v>18232</v>
      </c>
      <c r="AF14" s="3337"/>
      <c r="AG14" s="3337"/>
      <c r="AH14" s="3337"/>
      <c r="AI14" s="3337"/>
      <c r="AJ14" s="3337"/>
      <c r="AK14" s="3338"/>
      <c r="AL14" s="3339">
        <v>0</v>
      </c>
      <c r="AM14" s="3337"/>
      <c r="AN14" s="3337"/>
      <c r="AO14" s="3337"/>
      <c r="AP14" s="3337"/>
      <c r="AQ14" s="3337"/>
      <c r="AR14" s="3338"/>
      <c r="AS14" s="2994"/>
      <c r="AT14" s="2994"/>
      <c r="AU14" s="2994"/>
      <c r="AV14" s="2994"/>
      <c r="AW14" s="2994"/>
      <c r="AX14" s="2994"/>
      <c r="AY14" s="2995"/>
    </row>
    <row r="15" spans="2:51" ht="24.75" customHeight="1" x14ac:dyDescent="0.15">
      <c r="B15" s="685"/>
      <c r="C15" s="686"/>
      <c r="D15" s="686"/>
      <c r="E15" s="686"/>
      <c r="F15" s="686"/>
      <c r="G15" s="687"/>
      <c r="H15" s="1161"/>
      <c r="I15" s="1162"/>
      <c r="J15" s="1173" t="s">
        <v>20</v>
      </c>
      <c r="K15" s="1174"/>
      <c r="L15" s="1174"/>
      <c r="M15" s="1174"/>
      <c r="N15" s="1174"/>
      <c r="O15" s="1174"/>
      <c r="P15" s="1175"/>
      <c r="Q15" s="3340"/>
      <c r="R15" s="3340"/>
      <c r="S15" s="3340"/>
      <c r="T15" s="3340"/>
      <c r="U15" s="3340"/>
      <c r="V15" s="3340"/>
      <c r="W15" s="3340"/>
      <c r="X15" s="3335"/>
      <c r="Y15" s="3335"/>
      <c r="Z15" s="3335"/>
      <c r="AA15" s="3335"/>
      <c r="AB15" s="3335"/>
      <c r="AC15" s="3335"/>
      <c r="AD15" s="3335"/>
      <c r="AE15" s="3341">
        <v>-15050</v>
      </c>
      <c r="AF15" s="3341"/>
      <c r="AG15" s="3341"/>
      <c r="AH15" s="3341"/>
      <c r="AI15" s="3341"/>
      <c r="AJ15" s="3341"/>
      <c r="AK15" s="3341"/>
      <c r="AL15" s="3342">
        <v>15050</v>
      </c>
      <c r="AM15" s="3342"/>
      <c r="AN15" s="3342"/>
      <c r="AO15" s="3342"/>
      <c r="AP15" s="3342"/>
      <c r="AQ15" s="3342"/>
      <c r="AR15" s="3342"/>
      <c r="AS15" s="2994"/>
      <c r="AT15" s="2994"/>
      <c r="AU15" s="2994"/>
      <c r="AV15" s="2994"/>
      <c r="AW15" s="2994"/>
      <c r="AX15" s="2994"/>
      <c r="AY15" s="2995"/>
    </row>
    <row r="16" spans="2:51" ht="24.75" customHeight="1" x14ac:dyDescent="0.15">
      <c r="B16" s="685"/>
      <c r="C16" s="686"/>
      <c r="D16" s="686"/>
      <c r="E16" s="686"/>
      <c r="F16" s="686"/>
      <c r="G16" s="687"/>
      <c r="H16" s="1163"/>
      <c r="I16" s="1164"/>
      <c r="J16" s="1177" t="s">
        <v>21</v>
      </c>
      <c r="K16" s="1178"/>
      <c r="L16" s="1178"/>
      <c r="M16" s="1178"/>
      <c r="N16" s="1178"/>
      <c r="O16" s="1178"/>
      <c r="P16" s="1179"/>
      <c r="Q16" s="3331">
        <f>SUM(Q13:Q15)</f>
        <v>0</v>
      </c>
      <c r="R16" s="3331"/>
      <c r="S16" s="3331"/>
      <c r="T16" s="3331"/>
      <c r="U16" s="3331"/>
      <c r="V16" s="3331"/>
      <c r="W16" s="3331"/>
      <c r="X16" s="3331">
        <f t="shared" ref="X16" si="0">SUM(X13:X15)</f>
        <v>0</v>
      </c>
      <c r="Y16" s="3331"/>
      <c r="Z16" s="3331"/>
      <c r="AA16" s="3331"/>
      <c r="AB16" s="3331"/>
      <c r="AC16" s="3331"/>
      <c r="AD16" s="3331"/>
      <c r="AE16" s="3331">
        <f>SUM(AE13:AE15)+18232</f>
        <v>21414</v>
      </c>
      <c r="AF16" s="3331"/>
      <c r="AG16" s="3331"/>
      <c r="AH16" s="3331"/>
      <c r="AI16" s="3331"/>
      <c r="AJ16" s="3331"/>
      <c r="AK16" s="3331"/>
      <c r="AL16" s="3331">
        <v>36934</v>
      </c>
      <c r="AM16" s="3331"/>
      <c r="AN16" s="3331"/>
      <c r="AO16" s="3331"/>
      <c r="AP16" s="3331"/>
      <c r="AQ16" s="3331"/>
      <c r="AR16" s="3331"/>
      <c r="AS16" s="3332" t="s">
        <v>1769</v>
      </c>
      <c r="AT16" s="3333"/>
      <c r="AU16" s="3333"/>
      <c r="AV16" s="3333"/>
      <c r="AW16" s="3333"/>
      <c r="AX16" s="3333"/>
      <c r="AY16" s="3334"/>
    </row>
    <row r="17" spans="2:51" ht="24.75" customHeight="1" x14ac:dyDescent="0.15">
      <c r="B17" s="685"/>
      <c r="C17" s="686"/>
      <c r="D17" s="686"/>
      <c r="E17" s="686"/>
      <c r="F17" s="686"/>
      <c r="G17" s="687"/>
      <c r="H17" s="1190" t="s">
        <v>22</v>
      </c>
      <c r="I17" s="1191"/>
      <c r="J17" s="1191"/>
      <c r="K17" s="1191"/>
      <c r="L17" s="1191"/>
      <c r="M17" s="1191"/>
      <c r="N17" s="1191"/>
      <c r="O17" s="1191"/>
      <c r="P17" s="1191"/>
      <c r="Q17" s="3326"/>
      <c r="R17" s="3326"/>
      <c r="S17" s="3326"/>
      <c r="T17" s="3326"/>
      <c r="U17" s="3326"/>
      <c r="V17" s="3326"/>
      <c r="W17" s="3326"/>
      <c r="X17" s="3326"/>
      <c r="Y17" s="3326"/>
      <c r="Z17" s="3326"/>
      <c r="AA17" s="3326"/>
      <c r="AB17" s="3326"/>
      <c r="AC17" s="3326"/>
      <c r="AD17" s="3326"/>
      <c r="AE17" s="3327">
        <v>400</v>
      </c>
      <c r="AF17" s="3328"/>
      <c r="AG17" s="3328"/>
      <c r="AH17" s="3328"/>
      <c r="AI17" s="3328"/>
      <c r="AJ17" s="3328"/>
      <c r="AK17" s="3329"/>
      <c r="AL17" s="3326"/>
      <c r="AM17" s="3326"/>
      <c r="AN17" s="3326"/>
      <c r="AO17" s="3326"/>
      <c r="AP17" s="3326"/>
      <c r="AQ17" s="3326"/>
      <c r="AR17" s="3326"/>
      <c r="AS17" s="3326"/>
      <c r="AT17" s="3326"/>
      <c r="AU17" s="3326"/>
      <c r="AV17" s="3326"/>
      <c r="AW17" s="3326"/>
      <c r="AX17" s="3326"/>
      <c r="AY17" s="3330"/>
    </row>
    <row r="18" spans="2:51" ht="24.75" customHeight="1" x14ac:dyDescent="0.15">
      <c r="B18" s="1150"/>
      <c r="C18" s="1151"/>
      <c r="D18" s="1151"/>
      <c r="E18" s="1151"/>
      <c r="F18" s="1151"/>
      <c r="G18" s="1152"/>
      <c r="H18" s="1190" t="s">
        <v>23</v>
      </c>
      <c r="I18" s="1191"/>
      <c r="J18" s="1191"/>
      <c r="K18" s="1191"/>
      <c r="L18" s="1191"/>
      <c r="M18" s="1191"/>
      <c r="N18" s="1191"/>
      <c r="O18" s="1191"/>
      <c r="P18" s="1191"/>
      <c r="Q18" s="1193"/>
      <c r="R18" s="1193"/>
      <c r="S18" s="1193"/>
      <c r="T18" s="1193"/>
      <c r="U18" s="1193"/>
      <c r="V18" s="1193"/>
      <c r="W18" s="1193"/>
      <c r="X18" s="1193"/>
      <c r="Y18" s="1193"/>
      <c r="Z18" s="1193"/>
      <c r="AA18" s="1193"/>
      <c r="AB18" s="1193"/>
      <c r="AC18" s="1193"/>
      <c r="AD18" s="1193"/>
      <c r="AE18" s="3325">
        <f t="shared" ref="AE18" si="1">(AE17/AE16)</f>
        <v>1.8679368637340057E-2</v>
      </c>
      <c r="AF18" s="3325"/>
      <c r="AG18" s="3325"/>
      <c r="AH18" s="3325"/>
      <c r="AI18" s="3325"/>
      <c r="AJ18" s="3325"/>
      <c r="AK18" s="3325"/>
      <c r="AL18" s="1193"/>
      <c r="AM18" s="1193"/>
      <c r="AN18" s="1193"/>
      <c r="AO18" s="1193"/>
      <c r="AP18" s="1193"/>
      <c r="AQ18" s="1193"/>
      <c r="AR18" s="1193"/>
      <c r="AS18" s="1193"/>
      <c r="AT18" s="1193"/>
      <c r="AU18" s="1193"/>
      <c r="AV18" s="1193"/>
      <c r="AW18" s="1193"/>
      <c r="AX18" s="1193"/>
      <c r="AY18" s="1194"/>
    </row>
    <row r="19" spans="2:51" ht="31.75" customHeight="1" x14ac:dyDescent="0.15">
      <c r="B19" s="1246" t="s">
        <v>24</v>
      </c>
      <c r="C19" s="1247"/>
      <c r="D19" s="1247"/>
      <c r="E19" s="1247"/>
      <c r="F19" s="1247"/>
      <c r="G19" s="1248"/>
      <c r="H19" s="1217" t="s">
        <v>25</v>
      </c>
      <c r="I19" s="1156"/>
      <c r="J19" s="1156"/>
      <c r="K19" s="1156"/>
      <c r="L19" s="1156"/>
      <c r="M19" s="1156"/>
      <c r="N19" s="1156"/>
      <c r="O19" s="1156"/>
      <c r="P19" s="1156"/>
      <c r="Q19" s="1156"/>
      <c r="R19" s="1156"/>
      <c r="S19" s="1156"/>
      <c r="T19" s="1156"/>
      <c r="U19" s="1156"/>
      <c r="V19" s="1156"/>
      <c r="W19" s="1156"/>
      <c r="X19" s="1156"/>
      <c r="Y19" s="1157"/>
      <c r="Z19" s="1218"/>
      <c r="AA19" s="1219"/>
      <c r="AB19" s="1220"/>
      <c r="AC19" s="1155" t="s">
        <v>26</v>
      </c>
      <c r="AD19" s="1156"/>
      <c r="AE19" s="1157"/>
      <c r="AF19" s="1199" t="s">
        <v>116</v>
      </c>
      <c r="AG19" s="1199"/>
      <c r="AH19" s="1199"/>
      <c r="AI19" s="1199"/>
      <c r="AJ19" s="1199"/>
      <c r="AK19" s="1199" t="s">
        <v>124</v>
      </c>
      <c r="AL19" s="1199"/>
      <c r="AM19" s="1199"/>
      <c r="AN19" s="1199"/>
      <c r="AO19" s="1199"/>
      <c r="AP19" s="1199" t="s">
        <v>125</v>
      </c>
      <c r="AQ19" s="1199"/>
      <c r="AR19" s="1199"/>
      <c r="AS19" s="1199"/>
      <c r="AT19" s="1199"/>
      <c r="AU19" s="1200" t="s">
        <v>1770</v>
      </c>
      <c r="AV19" s="1199"/>
      <c r="AW19" s="1199"/>
      <c r="AX19" s="1199"/>
      <c r="AY19" s="1201"/>
    </row>
    <row r="20" spans="2:51" ht="44.2" customHeight="1" x14ac:dyDescent="0.15">
      <c r="B20" s="1249"/>
      <c r="C20" s="1247"/>
      <c r="D20" s="1247"/>
      <c r="E20" s="1247"/>
      <c r="F20" s="1247"/>
      <c r="G20" s="1248"/>
      <c r="H20" s="2407" t="s">
        <v>1771</v>
      </c>
      <c r="I20" s="1340"/>
      <c r="J20" s="1340"/>
      <c r="K20" s="1340"/>
      <c r="L20" s="1340"/>
      <c r="M20" s="1340"/>
      <c r="N20" s="1340"/>
      <c r="O20" s="1340"/>
      <c r="P20" s="1340"/>
      <c r="Q20" s="1340"/>
      <c r="R20" s="1340"/>
      <c r="S20" s="1340"/>
      <c r="T20" s="1340"/>
      <c r="U20" s="1340"/>
      <c r="V20" s="1340"/>
      <c r="W20" s="1340"/>
      <c r="X20" s="1340"/>
      <c r="Y20" s="2905"/>
      <c r="Z20" s="1208" t="s">
        <v>27</v>
      </c>
      <c r="AA20" s="1209"/>
      <c r="AB20" s="1210"/>
      <c r="AC20" s="1211" t="s">
        <v>1772</v>
      </c>
      <c r="AD20" s="1211"/>
      <c r="AE20" s="1211"/>
      <c r="AF20" s="2807" t="s">
        <v>1773</v>
      </c>
      <c r="AG20" s="1614"/>
      <c r="AH20" s="1614"/>
      <c r="AI20" s="1614"/>
      <c r="AJ20" s="1614"/>
      <c r="AK20" s="2807" t="s">
        <v>1774</v>
      </c>
      <c r="AL20" s="1614"/>
      <c r="AM20" s="1614"/>
      <c r="AN20" s="1614"/>
      <c r="AO20" s="1614"/>
      <c r="AP20" s="2658" t="s">
        <v>1775</v>
      </c>
      <c r="AQ20" s="3323"/>
      <c r="AR20" s="3323"/>
      <c r="AS20" s="3323"/>
      <c r="AT20" s="3324"/>
      <c r="AU20" s="1214" t="s">
        <v>1776</v>
      </c>
      <c r="AV20" s="1215"/>
      <c r="AW20" s="1215"/>
      <c r="AX20" s="1215"/>
      <c r="AY20" s="1216"/>
    </row>
    <row r="21" spans="2:51" ht="32.25" customHeight="1" x14ac:dyDescent="0.15">
      <c r="B21" s="1250"/>
      <c r="C21" s="1251"/>
      <c r="D21" s="1251"/>
      <c r="E21" s="1251"/>
      <c r="F21" s="1251"/>
      <c r="G21" s="1252"/>
      <c r="H21" s="3320"/>
      <c r="I21" s="3321"/>
      <c r="J21" s="3321"/>
      <c r="K21" s="3321"/>
      <c r="L21" s="3321"/>
      <c r="M21" s="3321"/>
      <c r="N21" s="3321"/>
      <c r="O21" s="3321"/>
      <c r="P21" s="3321"/>
      <c r="Q21" s="3321"/>
      <c r="R21" s="3321"/>
      <c r="S21" s="3321"/>
      <c r="T21" s="3321"/>
      <c r="U21" s="3321"/>
      <c r="V21" s="3321"/>
      <c r="W21" s="3321"/>
      <c r="X21" s="3321"/>
      <c r="Y21" s="3322"/>
      <c r="Z21" s="1155" t="s">
        <v>28</v>
      </c>
      <c r="AA21" s="1156"/>
      <c r="AB21" s="1157"/>
      <c r="AC21" s="1239" t="s">
        <v>1615</v>
      </c>
      <c r="AD21" s="1239"/>
      <c r="AE21" s="1239"/>
      <c r="AF21" s="2425">
        <v>37.9</v>
      </c>
      <c r="AG21" s="2425"/>
      <c r="AH21" s="2425"/>
      <c r="AI21" s="2425"/>
      <c r="AJ21" s="2425"/>
      <c r="AK21" s="2425">
        <v>57.9</v>
      </c>
      <c r="AL21" s="2425"/>
      <c r="AM21" s="2425"/>
      <c r="AN21" s="2425"/>
      <c r="AO21" s="2425"/>
      <c r="AP21" s="1398">
        <v>95.2</v>
      </c>
      <c r="AQ21" s="1304"/>
      <c r="AR21" s="1304"/>
      <c r="AS21" s="1304"/>
      <c r="AT21" s="1305"/>
      <c r="AU21" s="1241"/>
      <c r="AV21" s="1241"/>
      <c r="AW21" s="1241"/>
      <c r="AX21" s="1241"/>
      <c r="AY21" s="1242"/>
    </row>
    <row r="22" spans="2:51" ht="31.75" customHeight="1" x14ac:dyDescent="0.15">
      <c r="B22" s="1243" t="s">
        <v>29</v>
      </c>
      <c r="C22" s="1244"/>
      <c r="D22" s="1244"/>
      <c r="E22" s="1244"/>
      <c r="F22" s="1244"/>
      <c r="G22" s="1245"/>
      <c r="H22" s="1217" t="s">
        <v>30</v>
      </c>
      <c r="I22" s="1156"/>
      <c r="J22" s="1156"/>
      <c r="K22" s="1156"/>
      <c r="L22" s="1156"/>
      <c r="M22" s="1156"/>
      <c r="N22" s="1156"/>
      <c r="O22" s="1156"/>
      <c r="P22" s="1156"/>
      <c r="Q22" s="1156"/>
      <c r="R22" s="1156"/>
      <c r="S22" s="1156"/>
      <c r="T22" s="1156"/>
      <c r="U22" s="1156"/>
      <c r="V22" s="1156"/>
      <c r="W22" s="1156"/>
      <c r="X22" s="1156"/>
      <c r="Y22" s="1157"/>
      <c r="Z22" s="1218"/>
      <c r="AA22" s="1219"/>
      <c r="AB22" s="1220"/>
      <c r="AC22" s="1155" t="s">
        <v>26</v>
      </c>
      <c r="AD22" s="1156"/>
      <c r="AE22" s="1157"/>
      <c r="AF22" s="1199" t="s">
        <v>116</v>
      </c>
      <c r="AG22" s="1199"/>
      <c r="AH22" s="1199"/>
      <c r="AI22" s="1199"/>
      <c r="AJ22" s="1199"/>
      <c r="AK22" s="1199" t="s">
        <v>124</v>
      </c>
      <c r="AL22" s="1199"/>
      <c r="AM22" s="1199"/>
      <c r="AN22" s="1199"/>
      <c r="AO22" s="1199"/>
      <c r="AP22" s="1199" t="s">
        <v>125</v>
      </c>
      <c r="AQ22" s="1199"/>
      <c r="AR22" s="1199"/>
      <c r="AS22" s="1199"/>
      <c r="AT22" s="1199"/>
      <c r="AU22" s="1264" t="s">
        <v>31</v>
      </c>
      <c r="AV22" s="1265"/>
      <c r="AW22" s="1265"/>
      <c r="AX22" s="1265"/>
      <c r="AY22" s="1266"/>
    </row>
    <row r="23" spans="2:51" ht="39.950000000000003" customHeight="1" x14ac:dyDescent="0.15">
      <c r="B23" s="688"/>
      <c r="C23" s="689"/>
      <c r="D23" s="689"/>
      <c r="E23" s="689"/>
      <c r="F23" s="689"/>
      <c r="G23" s="690"/>
      <c r="H23" s="2407" t="s">
        <v>1777</v>
      </c>
      <c r="I23" s="1340"/>
      <c r="J23" s="1340"/>
      <c r="K23" s="1340"/>
      <c r="L23" s="1340"/>
      <c r="M23" s="1340"/>
      <c r="N23" s="1340"/>
      <c r="O23" s="1340"/>
      <c r="P23" s="1340"/>
      <c r="Q23" s="1340"/>
      <c r="R23" s="1340"/>
      <c r="S23" s="1340"/>
      <c r="T23" s="1340"/>
      <c r="U23" s="1340"/>
      <c r="V23" s="1340"/>
      <c r="W23" s="1340"/>
      <c r="X23" s="1340"/>
      <c r="Y23" s="2905"/>
      <c r="Z23" s="1269" t="s">
        <v>32</v>
      </c>
      <c r="AA23" s="1270"/>
      <c r="AB23" s="1271"/>
      <c r="AC23" s="1275" t="s">
        <v>1371</v>
      </c>
      <c r="AD23" s="1276"/>
      <c r="AE23" s="1277"/>
      <c r="AF23" s="1239" t="s">
        <v>1778</v>
      </c>
      <c r="AG23" s="1239"/>
      <c r="AH23" s="1239"/>
      <c r="AI23" s="1239"/>
      <c r="AJ23" s="1239"/>
      <c r="AK23" s="2425" t="s">
        <v>1778</v>
      </c>
      <c r="AL23" s="2425"/>
      <c r="AM23" s="2425"/>
      <c r="AN23" s="2425"/>
      <c r="AO23" s="2425"/>
      <c r="AP23" s="613">
        <v>10</v>
      </c>
      <c r="AQ23" s="614"/>
      <c r="AR23" s="614"/>
      <c r="AS23" s="614"/>
      <c r="AT23" s="2166"/>
      <c r="AU23" s="1254"/>
      <c r="AV23" s="1254"/>
      <c r="AW23" s="1254"/>
      <c r="AX23" s="1254"/>
      <c r="AY23" s="1255"/>
    </row>
    <row r="24" spans="2:51" ht="26.85" customHeight="1" x14ac:dyDescent="0.15">
      <c r="B24" s="670"/>
      <c r="C24" s="554"/>
      <c r="D24" s="554"/>
      <c r="E24" s="554"/>
      <c r="F24" s="554"/>
      <c r="G24" s="1573"/>
      <c r="H24" s="3320"/>
      <c r="I24" s="3321"/>
      <c r="J24" s="3321"/>
      <c r="K24" s="3321"/>
      <c r="L24" s="3321"/>
      <c r="M24" s="3321"/>
      <c r="N24" s="3321"/>
      <c r="O24" s="3321"/>
      <c r="P24" s="3321"/>
      <c r="Q24" s="3321"/>
      <c r="R24" s="3321"/>
      <c r="S24" s="3321"/>
      <c r="T24" s="3321"/>
      <c r="U24" s="3321"/>
      <c r="V24" s="3321"/>
      <c r="W24" s="3321"/>
      <c r="X24" s="3321"/>
      <c r="Y24" s="3322"/>
      <c r="Z24" s="1584"/>
      <c r="AA24" s="1585"/>
      <c r="AB24" s="1586"/>
      <c r="AC24" s="1587"/>
      <c r="AD24" s="1588"/>
      <c r="AE24" s="1589"/>
      <c r="AF24" s="2022"/>
      <c r="AG24" s="1395"/>
      <c r="AH24" s="1395"/>
      <c r="AI24" s="1395"/>
      <c r="AJ24" s="1396"/>
      <c r="AK24" s="2022"/>
      <c r="AL24" s="1395"/>
      <c r="AM24" s="1395"/>
      <c r="AN24" s="1395"/>
      <c r="AO24" s="1396"/>
      <c r="AP24" s="1722">
        <v>-47</v>
      </c>
      <c r="AQ24" s="3317"/>
      <c r="AR24" s="3317"/>
      <c r="AS24" s="3317"/>
      <c r="AT24" s="3318"/>
      <c r="AU24" s="3317">
        <v>-49</v>
      </c>
      <c r="AV24" s="3317"/>
      <c r="AW24" s="3317"/>
      <c r="AX24" s="3317"/>
      <c r="AY24" s="3319"/>
    </row>
    <row r="25" spans="2:51" ht="61.55" customHeight="1" x14ac:dyDescent="0.15">
      <c r="B25" s="1243" t="s">
        <v>34</v>
      </c>
      <c r="C25" s="1256"/>
      <c r="D25" s="1256"/>
      <c r="E25" s="1256"/>
      <c r="F25" s="1256"/>
      <c r="G25" s="1256"/>
      <c r="H25" s="2769" t="s">
        <v>1779</v>
      </c>
      <c r="I25" s="2461"/>
      <c r="J25" s="2461"/>
      <c r="K25" s="2461"/>
      <c r="L25" s="2461"/>
      <c r="M25" s="2461"/>
      <c r="N25" s="2461"/>
      <c r="O25" s="2461"/>
      <c r="P25" s="2461"/>
      <c r="Q25" s="2461"/>
      <c r="R25" s="2461"/>
      <c r="S25" s="2461"/>
      <c r="T25" s="2461"/>
      <c r="U25" s="2461"/>
      <c r="V25" s="2461"/>
      <c r="W25" s="2461"/>
      <c r="X25" s="2461"/>
      <c r="Y25" s="2461"/>
      <c r="Z25" s="1258" t="s">
        <v>35</v>
      </c>
      <c r="AA25" s="1259"/>
      <c r="AB25" s="1260"/>
      <c r="AC25" s="2030" t="s">
        <v>1780</v>
      </c>
      <c r="AD25" s="2031"/>
      <c r="AE25" s="2031"/>
      <c r="AF25" s="2031"/>
      <c r="AG25" s="2031"/>
      <c r="AH25" s="2031"/>
      <c r="AI25" s="2031"/>
      <c r="AJ25" s="2031"/>
      <c r="AK25" s="2031"/>
      <c r="AL25" s="2031"/>
      <c r="AM25" s="2031"/>
      <c r="AN25" s="2031"/>
      <c r="AO25" s="2031"/>
      <c r="AP25" s="2031"/>
      <c r="AQ25" s="2031"/>
      <c r="AR25" s="2031"/>
      <c r="AS25" s="2031"/>
      <c r="AT25" s="2031"/>
      <c r="AU25" s="2031"/>
      <c r="AV25" s="2031"/>
      <c r="AW25" s="2031"/>
      <c r="AX25" s="2031"/>
      <c r="AY25" s="2032"/>
    </row>
    <row r="26" spans="2:51" ht="33.75" customHeight="1" x14ac:dyDescent="0.15">
      <c r="B26" s="1317" t="s">
        <v>36</v>
      </c>
      <c r="C26" s="1318"/>
      <c r="D26" s="1323" t="s">
        <v>37</v>
      </c>
      <c r="E26" s="1324"/>
      <c r="F26" s="1324"/>
      <c r="G26" s="1324"/>
      <c r="H26" s="1324"/>
      <c r="I26" s="1324"/>
      <c r="J26" s="1324"/>
      <c r="K26" s="1324"/>
      <c r="L26" s="1325"/>
      <c r="M26" s="3302" t="s">
        <v>1781</v>
      </c>
      <c r="N26" s="3303"/>
      <c r="O26" s="3303"/>
      <c r="P26" s="3303"/>
      <c r="Q26" s="3303"/>
      <c r="R26" s="3303"/>
      <c r="S26" s="3302" t="s">
        <v>1782</v>
      </c>
      <c r="T26" s="3303"/>
      <c r="U26" s="3303"/>
      <c r="V26" s="3303"/>
      <c r="W26" s="3303"/>
      <c r="X26" s="3303"/>
      <c r="Y26" s="1328" t="s">
        <v>39</v>
      </c>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9"/>
    </row>
    <row r="27" spans="2:51" ht="23.1" customHeight="1" x14ac:dyDescent="0.15">
      <c r="B27" s="1319"/>
      <c r="C27" s="1320"/>
      <c r="D27" s="3304" t="s">
        <v>1783</v>
      </c>
      <c r="E27" s="3305"/>
      <c r="F27" s="3305"/>
      <c r="G27" s="3305"/>
      <c r="H27" s="3305"/>
      <c r="I27" s="3305"/>
      <c r="J27" s="3305"/>
      <c r="K27" s="3305"/>
      <c r="L27" s="3306"/>
      <c r="M27" s="2490" t="s">
        <v>1784</v>
      </c>
      <c r="N27" s="2490"/>
      <c r="O27" s="2490"/>
      <c r="P27" s="2490"/>
      <c r="Q27" s="2490"/>
      <c r="R27" s="2490"/>
      <c r="S27" s="3307" t="s">
        <v>1785</v>
      </c>
      <c r="T27" s="3307"/>
      <c r="U27" s="3307"/>
      <c r="V27" s="3307"/>
      <c r="W27" s="3307"/>
      <c r="X27" s="3307"/>
      <c r="Y27" s="3308" t="s">
        <v>1786</v>
      </c>
      <c r="Z27" s="3309"/>
      <c r="AA27" s="3309"/>
      <c r="AB27" s="3309"/>
      <c r="AC27" s="3309"/>
      <c r="AD27" s="3309"/>
      <c r="AE27" s="3309"/>
      <c r="AF27" s="3309"/>
      <c r="AG27" s="3309"/>
      <c r="AH27" s="3309"/>
      <c r="AI27" s="3309"/>
      <c r="AJ27" s="3309"/>
      <c r="AK27" s="3309"/>
      <c r="AL27" s="3309"/>
      <c r="AM27" s="3309"/>
      <c r="AN27" s="3309"/>
      <c r="AO27" s="3309"/>
      <c r="AP27" s="3309"/>
      <c r="AQ27" s="3309"/>
      <c r="AR27" s="3309"/>
      <c r="AS27" s="3309"/>
      <c r="AT27" s="3309"/>
      <c r="AU27" s="3309"/>
      <c r="AV27" s="3309"/>
      <c r="AW27" s="3309"/>
      <c r="AX27" s="3309"/>
      <c r="AY27" s="3310"/>
    </row>
    <row r="28" spans="2:51" ht="23.1" customHeight="1" x14ac:dyDescent="0.15">
      <c r="B28" s="1319"/>
      <c r="C28" s="1320"/>
      <c r="D28" s="3298" t="s">
        <v>1787</v>
      </c>
      <c r="E28" s="3299"/>
      <c r="F28" s="3299"/>
      <c r="G28" s="3299"/>
      <c r="H28" s="3299"/>
      <c r="I28" s="3299"/>
      <c r="J28" s="3299"/>
      <c r="K28" s="3299"/>
      <c r="L28" s="3300"/>
      <c r="M28" s="2468" t="s">
        <v>1788</v>
      </c>
      <c r="N28" s="2468"/>
      <c r="O28" s="2468"/>
      <c r="P28" s="2468"/>
      <c r="Q28" s="2468"/>
      <c r="R28" s="2468"/>
      <c r="S28" s="3301" t="s">
        <v>1789</v>
      </c>
      <c r="T28" s="3301"/>
      <c r="U28" s="3301"/>
      <c r="V28" s="3301"/>
      <c r="W28" s="3301"/>
      <c r="X28" s="3301"/>
      <c r="Y28" s="3311"/>
      <c r="Z28" s="3312"/>
      <c r="AA28" s="3312"/>
      <c r="AB28" s="3312"/>
      <c r="AC28" s="3312"/>
      <c r="AD28" s="3312"/>
      <c r="AE28" s="3312"/>
      <c r="AF28" s="3312"/>
      <c r="AG28" s="3312"/>
      <c r="AH28" s="3312"/>
      <c r="AI28" s="3312"/>
      <c r="AJ28" s="3312"/>
      <c r="AK28" s="3312"/>
      <c r="AL28" s="3312"/>
      <c r="AM28" s="3312"/>
      <c r="AN28" s="3312"/>
      <c r="AO28" s="3312"/>
      <c r="AP28" s="3312"/>
      <c r="AQ28" s="3312"/>
      <c r="AR28" s="3312"/>
      <c r="AS28" s="3312"/>
      <c r="AT28" s="3312"/>
      <c r="AU28" s="3312"/>
      <c r="AV28" s="3312"/>
      <c r="AW28" s="3312"/>
      <c r="AX28" s="3312"/>
      <c r="AY28" s="3313"/>
    </row>
    <row r="29" spans="2:51" ht="23.1" customHeight="1" x14ac:dyDescent="0.15">
      <c r="B29" s="1319"/>
      <c r="C29" s="1320"/>
      <c r="D29" s="3298" t="s">
        <v>1790</v>
      </c>
      <c r="E29" s="3299"/>
      <c r="F29" s="3299"/>
      <c r="G29" s="3299"/>
      <c r="H29" s="3299"/>
      <c r="I29" s="3299"/>
      <c r="J29" s="3299"/>
      <c r="K29" s="3299"/>
      <c r="L29" s="3300"/>
      <c r="M29" s="1610" t="s">
        <v>1791</v>
      </c>
      <c r="N29" s="1611"/>
      <c r="O29" s="1611"/>
      <c r="P29" s="1611"/>
      <c r="Q29" s="1611"/>
      <c r="R29" s="1612"/>
      <c r="S29" s="3301" t="s">
        <v>1792</v>
      </c>
      <c r="T29" s="3301"/>
      <c r="U29" s="3301"/>
      <c r="V29" s="3301"/>
      <c r="W29" s="3301"/>
      <c r="X29" s="3301"/>
      <c r="Y29" s="3311"/>
      <c r="Z29" s="3312"/>
      <c r="AA29" s="3312"/>
      <c r="AB29" s="3312"/>
      <c r="AC29" s="3312"/>
      <c r="AD29" s="3312"/>
      <c r="AE29" s="3312"/>
      <c r="AF29" s="3312"/>
      <c r="AG29" s="3312"/>
      <c r="AH29" s="3312"/>
      <c r="AI29" s="3312"/>
      <c r="AJ29" s="3312"/>
      <c r="AK29" s="3312"/>
      <c r="AL29" s="3312"/>
      <c r="AM29" s="3312"/>
      <c r="AN29" s="3312"/>
      <c r="AO29" s="3312"/>
      <c r="AP29" s="3312"/>
      <c r="AQ29" s="3312"/>
      <c r="AR29" s="3312"/>
      <c r="AS29" s="3312"/>
      <c r="AT29" s="3312"/>
      <c r="AU29" s="3312"/>
      <c r="AV29" s="3312"/>
      <c r="AW29" s="3312"/>
      <c r="AX29" s="3312"/>
      <c r="AY29" s="3313"/>
    </row>
    <row r="30" spans="2:51" ht="23.1" customHeight="1" x14ac:dyDescent="0.15">
      <c r="B30" s="1319"/>
      <c r="C30" s="1320"/>
      <c r="D30" s="3298" t="s">
        <v>1793</v>
      </c>
      <c r="E30" s="3299"/>
      <c r="F30" s="3299"/>
      <c r="G30" s="3299"/>
      <c r="H30" s="3299"/>
      <c r="I30" s="3299"/>
      <c r="J30" s="3299"/>
      <c r="K30" s="3299"/>
      <c r="L30" s="3300"/>
      <c r="M30" s="1610" t="s">
        <v>1794</v>
      </c>
      <c r="N30" s="1611"/>
      <c r="O30" s="1611"/>
      <c r="P30" s="1611"/>
      <c r="Q30" s="1611"/>
      <c r="R30" s="1612"/>
      <c r="S30" s="3301" t="s">
        <v>1795</v>
      </c>
      <c r="T30" s="3301"/>
      <c r="U30" s="3301"/>
      <c r="V30" s="3301"/>
      <c r="W30" s="3301"/>
      <c r="X30" s="3301"/>
      <c r="Y30" s="3311"/>
      <c r="Z30" s="3312"/>
      <c r="AA30" s="3312"/>
      <c r="AB30" s="3312"/>
      <c r="AC30" s="3312"/>
      <c r="AD30" s="3312"/>
      <c r="AE30" s="3312"/>
      <c r="AF30" s="3312"/>
      <c r="AG30" s="3312"/>
      <c r="AH30" s="3312"/>
      <c r="AI30" s="3312"/>
      <c r="AJ30" s="3312"/>
      <c r="AK30" s="3312"/>
      <c r="AL30" s="3312"/>
      <c r="AM30" s="3312"/>
      <c r="AN30" s="3312"/>
      <c r="AO30" s="3312"/>
      <c r="AP30" s="3312"/>
      <c r="AQ30" s="3312"/>
      <c r="AR30" s="3312"/>
      <c r="AS30" s="3312"/>
      <c r="AT30" s="3312"/>
      <c r="AU30" s="3312"/>
      <c r="AV30" s="3312"/>
      <c r="AW30" s="3312"/>
      <c r="AX30" s="3312"/>
      <c r="AY30" s="3313"/>
    </row>
    <row r="31" spans="2:51" ht="23.1" customHeight="1" x14ac:dyDescent="0.15">
      <c r="B31" s="1319"/>
      <c r="C31" s="1320"/>
      <c r="D31" s="3298" t="s">
        <v>1796</v>
      </c>
      <c r="E31" s="3299"/>
      <c r="F31" s="3299"/>
      <c r="G31" s="3299"/>
      <c r="H31" s="3299"/>
      <c r="I31" s="3299"/>
      <c r="J31" s="3299"/>
      <c r="K31" s="3299"/>
      <c r="L31" s="3300"/>
      <c r="M31" s="2468" t="s">
        <v>1797</v>
      </c>
      <c r="N31" s="2468"/>
      <c r="O31" s="2468"/>
      <c r="P31" s="2468"/>
      <c r="Q31" s="2468"/>
      <c r="R31" s="2468"/>
      <c r="S31" s="3301" t="s">
        <v>1798</v>
      </c>
      <c r="T31" s="3301"/>
      <c r="U31" s="3301"/>
      <c r="V31" s="3301"/>
      <c r="W31" s="3301"/>
      <c r="X31" s="3301"/>
      <c r="Y31" s="3311"/>
      <c r="Z31" s="3312"/>
      <c r="AA31" s="3312"/>
      <c r="AB31" s="3312"/>
      <c r="AC31" s="3312"/>
      <c r="AD31" s="3312"/>
      <c r="AE31" s="3312"/>
      <c r="AF31" s="3312"/>
      <c r="AG31" s="3312"/>
      <c r="AH31" s="3312"/>
      <c r="AI31" s="3312"/>
      <c r="AJ31" s="3312"/>
      <c r="AK31" s="3312"/>
      <c r="AL31" s="3312"/>
      <c r="AM31" s="3312"/>
      <c r="AN31" s="3312"/>
      <c r="AO31" s="3312"/>
      <c r="AP31" s="3312"/>
      <c r="AQ31" s="3312"/>
      <c r="AR31" s="3312"/>
      <c r="AS31" s="3312"/>
      <c r="AT31" s="3312"/>
      <c r="AU31" s="3312"/>
      <c r="AV31" s="3312"/>
      <c r="AW31" s="3312"/>
      <c r="AX31" s="3312"/>
      <c r="AY31" s="3313"/>
    </row>
    <row r="32" spans="2:51" ht="23.1" customHeight="1" x14ac:dyDescent="0.15">
      <c r="B32" s="1319"/>
      <c r="C32" s="1320"/>
      <c r="D32" s="3298"/>
      <c r="E32" s="3299"/>
      <c r="F32" s="3299"/>
      <c r="G32" s="3299"/>
      <c r="H32" s="3299"/>
      <c r="I32" s="3299"/>
      <c r="J32" s="3299"/>
      <c r="K32" s="3299"/>
      <c r="L32" s="3300"/>
      <c r="M32" s="2468"/>
      <c r="N32" s="2468"/>
      <c r="O32" s="2468"/>
      <c r="P32" s="2468"/>
      <c r="Q32" s="2468"/>
      <c r="R32" s="2468"/>
      <c r="S32" s="3301"/>
      <c r="T32" s="3301"/>
      <c r="U32" s="3301"/>
      <c r="V32" s="3301"/>
      <c r="W32" s="3301"/>
      <c r="X32" s="3301"/>
      <c r="Y32" s="3311"/>
      <c r="Z32" s="3312"/>
      <c r="AA32" s="3312"/>
      <c r="AB32" s="3312"/>
      <c r="AC32" s="3312"/>
      <c r="AD32" s="3312"/>
      <c r="AE32" s="3312"/>
      <c r="AF32" s="3312"/>
      <c r="AG32" s="3312"/>
      <c r="AH32" s="3312"/>
      <c r="AI32" s="3312"/>
      <c r="AJ32" s="3312"/>
      <c r="AK32" s="3312"/>
      <c r="AL32" s="3312"/>
      <c r="AM32" s="3312"/>
      <c r="AN32" s="3312"/>
      <c r="AO32" s="3312"/>
      <c r="AP32" s="3312"/>
      <c r="AQ32" s="3312"/>
      <c r="AR32" s="3312"/>
      <c r="AS32" s="3312"/>
      <c r="AT32" s="3312"/>
      <c r="AU32" s="3312"/>
      <c r="AV32" s="3312"/>
      <c r="AW32" s="3312"/>
      <c r="AX32" s="3312"/>
      <c r="AY32" s="3313"/>
    </row>
    <row r="33" spans="1:51" ht="23.1" customHeight="1" x14ac:dyDescent="0.15">
      <c r="B33" s="1319"/>
      <c r="C33" s="1320"/>
      <c r="D33" s="3294"/>
      <c r="E33" s="3295"/>
      <c r="F33" s="3295"/>
      <c r="G33" s="3295"/>
      <c r="H33" s="3295"/>
      <c r="I33" s="3295"/>
      <c r="J33" s="3295"/>
      <c r="K33" s="3295"/>
      <c r="L33" s="3296"/>
      <c r="M33" s="3297"/>
      <c r="N33" s="3297"/>
      <c r="O33" s="3297"/>
      <c r="P33" s="3297"/>
      <c r="Q33" s="3297"/>
      <c r="R33" s="3297"/>
      <c r="S33" s="2828"/>
      <c r="T33" s="2828"/>
      <c r="U33" s="2828"/>
      <c r="V33" s="2828"/>
      <c r="W33" s="2828"/>
      <c r="X33" s="2828"/>
      <c r="Y33" s="3311"/>
      <c r="Z33" s="3312"/>
      <c r="AA33" s="3312"/>
      <c r="AB33" s="3312"/>
      <c r="AC33" s="3312"/>
      <c r="AD33" s="3312"/>
      <c r="AE33" s="3312"/>
      <c r="AF33" s="3312"/>
      <c r="AG33" s="3312"/>
      <c r="AH33" s="3312"/>
      <c r="AI33" s="3312"/>
      <c r="AJ33" s="3312"/>
      <c r="AK33" s="3312"/>
      <c r="AL33" s="3312"/>
      <c r="AM33" s="3312"/>
      <c r="AN33" s="3312"/>
      <c r="AO33" s="3312"/>
      <c r="AP33" s="3312"/>
      <c r="AQ33" s="3312"/>
      <c r="AR33" s="3312"/>
      <c r="AS33" s="3312"/>
      <c r="AT33" s="3312"/>
      <c r="AU33" s="3312"/>
      <c r="AV33" s="3312"/>
      <c r="AW33" s="3312"/>
      <c r="AX33" s="3312"/>
      <c r="AY33" s="3313"/>
    </row>
    <row r="34" spans="1:51" ht="23.1" customHeight="1" x14ac:dyDescent="0.15">
      <c r="B34" s="1321"/>
      <c r="C34" s="1322"/>
      <c r="D34" s="1303" t="s">
        <v>21</v>
      </c>
      <c r="E34" s="1304"/>
      <c r="F34" s="1304"/>
      <c r="G34" s="1304"/>
      <c r="H34" s="1304"/>
      <c r="I34" s="1304"/>
      <c r="J34" s="1304"/>
      <c r="K34" s="1304"/>
      <c r="L34" s="1305"/>
      <c r="M34" s="2499" t="s">
        <v>1799</v>
      </c>
      <c r="N34" s="2499"/>
      <c r="O34" s="2499"/>
      <c r="P34" s="2499"/>
      <c r="Q34" s="2499"/>
      <c r="R34" s="2499"/>
      <c r="S34" s="2815" t="s">
        <v>1800</v>
      </c>
      <c r="T34" s="2816"/>
      <c r="U34" s="2816"/>
      <c r="V34" s="2816"/>
      <c r="W34" s="2816"/>
      <c r="X34" s="2817"/>
      <c r="Y34" s="3314"/>
      <c r="Z34" s="3315"/>
      <c r="AA34" s="3315"/>
      <c r="AB34" s="3315"/>
      <c r="AC34" s="3315"/>
      <c r="AD34" s="3315"/>
      <c r="AE34" s="3315"/>
      <c r="AF34" s="3315"/>
      <c r="AG34" s="3315"/>
      <c r="AH34" s="3315"/>
      <c r="AI34" s="3315"/>
      <c r="AJ34" s="3315"/>
      <c r="AK34" s="3315"/>
      <c r="AL34" s="3315"/>
      <c r="AM34" s="3315"/>
      <c r="AN34" s="3315"/>
      <c r="AO34" s="3315"/>
      <c r="AP34" s="3315"/>
      <c r="AQ34" s="3315"/>
      <c r="AR34" s="3315"/>
      <c r="AS34" s="3315"/>
      <c r="AT34" s="3315"/>
      <c r="AU34" s="3315"/>
      <c r="AV34" s="3315"/>
      <c r="AW34" s="3315"/>
      <c r="AX34" s="3315"/>
      <c r="AY34" s="3316"/>
    </row>
    <row r="35" spans="1:51" ht="2.95" customHeight="1" x14ac:dyDescent="0.15">
      <c r="A35" s="1"/>
      <c r="B35" s="2"/>
      <c r="C35" s="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row>
    <row r="36" spans="1:51" ht="2.95" customHeight="1" thickBot="1" x14ac:dyDescent="0.2">
      <c r="A36" s="1"/>
      <c r="B36" s="3"/>
      <c r="C36" s="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1313" t="s">
        <v>42</v>
      </c>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7"/>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1314"/>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15"/>
      <c r="AS40" s="1315"/>
      <c r="AT40" s="1315"/>
      <c r="AU40" s="1315"/>
      <c r="AV40" s="1315"/>
      <c r="AW40" s="1315"/>
      <c r="AX40" s="1315"/>
      <c r="AY40" s="1316"/>
    </row>
    <row r="41" spans="1:51" ht="20.95" hidden="1" customHeight="1" x14ac:dyDescent="0.15">
      <c r="A41" s="4"/>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4"/>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4"/>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4"/>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row>
    <row r="45" spans="1:51" ht="26.2" customHeight="1" x14ac:dyDescent="0.15">
      <c r="A45" s="4"/>
      <c r="B45" s="565" t="s">
        <v>49</v>
      </c>
      <c r="C45" s="566"/>
      <c r="D45" s="571" t="s">
        <v>1714</v>
      </c>
      <c r="E45" s="1360"/>
      <c r="F45" s="1360"/>
      <c r="G45" s="1361"/>
      <c r="H45" s="574" t="s">
        <v>51</v>
      </c>
      <c r="I45" s="1342"/>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2"/>
      <c r="AG45" s="1343"/>
      <c r="AH45" s="1344" t="s">
        <v>1801</v>
      </c>
      <c r="AI45" s="1345"/>
      <c r="AJ45" s="1345"/>
      <c r="AK45" s="1345"/>
      <c r="AL45" s="1345"/>
      <c r="AM45" s="1345"/>
      <c r="AN45" s="1345"/>
      <c r="AO45" s="1345"/>
      <c r="AP45" s="1345"/>
      <c r="AQ45" s="1345"/>
      <c r="AR45" s="1345"/>
      <c r="AS45" s="1345"/>
      <c r="AT45" s="1345"/>
      <c r="AU45" s="1345"/>
      <c r="AV45" s="1345"/>
      <c r="AW45" s="1345"/>
      <c r="AX45" s="1345"/>
      <c r="AY45" s="1346"/>
    </row>
    <row r="46" spans="1:51" ht="33.4" customHeight="1" x14ac:dyDescent="0.15">
      <c r="A46" s="4"/>
      <c r="B46" s="567"/>
      <c r="C46" s="568"/>
      <c r="D46" s="584" t="s">
        <v>1714</v>
      </c>
      <c r="E46" s="1371"/>
      <c r="F46" s="1371"/>
      <c r="G46" s="1372"/>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1347"/>
      <c r="AI46" s="1348"/>
      <c r="AJ46" s="1348"/>
      <c r="AK46" s="1348"/>
      <c r="AL46" s="1348"/>
      <c r="AM46" s="1348"/>
      <c r="AN46" s="1348"/>
      <c r="AO46" s="1348"/>
      <c r="AP46" s="1348"/>
      <c r="AQ46" s="1348"/>
      <c r="AR46" s="1348"/>
      <c r="AS46" s="1348"/>
      <c r="AT46" s="1348"/>
      <c r="AU46" s="1348"/>
      <c r="AV46" s="1348"/>
      <c r="AW46" s="1348"/>
      <c r="AX46" s="1348"/>
      <c r="AY46" s="1349"/>
    </row>
    <row r="47" spans="1:51" ht="26.2" customHeight="1" x14ac:dyDescent="0.15">
      <c r="A47" s="4"/>
      <c r="B47" s="569"/>
      <c r="C47" s="570"/>
      <c r="D47" s="1355" t="s">
        <v>50</v>
      </c>
      <c r="E47" s="1356"/>
      <c r="F47" s="1356"/>
      <c r="G47" s="1357"/>
      <c r="H47" s="593" t="s">
        <v>1716</v>
      </c>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9"/>
      <c r="AH47" s="1350"/>
      <c r="AI47" s="1351"/>
      <c r="AJ47" s="1351"/>
      <c r="AK47" s="1351"/>
      <c r="AL47" s="1351"/>
      <c r="AM47" s="1351"/>
      <c r="AN47" s="1351"/>
      <c r="AO47" s="1351"/>
      <c r="AP47" s="1351"/>
      <c r="AQ47" s="1351"/>
      <c r="AR47" s="1351"/>
      <c r="AS47" s="1351"/>
      <c r="AT47" s="1351"/>
      <c r="AU47" s="1351"/>
      <c r="AV47" s="1351"/>
      <c r="AW47" s="1351"/>
      <c r="AX47" s="1351"/>
      <c r="AY47" s="1352"/>
    </row>
    <row r="48" spans="1:51" ht="26.2" customHeight="1" x14ac:dyDescent="0.15">
      <c r="A48" s="4"/>
      <c r="B48" s="567" t="s">
        <v>53</v>
      </c>
      <c r="C48" s="568"/>
      <c r="D48" s="610" t="s">
        <v>1714</v>
      </c>
      <c r="E48" s="1360"/>
      <c r="F48" s="1360"/>
      <c r="G48" s="1361"/>
      <c r="H48" s="574" t="s">
        <v>54</v>
      </c>
      <c r="I48" s="1342"/>
      <c r="J48" s="1342"/>
      <c r="K48" s="1342"/>
      <c r="L48" s="1342"/>
      <c r="M48" s="1342"/>
      <c r="N48" s="1342"/>
      <c r="O48" s="1342"/>
      <c r="P48" s="1342"/>
      <c r="Q48" s="1342"/>
      <c r="R48" s="1342"/>
      <c r="S48" s="1342"/>
      <c r="T48" s="1342"/>
      <c r="U48" s="1342"/>
      <c r="V48" s="1342"/>
      <c r="W48" s="1342"/>
      <c r="X48" s="1342"/>
      <c r="Y48" s="1342"/>
      <c r="Z48" s="1342"/>
      <c r="AA48" s="1342"/>
      <c r="AB48" s="1342"/>
      <c r="AC48" s="1342"/>
      <c r="AD48" s="1342"/>
      <c r="AE48" s="1342"/>
      <c r="AF48" s="1342"/>
      <c r="AG48" s="1343"/>
      <c r="AH48" s="1344" t="s">
        <v>1802</v>
      </c>
      <c r="AI48" s="1345"/>
      <c r="AJ48" s="1345"/>
      <c r="AK48" s="1345"/>
      <c r="AL48" s="1345"/>
      <c r="AM48" s="1345"/>
      <c r="AN48" s="1345"/>
      <c r="AO48" s="1345"/>
      <c r="AP48" s="1345"/>
      <c r="AQ48" s="1345"/>
      <c r="AR48" s="1345"/>
      <c r="AS48" s="1345"/>
      <c r="AT48" s="1345"/>
      <c r="AU48" s="1345"/>
      <c r="AV48" s="1345"/>
      <c r="AW48" s="1345"/>
      <c r="AX48" s="1345"/>
      <c r="AY48" s="1346"/>
    </row>
    <row r="49" spans="1:51" ht="26.2" customHeight="1" x14ac:dyDescent="0.15">
      <c r="A49" s="4"/>
      <c r="B49" s="567"/>
      <c r="C49" s="568"/>
      <c r="D49" s="627" t="s">
        <v>1574</v>
      </c>
      <c r="E49" s="1371"/>
      <c r="F49" s="1371"/>
      <c r="G49" s="1372"/>
      <c r="H49" s="625" t="s">
        <v>1718</v>
      </c>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4"/>
      <c r="AH49" s="1347"/>
      <c r="AI49" s="1348"/>
      <c r="AJ49" s="1348"/>
      <c r="AK49" s="1348"/>
      <c r="AL49" s="1348"/>
      <c r="AM49" s="1348"/>
      <c r="AN49" s="1348"/>
      <c r="AO49" s="1348"/>
      <c r="AP49" s="1348"/>
      <c r="AQ49" s="1348"/>
      <c r="AR49" s="1348"/>
      <c r="AS49" s="1348"/>
      <c r="AT49" s="1348"/>
      <c r="AU49" s="1348"/>
      <c r="AV49" s="1348"/>
      <c r="AW49" s="1348"/>
      <c r="AX49" s="1348"/>
      <c r="AY49" s="1349"/>
    </row>
    <row r="50" spans="1:51" ht="26.2" customHeight="1" x14ac:dyDescent="0.15">
      <c r="A50" s="4"/>
      <c r="B50" s="567"/>
      <c r="C50" s="568"/>
      <c r="D50" s="627" t="s">
        <v>1714</v>
      </c>
      <c r="E50" s="1371"/>
      <c r="F50" s="1371"/>
      <c r="G50" s="1372"/>
      <c r="H50" s="625" t="s">
        <v>55</v>
      </c>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4"/>
      <c r="AH50" s="1347"/>
      <c r="AI50" s="1348"/>
      <c r="AJ50" s="1348"/>
      <c r="AK50" s="1348"/>
      <c r="AL50" s="1348"/>
      <c r="AM50" s="1348"/>
      <c r="AN50" s="1348"/>
      <c r="AO50" s="1348"/>
      <c r="AP50" s="1348"/>
      <c r="AQ50" s="1348"/>
      <c r="AR50" s="1348"/>
      <c r="AS50" s="1348"/>
      <c r="AT50" s="1348"/>
      <c r="AU50" s="1348"/>
      <c r="AV50" s="1348"/>
      <c r="AW50" s="1348"/>
      <c r="AX50" s="1348"/>
      <c r="AY50" s="1349"/>
    </row>
    <row r="51" spans="1:51" ht="26.2" customHeight="1" x14ac:dyDescent="0.15">
      <c r="A51" s="4"/>
      <c r="B51" s="567"/>
      <c r="C51" s="568"/>
      <c r="D51" s="627" t="s">
        <v>1714</v>
      </c>
      <c r="E51" s="1371"/>
      <c r="F51" s="1371"/>
      <c r="G51" s="1372"/>
      <c r="H51" s="625" t="s">
        <v>56</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1347"/>
      <c r="AI51" s="1348"/>
      <c r="AJ51" s="1348"/>
      <c r="AK51" s="1348"/>
      <c r="AL51" s="1348"/>
      <c r="AM51" s="1348"/>
      <c r="AN51" s="1348"/>
      <c r="AO51" s="1348"/>
      <c r="AP51" s="1348"/>
      <c r="AQ51" s="1348"/>
      <c r="AR51" s="1348"/>
      <c r="AS51" s="1348"/>
      <c r="AT51" s="1348"/>
      <c r="AU51" s="1348"/>
      <c r="AV51" s="1348"/>
      <c r="AW51" s="1348"/>
      <c r="AX51" s="1348"/>
      <c r="AY51" s="1349"/>
    </row>
    <row r="52" spans="1:51" ht="26.2" customHeight="1" x14ac:dyDescent="0.15">
      <c r="A52" s="4"/>
      <c r="B52" s="569"/>
      <c r="C52" s="570"/>
      <c r="D52" s="1355" t="s">
        <v>1714</v>
      </c>
      <c r="E52" s="1356"/>
      <c r="F52" s="1356"/>
      <c r="G52" s="1357"/>
      <c r="H52" s="593" t="s">
        <v>57</v>
      </c>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8"/>
      <c r="AG52" s="1359"/>
      <c r="AH52" s="1350"/>
      <c r="AI52" s="1351"/>
      <c r="AJ52" s="1351"/>
      <c r="AK52" s="1351"/>
      <c r="AL52" s="1351"/>
      <c r="AM52" s="1351"/>
      <c r="AN52" s="1351"/>
      <c r="AO52" s="1351"/>
      <c r="AP52" s="1351"/>
      <c r="AQ52" s="1351"/>
      <c r="AR52" s="1351"/>
      <c r="AS52" s="1351"/>
      <c r="AT52" s="1351"/>
      <c r="AU52" s="1351"/>
      <c r="AV52" s="1351"/>
      <c r="AW52" s="1351"/>
      <c r="AX52" s="1351"/>
      <c r="AY52" s="1352"/>
    </row>
    <row r="53" spans="1:51" ht="26.2" customHeight="1" x14ac:dyDescent="0.15">
      <c r="A53" s="4"/>
      <c r="B53" s="565" t="s">
        <v>58</v>
      </c>
      <c r="C53" s="566"/>
      <c r="D53" s="610" t="s">
        <v>1714</v>
      </c>
      <c r="E53" s="1360"/>
      <c r="F53" s="1360"/>
      <c r="G53" s="1361"/>
      <c r="H53" s="574" t="s">
        <v>59</v>
      </c>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3"/>
      <c r="AH53" s="1344" t="s">
        <v>1803</v>
      </c>
      <c r="AI53" s="1345"/>
      <c r="AJ53" s="1345"/>
      <c r="AK53" s="1345"/>
      <c r="AL53" s="1345"/>
      <c r="AM53" s="1345"/>
      <c r="AN53" s="1345"/>
      <c r="AO53" s="1345"/>
      <c r="AP53" s="1345"/>
      <c r="AQ53" s="1345"/>
      <c r="AR53" s="1345"/>
      <c r="AS53" s="1345"/>
      <c r="AT53" s="1345"/>
      <c r="AU53" s="1345"/>
      <c r="AV53" s="1345"/>
      <c r="AW53" s="1345"/>
      <c r="AX53" s="1345"/>
      <c r="AY53" s="1346"/>
    </row>
    <row r="54" spans="1:51" ht="26.2" customHeight="1" x14ac:dyDescent="0.15">
      <c r="A54" s="4"/>
      <c r="B54" s="567"/>
      <c r="C54" s="568"/>
      <c r="D54" s="627" t="s">
        <v>1714</v>
      </c>
      <c r="E54" s="1298"/>
      <c r="F54" s="1298"/>
      <c r="G54" s="1299"/>
      <c r="H54" s="625" t="s">
        <v>60</v>
      </c>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4"/>
      <c r="AH54" s="1347"/>
      <c r="AI54" s="1348"/>
      <c r="AJ54" s="1348"/>
      <c r="AK54" s="1348"/>
      <c r="AL54" s="1348"/>
      <c r="AM54" s="1348"/>
      <c r="AN54" s="1348"/>
      <c r="AO54" s="1348"/>
      <c r="AP54" s="1348"/>
      <c r="AQ54" s="1348"/>
      <c r="AR54" s="1348"/>
      <c r="AS54" s="1348"/>
      <c r="AT54" s="1348"/>
      <c r="AU54" s="1348"/>
      <c r="AV54" s="1348"/>
      <c r="AW54" s="1348"/>
      <c r="AX54" s="1348"/>
      <c r="AY54" s="1349"/>
    </row>
    <row r="55" spans="1:51" ht="26.2" customHeight="1" x14ac:dyDescent="0.15">
      <c r="A55" s="4"/>
      <c r="B55" s="567"/>
      <c r="C55" s="568"/>
      <c r="D55" s="627" t="s">
        <v>1574</v>
      </c>
      <c r="E55" s="1371"/>
      <c r="F55" s="1371"/>
      <c r="G55" s="1372"/>
      <c r="H55" s="625" t="s">
        <v>1719</v>
      </c>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4"/>
      <c r="AH55" s="1347"/>
      <c r="AI55" s="1348"/>
      <c r="AJ55" s="1348"/>
      <c r="AK55" s="1348"/>
      <c r="AL55" s="1348"/>
      <c r="AM55" s="1348"/>
      <c r="AN55" s="1348"/>
      <c r="AO55" s="1348"/>
      <c r="AP55" s="1348"/>
      <c r="AQ55" s="1348"/>
      <c r="AR55" s="1348"/>
      <c r="AS55" s="1348"/>
      <c r="AT55" s="1348"/>
      <c r="AU55" s="1348"/>
      <c r="AV55" s="1348"/>
      <c r="AW55" s="1348"/>
      <c r="AX55" s="1348"/>
      <c r="AY55" s="1349"/>
    </row>
    <row r="56" spans="1:51" ht="26.2" customHeight="1" x14ac:dyDescent="0.15">
      <c r="A56" s="4"/>
      <c r="B56" s="567"/>
      <c r="C56" s="568"/>
      <c r="D56" s="1373" t="s">
        <v>1574</v>
      </c>
      <c r="E56" s="1374"/>
      <c r="F56" s="1374"/>
      <c r="G56" s="1375"/>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1347"/>
      <c r="AI56" s="1348"/>
      <c r="AJ56" s="1348"/>
      <c r="AK56" s="1348"/>
      <c r="AL56" s="1348"/>
      <c r="AM56" s="1348"/>
      <c r="AN56" s="1348"/>
      <c r="AO56" s="1348"/>
      <c r="AP56" s="1348"/>
      <c r="AQ56" s="1348"/>
      <c r="AR56" s="1348"/>
      <c r="AS56" s="1348"/>
      <c r="AT56" s="1348"/>
      <c r="AU56" s="1348"/>
      <c r="AV56" s="1348"/>
      <c r="AW56" s="1348"/>
      <c r="AX56" s="1348"/>
      <c r="AY56" s="1349"/>
    </row>
    <row r="57" spans="1:51" ht="26.2" customHeight="1" x14ac:dyDescent="0.15">
      <c r="A57" s="4"/>
      <c r="B57" s="567"/>
      <c r="C57" s="568"/>
      <c r="D57" s="1376"/>
      <c r="E57" s="1377"/>
      <c r="F57" s="1377"/>
      <c r="G57" s="1378"/>
      <c r="H57" s="637" t="s">
        <v>62</v>
      </c>
      <c r="I57" s="638"/>
      <c r="J57" s="638"/>
      <c r="K57" s="638"/>
      <c r="L57" s="638"/>
      <c r="M57" s="638"/>
      <c r="N57" s="638"/>
      <c r="O57" s="638"/>
      <c r="P57" s="638"/>
      <c r="Q57" s="638"/>
      <c r="R57" s="638"/>
      <c r="S57" s="638"/>
      <c r="T57" s="638"/>
      <c r="U57" s="638"/>
      <c r="V57" s="1379"/>
      <c r="W57" s="1379"/>
      <c r="X57" s="1379"/>
      <c r="Y57" s="1379"/>
      <c r="Z57" s="1379"/>
      <c r="AA57" s="1379"/>
      <c r="AB57" s="1379"/>
      <c r="AC57" s="1379"/>
      <c r="AD57" s="1379"/>
      <c r="AE57" s="1379"/>
      <c r="AF57" s="1379"/>
      <c r="AG57" s="1380"/>
      <c r="AH57" s="1347"/>
      <c r="AI57" s="1348"/>
      <c r="AJ57" s="1348"/>
      <c r="AK57" s="1348"/>
      <c r="AL57" s="1348"/>
      <c r="AM57" s="1348"/>
      <c r="AN57" s="1348"/>
      <c r="AO57" s="1348"/>
      <c r="AP57" s="1348"/>
      <c r="AQ57" s="1348"/>
      <c r="AR57" s="1348"/>
      <c r="AS57" s="1348"/>
      <c r="AT57" s="1348"/>
      <c r="AU57" s="1348"/>
      <c r="AV57" s="1348"/>
      <c r="AW57" s="1348"/>
      <c r="AX57" s="1348"/>
      <c r="AY57" s="1349"/>
    </row>
    <row r="58" spans="1:51" ht="26.2" customHeight="1" x14ac:dyDescent="0.15">
      <c r="A58" s="4"/>
      <c r="B58" s="569"/>
      <c r="C58" s="570"/>
      <c r="D58" s="1355" t="s">
        <v>1714</v>
      </c>
      <c r="E58" s="1356"/>
      <c r="F58" s="1356"/>
      <c r="G58" s="1357"/>
      <c r="H58" s="593" t="s">
        <v>63</v>
      </c>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9"/>
      <c r="AH58" s="1350"/>
      <c r="AI58" s="1351"/>
      <c r="AJ58" s="1351"/>
      <c r="AK58" s="1351"/>
      <c r="AL58" s="1351"/>
      <c r="AM58" s="1351"/>
      <c r="AN58" s="1351"/>
      <c r="AO58" s="1351"/>
      <c r="AP58" s="1351"/>
      <c r="AQ58" s="1351"/>
      <c r="AR58" s="1351"/>
      <c r="AS58" s="1351"/>
      <c r="AT58" s="1351"/>
      <c r="AU58" s="1351"/>
      <c r="AV58" s="1351"/>
      <c r="AW58" s="1351"/>
      <c r="AX58" s="1351"/>
      <c r="AY58" s="1352"/>
    </row>
    <row r="59" spans="1:51" ht="180" customHeight="1" thickBot="1" x14ac:dyDescent="0.2">
      <c r="A59" s="4"/>
      <c r="B59" s="659" t="s">
        <v>64</v>
      </c>
      <c r="C59" s="660"/>
      <c r="D59" s="2231" t="s">
        <v>1804</v>
      </c>
      <c r="E59" s="2943"/>
      <c r="F59" s="2943"/>
      <c r="G59" s="2943"/>
      <c r="H59" s="2943"/>
      <c r="I59" s="2943"/>
      <c r="J59" s="2943"/>
      <c r="K59" s="2943"/>
      <c r="L59" s="2943"/>
      <c r="M59" s="2943"/>
      <c r="N59" s="2943"/>
      <c r="O59" s="2943"/>
      <c r="P59" s="2943"/>
      <c r="Q59" s="2943"/>
      <c r="R59" s="2943"/>
      <c r="S59" s="2943"/>
      <c r="T59" s="2943"/>
      <c r="U59" s="2943"/>
      <c r="V59" s="2943"/>
      <c r="W59" s="2943"/>
      <c r="X59" s="2943"/>
      <c r="Y59" s="2943"/>
      <c r="Z59" s="2943"/>
      <c r="AA59" s="2943"/>
      <c r="AB59" s="2943"/>
      <c r="AC59" s="2943"/>
      <c r="AD59" s="2943"/>
      <c r="AE59" s="2943"/>
      <c r="AF59" s="2943"/>
      <c r="AG59" s="2943"/>
      <c r="AH59" s="2943"/>
      <c r="AI59" s="2943"/>
      <c r="AJ59" s="2943"/>
      <c r="AK59" s="2943"/>
      <c r="AL59" s="2943"/>
      <c r="AM59" s="2943"/>
      <c r="AN59" s="2943"/>
      <c r="AO59" s="2943"/>
      <c r="AP59" s="2943"/>
      <c r="AQ59" s="2943"/>
      <c r="AR59" s="2943"/>
      <c r="AS59" s="2943"/>
      <c r="AT59" s="2943"/>
      <c r="AU59" s="2943"/>
      <c r="AV59" s="2943"/>
      <c r="AW59" s="2943"/>
      <c r="AX59" s="2943"/>
      <c r="AY59" s="2944"/>
    </row>
    <row r="60" spans="1:51" ht="20.95" hidden="1" customHeight="1" x14ac:dyDescent="0.15">
      <c r="A60" s="4"/>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4"/>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19.8" hidden="1" customHeight="1" x14ac:dyDescent="0.15">
      <c r="A62" s="4"/>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4"/>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122.4" customHeight="1" x14ac:dyDescent="0.15">
      <c r="A64" s="9"/>
      <c r="B64" s="641" t="s">
        <v>1805</v>
      </c>
      <c r="C64" s="1381"/>
      <c r="D64" s="1381"/>
      <c r="E64" s="1381"/>
      <c r="F64" s="1382"/>
      <c r="G64" s="1383" t="s">
        <v>1806</v>
      </c>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6"/>
    </row>
    <row r="65" spans="1:256" ht="18.350000000000001" customHeight="1" x14ac:dyDescent="0.15">
      <c r="A65" s="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256" ht="119.15" customHeight="1" thickBot="1" x14ac:dyDescent="0.2">
      <c r="A66" s="9"/>
      <c r="B66" s="1386" t="s">
        <v>1807</v>
      </c>
      <c r="C66" s="651"/>
      <c r="D66" s="651"/>
      <c r="E66" s="651"/>
      <c r="F66" s="652"/>
      <c r="G66" s="3291" t="s">
        <v>1808</v>
      </c>
      <c r="H66" s="3292"/>
      <c r="I66" s="3292"/>
      <c r="J66" s="3292"/>
      <c r="K66" s="3292"/>
      <c r="L66" s="3292"/>
      <c r="M66" s="3292"/>
      <c r="N66" s="3292"/>
      <c r="O66" s="3292"/>
      <c r="P66" s="3292"/>
      <c r="Q66" s="3292"/>
      <c r="R66" s="3292"/>
      <c r="S66" s="3292"/>
      <c r="T66" s="3292"/>
      <c r="U66" s="3292"/>
      <c r="V66" s="3292"/>
      <c r="W66" s="3292"/>
      <c r="X66" s="3292"/>
      <c r="Y66" s="3292"/>
      <c r="Z66" s="3292"/>
      <c r="AA66" s="3292"/>
      <c r="AB66" s="3292"/>
      <c r="AC66" s="3292"/>
      <c r="AD66" s="3292"/>
      <c r="AE66" s="3292"/>
      <c r="AF66" s="3292"/>
      <c r="AG66" s="3292"/>
      <c r="AH66" s="3292"/>
      <c r="AI66" s="3292"/>
      <c r="AJ66" s="3292"/>
      <c r="AK66" s="3292"/>
      <c r="AL66" s="3292"/>
      <c r="AM66" s="3292"/>
      <c r="AN66" s="3292"/>
      <c r="AO66" s="3292"/>
      <c r="AP66" s="3292"/>
      <c r="AQ66" s="3292"/>
      <c r="AR66" s="3292"/>
      <c r="AS66" s="3292"/>
      <c r="AT66" s="3292"/>
      <c r="AU66" s="3292"/>
      <c r="AV66" s="3292"/>
      <c r="AW66" s="3292"/>
      <c r="AX66" s="3292"/>
      <c r="AY66" s="3293"/>
    </row>
    <row r="67" spans="1:256" ht="19.649999999999999" customHeight="1" x14ac:dyDescent="0.15">
      <c r="A67" s="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256" ht="205.2" customHeight="1" thickBot="1" x14ac:dyDescent="0.2">
      <c r="A68" s="9"/>
      <c r="B68" s="671"/>
      <c r="C68" s="1487"/>
      <c r="D68" s="1487"/>
      <c r="E68" s="1487"/>
      <c r="F68" s="1487"/>
      <c r="G68" s="1487"/>
      <c r="H68" s="1487"/>
      <c r="I68" s="1487"/>
      <c r="J68" s="1487"/>
      <c r="K68" s="1487"/>
      <c r="L68" s="1487"/>
      <c r="M68" s="1487"/>
      <c r="N68" s="1487"/>
      <c r="O68" s="1487"/>
      <c r="P68" s="1487"/>
      <c r="Q68" s="1487"/>
      <c r="R68" s="1487"/>
      <c r="S68" s="1487"/>
      <c r="T68" s="1487"/>
      <c r="U68" s="1487"/>
      <c r="V68" s="1487"/>
      <c r="W68" s="1487"/>
      <c r="X68" s="1487"/>
      <c r="Y68" s="1487"/>
      <c r="Z68" s="1487"/>
      <c r="AA68" s="1487"/>
      <c r="AB68" s="1487"/>
      <c r="AC68" s="1487"/>
      <c r="AD68" s="1487"/>
      <c r="AE68" s="1487"/>
      <c r="AF68" s="1487"/>
      <c r="AG68" s="1487"/>
      <c r="AH68" s="1487"/>
      <c r="AI68" s="1487"/>
      <c r="AJ68" s="1487"/>
      <c r="AK68" s="1487"/>
      <c r="AL68" s="1487"/>
      <c r="AM68" s="1487"/>
      <c r="AN68" s="1487"/>
      <c r="AO68" s="1487"/>
      <c r="AP68" s="1487"/>
      <c r="AQ68" s="1487"/>
      <c r="AR68" s="1487"/>
      <c r="AS68" s="1487"/>
      <c r="AT68" s="1487"/>
      <c r="AU68" s="1487"/>
      <c r="AV68" s="1487"/>
      <c r="AW68" s="1487"/>
      <c r="AX68" s="1487"/>
      <c r="AY68" s="1488"/>
    </row>
    <row r="69" spans="1:256" ht="19.649999999999999" customHeight="1" x14ac:dyDescent="0.15">
      <c r="A69" s="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256" ht="20" customHeight="1" x14ac:dyDescent="0.15">
      <c r="A70" s="9"/>
      <c r="B70" s="10" t="s">
        <v>72</v>
      </c>
      <c r="C70" s="11"/>
      <c r="D70" s="11"/>
      <c r="E70" s="11"/>
      <c r="F70" s="11"/>
      <c r="G70" s="11"/>
      <c r="H70" s="11"/>
      <c r="I70" s="11"/>
      <c r="J70" s="11"/>
      <c r="K70" s="11"/>
      <c r="L70" s="12"/>
      <c r="M70" s="677">
        <v>483</v>
      </c>
      <c r="N70" s="678"/>
      <c r="O70" s="678"/>
      <c r="P70" s="678"/>
      <c r="Q70" s="678"/>
      <c r="R70" s="678"/>
      <c r="S70" s="678"/>
      <c r="T70" s="678"/>
      <c r="U70" s="678"/>
      <c r="V70" s="678"/>
      <c r="W70" s="678"/>
      <c r="X70" s="678"/>
      <c r="Y70" s="678"/>
      <c r="Z70" s="678"/>
      <c r="AA70" s="679"/>
      <c r="AB70" s="11" t="s">
        <v>73</v>
      </c>
      <c r="AC70" s="11"/>
      <c r="AD70" s="11"/>
      <c r="AE70" s="11"/>
      <c r="AF70" s="11"/>
      <c r="AG70" s="11"/>
      <c r="AH70" s="11"/>
      <c r="AI70" s="11"/>
      <c r="AJ70" s="11"/>
      <c r="AK70" s="12"/>
      <c r="AL70" s="677">
        <v>379</v>
      </c>
      <c r="AM70" s="678"/>
      <c r="AN70" s="678"/>
      <c r="AO70" s="678"/>
      <c r="AP70" s="678"/>
      <c r="AQ70" s="678"/>
      <c r="AR70" s="678"/>
      <c r="AS70" s="678"/>
      <c r="AT70" s="678"/>
      <c r="AU70" s="678"/>
      <c r="AV70" s="678"/>
      <c r="AW70" s="678"/>
      <c r="AX70" s="678"/>
      <c r="AY70" s="681"/>
    </row>
    <row r="71" spans="1:256" ht="2.95" customHeight="1" x14ac:dyDescent="0.15">
      <c r="A71" s="4"/>
      <c r="B71" s="2"/>
      <c r="C71" s="2"/>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256" ht="2.95" customHeight="1" thickBot="1" x14ac:dyDescent="0.2">
      <c r="A72" s="4"/>
      <c r="B72" s="3"/>
      <c r="C72" s="3"/>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row>
    <row r="73" spans="1:256" s="116" customFormat="1" ht="17.2" customHeight="1" x14ac:dyDescent="0.15">
      <c r="A73" s="209"/>
      <c r="B73" s="682" t="s">
        <v>1809</v>
      </c>
      <c r="C73" s="683"/>
      <c r="D73" s="683"/>
      <c r="E73" s="683"/>
      <c r="F73" s="683"/>
      <c r="G73" s="684"/>
      <c r="H73" s="211"/>
      <c r="I73" s="246"/>
      <c r="J73" s="246"/>
      <c r="K73" s="246"/>
      <c r="L73" s="246"/>
      <c r="M73" s="246"/>
      <c r="N73" s="246"/>
      <c r="O73" s="246"/>
      <c r="P73" s="246"/>
      <c r="Q73" s="246"/>
      <c r="R73" s="246"/>
      <c r="S73" s="246"/>
      <c r="T73" s="246"/>
      <c r="U73" s="246"/>
      <c r="V73" s="246"/>
      <c r="W73" s="246"/>
      <c r="X73" s="246"/>
      <c r="Y73" s="246"/>
      <c r="Z73" s="246"/>
      <c r="AA73" s="246"/>
      <c r="AB73" s="246"/>
      <c r="AC73" s="246"/>
      <c r="AD73" s="246"/>
      <c r="AE73" s="246"/>
      <c r="AF73" s="246"/>
      <c r="AG73" s="246"/>
      <c r="AH73" s="246"/>
      <c r="AI73" s="246"/>
      <c r="AJ73" s="246"/>
      <c r="AK73" s="247"/>
      <c r="AL73" s="247"/>
      <c r="AM73" s="247"/>
      <c r="AN73" s="247"/>
      <c r="AO73" s="247"/>
      <c r="AP73" s="247"/>
      <c r="AQ73" s="247"/>
      <c r="AR73" s="247"/>
      <c r="AS73" s="247"/>
      <c r="AT73" s="247"/>
      <c r="AU73" s="247"/>
      <c r="AV73" s="247"/>
      <c r="AW73" s="247"/>
      <c r="AX73" s="247"/>
      <c r="AY73" s="248"/>
      <c r="AZ73" s="209"/>
      <c r="BA73" s="209"/>
      <c r="BB73" s="209"/>
      <c r="BC73" s="209"/>
      <c r="BD73" s="209"/>
      <c r="BE73" s="209"/>
      <c r="BF73" s="209"/>
      <c r="BG73" s="209"/>
      <c r="BH73" s="209"/>
      <c r="BI73" s="209"/>
      <c r="BJ73" s="209"/>
      <c r="BK73" s="209"/>
      <c r="BL73" s="209"/>
      <c r="BM73" s="209"/>
      <c r="BN73" s="209"/>
      <c r="BO73" s="209"/>
      <c r="BP73" s="209"/>
      <c r="BQ73" s="209"/>
      <c r="BR73" s="209"/>
      <c r="BS73" s="209"/>
      <c r="BT73" s="209"/>
      <c r="BU73" s="209"/>
      <c r="BV73" s="209"/>
      <c r="BW73" s="209"/>
      <c r="BX73" s="209"/>
      <c r="BY73" s="209"/>
      <c r="BZ73" s="209"/>
      <c r="CA73" s="209"/>
      <c r="CB73" s="209"/>
      <c r="CC73" s="209"/>
      <c r="CD73" s="209"/>
      <c r="CE73" s="209"/>
      <c r="CF73" s="209"/>
      <c r="CG73" s="209"/>
      <c r="CH73" s="209"/>
      <c r="CI73" s="209"/>
      <c r="CJ73" s="209"/>
      <c r="CK73" s="209"/>
      <c r="CL73" s="209"/>
      <c r="CM73" s="209"/>
      <c r="CN73" s="209"/>
      <c r="CO73" s="209"/>
      <c r="CP73" s="209"/>
      <c r="CQ73" s="209"/>
      <c r="CR73" s="209"/>
      <c r="CS73" s="209"/>
      <c r="CT73" s="209"/>
      <c r="CU73" s="209"/>
      <c r="CV73" s="209"/>
      <c r="CW73" s="209"/>
      <c r="CX73" s="209"/>
      <c r="CY73" s="209"/>
      <c r="CZ73" s="209"/>
      <c r="DA73" s="209"/>
      <c r="DB73" s="209"/>
      <c r="DC73" s="209"/>
      <c r="DD73" s="209"/>
      <c r="DE73" s="209"/>
      <c r="DF73" s="209"/>
      <c r="DG73" s="209"/>
      <c r="DH73" s="209"/>
      <c r="DI73" s="209"/>
      <c r="DJ73" s="209"/>
      <c r="DK73" s="209"/>
      <c r="DL73" s="209"/>
      <c r="DM73" s="209"/>
      <c r="DN73" s="209"/>
      <c r="DO73" s="209"/>
      <c r="DP73" s="209"/>
      <c r="DQ73" s="209"/>
      <c r="DR73" s="209"/>
      <c r="DS73" s="209"/>
      <c r="DT73" s="209"/>
      <c r="DU73" s="209"/>
      <c r="DV73" s="209"/>
      <c r="DW73" s="209"/>
      <c r="DX73" s="209"/>
      <c r="DY73" s="209"/>
      <c r="DZ73" s="209"/>
      <c r="EA73" s="209"/>
      <c r="EB73" s="209"/>
      <c r="EC73" s="209"/>
      <c r="ED73" s="209"/>
      <c r="EE73" s="209"/>
      <c r="EF73" s="209"/>
      <c r="EG73" s="209"/>
      <c r="EH73" s="209"/>
      <c r="EI73" s="209"/>
      <c r="EJ73" s="209"/>
      <c r="EK73" s="209"/>
      <c r="EL73" s="209"/>
      <c r="EM73" s="209"/>
      <c r="EN73" s="209"/>
      <c r="EO73" s="209"/>
      <c r="EP73" s="209"/>
      <c r="EQ73" s="209"/>
      <c r="ER73" s="209"/>
      <c r="ES73" s="209"/>
      <c r="ET73" s="209"/>
      <c r="EU73" s="209"/>
      <c r="EV73" s="209"/>
      <c r="EW73" s="209"/>
      <c r="EX73" s="209"/>
      <c r="EY73" s="209"/>
      <c r="EZ73" s="209"/>
      <c r="FA73" s="209"/>
      <c r="FB73" s="209"/>
      <c r="FC73" s="209"/>
      <c r="FD73" s="209"/>
      <c r="FE73" s="209"/>
      <c r="FF73" s="209"/>
      <c r="FG73" s="209"/>
      <c r="FH73" s="209"/>
      <c r="FI73" s="209"/>
      <c r="FJ73" s="209"/>
      <c r="FK73" s="209"/>
      <c r="FL73" s="209"/>
      <c r="FM73" s="209"/>
      <c r="FN73" s="209"/>
      <c r="FO73" s="209"/>
      <c r="FP73" s="209"/>
      <c r="FQ73" s="209"/>
      <c r="FR73" s="209"/>
      <c r="FS73" s="209"/>
      <c r="FT73" s="209"/>
      <c r="FU73" s="209"/>
      <c r="FV73" s="209"/>
      <c r="FW73" s="209"/>
      <c r="FX73" s="209"/>
      <c r="FY73" s="209"/>
      <c r="FZ73" s="209"/>
      <c r="GA73" s="209"/>
      <c r="GB73" s="209"/>
      <c r="GC73" s="209"/>
      <c r="GD73" s="209"/>
      <c r="GE73" s="209"/>
      <c r="GF73" s="209"/>
      <c r="GG73" s="209"/>
      <c r="GH73" s="209"/>
      <c r="GI73" s="209"/>
      <c r="GJ73" s="209"/>
      <c r="GK73" s="209"/>
      <c r="GL73" s="209"/>
      <c r="GM73" s="209"/>
      <c r="GN73" s="209"/>
      <c r="GO73" s="209"/>
      <c r="GP73" s="209"/>
      <c r="GQ73" s="209"/>
      <c r="GR73" s="209"/>
      <c r="GS73" s="209"/>
      <c r="GT73" s="209"/>
      <c r="GU73" s="209"/>
      <c r="GV73" s="209"/>
      <c r="GW73" s="209"/>
      <c r="GX73" s="209"/>
      <c r="GY73" s="209"/>
      <c r="GZ73" s="209"/>
      <c r="HA73" s="209"/>
      <c r="HB73" s="209"/>
      <c r="HC73" s="209"/>
      <c r="HD73" s="209"/>
      <c r="HE73" s="209"/>
      <c r="HF73" s="209"/>
      <c r="HG73" s="209"/>
      <c r="HH73" s="209"/>
      <c r="HI73" s="209"/>
      <c r="HJ73" s="209"/>
      <c r="HK73" s="209"/>
      <c r="HL73" s="209"/>
      <c r="HM73" s="209"/>
      <c r="HN73" s="209"/>
      <c r="HO73" s="209"/>
      <c r="HP73" s="209"/>
      <c r="HQ73" s="209"/>
      <c r="HR73" s="209"/>
      <c r="HS73" s="209"/>
      <c r="HT73" s="209"/>
      <c r="HU73" s="209"/>
      <c r="HV73" s="209"/>
      <c r="HW73" s="209"/>
      <c r="HX73" s="209"/>
      <c r="HY73" s="209"/>
      <c r="HZ73" s="209"/>
      <c r="IA73" s="209"/>
      <c r="IB73" s="209"/>
      <c r="IC73" s="209"/>
      <c r="ID73" s="209"/>
      <c r="IE73" s="209"/>
      <c r="IF73" s="209"/>
      <c r="IG73" s="209"/>
      <c r="IH73" s="209"/>
      <c r="II73" s="209"/>
      <c r="IJ73" s="209"/>
      <c r="IK73" s="209"/>
      <c r="IL73" s="209"/>
      <c r="IM73" s="209"/>
      <c r="IN73" s="209"/>
      <c r="IO73" s="209"/>
      <c r="IP73" s="209"/>
      <c r="IQ73" s="209"/>
      <c r="IR73" s="209"/>
      <c r="IS73" s="209"/>
      <c r="IT73" s="209"/>
      <c r="IU73" s="209"/>
      <c r="IV73" s="209"/>
    </row>
    <row r="74" spans="1:256" s="116" customFormat="1" ht="17.2" customHeight="1" x14ac:dyDescent="0.15">
      <c r="A74" s="209"/>
      <c r="B74" s="685"/>
      <c r="C74" s="686"/>
      <c r="D74" s="686"/>
      <c r="E74" s="686"/>
      <c r="F74" s="686"/>
      <c r="G74" s="687"/>
      <c r="H74" s="215"/>
      <c r="I74" s="249"/>
      <c r="J74" s="228"/>
      <c r="K74" s="228"/>
      <c r="L74" s="228"/>
      <c r="M74" s="228"/>
      <c r="N74" s="228"/>
      <c r="O74" s="228"/>
      <c r="P74" s="228"/>
      <c r="Q74" s="228"/>
      <c r="R74" s="249"/>
      <c r="S74" s="249"/>
      <c r="T74" s="249"/>
      <c r="U74" s="249"/>
      <c r="V74" s="249"/>
      <c r="W74" s="249"/>
      <c r="X74" s="249"/>
      <c r="Y74" s="249"/>
      <c r="Z74" s="250"/>
      <c r="AA74" s="250"/>
      <c r="AB74" s="250"/>
      <c r="AC74" s="250"/>
      <c r="AD74" s="3274"/>
      <c r="AE74" s="3274"/>
      <c r="AF74" s="3274"/>
      <c r="AG74" s="3274"/>
      <c r="AH74" s="3274"/>
      <c r="AI74" s="3274"/>
      <c r="AJ74" s="3274"/>
      <c r="AK74" s="3274"/>
      <c r="AL74" s="3274"/>
      <c r="AM74" s="3274"/>
      <c r="AN74" s="3274"/>
      <c r="AO74" s="3274"/>
      <c r="AP74" s="3274"/>
      <c r="AQ74" s="3274"/>
      <c r="AR74" s="3274"/>
      <c r="AS74" s="3274"/>
      <c r="AT74" s="3274"/>
      <c r="AU74" s="3274"/>
      <c r="AV74" s="3274"/>
      <c r="AW74" s="3274"/>
      <c r="AX74" s="228"/>
      <c r="AY74" s="227"/>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c r="EM74" s="209"/>
      <c r="EN74" s="209"/>
      <c r="EO74" s="209"/>
      <c r="EP74" s="209"/>
      <c r="EQ74" s="209"/>
      <c r="ER74" s="209"/>
      <c r="ES74" s="209"/>
      <c r="ET74" s="209"/>
      <c r="EU74" s="209"/>
      <c r="EV74" s="209"/>
      <c r="EW74" s="209"/>
      <c r="EX74" s="209"/>
      <c r="EY74" s="209"/>
      <c r="EZ74" s="209"/>
      <c r="FA74" s="209"/>
      <c r="FB74" s="209"/>
      <c r="FC74" s="209"/>
      <c r="FD74" s="209"/>
      <c r="FE74" s="209"/>
      <c r="FF74" s="209"/>
      <c r="FG74" s="209"/>
      <c r="FH74" s="209"/>
      <c r="FI74" s="209"/>
      <c r="FJ74" s="209"/>
      <c r="FK74" s="209"/>
      <c r="FL74" s="209"/>
      <c r="FM74" s="209"/>
      <c r="FN74" s="209"/>
      <c r="FO74" s="209"/>
      <c r="FP74" s="209"/>
      <c r="FQ74" s="209"/>
      <c r="FR74" s="209"/>
      <c r="FS74" s="209"/>
      <c r="FT74" s="209"/>
      <c r="FU74" s="209"/>
      <c r="FV74" s="209"/>
      <c r="FW74" s="209"/>
      <c r="FX74" s="209"/>
      <c r="FY74" s="209"/>
      <c r="FZ74" s="209"/>
      <c r="GA74" s="209"/>
      <c r="GB74" s="209"/>
      <c r="GC74" s="209"/>
      <c r="GD74" s="209"/>
      <c r="GE74" s="209"/>
      <c r="GF74" s="209"/>
      <c r="GG74" s="209"/>
      <c r="GH74" s="209"/>
      <c r="GI74" s="209"/>
      <c r="GJ74" s="209"/>
      <c r="GK74" s="209"/>
      <c r="GL74" s="209"/>
      <c r="GM74" s="209"/>
      <c r="GN74" s="209"/>
      <c r="GO74" s="209"/>
      <c r="GP74" s="209"/>
      <c r="GQ74" s="209"/>
      <c r="GR74" s="209"/>
      <c r="GS74" s="209"/>
      <c r="GT74" s="209"/>
      <c r="GU74" s="209"/>
      <c r="GV74" s="209"/>
      <c r="GW74" s="209"/>
      <c r="GX74" s="209"/>
      <c r="GY74" s="209"/>
      <c r="GZ74" s="209"/>
      <c r="HA74" s="209"/>
      <c r="HB74" s="209"/>
      <c r="HC74" s="209"/>
      <c r="HD74" s="209"/>
      <c r="HE74" s="209"/>
      <c r="HF74" s="209"/>
      <c r="HG74" s="209"/>
      <c r="HH74" s="209"/>
      <c r="HI74" s="209"/>
      <c r="HJ74" s="209"/>
      <c r="HK74" s="209"/>
      <c r="HL74" s="209"/>
      <c r="HM74" s="209"/>
      <c r="HN74" s="209"/>
      <c r="HO74" s="209"/>
      <c r="HP74" s="209"/>
      <c r="HQ74" s="209"/>
      <c r="HR74" s="209"/>
      <c r="HS74" s="209"/>
      <c r="HT74" s="209"/>
      <c r="HU74" s="209"/>
      <c r="HV74" s="209"/>
      <c r="HW74" s="209"/>
      <c r="HX74" s="209"/>
      <c r="HY74" s="209"/>
      <c r="HZ74" s="209"/>
      <c r="IA74" s="209"/>
      <c r="IB74" s="209"/>
      <c r="IC74" s="209"/>
      <c r="ID74" s="209"/>
      <c r="IE74" s="209"/>
      <c r="IF74" s="209"/>
      <c r="IG74" s="209"/>
      <c r="IH74" s="209"/>
      <c r="II74" s="209"/>
      <c r="IJ74" s="209"/>
      <c r="IK74" s="209"/>
      <c r="IL74" s="209"/>
      <c r="IM74" s="209"/>
      <c r="IN74" s="209"/>
      <c r="IO74" s="209"/>
      <c r="IP74" s="209"/>
      <c r="IQ74" s="209"/>
      <c r="IR74" s="209"/>
      <c r="IS74" s="209"/>
      <c r="IT74" s="209"/>
      <c r="IU74" s="209"/>
      <c r="IV74" s="209"/>
    </row>
    <row r="75" spans="1:256" s="116" customFormat="1" ht="17.2" customHeight="1" thickBot="1" x14ac:dyDescent="0.2">
      <c r="A75" s="209"/>
      <c r="B75" s="685"/>
      <c r="C75" s="686"/>
      <c r="D75" s="686"/>
      <c r="E75" s="686"/>
      <c r="F75" s="686"/>
      <c r="G75" s="687"/>
      <c r="H75" s="215"/>
      <c r="I75" s="249"/>
      <c r="J75" s="228"/>
      <c r="K75" s="228"/>
      <c r="L75" s="228"/>
      <c r="M75" s="228"/>
      <c r="N75" s="228"/>
      <c r="O75" s="228"/>
      <c r="P75" s="228"/>
      <c r="Q75" s="228"/>
      <c r="R75" s="249"/>
      <c r="S75" s="249"/>
      <c r="T75" s="249"/>
      <c r="U75" s="249"/>
      <c r="V75" s="249"/>
      <c r="W75" s="249"/>
      <c r="X75" s="249"/>
      <c r="Y75" s="249"/>
      <c r="Z75" s="250"/>
      <c r="AA75" s="250"/>
      <c r="AB75" s="250"/>
      <c r="AC75" s="250"/>
      <c r="AD75" s="3274"/>
      <c r="AE75" s="3274"/>
      <c r="AF75" s="3274"/>
      <c r="AG75" s="3274"/>
      <c r="AH75" s="3274"/>
      <c r="AI75" s="3274"/>
      <c r="AJ75" s="3274"/>
      <c r="AK75" s="3274"/>
      <c r="AL75" s="3274"/>
      <c r="AM75" s="3274"/>
      <c r="AN75" s="3274"/>
      <c r="AO75" s="3274"/>
      <c r="AP75" s="3274"/>
      <c r="AQ75" s="3274"/>
      <c r="AR75" s="3274"/>
      <c r="AS75" s="3274"/>
      <c r="AT75" s="3274"/>
      <c r="AU75" s="3274"/>
      <c r="AV75" s="3274"/>
      <c r="AW75" s="3274"/>
      <c r="AX75" s="228"/>
      <c r="AY75" s="227"/>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c r="EM75" s="209"/>
      <c r="EN75" s="209"/>
      <c r="EO75" s="209"/>
      <c r="EP75" s="209"/>
      <c r="EQ75" s="209"/>
      <c r="ER75" s="209"/>
      <c r="ES75" s="209"/>
      <c r="ET75" s="209"/>
      <c r="EU75" s="209"/>
      <c r="EV75" s="209"/>
      <c r="EW75" s="209"/>
      <c r="EX75" s="209"/>
      <c r="EY75" s="209"/>
      <c r="EZ75" s="209"/>
      <c r="FA75" s="209"/>
      <c r="FB75" s="209"/>
      <c r="FC75" s="209"/>
      <c r="FD75" s="209"/>
      <c r="FE75" s="209"/>
      <c r="FF75" s="209"/>
      <c r="FG75" s="209"/>
      <c r="FH75" s="209"/>
      <c r="FI75" s="209"/>
      <c r="FJ75" s="209"/>
      <c r="FK75" s="209"/>
      <c r="FL75" s="209"/>
      <c r="FM75" s="209"/>
      <c r="FN75" s="209"/>
      <c r="FO75" s="209"/>
      <c r="FP75" s="209"/>
      <c r="FQ75" s="209"/>
      <c r="FR75" s="209"/>
      <c r="FS75" s="209"/>
      <c r="FT75" s="209"/>
      <c r="FU75" s="209"/>
      <c r="FV75" s="209"/>
      <c r="FW75" s="209"/>
      <c r="FX75" s="209"/>
      <c r="FY75" s="209"/>
      <c r="FZ75" s="209"/>
      <c r="GA75" s="209"/>
      <c r="GB75" s="209"/>
      <c r="GC75" s="209"/>
      <c r="GD75" s="209"/>
      <c r="GE75" s="209"/>
      <c r="GF75" s="209"/>
      <c r="GG75" s="209"/>
      <c r="GH75" s="209"/>
      <c r="GI75" s="209"/>
      <c r="GJ75" s="209"/>
      <c r="GK75" s="209"/>
      <c r="GL75" s="209"/>
      <c r="GM75" s="209"/>
      <c r="GN75" s="209"/>
      <c r="GO75" s="209"/>
      <c r="GP75" s="209"/>
      <c r="GQ75" s="209"/>
      <c r="GR75" s="209"/>
      <c r="GS75" s="209"/>
      <c r="GT75" s="209"/>
      <c r="GU75" s="209"/>
      <c r="GV75" s="209"/>
      <c r="GW75" s="209"/>
      <c r="GX75" s="209"/>
      <c r="GY75" s="209"/>
      <c r="GZ75" s="209"/>
      <c r="HA75" s="209"/>
      <c r="HB75" s="209"/>
      <c r="HC75" s="209"/>
      <c r="HD75" s="209"/>
      <c r="HE75" s="209"/>
      <c r="HF75" s="209"/>
      <c r="HG75" s="209"/>
      <c r="HH75" s="209"/>
      <c r="HI75" s="209"/>
      <c r="HJ75" s="209"/>
      <c r="HK75" s="209"/>
      <c r="HL75" s="209"/>
      <c r="HM75" s="209"/>
      <c r="HN75" s="209"/>
      <c r="HO75" s="209"/>
      <c r="HP75" s="209"/>
      <c r="HQ75" s="209"/>
      <c r="HR75" s="209"/>
      <c r="HS75" s="209"/>
      <c r="HT75" s="209"/>
      <c r="HU75" s="209"/>
      <c r="HV75" s="209"/>
      <c r="HW75" s="209"/>
      <c r="HX75" s="209"/>
      <c r="HY75" s="209"/>
      <c r="HZ75" s="209"/>
      <c r="IA75" s="209"/>
      <c r="IB75" s="209"/>
      <c r="IC75" s="209"/>
      <c r="ID75" s="209"/>
      <c r="IE75" s="209"/>
      <c r="IF75" s="209"/>
      <c r="IG75" s="209"/>
      <c r="IH75" s="209"/>
      <c r="II75" s="209"/>
      <c r="IJ75" s="209"/>
      <c r="IK75" s="209"/>
      <c r="IL75" s="209"/>
      <c r="IM75" s="209"/>
      <c r="IN75" s="209"/>
      <c r="IO75" s="209"/>
      <c r="IP75" s="209"/>
      <c r="IQ75" s="209"/>
      <c r="IR75" s="209"/>
      <c r="IS75" s="209"/>
      <c r="IT75" s="209"/>
      <c r="IU75" s="209"/>
      <c r="IV75" s="209"/>
    </row>
    <row r="76" spans="1:256" s="116" customFormat="1" ht="17.2" customHeight="1" x14ac:dyDescent="0.15">
      <c r="A76" s="209"/>
      <c r="B76" s="685"/>
      <c r="C76" s="686"/>
      <c r="D76" s="686"/>
      <c r="E76" s="686"/>
      <c r="F76" s="686"/>
      <c r="G76" s="687"/>
      <c r="H76" s="215"/>
      <c r="I76" s="249"/>
      <c r="J76" s="228"/>
      <c r="K76" s="228"/>
      <c r="L76" s="228"/>
      <c r="M76" s="228"/>
      <c r="N76" s="228"/>
      <c r="O76" s="228"/>
      <c r="P76" s="228"/>
      <c r="Q76" s="228"/>
      <c r="R76" s="249"/>
      <c r="S76" s="249"/>
      <c r="T76" s="3275" t="s">
        <v>1810</v>
      </c>
      <c r="U76" s="3276"/>
      <c r="V76" s="3276"/>
      <c r="W76" s="3276"/>
      <c r="X76" s="3276"/>
      <c r="Y76" s="3276"/>
      <c r="Z76" s="3276"/>
      <c r="AA76" s="3276"/>
      <c r="AB76" s="3276"/>
      <c r="AC76" s="3276"/>
      <c r="AD76" s="3276"/>
      <c r="AE76" s="3276"/>
      <c r="AF76" s="3276"/>
      <c r="AG76" s="3276"/>
      <c r="AH76" s="3276"/>
      <c r="AI76" s="3276"/>
      <c r="AJ76" s="3276"/>
      <c r="AK76" s="3277"/>
      <c r="AL76" s="249"/>
      <c r="AM76" s="249"/>
      <c r="AN76" s="249"/>
      <c r="AO76" s="249"/>
      <c r="AP76" s="228"/>
      <c r="AQ76" s="228"/>
      <c r="AR76" s="228"/>
      <c r="AS76" s="228"/>
      <c r="AT76" s="228"/>
      <c r="AU76" s="228"/>
      <c r="AV76" s="228"/>
      <c r="AW76" s="228"/>
      <c r="AX76" s="228"/>
      <c r="AY76" s="227"/>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c r="FL76" s="209"/>
      <c r="FM76" s="209"/>
      <c r="FN76" s="209"/>
      <c r="FO76" s="209"/>
      <c r="FP76" s="209"/>
      <c r="FQ76" s="209"/>
      <c r="FR76" s="209"/>
      <c r="FS76" s="209"/>
      <c r="FT76" s="209"/>
      <c r="FU76" s="209"/>
      <c r="FV76" s="209"/>
      <c r="FW76" s="209"/>
      <c r="FX76" s="209"/>
      <c r="FY76" s="209"/>
      <c r="FZ76" s="209"/>
      <c r="GA76" s="209"/>
      <c r="GB76" s="209"/>
      <c r="GC76" s="209"/>
      <c r="GD76" s="209"/>
      <c r="GE76" s="209"/>
      <c r="GF76" s="209"/>
      <c r="GG76" s="209"/>
      <c r="GH76" s="209"/>
      <c r="GI76" s="209"/>
      <c r="GJ76" s="209"/>
      <c r="GK76" s="209"/>
      <c r="GL76" s="209"/>
      <c r="GM76" s="209"/>
      <c r="GN76" s="209"/>
      <c r="GO76" s="209"/>
      <c r="GP76" s="209"/>
      <c r="GQ76" s="209"/>
      <c r="GR76" s="209"/>
      <c r="GS76" s="209"/>
      <c r="GT76" s="209"/>
      <c r="GU76" s="209"/>
      <c r="GV76" s="209"/>
      <c r="GW76" s="209"/>
      <c r="GX76" s="209"/>
      <c r="GY76" s="209"/>
      <c r="GZ76" s="209"/>
      <c r="HA76" s="209"/>
      <c r="HB76" s="209"/>
      <c r="HC76" s="209"/>
      <c r="HD76" s="209"/>
      <c r="HE76" s="209"/>
      <c r="HF76" s="209"/>
      <c r="HG76" s="209"/>
      <c r="HH76" s="209"/>
      <c r="HI76" s="209"/>
      <c r="HJ76" s="209"/>
      <c r="HK76" s="209"/>
      <c r="HL76" s="209"/>
      <c r="HM76" s="209"/>
      <c r="HN76" s="209"/>
      <c r="HO76" s="209"/>
      <c r="HP76" s="209"/>
      <c r="HQ76" s="209"/>
      <c r="HR76" s="209"/>
      <c r="HS76" s="209"/>
      <c r="HT76" s="209"/>
      <c r="HU76" s="209"/>
      <c r="HV76" s="209"/>
      <c r="HW76" s="209"/>
      <c r="HX76" s="209"/>
      <c r="HY76" s="209"/>
      <c r="HZ76" s="209"/>
      <c r="IA76" s="209"/>
      <c r="IB76" s="209"/>
      <c r="IC76" s="209"/>
      <c r="ID76" s="209"/>
      <c r="IE76" s="209"/>
      <c r="IF76" s="209"/>
      <c r="IG76" s="209"/>
      <c r="IH76" s="209"/>
      <c r="II76" s="209"/>
      <c r="IJ76" s="209"/>
      <c r="IK76" s="209"/>
      <c r="IL76" s="209"/>
      <c r="IM76" s="209"/>
      <c r="IN76" s="209"/>
      <c r="IO76" s="209"/>
      <c r="IP76" s="209"/>
      <c r="IQ76" s="209"/>
      <c r="IR76" s="209"/>
      <c r="IS76" s="209"/>
      <c r="IT76" s="209"/>
      <c r="IU76" s="209"/>
      <c r="IV76" s="209"/>
    </row>
    <row r="77" spans="1:256" s="116" customFormat="1" ht="17.2" customHeight="1" x14ac:dyDescent="0.15">
      <c r="A77" s="209"/>
      <c r="B77" s="685"/>
      <c r="C77" s="686"/>
      <c r="D77" s="686"/>
      <c r="E77" s="686"/>
      <c r="F77" s="686"/>
      <c r="G77" s="687"/>
      <c r="H77" s="215"/>
      <c r="I77" s="249"/>
      <c r="J77" s="228"/>
      <c r="K77" s="228"/>
      <c r="L77" s="228"/>
      <c r="M77" s="228"/>
      <c r="N77" s="228"/>
      <c r="O77" s="228"/>
      <c r="P77" s="228"/>
      <c r="Q77" s="228"/>
      <c r="R77" s="249"/>
      <c r="S77" s="249"/>
      <c r="T77" s="3278"/>
      <c r="U77" s="3279"/>
      <c r="V77" s="3279"/>
      <c r="W77" s="3279"/>
      <c r="X77" s="3279"/>
      <c r="Y77" s="3279"/>
      <c r="Z77" s="3279"/>
      <c r="AA77" s="3279"/>
      <c r="AB77" s="3279"/>
      <c r="AC77" s="3279"/>
      <c r="AD77" s="3279"/>
      <c r="AE77" s="3279"/>
      <c r="AF77" s="3279"/>
      <c r="AG77" s="3279"/>
      <c r="AH77" s="3279"/>
      <c r="AI77" s="3279"/>
      <c r="AJ77" s="3279"/>
      <c r="AK77" s="3280"/>
      <c r="AL77" s="249"/>
      <c r="AM77" s="249"/>
      <c r="AN77" s="249"/>
      <c r="AO77" s="249"/>
      <c r="AP77" s="228"/>
      <c r="AQ77" s="228"/>
      <c r="AR77" s="228"/>
      <c r="AS77" s="228"/>
      <c r="AT77" s="228"/>
      <c r="AU77" s="228"/>
      <c r="AV77" s="228"/>
      <c r="AW77" s="228"/>
      <c r="AX77" s="228"/>
      <c r="AY77" s="227"/>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c r="FK77" s="209"/>
      <c r="FL77" s="209"/>
      <c r="FM77" s="209"/>
      <c r="FN77" s="209"/>
      <c r="FO77" s="209"/>
      <c r="FP77" s="209"/>
      <c r="FQ77" s="209"/>
      <c r="FR77" s="209"/>
      <c r="FS77" s="209"/>
      <c r="FT77" s="209"/>
      <c r="FU77" s="209"/>
      <c r="FV77" s="209"/>
      <c r="FW77" s="209"/>
      <c r="FX77" s="209"/>
      <c r="FY77" s="209"/>
      <c r="FZ77" s="209"/>
      <c r="GA77" s="209"/>
      <c r="GB77" s="209"/>
      <c r="GC77" s="209"/>
      <c r="GD77" s="209"/>
      <c r="GE77" s="209"/>
      <c r="GF77" s="209"/>
      <c r="GG77" s="209"/>
      <c r="GH77" s="209"/>
      <c r="GI77" s="209"/>
      <c r="GJ77" s="209"/>
      <c r="GK77" s="209"/>
      <c r="GL77" s="209"/>
      <c r="GM77" s="209"/>
      <c r="GN77" s="209"/>
      <c r="GO77" s="209"/>
      <c r="GP77" s="209"/>
      <c r="GQ77" s="209"/>
      <c r="GR77" s="209"/>
      <c r="GS77" s="209"/>
      <c r="GT77" s="209"/>
      <c r="GU77" s="209"/>
      <c r="GV77" s="209"/>
      <c r="GW77" s="209"/>
      <c r="GX77" s="209"/>
      <c r="GY77" s="209"/>
      <c r="GZ77" s="209"/>
      <c r="HA77" s="209"/>
      <c r="HB77" s="209"/>
      <c r="HC77" s="209"/>
      <c r="HD77" s="209"/>
      <c r="HE77" s="209"/>
      <c r="HF77" s="209"/>
      <c r="HG77" s="209"/>
      <c r="HH77" s="209"/>
      <c r="HI77" s="209"/>
      <c r="HJ77" s="209"/>
      <c r="HK77" s="209"/>
      <c r="HL77" s="209"/>
      <c r="HM77" s="209"/>
      <c r="HN77" s="209"/>
      <c r="HO77" s="209"/>
      <c r="HP77" s="209"/>
      <c r="HQ77" s="209"/>
      <c r="HR77" s="209"/>
      <c r="HS77" s="209"/>
      <c r="HT77" s="209"/>
      <c r="HU77" s="209"/>
      <c r="HV77" s="209"/>
      <c r="HW77" s="209"/>
      <c r="HX77" s="209"/>
      <c r="HY77" s="209"/>
      <c r="HZ77" s="209"/>
      <c r="IA77" s="209"/>
      <c r="IB77" s="209"/>
      <c r="IC77" s="209"/>
      <c r="ID77" s="209"/>
      <c r="IE77" s="209"/>
      <c r="IF77" s="209"/>
      <c r="IG77" s="209"/>
      <c r="IH77" s="209"/>
      <c r="II77" s="209"/>
      <c r="IJ77" s="209"/>
      <c r="IK77" s="209"/>
      <c r="IL77" s="209"/>
      <c r="IM77" s="209"/>
      <c r="IN77" s="209"/>
      <c r="IO77" s="209"/>
      <c r="IP77" s="209"/>
      <c r="IQ77" s="209"/>
      <c r="IR77" s="209"/>
      <c r="IS77" s="209"/>
      <c r="IT77" s="209"/>
      <c r="IU77" s="209"/>
      <c r="IV77" s="209"/>
    </row>
    <row r="78" spans="1:256" s="116" customFormat="1" ht="17.2" customHeight="1" x14ac:dyDescent="0.15">
      <c r="A78" s="209"/>
      <c r="B78" s="685"/>
      <c r="C78" s="686"/>
      <c r="D78" s="686"/>
      <c r="E78" s="686"/>
      <c r="F78" s="686"/>
      <c r="G78" s="687"/>
      <c r="H78" s="215"/>
      <c r="I78" s="249"/>
      <c r="J78" s="228"/>
      <c r="K78" s="228"/>
      <c r="L78" s="228"/>
      <c r="M78" s="228"/>
      <c r="N78" s="228"/>
      <c r="O78" s="228"/>
      <c r="P78" s="228"/>
      <c r="Q78" s="228"/>
      <c r="R78" s="249"/>
      <c r="S78" s="249"/>
      <c r="T78" s="3278"/>
      <c r="U78" s="3279"/>
      <c r="V78" s="3279"/>
      <c r="W78" s="3279"/>
      <c r="X78" s="3279"/>
      <c r="Y78" s="3279"/>
      <c r="Z78" s="3279"/>
      <c r="AA78" s="3279"/>
      <c r="AB78" s="3279"/>
      <c r="AC78" s="3279"/>
      <c r="AD78" s="3279"/>
      <c r="AE78" s="3279"/>
      <c r="AF78" s="3279"/>
      <c r="AG78" s="3279"/>
      <c r="AH78" s="3279"/>
      <c r="AI78" s="3279"/>
      <c r="AJ78" s="3279"/>
      <c r="AK78" s="3280"/>
      <c r="AL78" s="249"/>
      <c r="AM78" s="249"/>
      <c r="AN78" s="249"/>
      <c r="AO78" s="249"/>
      <c r="AP78" s="228"/>
      <c r="AQ78" s="228"/>
      <c r="AR78" s="228"/>
      <c r="AS78" s="228"/>
      <c r="AT78" s="228"/>
      <c r="AU78" s="228"/>
      <c r="AV78" s="228"/>
      <c r="AW78" s="228"/>
      <c r="AX78" s="228"/>
      <c r="AY78" s="227"/>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c r="EM78" s="209"/>
      <c r="EN78" s="209"/>
      <c r="EO78" s="209"/>
      <c r="EP78" s="209"/>
      <c r="EQ78" s="209"/>
      <c r="ER78" s="209"/>
      <c r="ES78" s="209"/>
      <c r="ET78" s="209"/>
      <c r="EU78" s="209"/>
      <c r="EV78" s="209"/>
      <c r="EW78" s="209"/>
      <c r="EX78" s="209"/>
      <c r="EY78" s="209"/>
      <c r="EZ78" s="209"/>
      <c r="FA78" s="209"/>
      <c r="FB78" s="209"/>
      <c r="FC78" s="209"/>
      <c r="FD78" s="209"/>
      <c r="FE78" s="209"/>
      <c r="FF78" s="209"/>
      <c r="FG78" s="209"/>
      <c r="FH78" s="209"/>
      <c r="FI78" s="209"/>
      <c r="FJ78" s="209"/>
      <c r="FK78" s="209"/>
      <c r="FL78" s="209"/>
      <c r="FM78" s="209"/>
      <c r="FN78" s="209"/>
      <c r="FO78" s="209"/>
      <c r="FP78" s="209"/>
      <c r="FQ78" s="209"/>
      <c r="FR78" s="209"/>
      <c r="FS78" s="209"/>
      <c r="FT78" s="209"/>
      <c r="FU78" s="209"/>
      <c r="FV78" s="209"/>
      <c r="FW78" s="209"/>
      <c r="FX78" s="209"/>
      <c r="FY78" s="209"/>
      <c r="FZ78" s="209"/>
      <c r="GA78" s="209"/>
      <c r="GB78" s="209"/>
      <c r="GC78" s="209"/>
      <c r="GD78" s="209"/>
      <c r="GE78" s="209"/>
      <c r="GF78" s="209"/>
      <c r="GG78" s="209"/>
      <c r="GH78" s="209"/>
      <c r="GI78" s="209"/>
      <c r="GJ78" s="209"/>
      <c r="GK78" s="209"/>
      <c r="GL78" s="209"/>
      <c r="GM78" s="209"/>
      <c r="GN78" s="209"/>
      <c r="GO78" s="209"/>
      <c r="GP78" s="209"/>
      <c r="GQ78" s="209"/>
      <c r="GR78" s="209"/>
      <c r="GS78" s="209"/>
      <c r="GT78" s="209"/>
      <c r="GU78" s="209"/>
      <c r="GV78" s="209"/>
      <c r="GW78" s="209"/>
      <c r="GX78" s="209"/>
      <c r="GY78" s="209"/>
      <c r="GZ78" s="209"/>
      <c r="HA78" s="209"/>
      <c r="HB78" s="209"/>
      <c r="HC78" s="209"/>
      <c r="HD78" s="209"/>
      <c r="HE78" s="209"/>
      <c r="HF78" s="209"/>
      <c r="HG78" s="209"/>
      <c r="HH78" s="209"/>
      <c r="HI78" s="209"/>
      <c r="HJ78" s="209"/>
      <c r="HK78" s="209"/>
      <c r="HL78" s="209"/>
      <c r="HM78" s="209"/>
      <c r="HN78" s="209"/>
      <c r="HO78" s="209"/>
      <c r="HP78" s="209"/>
      <c r="HQ78" s="209"/>
      <c r="HR78" s="209"/>
      <c r="HS78" s="209"/>
      <c r="HT78" s="209"/>
      <c r="HU78" s="209"/>
      <c r="HV78" s="209"/>
      <c r="HW78" s="209"/>
      <c r="HX78" s="209"/>
      <c r="HY78" s="209"/>
      <c r="HZ78" s="209"/>
      <c r="IA78" s="209"/>
      <c r="IB78" s="209"/>
      <c r="IC78" s="209"/>
      <c r="ID78" s="209"/>
      <c r="IE78" s="209"/>
      <c r="IF78" s="209"/>
      <c r="IG78" s="209"/>
      <c r="IH78" s="209"/>
      <c r="II78" s="209"/>
      <c r="IJ78" s="209"/>
      <c r="IK78" s="209"/>
      <c r="IL78" s="209"/>
      <c r="IM78" s="209"/>
      <c r="IN78" s="209"/>
      <c r="IO78" s="209"/>
      <c r="IP78" s="209"/>
      <c r="IQ78" s="209"/>
      <c r="IR78" s="209"/>
      <c r="IS78" s="209"/>
      <c r="IT78" s="209"/>
      <c r="IU78" s="209"/>
      <c r="IV78" s="209"/>
    </row>
    <row r="79" spans="1:256" s="116" customFormat="1" ht="17.2" customHeight="1" thickBot="1" x14ac:dyDescent="0.2">
      <c r="A79" s="209"/>
      <c r="B79" s="685"/>
      <c r="C79" s="686"/>
      <c r="D79" s="686"/>
      <c r="E79" s="686"/>
      <c r="F79" s="686"/>
      <c r="G79" s="687"/>
      <c r="H79" s="215"/>
      <c r="I79" s="249"/>
      <c r="J79" s="228"/>
      <c r="K79" s="228"/>
      <c r="L79" s="228"/>
      <c r="M79" s="228"/>
      <c r="N79" s="228"/>
      <c r="O79" s="228"/>
      <c r="P79" s="228"/>
      <c r="Q79" s="228"/>
      <c r="R79" s="249"/>
      <c r="S79" s="249"/>
      <c r="T79" s="3281"/>
      <c r="U79" s="3282"/>
      <c r="V79" s="3282"/>
      <c r="W79" s="3282"/>
      <c r="X79" s="3282"/>
      <c r="Y79" s="3282"/>
      <c r="Z79" s="3282"/>
      <c r="AA79" s="3282"/>
      <c r="AB79" s="3282"/>
      <c r="AC79" s="3282"/>
      <c r="AD79" s="3282"/>
      <c r="AE79" s="3282"/>
      <c r="AF79" s="3282"/>
      <c r="AG79" s="3282"/>
      <c r="AH79" s="3282"/>
      <c r="AI79" s="3282"/>
      <c r="AJ79" s="3282"/>
      <c r="AK79" s="3283"/>
      <c r="AL79" s="249"/>
      <c r="AM79" s="249"/>
      <c r="AN79" s="249"/>
      <c r="AO79" s="249"/>
      <c r="AP79" s="228"/>
      <c r="AQ79" s="228"/>
      <c r="AR79" s="228"/>
      <c r="AS79" s="228"/>
      <c r="AT79" s="228"/>
      <c r="AU79" s="228"/>
      <c r="AV79" s="228"/>
      <c r="AW79" s="228"/>
      <c r="AX79" s="228"/>
      <c r="AY79" s="227"/>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c r="EM79" s="209"/>
      <c r="EN79" s="209"/>
      <c r="EO79" s="209"/>
      <c r="EP79" s="209"/>
      <c r="EQ79" s="209"/>
      <c r="ER79" s="209"/>
      <c r="ES79" s="209"/>
      <c r="ET79" s="209"/>
      <c r="EU79" s="209"/>
      <c r="EV79" s="209"/>
      <c r="EW79" s="209"/>
      <c r="EX79" s="209"/>
      <c r="EY79" s="209"/>
      <c r="EZ79" s="209"/>
      <c r="FA79" s="209"/>
      <c r="FB79" s="209"/>
      <c r="FC79" s="209"/>
      <c r="FD79" s="209"/>
      <c r="FE79" s="209"/>
      <c r="FF79" s="209"/>
      <c r="FG79" s="209"/>
      <c r="FH79" s="209"/>
      <c r="FI79" s="209"/>
      <c r="FJ79" s="209"/>
      <c r="FK79" s="209"/>
      <c r="FL79" s="209"/>
      <c r="FM79" s="209"/>
      <c r="FN79" s="209"/>
      <c r="FO79" s="209"/>
      <c r="FP79" s="209"/>
      <c r="FQ79" s="209"/>
      <c r="FR79" s="209"/>
      <c r="FS79" s="209"/>
      <c r="FT79" s="209"/>
      <c r="FU79" s="209"/>
      <c r="FV79" s="209"/>
      <c r="FW79" s="209"/>
      <c r="FX79" s="209"/>
      <c r="FY79" s="209"/>
      <c r="FZ79" s="209"/>
      <c r="GA79" s="209"/>
      <c r="GB79" s="209"/>
      <c r="GC79" s="209"/>
      <c r="GD79" s="209"/>
      <c r="GE79" s="209"/>
      <c r="GF79" s="209"/>
      <c r="GG79" s="209"/>
      <c r="GH79" s="209"/>
      <c r="GI79" s="209"/>
      <c r="GJ79" s="209"/>
      <c r="GK79" s="209"/>
      <c r="GL79" s="209"/>
      <c r="GM79" s="209"/>
      <c r="GN79" s="209"/>
      <c r="GO79" s="209"/>
      <c r="GP79" s="209"/>
      <c r="GQ79" s="209"/>
      <c r="GR79" s="209"/>
      <c r="GS79" s="209"/>
      <c r="GT79" s="209"/>
      <c r="GU79" s="209"/>
      <c r="GV79" s="209"/>
      <c r="GW79" s="209"/>
      <c r="GX79" s="209"/>
      <c r="GY79" s="209"/>
      <c r="GZ79" s="209"/>
      <c r="HA79" s="209"/>
      <c r="HB79" s="209"/>
      <c r="HC79" s="209"/>
      <c r="HD79" s="209"/>
      <c r="HE79" s="209"/>
      <c r="HF79" s="209"/>
      <c r="HG79" s="209"/>
      <c r="HH79" s="209"/>
      <c r="HI79" s="209"/>
      <c r="HJ79" s="209"/>
      <c r="HK79" s="209"/>
      <c r="HL79" s="209"/>
      <c r="HM79" s="209"/>
      <c r="HN79" s="209"/>
      <c r="HO79" s="209"/>
      <c r="HP79" s="209"/>
      <c r="HQ79" s="209"/>
      <c r="HR79" s="209"/>
      <c r="HS79" s="209"/>
      <c r="HT79" s="209"/>
      <c r="HU79" s="209"/>
      <c r="HV79" s="209"/>
      <c r="HW79" s="209"/>
      <c r="HX79" s="209"/>
      <c r="HY79" s="209"/>
      <c r="HZ79" s="209"/>
      <c r="IA79" s="209"/>
      <c r="IB79" s="209"/>
      <c r="IC79" s="209"/>
      <c r="ID79" s="209"/>
      <c r="IE79" s="209"/>
      <c r="IF79" s="209"/>
      <c r="IG79" s="209"/>
      <c r="IH79" s="209"/>
      <c r="II79" s="209"/>
      <c r="IJ79" s="209"/>
      <c r="IK79" s="209"/>
      <c r="IL79" s="209"/>
      <c r="IM79" s="209"/>
      <c r="IN79" s="209"/>
      <c r="IO79" s="209"/>
      <c r="IP79" s="209"/>
      <c r="IQ79" s="209"/>
      <c r="IR79" s="209"/>
      <c r="IS79" s="209"/>
      <c r="IT79" s="209"/>
      <c r="IU79" s="209"/>
      <c r="IV79" s="209"/>
    </row>
    <row r="80" spans="1:256" s="116" customFormat="1" ht="17.2" customHeight="1" x14ac:dyDescent="0.15">
      <c r="A80" s="209"/>
      <c r="B80" s="685"/>
      <c r="C80" s="686"/>
      <c r="D80" s="686"/>
      <c r="E80" s="686"/>
      <c r="F80" s="686"/>
      <c r="G80" s="687"/>
      <c r="H80" s="215"/>
      <c r="I80" s="249"/>
      <c r="J80" s="228"/>
      <c r="K80" s="228"/>
      <c r="L80" s="228"/>
      <c r="M80" s="228"/>
      <c r="N80" s="228"/>
      <c r="O80" s="228"/>
      <c r="P80" s="228"/>
      <c r="Q80" s="228"/>
      <c r="R80" s="249"/>
      <c r="S80" s="249"/>
      <c r="T80" s="249"/>
      <c r="U80" s="249"/>
      <c r="V80" s="249"/>
      <c r="W80" s="249"/>
      <c r="X80" s="249"/>
      <c r="Y80" s="249"/>
      <c r="Z80" s="249"/>
      <c r="AA80" s="249"/>
      <c r="AB80" s="249"/>
      <c r="AC80" s="249"/>
      <c r="AD80" s="249"/>
      <c r="AE80" s="249"/>
      <c r="AF80" s="249"/>
      <c r="AG80" s="249"/>
      <c r="AH80" s="249"/>
      <c r="AI80" s="249"/>
      <c r="AJ80" s="249"/>
      <c r="AK80" s="249"/>
      <c r="AL80" s="249"/>
      <c r="AM80" s="249"/>
      <c r="AN80" s="249"/>
      <c r="AO80" s="249"/>
      <c r="AP80" s="228"/>
      <c r="AQ80" s="228"/>
      <c r="AR80" s="228"/>
      <c r="AS80" s="228"/>
      <c r="AT80" s="228"/>
      <c r="AU80" s="228"/>
      <c r="AV80" s="228"/>
      <c r="AW80" s="228"/>
      <c r="AX80" s="228"/>
      <c r="AY80" s="227"/>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209"/>
      <c r="EU80" s="209"/>
      <c r="EV80" s="209"/>
      <c r="EW80" s="209"/>
      <c r="EX80" s="209"/>
      <c r="EY80" s="209"/>
      <c r="EZ80" s="209"/>
      <c r="FA80" s="209"/>
      <c r="FB80" s="209"/>
      <c r="FC80" s="209"/>
      <c r="FD80" s="209"/>
      <c r="FE80" s="209"/>
      <c r="FF80" s="209"/>
      <c r="FG80" s="209"/>
      <c r="FH80" s="209"/>
      <c r="FI80" s="209"/>
      <c r="FJ80" s="209"/>
      <c r="FK80" s="209"/>
      <c r="FL80" s="209"/>
      <c r="FM80" s="209"/>
      <c r="FN80" s="209"/>
      <c r="FO80" s="209"/>
      <c r="FP80" s="209"/>
      <c r="FQ80" s="209"/>
      <c r="FR80" s="209"/>
      <c r="FS80" s="209"/>
      <c r="FT80" s="209"/>
      <c r="FU80" s="209"/>
      <c r="FV80" s="209"/>
      <c r="FW80" s="209"/>
      <c r="FX80" s="209"/>
      <c r="FY80" s="209"/>
      <c r="FZ80" s="209"/>
      <c r="GA80" s="209"/>
      <c r="GB80" s="209"/>
      <c r="GC80" s="209"/>
      <c r="GD80" s="209"/>
      <c r="GE80" s="209"/>
      <c r="GF80" s="209"/>
      <c r="GG80" s="209"/>
      <c r="GH80" s="209"/>
      <c r="GI80" s="209"/>
      <c r="GJ80" s="209"/>
      <c r="GK80" s="209"/>
      <c r="GL80" s="209"/>
      <c r="GM80" s="209"/>
      <c r="GN80" s="209"/>
      <c r="GO80" s="209"/>
      <c r="GP80" s="209"/>
      <c r="GQ80" s="209"/>
      <c r="GR80" s="209"/>
      <c r="GS80" s="209"/>
      <c r="GT80" s="209"/>
      <c r="GU80" s="209"/>
      <c r="GV80" s="209"/>
      <c r="GW80" s="209"/>
      <c r="GX80" s="209"/>
      <c r="GY80" s="209"/>
      <c r="GZ80" s="209"/>
      <c r="HA80" s="209"/>
      <c r="HB80" s="209"/>
      <c r="HC80" s="209"/>
      <c r="HD80" s="209"/>
      <c r="HE80" s="209"/>
      <c r="HF80" s="209"/>
      <c r="HG80" s="209"/>
      <c r="HH80" s="209"/>
      <c r="HI80" s="209"/>
      <c r="HJ80" s="209"/>
      <c r="HK80" s="209"/>
      <c r="HL80" s="209"/>
      <c r="HM80" s="209"/>
      <c r="HN80" s="209"/>
      <c r="HO80" s="209"/>
      <c r="HP80" s="209"/>
      <c r="HQ80" s="209"/>
      <c r="HR80" s="209"/>
      <c r="HS80" s="209"/>
      <c r="HT80" s="209"/>
      <c r="HU80" s="209"/>
      <c r="HV80" s="209"/>
      <c r="HW80" s="209"/>
      <c r="HX80" s="209"/>
      <c r="HY80" s="209"/>
      <c r="HZ80" s="209"/>
      <c r="IA80" s="209"/>
      <c r="IB80" s="209"/>
      <c r="IC80" s="209"/>
      <c r="ID80" s="209"/>
      <c r="IE80" s="209"/>
      <c r="IF80" s="209"/>
      <c r="IG80" s="209"/>
      <c r="IH80" s="209"/>
      <c r="II80" s="209"/>
      <c r="IJ80" s="209"/>
      <c r="IK80" s="209"/>
      <c r="IL80" s="209"/>
      <c r="IM80" s="209"/>
      <c r="IN80" s="209"/>
      <c r="IO80" s="209"/>
      <c r="IP80" s="209"/>
      <c r="IQ80" s="209"/>
      <c r="IR80" s="209"/>
      <c r="IS80" s="209"/>
      <c r="IT80" s="209"/>
      <c r="IU80" s="209"/>
      <c r="IV80" s="209"/>
    </row>
    <row r="81" spans="1:256" s="116" customFormat="1" ht="17.2" customHeight="1" x14ac:dyDescent="0.15">
      <c r="A81" s="209"/>
      <c r="B81" s="685"/>
      <c r="C81" s="686"/>
      <c r="D81" s="686"/>
      <c r="E81" s="686"/>
      <c r="F81" s="686"/>
      <c r="G81" s="687"/>
      <c r="H81" s="215"/>
      <c r="I81" s="249"/>
      <c r="J81" s="228"/>
      <c r="K81" s="228"/>
      <c r="L81" s="228"/>
      <c r="M81" s="228"/>
      <c r="N81" s="228"/>
      <c r="O81" s="228"/>
      <c r="P81" s="228"/>
      <c r="Q81" s="228"/>
      <c r="R81" s="249"/>
      <c r="S81" s="249"/>
      <c r="T81" s="249"/>
      <c r="U81" s="249"/>
      <c r="V81" s="249"/>
      <c r="W81" s="249"/>
      <c r="X81" s="249"/>
      <c r="Y81" s="249"/>
      <c r="Z81" s="249"/>
      <c r="AA81" s="249"/>
      <c r="AB81" s="249"/>
      <c r="AC81" s="249"/>
      <c r="AD81" s="249"/>
      <c r="AE81" s="249"/>
      <c r="AF81" s="249"/>
      <c r="AG81" s="249"/>
      <c r="AH81" s="249"/>
      <c r="AI81" s="249"/>
      <c r="AJ81" s="249"/>
      <c r="AK81" s="249"/>
      <c r="AL81" s="249"/>
      <c r="AM81" s="249"/>
      <c r="AN81" s="249"/>
      <c r="AO81" s="249"/>
      <c r="AP81" s="228"/>
      <c r="AQ81" s="228"/>
      <c r="AR81" s="228"/>
      <c r="AS81" s="228"/>
      <c r="AT81" s="228"/>
      <c r="AU81" s="228"/>
      <c r="AV81" s="228"/>
      <c r="AW81" s="228"/>
      <c r="AX81" s="228"/>
      <c r="AY81" s="227"/>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09"/>
      <c r="FG81" s="209"/>
      <c r="FH81" s="209"/>
      <c r="FI81" s="209"/>
      <c r="FJ81" s="209"/>
      <c r="FK81" s="209"/>
      <c r="FL81" s="209"/>
      <c r="FM81" s="209"/>
      <c r="FN81" s="209"/>
      <c r="FO81" s="209"/>
      <c r="FP81" s="209"/>
      <c r="FQ81" s="209"/>
      <c r="FR81" s="209"/>
      <c r="FS81" s="209"/>
      <c r="FT81" s="209"/>
      <c r="FU81" s="209"/>
      <c r="FV81" s="209"/>
      <c r="FW81" s="209"/>
      <c r="FX81" s="209"/>
      <c r="FY81" s="209"/>
      <c r="FZ81" s="209"/>
      <c r="GA81" s="209"/>
      <c r="GB81" s="209"/>
      <c r="GC81" s="209"/>
      <c r="GD81" s="209"/>
      <c r="GE81" s="209"/>
      <c r="GF81" s="209"/>
      <c r="GG81" s="209"/>
      <c r="GH81" s="209"/>
      <c r="GI81" s="209"/>
      <c r="GJ81" s="209"/>
      <c r="GK81" s="209"/>
      <c r="GL81" s="209"/>
      <c r="GM81" s="209"/>
      <c r="GN81" s="209"/>
      <c r="GO81" s="209"/>
      <c r="GP81" s="209"/>
      <c r="GQ81" s="209"/>
      <c r="GR81" s="209"/>
      <c r="GS81" s="209"/>
      <c r="GT81" s="209"/>
      <c r="GU81" s="209"/>
      <c r="GV81" s="209"/>
      <c r="GW81" s="209"/>
      <c r="GX81" s="209"/>
      <c r="GY81" s="209"/>
      <c r="GZ81" s="209"/>
      <c r="HA81" s="209"/>
      <c r="HB81" s="209"/>
      <c r="HC81" s="209"/>
      <c r="HD81" s="209"/>
      <c r="HE81" s="209"/>
      <c r="HF81" s="209"/>
      <c r="HG81" s="209"/>
      <c r="HH81" s="209"/>
      <c r="HI81" s="209"/>
      <c r="HJ81" s="209"/>
      <c r="HK81" s="209"/>
      <c r="HL81" s="209"/>
      <c r="HM81" s="209"/>
      <c r="HN81" s="209"/>
      <c r="HO81" s="209"/>
      <c r="HP81" s="209"/>
      <c r="HQ81" s="209"/>
      <c r="HR81" s="209"/>
      <c r="HS81" s="209"/>
      <c r="HT81" s="209"/>
      <c r="HU81" s="209"/>
      <c r="HV81" s="209"/>
      <c r="HW81" s="209"/>
      <c r="HX81" s="209"/>
      <c r="HY81" s="209"/>
      <c r="HZ81" s="209"/>
      <c r="IA81" s="209"/>
      <c r="IB81" s="209"/>
      <c r="IC81" s="209"/>
      <c r="ID81" s="209"/>
      <c r="IE81" s="209"/>
      <c r="IF81" s="209"/>
      <c r="IG81" s="209"/>
      <c r="IH81" s="209"/>
      <c r="II81" s="209"/>
      <c r="IJ81" s="209"/>
      <c r="IK81" s="209"/>
      <c r="IL81" s="209"/>
      <c r="IM81" s="209"/>
      <c r="IN81" s="209"/>
      <c r="IO81" s="209"/>
      <c r="IP81" s="209"/>
      <c r="IQ81" s="209"/>
      <c r="IR81" s="209"/>
      <c r="IS81" s="209"/>
      <c r="IT81" s="209"/>
      <c r="IU81" s="209"/>
      <c r="IV81" s="209"/>
    </row>
    <row r="82" spans="1:256" s="116" customFormat="1" ht="17.2" customHeight="1" x14ac:dyDescent="0.15">
      <c r="A82" s="209"/>
      <c r="B82" s="685"/>
      <c r="C82" s="686"/>
      <c r="D82" s="686"/>
      <c r="E82" s="686"/>
      <c r="F82" s="686"/>
      <c r="G82" s="687"/>
      <c r="H82" s="215"/>
      <c r="I82" s="249"/>
      <c r="J82" s="228"/>
      <c r="K82" s="228"/>
      <c r="L82" s="228"/>
      <c r="M82" s="228"/>
      <c r="N82" s="228"/>
      <c r="O82" s="228"/>
      <c r="P82" s="228"/>
      <c r="Q82" s="228"/>
      <c r="R82" s="249"/>
      <c r="S82" s="249"/>
      <c r="T82" s="251"/>
      <c r="U82" s="251"/>
      <c r="V82" s="251"/>
      <c r="W82" s="251"/>
      <c r="X82" s="251"/>
      <c r="Y82" s="251"/>
      <c r="Z82" s="249"/>
      <c r="AA82" s="249"/>
      <c r="AB82" s="249"/>
      <c r="AC82" s="249"/>
      <c r="AD82" s="249"/>
      <c r="AE82" s="249"/>
      <c r="AF82" s="249"/>
      <c r="AG82" s="249"/>
      <c r="AH82" s="249"/>
      <c r="AI82" s="249"/>
      <c r="AJ82" s="249"/>
      <c r="AK82" s="249"/>
      <c r="AL82" s="249"/>
      <c r="AM82" s="215"/>
      <c r="AN82" s="215"/>
      <c r="AO82" s="215"/>
      <c r="AP82" s="228"/>
      <c r="AQ82" s="228"/>
      <c r="AR82" s="228"/>
      <c r="AS82" s="228"/>
      <c r="AT82" s="228"/>
      <c r="AU82" s="228"/>
      <c r="AV82" s="228"/>
      <c r="AW82" s="228"/>
      <c r="AX82" s="228"/>
      <c r="AY82" s="227"/>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c r="IQ82" s="209"/>
      <c r="IR82" s="209"/>
      <c r="IS82" s="209"/>
      <c r="IT82" s="209"/>
      <c r="IU82" s="209"/>
      <c r="IV82" s="209"/>
    </row>
    <row r="83" spans="1:256" s="116" customFormat="1" ht="17.2" customHeight="1" thickBot="1" x14ac:dyDescent="0.2">
      <c r="A83" s="209"/>
      <c r="B83" s="685"/>
      <c r="C83" s="686"/>
      <c r="D83" s="686"/>
      <c r="E83" s="686"/>
      <c r="F83" s="686"/>
      <c r="G83" s="687"/>
      <c r="H83" s="215"/>
      <c r="I83" s="249"/>
      <c r="J83" s="228"/>
      <c r="K83" s="228"/>
      <c r="L83" s="228"/>
      <c r="M83" s="228"/>
      <c r="N83" s="228"/>
      <c r="O83" s="228"/>
      <c r="P83" s="228"/>
      <c r="Q83" s="228"/>
      <c r="R83" s="249"/>
      <c r="S83" s="249"/>
      <c r="T83" s="249"/>
      <c r="U83" s="252"/>
      <c r="V83" s="252"/>
      <c r="W83" s="252"/>
      <c r="X83" s="252"/>
      <c r="Y83" s="252"/>
      <c r="Z83" s="249"/>
      <c r="AA83" s="249"/>
      <c r="AB83" s="249"/>
      <c r="AC83" s="249"/>
      <c r="AD83" s="249"/>
      <c r="AE83" s="249"/>
      <c r="AF83" s="249"/>
      <c r="AG83" s="249"/>
      <c r="AH83" s="249"/>
      <c r="AI83" s="249"/>
      <c r="AJ83" s="249"/>
      <c r="AK83" s="249"/>
      <c r="AL83" s="251"/>
      <c r="AM83" s="251"/>
      <c r="AN83" s="251"/>
      <c r="AO83" s="251"/>
      <c r="AP83" s="228"/>
      <c r="AQ83" s="228"/>
      <c r="AR83" s="228"/>
      <c r="AS83" s="228"/>
      <c r="AT83" s="228"/>
      <c r="AU83" s="228"/>
      <c r="AV83" s="228"/>
      <c r="AW83" s="228"/>
      <c r="AX83" s="228"/>
      <c r="AY83" s="227"/>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c r="IQ83" s="209"/>
      <c r="IR83" s="209"/>
      <c r="IS83" s="209"/>
      <c r="IT83" s="209"/>
      <c r="IU83" s="209"/>
      <c r="IV83" s="209"/>
    </row>
    <row r="84" spans="1:256" s="116" customFormat="1" ht="17.2" customHeight="1" x14ac:dyDescent="0.15">
      <c r="A84" s="209"/>
      <c r="B84" s="685"/>
      <c r="C84" s="686"/>
      <c r="D84" s="686"/>
      <c r="E84" s="686"/>
      <c r="F84" s="686"/>
      <c r="G84" s="687"/>
      <c r="H84" s="215"/>
      <c r="I84" s="249"/>
      <c r="J84" s="228"/>
      <c r="K84" s="228"/>
      <c r="L84" s="228"/>
      <c r="M84" s="228"/>
      <c r="N84" s="228"/>
      <c r="O84" s="228"/>
      <c r="P84" s="3261" t="s">
        <v>1811</v>
      </c>
      <c r="Q84" s="3262"/>
      <c r="R84" s="3262"/>
      <c r="S84" s="3262"/>
      <c r="T84" s="3262"/>
      <c r="U84" s="3262"/>
      <c r="V84" s="3262"/>
      <c r="W84" s="3262"/>
      <c r="X84" s="3262"/>
      <c r="Y84" s="3262"/>
      <c r="Z84" s="3263"/>
      <c r="AA84" s="249"/>
      <c r="AB84" s="249"/>
      <c r="AC84" s="249"/>
      <c r="AD84" s="249"/>
      <c r="AE84" s="249"/>
      <c r="AF84" s="3261" t="s">
        <v>1812</v>
      </c>
      <c r="AG84" s="3262"/>
      <c r="AH84" s="3262"/>
      <c r="AI84" s="3262"/>
      <c r="AJ84" s="3262"/>
      <c r="AK84" s="3262"/>
      <c r="AL84" s="3262"/>
      <c r="AM84" s="3262"/>
      <c r="AN84" s="3262"/>
      <c r="AO84" s="3262"/>
      <c r="AP84" s="3263"/>
      <c r="AQ84" s="228"/>
      <c r="AR84" s="228"/>
      <c r="AS84" s="228"/>
      <c r="AT84" s="228"/>
      <c r="AU84" s="228"/>
      <c r="AV84" s="228"/>
      <c r="AW84" s="228"/>
      <c r="AX84" s="228"/>
      <c r="AY84" s="227"/>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c r="IQ84" s="209"/>
      <c r="IR84" s="209"/>
      <c r="IS84" s="209"/>
      <c r="IT84" s="209"/>
      <c r="IU84" s="209"/>
      <c r="IV84" s="209"/>
    </row>
    <row r="85" spans="1:256" s="116" customFormat="1" ht="17.2" customHeight="1" x14ac:dyDescent="0.15">
      <c r="A85" s="209"/>
      <c r="B85" s="685"/>
      <c r="C85" s="686"/>
      <c r="D85" s="686"/>
      <c r="E85" s="686"/>
      <c r="F85" s="686"/>
      <c r="G85" s="687"/>
      <c r="H85" s="215"/>
      <c r="I85" s="249"/>
      <c r="J85" s="228"/>
      <c r="K85" s="228"/>
      <c r="L85" s="228"/>
      <c r="M85" s="228"/>
      <c r="N85" s="228"/>
      <c r="O85" s="228"/>
      <c r="P85" s="3264"/>
      <c r="Q85" s="3265"/>
      <c r="R85" s="3265"/>
      <c r="S85" s="3265"/>
      <c r="T85" s="3265"/>
      <c r="U85" s="3265"/>
      <c r="V85" s="3265"/>
      <c r="W85" s="3265"/>
      <c r="X85" s="3265"/>
      <c r="Y85" s="3265"/>
      <c r="Z85" s="3266"/>
      <c r="AA85" s="249"/>
      <c r="AB85" s="249"/>
      <c r="AC85" s="249"/>
      <c r="AD85" s="249"/>
      <c r="AE85" s="249"/>
      <c r="AF85" s="3264"/>
      <c r="AG85" s="3265"/>
      <c r="AH85" s="3265"/>
      <c r="AI85" s="3265"/>
      <c r="AJ85" s="3265"/>
      <c r="AK85" s="3265"/>
      <c r="AL85" s="3265"/>
      <c r="AM85" s="3265"/>
      <c r="AN85" s="3265"/>
      <c r="AO85" s="3265"/>
      <c r="AP85" s="3266"/>
      <c r="AQ85" s="228"/>
      <c r="AR85" s="228"/>
      <c r="AS85" s="228"/>
      <c r="AT85" s="228"/>
      <c r="AU85" s="228"/>
      <c r="AV85" s="228"/>
      <c r="AW85" s="228"/>
      <c r="AX85" s="228"/>
      <c r="AY85" s="227"/>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c r="IQ85" s="209"/>
      <c r="IR85" s="209"/>
      <c r="IS85" s="209"/>
      <c r="IT85" s="209"/>
      <c r="IU85" s="209"/>
      <c r="IV85" s="209"/>
    </row>
    <row r="86" spans="1:256" s="116" customFormat="1" ht="17.2" customHeight="1" x14ac:dyDescent="0.15">
      <c r="A86" s="209"/>
      <c r="B86" s="685"/>
      <c r="C86" s="686"/>
      <c r="D86" s="686"/>
      <c r="E86" s="686"/>
      <c r="F86" s="686"/>
      <c r="G86" s="687"/>
      <c r="H86" s="215"/>
      <c r="I86" s="249"/>
      <c r="J86" s="228"/>
      <c r="K86" s="228"/>
      <c r="L86" s="228"/>
      <c r="M86" s="228"/>
      <c r="N86" s="228"/>
      <c r="O86" s="228"/>
      <c r="P86" s="3264"/>
      <c r="Q86" s="3265"/>
      <c r="R86" s="3265"/>
      <c r="S86" s="3265"/>
      <c r="T86" s="3265"/>
      <c r="U86" s="3265"/>
      <c r="V86" s="3265"/>
      <c r="W86" s="3265"/>
      <c r="X86" s="3265"/>
      <c r="Y86" s="3265"/>
      <c r="Z86" s="3266"/>
      <c r="AA86" s="249"/>
      <c r="AB86" s="249"/>
      <c r="AC86" s="249"/>
      <c r="AD86" s="249"/>
      <c r="AE86" s="249"/>
      <c r="AF86" s="3264"/>
      <c r="AG86" s="3265"/>
      <c r="AH86" s="3265"/>
      <c r="AI86" s="3265"/>
      <c r="AJ86" s="3265"/>
      <c r="AK86" s="3265"/>
      <c r="AL86" s="3265"/>
      <c r="AM86" s="3265"/>
      <c r="AN86" s="3265"/>
      <c r="AO86" s="3265"/>
      <c r="AP86" s="3266"/>
      <c r="AQ86" s="228"/>
      <c r="AR86" s="228"/>
      <c r="AS86" s="228"/>
      <c r="AT86" s="228"/>
      <c r="AU86" s="228"/>
      <c r="AV86" s="228"/>
      <c r="AW86" s="228"/>
      <c r="AX86" s="228"/>
      <c r="AY86" s="227"/>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c r="IQ86" s="209"/>
      <c r="IR86" s="209"/>
      <c r="IS86" s="209"/>
      <c r="IT86" s="209"/>
      <c r="IU86" s="209"/>
      <c r="IV86" s="209"/>
    </row>
    <row r="87" spans="1:256" s="116" customFormat="1" ht="17.2" customHeight="1" x14ac:dyDescent="0.15">
      <c r="A87" s="209"/>
      <c r="B87" s="685"/>
      <c r="C87" s="686"/>
      <c r="D87" s="686"/>
      <c r="E87" s="686"/>
      <c r="F87" s="686"/>
      <c r="G87" s="687"/>
      <c r="H87" s="215"/>
      <c r="I87" s="249"/>
      <c r="J87" s="228"/>
      <c r="K87" s="228"/>
      <c r="L87" s="228"/>
      <c r="M87" s="228"/>
      <c r="N87" s="228"/>
      <c r="O87" s="228"/>
      <c r="P87" s="3264"/>
      <c r="Q87" s="3265"/>
      <c r="R87" s="3265"/>
      <c r="S87" s="3265"/>
      <c r="T87" s="3265"/>
      <c r="U87" s="3265"/>
      <c r="V87" s="3265"/>
      <c r="W87" s="3265"/>
      <c r="X87" s="3265"/>
      <c r="Y87" s="3265"/>
      <c r="Z87" s="3266"/>
      <c r="AA87" s="249"/>
      <c r="AB87" s="249"/>
      <c r="AC87" s="249"/>
      <c r="AD87" s="249"/>
      <c r="AE87" s="249"/>
      <c r="AF87" s="3264"/>
      <c r="AG87" s="3265"/>
      <c r="AH87" s="3265"/>
      <c r="AI87" s="3265"/>
      <c r="AJ87" s="3265"/>
      <c r="AK87" s="3265"/>
      <c r="AL87" s="3265"/>
      <c r="AM87" s="3265"/>
      <c r="AN87" s="3265"/>
      <c r="AO87" s="3265"/>
      <c r="AP87" s="3266"/>
      <c r="AQ87" s="228"/>
      <c r="AR87" s="228"/>
      <c r="AS87" s="228"/>
      <c r="AT87" s="228"/>
      <c r="AU87" s="228"/>
      <c r="AV87" s="228"/>
      <c r="AW87" s="228"/>
      <c r="AX87" s="228"/>
      <c r="AY87" s="227"/>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c r="IQ87" s="209"/>
      <c r="IR87" s="209"/>
      <c r="IS87" s="209"/>
      <c r="IT87" s="209"/>
      <c r="IU87" s="209"/>
      <c r="IV87" s="209"/>
    </row>
    <row r="88" spans="1:256" s="116" customFormat="1" ht="17.2" customHeight="1" x14ac:dyDescent="0.15">
      <c r="A88" s="209"/>
      <c r="B88" s="685"/>
      <c r="C88" s="686"/>
      <c r="D88" s="686"/>
      <c r="E88" s="686"/>
      <c r="F88" s="686"/>
      <c r="G88" s="687"/>
      <c r="H88" s="215"/>
      <c r="I88" s="249"/>
      <c r="J88" s="228"/>
      <c r="K88" s="228"/>
      <c r="L88" s="228"/>
      <c r="M88" s="228"/>
      <c r="N88" s="228"/>
      <c r="O88" s="228"/>
      <c r="P88" s="3284"/>
      <c r="Q88" s="3285"/>
      <c r="R88" s="3285"/>
      <c r="S88" s="3285"/>
      <c r="T88" s="3285"/>
      <c r="U88" s="3285"/>
      <c r="V88" s="3285"/>
      <c r="W88" s="3285"/>
      <c r="X88" s="3285"/>
      <c r="Y88" s="3285"/>
      <c r="Z88" s="3286"/>
      <c r="AA88" s="249"/>
      <c r="AB88" s="249"/>
      <c r="AC88" s="249"/>
      <c r="AD88" s="249"/>
      <c r="AE88" s="249"/>
      <c r="AF88" s="3284"/>
      <c r="AG88" s="3285"/>
      <c r="AH88" s="3285"/>
      <c r="AI88" s="3285"/>
      <c r="AJ88" s="3285"/>
      <c r="AK88" s="3285"/>
      <c r="AL88" s="3285"/>
      <c r="AM88" s="3285"/>
      <c r="AN88" s="3285"/>
      <c r="AO88" s="3285"/>
      <c r="AP88" s="3286"/>
      <c r="AQ88" s="228"/>
      <c r="AR88" s="228"/>
      <c r="AS88" s="228"/>
      <c r="AT88" s="228"/>
      <c r="AU88" s="228"/>
      <c r="AV88" s="228"/>
      <c r="AW88" s="228"/>
      <c r="AX88" s="228"/>
      <c r="AY88" s="227"/>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c r="IQ88" s="209"/>
      <c r="IR88" s="209"/>
      <c r="IS88" s="209"/>
      <c r="IT88" s="209"/>
      <c r="IU88" s="209"/>
      <c r="IV88" s="209"/>
    </row>
    <row r="89" spans="1:256" s="116" customFormat="1" ht="17.2" customHeight="1" thickBot="1" x14ac:dyDescent="0.2">
      <c r="A89" s="209"/>
      <c r="B89" s="685"/>
      <c r="C89" s="686"/>
      <c r="D89" s="686"/>
      <c r="E89" s="686"/>
      <c r="F89" s="686"/>
      <c r="G89" s="687"/>
      <c r="H89" s="215"/>
      <c r="I89" s="249"/>
      <c r="J89" s="228"/>
      <c r="K89" s="228"/>
      <c r="L89" s="228"/>
      <c r="M89" s="228"/>
      <c r="N89" s="228"/>
      <c r="O89" s="228"/>
      <c r="P89" s="3287"/>
      <c r="Q89" s="3288"/>
      <c r="R89" s="3288"/>
      <c r="S89" s="3288"/>
      <c r="T89" s="3288"/>
      <c r="U89" s="3288"/>
      <c r="V89" s="3288"/>
      <c r="W89" s="3288"/>
      <c r="X89" s="3288"/>
      <c r="Y89" s="3288"/>
      <c r="Z89" s="3289"/>
      <c r="AA89" s="249"/>
      <c r="AB89" s="249"/>
      <c r="AC89" s="249"/>
      <c r="AD89" s="249"/>
      <c r="AE89" s="249"/>
      <c r="AF89" s="3287"/>
      <c r="AG89" s="3288"/>
      <c r="AH89" s="3288"/>
      <c r="AI89" s="3288"/>
      <c r="AJ89" s="3288"/>
      <c r="AK89" s="3288"/>
      <c r="AL89" s="3288"/>
      <c r="AM89" s="3288"/>
      <c r="AN89" s="3288"/>
      <c r="AO89" s="3288"/>
      <c r="AP89" s="3289"/>
      <c r="AQ89" s="228"/>
      <c r="AR89" s="228"/>
      <c r="AS89" s="228"/>
      <c r="AT89" s="228"/>
      <c r="AU89" s="228"/>
      <c r="AV89" s="228"/>
      <c r="AW89" s="228"/>
      <c r="AX89" s="228"/>
      <c r="AY89" s="227"/>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c r="IQ89" s="209"/>
      <c r="IR89" s="209"/>
      <c r="IS89" s="209"/>
      <c r="IT89" s="209"/>
      <c r="IU89" s="209"/>
      <c r="IV89" s="209"/>
    </row>
    <row r="90" spans="1:256" s="116" customFormat="1" ht="17.2" customHeight="1" x14ac:dyDescent="0.15">
      <c r="A90" s="209"/>
      <c r="B90" s="685"/>
      <c r="C90" s="686"/>
      <c r="D90" s="686"/>
      <c r="E90" s="686"/>
      <c r="F90" s="686"/>
      <c r="G90" s="687"/>
      <c r="H90" s="215"/>
      <c r="I90" s="249"/>
      <c r="J90" s="228"/>
      <c r="K90" s="228"/>
      <c r="L90" s="228"/>
      <c r="M90" s="228"/>
      <c r="N90" s="228"/>
      <c r="O90" s="228"/>
      <c r="P90" s="228"/>
      <c r="Q90" s="3271" t="s">
        <v>1813</v>
      </c>
      <c r="R90" s="3272"/>
      <c r="S90" s="3272"/>
      <c r="T90" s="3272"/>
      <c r="U90" s="3272"/>
      <c r="V90" s="3272"/>
      <c r="W90" s="3272"/>
      <c r="X90" s="3272"/>
      <c r="Y90" s="3272"/>
      <c r="Z90" s="249"/>
      <c r="AA90" s="249"/>
      <c r="AB90" s="249"/>
      <c r="AC90" s="249"/>
      <c r="AD90" s="249"/>
      <c r="AE90" s="249"/>
      <c r="AF90" s="249"/>
      <c r="AG90" s="3271" t="s">
        <v>1814</v>
      </c>
      <c r="AH90" s="3272"/>
      <c r="AI90" s="3272"/>
      <c r="AJ90" s="3272"/>
      <c r="AK90" s="3272"/>
      <c r="AL90" s="3272"/>
      <c r="AM90" s="3272"/>
      <c r="AN90" s="3272"/>
      <c r="AO90" s="3272"/>
      <c r="AP90" s="228"/>
      <c r="AQ90" s="228"/>
      <c r="AR90" s="228"/>
      <c r="AS90" s="228"/>
      <c r="AT90" s="228"/>
      <c r="AU90" s="228"/>
      <c r="AV90" s="228"/>
      <c r="AW90" s="228"/>
      <c r="AX90" s="228"/>
      <c r="AY90" s="227"/>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09"/>
      <c r="FM90" s="209"/>
      <c r="FN90" s="209"/>
      <c r="FO90" s="209"/>
      <c r="FP90" s="209"/>
      <c r="FQ90" s="209"/>
      <c r="FR90" s="209"/>
      <c r="FS90" s="209"/>
      <c r="FT90" s="209"/>
      <c r="FU90" s="209"/>
      <c r="FV90" s="209"/>
      <c r="FW90" s="209"/>
      <c r="FX90" s="209"/>
      <c r="FY90" s="209"/>
      <c r="FZ90" s="209"/>
      <c r="GA90" s="209"/>
      <c r="GB90" s="209"/>
      <c r="GC90" s="209"/>
      <c r="GD90" s="209"/>
      <c r="GE90" s="209"/>
      <c r="GF90" s="209"/>
      <c r="GG90" s="209"/>
      <c r="GH90" s="209"/>
      <c r="GI90" s="209"/>
      <c r="GJ90" s="209"/>
      <c r="GK90" s="209"/>
      <c r="GL90" s="209"/>
      <c r="GM90" s="209"/>
      <c r="GN90" s="209"/>
      <c r="GO90" s="209"/>
      <c r="GP90" s="209"/>
      <c r="GQ90" s="209"/>
      <c r="GR90" s="209"/>
      <c r="GS90" s="209"/>
      <c r="GT90" s="209"/>
      <c r="GU90" s="209"/>
      <c r="GV90" s="209"/>
      <c r="GW90" s="209"/>
      <c r="GX90" s="209"/>
      <c r="GY90" s="209"/>
      <c r="GZ90" s="209"/>
      <c r="HA90" s="209"/>
      <c r="HB90" s="209"/>
      <c r="HC90" s="209"/>
      <c r="HD90" s="209"/>
      <c r="HE90" s="209"/>
      <c r="HF90" s="209"/>
      <c r="HG90" s="209"/>
      <c r="HH90" s="209"/>
      <c r="HI90" s="209"/>
      <c r="HJ90" s="209"/>
      <c r="HK90" s="209"/>
      <c r="HL90" s="209"/>
      <c r="HM90" s="209"/>
      <c r="HN90" s="209"/>
      <c r="HO90" s="209"/>
      <c r="HP90" s="209"/>
      <c r="HQ90" s="209"/>
      <c r="HR90" s="209"/>
      <c r="HS90" s="209"/>
      <c r="HT90" s="209"/>
      <c r="HU90" s="209"/>
      <c r="HV90" s="209"/>
      <c r="HW90" s="209"/>
      <c r="HX90" s="209"/>
      <c r="HY90" s="209"/>
      <c r="HZ90" s="209"/>
      <c r="IA90" s="209"/>
      <c r="IB90" s="209"/>
      <c r="IC90" s="209"/>
      <c r="ID90" s="209"/>
      <c r="IE90" s="209"/>
      <c r="IF90" s="209"/>
      <c r="IG90" s="209"/>
      <c r="IH90" s="209"/>
      <c r="II90" s="209"/>
      <c r="IJ90" s="209"/>
      <c r="IK90" s="209"/>
      <c r="IL90" s="209"/>
      <c r="IM90" s="209"/>
      <c r="IN90" s="209"/>
      <c r="IO90" s="209"/>
      <c r="IP90" s="209"/>
      <c r="IQ90" s="209"/>
      <c r="IR90" s="209"/>
      <c r="IS90" s="209"/>
      <c r="IT90" s="209"/>
      <c r="IU90" s="209"/>
      <c r="IV90" s="209"/>
    </row>
    <row r="91" spans="1:256" s="116" customFormat="1" ht="17.2" customHeight="1" x14ac:dyDescent="0.15">
      <c r="A91" s="209"/>
      <c r="B91" s="685"/>
      <c r="C91" s="686"/>
      <c r="D91" s="686"/>
      <c r="E91" s="686"/>
      <c r="F91" s="686"/>
      <c r="G91" s="687"/>
      <c r="H91" s="215"/>
      <c r="I91" s="249"/>
      <c r="J91" s="228"/>
      <c r="K91" s="228"/>
      <c r="L91" s="228"/>
      <c r="M91" s="228"/>
      <c r="N91" s="228"/>
      <c r="O91" s="228"/>
      <c r="P91" s="228"/>
      <c r="Q91" s="3273"/>
      <c r="R91" s="3273"/>
      <c r="S91" s="3273"/>
      <c r="T91" s="3273"/>
      <c r="U91" s="3273"/>
      <c r="V91" s="3273"/>
      <c r="W91" s="3273"/>
      <c r="X91" s="3273"/>
      <c r="Y91" s="3273"/>
      <c r="Z91" s="249"/>
      <c r="AA91" s="249"/>
      <c r="AB91" s="249"/>
      <c r="AC91" s="249"/>
      <c r="AD91" s="249"/>
      <c r="AE91" s="249"/>
      <c r="AF91" s="249"/>
      <c r="AG91" s="3273"/>
      <c r="AH91" s="3273"/>
      <c r="AI91" s="3273"/>
      <c r="AJ91" s="3273"/>
      <c r="AK91" s="3273"/>
      <c r="AL91" s="3273"/>
      <c r="AM91" s="3273"/>
      <c r="AN91" s="3273"/>
      <c r="AO91" s="3273"/>
      <c r="AP91" s="228"/>
      <c r="AQ91" s="228"/>
      <c r="AR91" s="228"/>
      <c r="AS91" s="228"/>
      <c r="AT91" s="228"/>
      <c r="AU91" s="228"/>
      <c r="AV91" s="228"/>
      <c r="AW91" s="228"/>
      <c r="AX91" s="228"/>
      <c r="AY91" s="227"/>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9"/>
      <c r="DB91" s="209"/>
      <c r="DC91" s="209"/>
      <c r="DD91" s="209"/>
      <c r="DE91" s="209"/>
      <c r="DF91" s="209"/>
      <c r="DG91" s="209"/>
      <c r="DH91" s="209"/>
      <c r="DI91" s="209"/>
      <c r="DJ91" s="209"/>
      <c r="DK91" s="209"/>
      <c r="DL91" s="209"/>
      <c r="DM91" s="209"/>
      <c r="DN91" s="209"/>
      <c r="DO91" s="209"/>
      <c r="DP91" s="209"/>
      <c r="DQ91" s="209"/>
      <c r="DR91" s="209"/>
      <c r="DS91" s="209"/>
      <c r="DT91" s="209"/>
      <c r="DU91" s="209"/>
      <c r="DV91" s="209"/>
      <c r="DW91" s="209"/>
      <c r="DX91" s="209"/>
      <c r="DY91" s="209"/>
      <c r="DZ91" s="209"/>
      <c r="EA91" s="209"/>
      <c r="EB91" s="209"/>
      <c r="EC91" s="209"/>
      <c r="ED91" s="209"/>
      <c r="EE91" s="209"/>
      <c r="EF91" s="209"/>
      <c r="EG91" s="209"/>
      <c r="EH91" s="209"/>
      <c r="EI91" s="209"/>
      <c r="EJ91" s="209"/>
      <c r="EK91" s="209"/>
      <c r="EL91" s="209"/>
      <c r="EM91" s="209"/>
      <c r="EN91" s="209"/>
      <c r="EO91" s="209"/>
      <c r="EP91" s="209"/>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09"/>
      <c r="FM91" s="209"/>
      <c r="FN91" s="209"/>
      <c r="FO91" s="209"/>
      <c r="FP91" s="209"/>
      <c r="FQ91" s="209"/>
      <c r="FR91" s="209"/>
      <c r="FS91" s="209"/>
      <c r="FT91" s="209"/>
      <c r="FU91" s="209"/>
      <c r="FV91" s="209"/>
      <c r="FW91" s="209"/>
      <c r="FX91" s="209"/>
      <c r="FY91" s="209"/>
      <c r="FZ91" s="209"/>
      <c r="GA91" s="209"/>
      <c r="GB91" s="209"/>
      <c r="GC91" s="209"/>
      <c r="GD91" s="209"/>
      <c r="GE91" s="209"/>
      <c r="GF91" s="209"/>
      <c r="GG91" s="209"/>
      <c r="GH91" s="209"/>
      <c r="GI91" s="209"/>
      <c r="GJ91" s="209"/>
      <c r="GK91" s="209"/>
      <c r="GL91" s="209"/>
      <c r="GM91" s="209"/>
      <c r="GN91" s="209"/>
      <c r="GO91" s="209"/>
      <c r="GP91" s="209"/>
      <c r="GQ91" s="209"/>
      <c r="GR91" s="209"/>
      <c r="GS91" s="209"/>
      <c r="GT91" s="209"/>
      <c r="GU91" s="209"/>
      <c r="GV91" s="209"/>
      <c r="GW91" s="209"/>
      <c r="GX91" s="209"/>
      <c r="GY91" s="209"/>
      <c r="GZ91" s="209"/>
      <c r="HA91" s="209"/>
      <c r="HB91" s="209"/>
      <c r="HC91" s="209"/>
      <c r="HD91" s="209"/>
      <c r="HE91" s="209"/>
      <c r="HF91" s="209"/>
      <c r="HG91" s="209"/>
      <c r="HH91" s="209"/>
      <c r="HI91" s="209"/>
      <c r="HJ91" s="209"/>
      <c r="HK91" s="209"/>
      <c r="HL91" s="209"/>
      <c r="HM91" s="209"/>
      <c r="HN91" s="209"/>
      <c r="HO91" s="209"/>
      <c r="HP91" s="209"/>
      <c r="HQ91" s="209"/>
      <c r="HR91" s="209"/>
      <c r="HS91" s="209"/>
      <c r="HT91" s="209"/>
      <c r="HU91" s="209"/>
      <c r="HV91" s="209"/>
      <c r="HW91" s="209"/>
      <c r="HX91" s="209"/>
      <c r="HY91" s="209"/>
      <c r="HZ91" s="209"/>
      <c r="IA91" s="209"/>
      <c r="IB91" s="209"/>
      <c r="IC91" s="209"/>
      <c r="ID91" s="209"/>
      <c r="IE91" s="209"/>
      <c r="IF91" s="209"/>
      <c r="IG91" s="209"/>
      <c r="IH91" s="209"/>
      <c r="II91" s="209"/>
      <c r="IJ91" s="209"/>
      <c r="IK91" s="209"/>
      <c r="IL91" s="209"/>
      <c r="IM91" s="209"/>
      <c r="IN91" s="209"/>
      <c r="IO91" s="209"/>
      <c r="IP91" s="209"/>
      <c r="IQ91" s="209"/>
      <c r="IR91" s="209"/>
      <c r="IS91" s="209"/>
      <c r="IT91" s="209"/>
      <c r="IU91" s="209"/>
      <c r="IV91" s="209"/>
    </row>
    <row r="92" spans="1:256" s="116" customFormat="1" ht="17.2" customHeight="1" x14ac:dyDescent="0.15">
      <c r="A92" s="209"/>
      <c r="B92" s="685"/>
      <c r="C92" s="686"/>
      <c r="D92" s="686"/>
      <c r="E92" s="686"/>
      <c r="F92" s="686"/>
      <c r="G92" s="687"/>
      <c r="H92" s="215"/>
      <c r="I92" s="249"/>
      <c r="J92" s="228"/>
      <c r="K92" s="228"/>
      <c r="L92" s="228"/>
      <c r="M92" s="228"/>
      <c r="N92" s="228"/>
      <c r="O92" s="228"/>
      <c r="P92" s="228"/>
      <c r="Q92" s="3273"/>
      <c r="R92" s="3273"/>
      <c r="S92" s="3273"/>
      <c r="T92" s="3273"/>
      <c r="U92" s="3273"/>
      <c r="V92" s="3273"/>
      <c r="W92" s="3273"/>
      <c r="X92" s="3273"/>
      <c r="Y92" s="3273"/>
      <c r="Z92" s="249"/>
      <c r="AA92" s="249"/>
      <c r="AB92" s="249"/>
      <c r="AC92" s="249"/>
      <c r="AD92" s="249"/>
      <c r="AE92" s="249"/>
      <c r="AF92" s="249"/>
      <c r="AG92" s="3273"/>
      <c r="AH92" s="3273"/>
      <c r="AI92" s="3273"/>
      <c r="AJ92" s="3273"/>
      <c r="AK92" s="3273"/>
      <c r="AL92" s="3273"/>
      <c r="AM92" s="3273"/>
      <c r="AN92" s="3273"/>
      <c r="AO92" s="3273"/>
      <c r="AP92" s="228"/>
      <c r="AQ92" s="228"/>
      <c r="AR92" s="228"/>
      <c r="AS92" s="228"/>
      <c r="AT92" s="228"/>
      <c r="AU92" s="228"/>
      <c r="AV92" s="228"/>
      <c r="AW92" s="228"/>
      <c r="AX92" s="228"/>
      <c r="AY92" s="227"/>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c r="DD92" s="209"/>
      <c r="DE92" s="209"/>
      <c r="DF92" s="209"/>
      <c r="DG92" s="209"/>
      <c r="DH92" s="209"/>
      <c r="DI92" s="209"/>
      <c r="DJ92" s="209"/>
      <c r="DK92" s="209"/>
      <c r="DL92" s="209"/>
      <c r="DM92" s="209"/>
      <c r="DN92" s="209"/>
      <c r="DO92" s="209"/>
      <c r="DP92" s="209"/>
      <c r="DQ92" s="209"/>
      <c r="DR92" s="209"/>
      <c r="DS92" s="209"/>
      <c r="DT92" s="209"/>
      <c r="DU92" s="209"/>
      <c r="DV92" s="209"/>
      <c r="DW92" s="209"/>
      <c r="DX92" s="209"/>
      <c r="DY92" s="209"/>
      <c r="DZ92" s="209"/>
      <c r="EA92" s="209"/>
      <c r="EB92" s="209"/>
      <c r="EC92" s="209"/>
      <c r="ED92" s="209"/>
      <c r="EE92" s="209"/>
      <c r="EF92" s="209"/>
      <c r="EG92" s="209"/>
      <c r="EH92" s="209"/>
      <c r="EI92" s="209"/>
      <c r="EJ92" s="209"/>
      <c r="EK92" s="209"/>
      <c r="EL92" s="209"/>
      <c r="EM92" s="209"/>
      <c r="EN92" s="209"/>
      <c r="EO92" s="209"/>
      <c r="EP92" s="209"/>
      <c r="EQ92" s="209"/>
      <c r="ER92" s="209"/>
      <c r="ES92" s="209"/>
      <c r="ET92" s="209"/>
      <c r="EU92" s="209"/>
      <c r="EV92" s="209"/>
      <c r="EW92" s="209"/>
      <c r="EX92" s="209"/>
      <c r="EY92" s="209"/>
      <c r="EZ92" s="209"/>
      <c r="FA92" s="209"/>
      <c r="FB92" s="209"/>
      <c r="FC92" s="209"/>
      <c r="FD92" s="209"/>
      <c r="FE92" s="209"/>
      <c r="FF92" s="209"/>
      <c r="FG92" s="209"/>
      <c r="FH92" s="209"/>
      <c r="FI92" s="209"/>
      <c r="FJ92" s="209"/>
      <c r="FK92" s="209"/>
      <c r="FL92" s="209"/>
      <c r="FM92" s="209"/>
      <c r="FN92" s="209"/>
      <c r="FO92" s="209"/>
      <c r="FP92" s="209"/>
      <c r="FQ92" s="209"/>
      <c r="FR92" s="209"/>
      <c r="FS92" s="209"/>
      <c r="FT92" s="209"/>
      <c r="FU92" s="209"/>
      <c r="FV92" s="209"/>
      <c r="FW92" s="209"/>
      <c r="FX92" s="209"/>
      <c r="FY92" s="209"/>
      <c r="FZ92" s="209"/>
      <c r="GA92" s="209"/>
      <c r="GB92" s="209"/>
      <c r="GC92" s="209"/>
      <c r="GD92" s="209"/>
      <c r="GE92" s="209"/>
      <c r="GF92" s="209"/>
      <c r="GG92" s="209"/>
      <c r="GH92" s="209"/>
      <c r="GI92" s="209"/>
      <c r="GJ92" s="209"/>
      <c r="GK92" s="209"/>
      <c r="GL92" s="209"/>
      <c r="GM92" s="209"/>
      <c r="GN92" s="209"/>
      <c r="GO92" s="209"/>
      <c r="GP92" s="209"/>
      <c r="GQ92" s="209"/>
      <c r="GR92" s="209"/>
      <c r="GS92" s="209"/>
      <c r="GT92" s="209"/>
      <c r="GU92" s="209"/>
      <c r="GV92" s="209"/>
      <c r="GW92" s="209"/>
      <c r="GX92" s="209"/>
      <c r="GY92" s="209"/>
      <c r="GZ92" s="209"/>
      <c r="HA92" s="209"/>
      <c r="HB92" s="209"/>
      <c r="HC92" s="209"/>
      <c r="HD92" s="209"/>
      <c r="HE92" s="209"/>
      <c r="HF92" s="209"/>
      <c r="HG92" s="209"/>
      <c r="HH92" s="209"/>
      <c r="HI92" s="209"/>
      <c r="HJ92" s="209"/>
      <c r="HK92" s="209"/>
      <c r="HL92" s="209"/>
      <c r="HM92" s="209"/>
      <c r="HN92" s="209"/>
      <c r="HO92" s="209"/>
      <c r="HP92" s="209"/>
      <c r="HQ92" s="209"/>
      <c r="HR92" s="209"/>
      <c r="HS92" s="209"/>
      <c r="HT92" s="209"/>
      <c r="HU92" s="209"/>
      <c r="HV92" s="209"/>
      <c r="HW92" s="209"/>
      <c r="HX92" s="209"/>
      <c r="HY92" s="209"/>
      <c r="HZ92" s="209"/>
      <c r="IA92" s="209"/>
      <c r="IB92" s="209"/>
      <c r="IC92" s="209"/>
      <c r="ID92" s="209"/>
      <c r="IE92" s="209"/>
      <c r="IF92" s="209"/>
      <c r="IG92" s="209"/>
      <c r="IH92" s="209"/>
      <c r="II92" s="209"/>
      <c r="IJ92" s="209"/>
      <c r="IK92" s="209"/>
      <c r="IL92" s="209"/>
      <c r="IM92" s="209"/>
      <c r="IN92" s="209"/>
      <c r="IO92" s="209"/>
      <c r="IP92" s="209"/>
      <c r="IQ92" s="209"/>
      <c r="IR92" s="209"/>
      <c r="IS92" s="209"/>
      <c r="IT92" s="209"/>
      <c r="IU92" s="209"/>
      <c r="IV92" s="209"/>
    </row>
    <row r="93" spans="1:256" s="116" customFormat="1" ht="17.2" customHeight="1" x14ac:dyDescent="0.15">
      <c r="A93" s="209"/>
      <c r="B93" s="685"/>
      <c r="C93" s="686"/>
      <c r="D93" s="686"/>
      <c r="E93" s="686"/>
      <c r="F93" s="686"/>
      <c r="G93" s="687"/>
      <c r="H93" s="215"/>
      <c r="I93" s="249"/>
      <c r="J93" s="228"/>
      <c r="K93" s="228"/>
      <c r="L93" s="228"/>
      <c r="M93" s="228"/>
      <c r="N93" s="228"/>
      <c r="O93" s="228"/>
      <c r="P93" s="228"/>
      <c r="Q93" s="3273"/>
      <c r="R93" s="3273"/>
      <c r="S93" s="3273"/>
      <c r="T93" s="3273"/>
      <c r="U93" s="3273"/>
      <c r="V93" s="3273"/>
      <c r="W93" s="3273"/>
      <c r="X93" s="3273"/>
      <c r="Y93" s="3273"/>
      <c r="Z93" s="249"/>
      <c r="AA93" s="249"/>
      <c r="AB93" s="249"/>
      <c r="AC93" s="249"/>
      <c r="AD93" s="249"/>
      <c r="AE93" s="249"/>
      <c r="AF93" s="249"/>
      <c r="AG93" s="3273"/>
      <c r="AH93" s="3273"/>
      <c r="AI93" s="3273"/>
      <c r="AJ93" s="3273"/>
      <c r="AK93" s="3273"/>
      <c r="AL93" s="3273"/>
      <c r="AM93" s="3273"/>
      <c r="AN93" s="3273"/>
      <c r="AO93" s="3273"/>
      <c r="AP93" s="228"/>
      <c r="AQ93" s="228"/>
      <c r="AR93" s="228"/>
      <c r="AS93" s="228"/>
      <c r="AT93" s="228"/>
      <c r="AU93" s="228"/>
      <c r="AV93" s="228"/>
      <c r="AW93" s="228"/>
      <c r="AX93" s="228"/>
      <c r="AY93" s="227"/>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9"/>
      <c r="DB93" s="209"/>
      <c r="DC93" s="209"/>
      <c r="DD93" s="209"/>
      <c r="DE93" s="209"/>
      <c r="DF93" s="209"/>
      <c r="DG93" s="209"/>
      <c r="DH93" s="209"/>
      <c r="DI93" s="209"/>
      <c r="DJ93" s="209"/>
      <c r="DK93" s="209"/>
      <c r="DL93" s="209"/>
      <c r="DM93" s="209"/>
      <c r="DN93" s="209"/>
      <c r="DO93" s="209"/>
      <c r="DP93" s="209"/>
      <c r="DQ93" s="209"/>
      <c r="DR93" s="209"/>
      <c r="DS93" s="209"/>
      <c r="DT93" s="209"/>
      <c r="DU93" s="209"/>
      <c r="DV93" s="209"/>
      <c r="DW93" s="209"/>
      <c r="DX93" s="209"/>
      <c r="DY93" s="209"/>
      <c r="DZ93" s="209"/>
      <c r="EA93" s="209"/>
      <c r="EB93" s="209"/>
      <c r="EC93" s="209"/>
      <c r="ED93" s="209"/>
      <c r="EE93" s="209"/>
      <c r="EF93" s="209"/>
      <c r="EG93" s="209"/>
      <c r="EH93" s="209"/>
      <c r="EI93" s="209"/>
      <c r="EJ93" s="209"/>
      <c r="EK93" s="209"/>
      <c r="EL93" s="209"/>
      <c r="EM93" s="209"/>
      <c r="EN93" s="209"/>
      <c r="EO93" s="209"/>
      <c r="EP93" s="209"/>
      <c r="EQ93" s="209"/>
      <c r="ER93" s="209"/>
      <c r="ES93" s="209"/>
      <c r="ET93" s="209"/>
      <c r="EU93" s="209"/>
      <c r="EV93" s="209"/>
      <c r="EW93" s="209"/>
      <c r="EX93" s="209"/>
      <c r="EY93" s="209"/>
      <c r="EZ93" s="209"/>
      <c r="FA93" s="209"/>
      <c r="FB93" s="209"/>
      <c r="FC93" s="209"/>
      <c r="FD93" s="209"/>
      <c r="FE93" s="209"/>
      <c r="FF93" s="209"/>
      <c r="FG93" s="209"/>
      <c r="FH93" s="209"/>
      <c r="FI93" s="209"/>
      <c r="FJ93" s="209"/>
      <c r="FK93" s="209"/>
      <c r="FL93" s="209"/>
      <c r="FM93" s="209"/>
      <c r="FN93" s="209"/>
      <c r="FO93" s="209"/>
      <c r="FP93" s="209"/>
      <c r="FQ93" s="209"/>
      <c r="FR93" s="209"/>
      <c r="FS93" s="209"/>
      <c r="FT93" s="209"/>
      <c r="FU93" s="209"/>
      <c r="FV93" s="209"/>
      <c r="FW93" s="209"/>
      <c r="FX93" s="209"/>
      <c r="FY93" s="209"/>
      <c r="FZ93" s="209"/>
      <c r="GA93" s="209"/>
      <c r="GB93" s="209"/>
      <c r="GC93" s="209"/>
      <c r="GD93" s="209"/>
      <c r="GE93" s="209"/>
      <c r="GF93" s="209"/>
      <c r="GG93" s="209"/>
      <c r="GH93" s="209"/>
      <c r="GI93" s="209"/>
      <c r="GJ93" s="209"/>
      <c r="GK93" s="209"/>
      <c r="GL93" s="209"/>
      <c r="GM93" s="209"/>
      <c r="GN93" s="209"/>
      <c r="GO93" s="209"/>
      <c r="GP93" s="209"/>
      <c r="GQ93" s="209"/>
      <c r="GR93" s="209"/>
      <c r="GS93" s="209"/>
      <c r="GT93" s="209"/>
      <c r="GU93" s="209"/>
      <c r="GV93" s="209"/>
      <c r="GW93" s="209"/>
      <c r="GX93" s="209"/>
      <c r="GY93" s="209"/>
      <c r="GZ93" s="209"/>
      <c r="HA93" s="209"/>
      <c r="HB93" s="209"/>
      <c r="HC93" s="209"/>
      <c r="HD93" s="209"/>
      <c r="HE93" s="209"/>
      <c r="HF93" s="209"/>
      <c r="HG93" s="209"/>
      <c r="HH93" s="209"/>
      <c r="HI93" s="209"/>
      <c r="HJ93" s="209"/>
      <c r="HK93" s="209"/>
      <c r="HL93" s="209"/>
      <c r="HM93" s="209"/>
      <c r="HN93" s="209"/>
      <c r="HO93" s="209"/>
      <c r="HP93" s="209"/>
      <c r="HQ93" s="209"/>
      <c r="HR93" s="209"/>
      <c r="HS93" s="209"/>
      <c r="HT93" s="209"/>
      <c r="HU93" s="209"/>
      <c r="HV93" s="209"/>
      <c r="HW93" s="209"/>
      <c r="HX93" s="209"/>
      <c r="HY93" s="209"/>
      <c r="HZ93" s="209"/>
      <c r="IA93" s="209"/>
      <c r="IB93" s="209"/>
      <c r="IC93" s="209"/>
      <c r="ID93" s="209"/>
      <c r="IE93" s="209"/>
      <c r="IF93" s="209"/>
      <c r="IG93" s="209"/>
      <c r="IH93" s="209"/>
      <c r="II93" s="209"/>
      <c r="IJ93" s="209"/>
      <c r="IK93" s="209"/>
      <c r="IL93" s="209"/>
      <c r="IM93" s="209"/>
      <c r="IN93" s="209"/>
      <c r="IO93" s="209"/>
      <c r="IP93" s="209"/>
      <c r="IQ93" s="209"/>
      <c r="IR93" s="209"/>
      <c r="IS93" s="209"/>
      <c r="IT93" s="209"/>
      <c r="IU93" s="209"/>
      <c r="IV93" s="209"/>
    </row>
    <row r="94" spans="1:256" s="116" customFormat="1" ht="17.2" customHeight="1" x14ac:dyDescent="0.15">
      <c r="A94" s="209"/>
      <c r="B94" s="685"/>
      <c r="C94" s="686"/>
      <c r="D94" s="686"/>
      <c r="E94" s="686"/>
      <c r="F94" s="686"/>
      <c r="G94" s="687"/>
      <c r="H94" s="215"/>
      <c r="I94" s="249"/>
      <c r="J94" s="228"/>
      <c r="K94" s="228"/>
      <c r="L94" s="228"/>
      <c r="M94" s="228"/>
      <c r="N94" s="228"/>
      <c r="O94" s="228"/>
      <c r="P94" s="228"/>
      <c r="Q94" s="3273"/>
      <c r="R94" s="3273"/>
      <c r="S94" s="3273"/>
      <c r="T94" s="3273"/>
      <c r="U94" s="3273"/>
      <c r="V94" s="3273"/>
      <c r="W94" s="3273"/>
      <c r="X94" s="3273"/>
      <c r="Y94" s="3273"/>
      <c r="Z94" s="249"/>
      <c r="AA94" s="3290"/>
      <c r="AB94" s="3290"/>
      <c r="AC94" s="3290"/>
      <c r="AD94" s="249"/>
      <c r="AE94" s="249"/>
      <c r="AF94" s="249"/>
      <c r="AG94" s="228"/>
      <c r="AH94" s="234"/>
      <c r="AI94" s="249"/>
      <c r="AJ94" s="249"/>
      <c r="AK94" s="249"/>
      <c r="AL94" s="249"/>
      <c r="AM94" s="249"/>
      <c r="AN94" s="249"/>
      <c r="AO94" s="249"/>
      <c r="AP94" s="228"/>
      <c r="AQ94" s="228"/>
      <c r="AR94" s="228"/>
      <c r="AS94" s="228"/>
      <c r="AT94" s="228"/>
      <c r="AU94" s="228"/>
      <c r="AV94" s="228"/>
      <c r="AW94" s="228"/>
      <c r="AX94" s="228"/>
      <c r="AY94" s="227"/>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09"/>
      <c r="EF94" s="209"/>
      <c r="EG94" s="209"/>
      <c r="EH94" s="209"/>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09"/>
      <c r="FG94" s="209"/>
      <c r="FH94" s="209"/>
      <c r="FI94" s="209"/>
      <c r="FJ94" s="209"/>
      <c r="FK94" s="209"/>
      <c r="FL94" s="209"/>
      <c r="FM94" s="209"/>
      <c r="FN94" s="209"/>
      <c r="FO94" s="209"/>
      <c r="FP94" s="209"/>
      <c r="FQ94" s="209"/>
      <c r="FR94" s="209"/>
      <c r="FS94" s="209"/>
      <c r="FT94" s="209"/>
      <c r="FU94" s="209"/>
      <c r="FV94" s="209"/>
      <c r="FW94" s="209"/>
      <c r="FX94" s="209"/>
      <c r="FY94" s="209"/>
      <c r="FZ94" s="209"/>
      <c r="GA94" s="209"/>
      <c r="GB94" s="209"/>
      <c r="GC94" s="209"/>
      <c r="GD94" s="209"/>
      <c r="GE94" s="209"/>
      <c r="GF94" s="209"/>
      <c r="GG94" s="209"/>
      <c r="GH94" s="209"/>
      <c r="GI94" s="209"/>
      <c r="GJ94" s="209"/>
      <c r="GK94" s="209"/>
      <c r="GL94" s="209"/>
      <c r="GM94" s="209"/>
      <c r="GN94" s="209"/>
      <c r="GO94" s="209"/>
      <c r="GP94" s="209"/>
      <c r="GQ94" s="209"/>
      <c r="GR94" s="209"/>
      <c r="GS94" s="209"/>
      <c r="GT94" s="209"/>
      <c r="GU94" s="209"/>
      <c r="GV94" s="209"/>
      <c r="GW94" s="209"/>
      <c r="GX94" s="209"/>
      <c r="GY94" s="209"/>
      <c r="GZ94" s="209"/>
      <c r="HA94" s="209"/>
      <c r="HB94" s="209"/>
      <c r="HC94" s="209"/>
      <c r="HD94" s="209"/>
      <c r="HE94" s="209"/>
      <c r="HF94" s="209"/>
      <c r="HG94" s="209"/>
      <c r="HH94" s="209"/>
      <c r="HI94" s="209"/>
      <c r="HJ94" s="209"/>
      <c r="HK94" s="209"/>
      <c r="HL94" s="209"/>
      <c r="HM94" s="209"/>
      <c r="HN94" s="209"/>
      <c r="HO94" s="209"/>
      <c r="HP94" s="209"/>
      <c r="HQ94" s="209"/>
      <c r="HR94" s="209"/>
      <c r="HS94" s="209"/>
      <c r="HT94" s="209"/>
      <c r="HU94" s="209"/>
      <c r="HV94" s="209"/>
      <c r="HW94" s="209"/>
      <c r="HX94" s="209"/>
      <c r="HY94" s="209"/>
      <c r="HZ94" s="209"/>
      <c r="IA94" s="209"/>
      <c r="IB94" s="209"/>
      <c r="IC94" s="209"/>
      <c r="ID94" s="209"/>
      <c r="IE94" s="209"/>
      <c r="IF94" s="209"/>
      <c r="IG94" s="209"/>
      <c r="IH94" s="209"/>
      <c r="II94" s="209"/>
      <c r="IJ94" s="209"/>
      <c r="IK94" s="209"/>
      <c r="IL94" s="209"/>
      <c r="IM94" s="209"/>
      <c r="IN94" s="209"/>
      <c r="IO94" s="209"/>
      <c r="IP94" s="209"/>
      <c r="IQ94" s="209"/>
      <c r="IR94" s="209"/>
      <c r="IS94" s="209"/>
      <c r="IT94" s="209"/>
      <c r="IU94" s="209"/>
      <c r="IV94" s="209"/>
    </row>
    <row r="95" spans="1:256" s="116" customFormat="1" ht="17.2" customHeight="1" x14ac:dyDescent="0.15">
      <c r="A95" s="209"/>
      <c r="B95" s="685"/>
      <c r="C95" s="686"/>
      <c r="D95" s="686"/>
      <c r="E95" s="686"/>
      <c r="F95" s="686"/>
      <c r="G95" s="687"/>
      <c r="H95" s="215"/>
      <c r="I95" s="249"/>
      <c r="J95" s="228"/>
      <c r="K95" s="228"/>
      <c r="L95" s="228"/>
      <c r="M95" s="228"/>
      <c r="N95" s="228"/>
      <c r="O95" s="228"/>
      <c r="P95" s="228"/>
      <c r="Q95" s="3273"/>
      <c r="R95" s="3273"/>
      <c r="S95" s="3273"/>
      <c r="T95" s="3273"/>
      <c r="U95" s="3273"/>
      <c r="V95" s="3273"/>
      <c r="W95" s="3273"/>
      <c r="X95" s="3273"/>
      <c r="Y95" s="3273"/>
      <c r="Z95" s="249"/>
      <c r="AA95" s="3290"/>
      <c r="AB95" s="3290"/>
      <c r="AC95" s="3290"/>
      <c r="AD95" s="249"/>
      <c r="AE95" s="249"/>
      <c r="AF95" s="249"/>
      <c r="AG95" s="228"/>
      <c r="AH95" s="234"/>
      <c r="AI95" s="249"/>
      <c r="AJ95" s="249"/>
      <c r="AK95" s="249"/>
      <c r="AL95" s="249"/>
      <c r="AM95" s="249"/>
      <c r="AN95" s="249"/>
      <c r="AO95" s="249"/>
      <c r="AP95" s="228"/>
      <c r="AQ95" s="228"/>
      <c r="AR95" s="228"/>
      <c r="AS95" s="228"/>
      <c r="AT95" s="228"/>
      <c r="AU95" s="228"/>
      <c r="AV95" s="228"/>
      <c r="AW95" s="228"/>
      <c r="AX95" s="228"/>
      <c r="AY95" s="227"/>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c r="DD95" s="209"/>
      <c r="DE95" s="209"/>
      <c r="DF95" s="209"/>
      <c r="DG95" s="209"/>
      <c r="DH95" s="209"/>
      <c r="DI95" s="209"/>
      <c r="DJ95" s="209"/>
      <c r="DK95" s="209"/>
      <c r="DL95" s="209"/>
      <c r="DM95" s="209"/>
      <c r="DN95" s="209"/>
      <c r="DO95" s="209"/>
      <c r="DP95" s="209"/>
      <c r="DQ95" s="209"/>
      <c r="DR95" s="209"/>
      <c r="DS95" s="209"/>
      <c r="DT95" s="209"/>
      <c r="DU95" s="209"/>
      <c r="DV95" s="209"/>
      <c r="DW95" s="209"/>
      <c r="DX95" s="209"/>
      <c r="DY95" s="209"/>
      <c r="DZ95" s="209"/>
      <c r="EA95" s="209"/>
      <c r="EB95" s="209"/>
      <c r="EC95" s="209"/>
      <c r="ED95" s="209"/>
      <c r="EE95" s="209"/>
      <c r="EF95" s="209"/>
      <c r="EG95" s="209"/>
      <c r="EH95" s="209"/>
      <c r="EI95" s="209"/>
      <c r="EJ95" s="209"/>
      <c r="EK95" s="209"/>
      <c r="EL95" s="209"/>
      <c r="EM95" s="209"/>
      <c r="EN95" s="209"/>
      <c r="EO95" s="209"/>
      <c r="EP95" s="209"/>
      <c r="EQ95" s="209"/>
      <c r="ER95" s="209"/>
      <c r="ES95" s="209"/>
      <c r="ET95" s="209"/>
      <c r="EU95" s="209"/>
      <c r="EV95" s="209"/>
      <c r="EW95" s="209"/>
      <c r="EX95" s="209"/>
      <c r="EY95" s="209"/>
      <c r="EZ95" s="209"/>
      <c r="FA95" s="209"/>
      <c r="FB95" s="209"/>
      <c r="FC95" s="209"/>
      <c r="FD95" s="209"/>
      <c r="FE95" s="209"/>
      <c r="FF95" s="209"/>
      <c r="FG95" s="209"/>
      <c r="FH95" s="209"/>
      <c r="FI95" s="209"/>
      <c r="FJ95" s="209"/>
      <c r="FK95" s="209"/>
      <c r="FL95" s="209"/>
      <c r="FM95" s="209"/>
      <c r="FN95" s="209"/>
      <c r="FO95" s="209"/>
      <c r="FP95" s="209"/>
      <c r="FQ95" s="209"/>
      <c r="FR95" s="209"/>
      <c r="FS95" s="209"/>
      <c r="FT95" s="209"/>
      <c r="FU95" s="209"/>
      <c r="FV95" s="209"/>
      <c r="FW95" s="209"/>
      <c r="FX95" s="209"/>
      <c r="FY95" s="209"/>
      <c r="FZ95" s="209"/>
      <c r="GA95" s="209"/>
      <c r="GB95" s="209"/>
      <c r="GC95" s="209"/>
      <c r="GD95" s="209"/>
      <c r="GE95" s="209"/>
      <c r="GF95" s="209"/>
      <c r="GG95" s="209"/>
      <c r="GH95" s="209"/>
      <c r="GI95" s="209"/>
      <c r="GJ95" s="209"/>
      <c r="GK95" s="209"/>
      <c r="GL95" s="209"/>
      <c r="GM95" s="209"/>
      <c r="GN95" s="209"/>
      <c r="GO95" s="209"/>
      <c r="GP95" s="209"/>
      <c r="GQ95" s="209"/>
      <c r="GR95" s="209"/>
      <c r="GS95" s="209"/>
      <c r="GT95" s="209"/>
      <c r="GU95" s="209"/>
      <c r="GV95" s="209"/>
      <c r="GW95" s="209"/>
      <c r="GX95" s="209"/>
      <c r="GY95" s="209"/>
      <c r="GZ95" s="209"/>
      <c r="HA95" s="209"/>
      <c r="HB95" s="209"/>
      <c r="HC95" s="209"/>
      <c r="HD95" s="209"/>
      <c r="HE95" s="209"/>
      <c r="HF95" s="209"/>
      <c r="HG95" s="209"/>
      <c r="HH95" s="209"/>
      <c r="HI95" s="209"/>
      <c r="HJ95" s="209"/>
      <c r="HK95" s="209"/>
      <c r="HL95" s="209"/>
      <c r="HM95" s="209"/>
      <c r="HN95" s="209"/>
      <c r="HO95" s="209"/>
      <c r="HP95" s="209"/>
      <c r="HQ95" s="209"/>
      <c r="HR95" s="209"/>
      <c r="HS95" s="209"/>
      <c r="HT95" s="209"/>
      <c r="HU95" s="209"/>
      <c r="HV95" s="209"/>
      <c r="HW95" s="209"/>
      <c r="HX95" s="209"/>
      <c r="HY95" s="209"/>
      <c r="HZ95" s="209"/>
      <c r="IA95" s="209"/>
      <c r="IB95" s="209"/>
      <c r="IC95" s="209"/>
      <c r="ID95" s="209"/>
      <c r="IE95" s="209"/>
      <c r="IF95" s="209"/>
      <c r="IG95" s="209"/>
      <c r="IH95" s="209"/>
      <c r="II95" s="209"/>
      <c r="IJ95" s="209"/>
      <c r="IK95" s="209"/>
      <c r="IL95" s="209"/>
      <c r="IM95" s="209"/>
      <c r="IN95" s="209"/>
      <c r="IO95" s="209"/>
      <c r="IP95" s="209"/>
      <c r="IQ95" s="209"/>
      <c r="IR95" s="209"/>
      <c r="IS95" s="209"/>
      <c r="IT95" s="209"/>
      <c r="IU95" s="209"/>
      <c r="IV95" s="209"/>
    </row>
    <row r="96" spans="1:256" s="116" customFormat="1" ht="17.2" customHeight="1" x14ac:dyDescent="0.15">
      <c r="A96" s="209"/>
      <c r="B96" s="685"/>
      <c r="C96" s="686"/>
      <c r="D96" s="686"/>
      <c r="E96" s="686"/>
      <c r="F96" s="686"/>
      <c r="G96" s="687"/>
      <c r="H96" s="215"/>
      <c r="I96" s="249"/>
      <c r="J96" s="228"/>
      <c r="K96" s="228"/>
      <c r="L96" s="228"/>
      <c r="M96" s="228"/>
      <c r="N96" s="228"/>
      <c r="O96" s="228"/>
      <c r="P96" s="228"/>
      <c r="Q96" s="228"/>
      <c r="R96" s="249"/>
      <c r="S96" s="249"/>
      <c r="T96" s="249"/>
      <c r="U96" s="249"/>
      <c r="V96" s="249"/>
      <c r="W96" s="249"/>
      <c r="X96" s="249"/>
      <c r="Y96" s="249"/>
      <c r="Z96" s="249"/>
      <c r="AA96" s="253"/>
      <c r="AB96" s="253"/>
      <c r="AC96" s="253"/>
      <c r="AD96" s="253"/>
      <c r="AE96" s="253"/>
      <c r="AF96" s="249"/>
      <c r="AG96" s="228"/>
      <c r="AH96" s="234"/>
      <c r="AI96" s="249"/>
      <c r="AJ96" s="249"/>
      <c r="AK96" s="249"/>
      <c r="AL96" s="249"/>
      <c r="AM96" s="249"/>
      <c r="AN96" s="249"/>
      <c r="AO96" s="249"/>
      <c r="AP96" s="228"/>
      <c r="AQ96" s="228"/>
      <c r="AR96" s="228"/>
      <c r="AS96" s="228"/>
      <c r="AT96" s="228"/>
      <c r="AU96" s="228"/>
      <c r="AV96" s="253"/>
      <c r="AW96" s="253"/>
      <c r="AX96" s="253"/>
      <c r="AY96" s="227"/>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c r="CU96" s="209"/>
      <c r="CV96" s="209"/>
      <c r="CW96" s="209"/>
      <c r="CX96" s="209"/>
      <c r="CY96" s="209"/>
      <c r="CZ96" s="209"/>
      <c r="DA96" s="209"/>
      <c r="DB96" s="209"/>
      <c r="DC96" s="209"/>
      <c r="DD96" s="209"/>
      <c r="DE96" s="209"/>
      <c r="DF96" s="209"/>
      <c r="DG96" s="209"/>
      <c r="DH96" s="209"/>
      <c r="DI96" s="209"/>
      <c r="DJ96" s="209"/>
      <c r="DK96" s="209"/>
      <c r="DL96" s="209"/>
      <c r="DM96" s="209"/>
      <c r="DN96" s="209"/>
      <c r="DO96" s="209"/>
      <c r="DP96" s="209"/>
      <c r="DQ96" s="209"/>
      <c r="DR96" s="209"/>
      <c r="DS96" s="209"/>
      <c r="DT96" s="209"/>
      <c r="DU96" s="209"/>
      <c r="DV96" s="209"/>
      <c r="DW96" s="209"/>
      <c r="DX96" s="209"/>
      <c r="DY96" s="209"/>
      <c r="DZ96" s="209"/>
      <c r="EA96" s="209"/>
      <c r="EB96" s="209"/>
      <c r="EC96" s="209"/>
      <c r="ED96" s="209"/>
      <c r="EE96" s="209"/>
      <c r="EF96" s="209"/>
      <c r="EG96" s="209"/>
      <c r="EH96" s="209"/>
      <c r="EI96" s="209"/>
      <c r="EJ96" s="209"/>
      <c r="EK96" s="209"/>
      <c r="EL96" s="209"/>
      <c r="EM96" s="209"/>
      <c r="EN96" s="209"/>
      <c r="EO96" s="209"/>
      <c r="EP96" s="209"/>
      <c r="EQ96" s="209"/>
      <c r="ER96" s="209"/>
      <c r="ES96" s="209"/>
      <c r="ET96" s="209"/>
      <c r="EU96" s="209"/>
      <c r="EV96" s="209"/>
      <c r="EW96" s="209"/>
      <c r="EX96" s="209"/>
      <c r="EY96" s="209"/>
      <c r="EZ96" s="209"/>
      <c r="FA96" s="209"/>
      <c r="FB96" s="209"/>
      <c r="FC96" s="209"/>
      <c r="FD96" s="209"/>
      <c r="FE96" s="209"/>
      <c r="FF96" s="209"/>
      <c r="FG96" s="209"/>
      <c r="FH96" s="209"/>
      <c r="FI96" s="209"/>
      <c r="FJ96" s="209"/>
      <c r="FK96" s="209"/>
      <c r="FL96" s="209"/>
      <c r="FM96" s="209"/>
      <c r="FN96" s="209"/>
      <c r="FO96" s="209"/>
      <c r="FP96" s="209"/>
      <c r="FQ96" s="209"/>
      <c r="FR96" s="209"/>
      <c r="FS96" s="209"/>
      <c r="FT96" s="209"/>
      <c r="FU96" s="209"/>
      <c r="FV96" s="209"/>
      <c r="FW96" s="209"/>
      <c r="FX96" s="209"/>
      <c r="FY96" s="209"/>
      <c r="FZ96" s="209"/>
      <c r="GA96" s="209"/>
      <c r="GB96" s="209"/>
      <c r="GC96" s="209"/>
      <c r="GD96" s="209"/>
      <c r="GE96" s="209"/>
      <c r="GF96" s="209"/>
      <c r="GG96" s="209"/>
      <c r="GH96" s="209"/>
      <c r="GI96" s="209"/>
      <c r="GJ96" s="209"/>
      <c r="GK96" s="209"/>
      <c r="GL96" s="209"/>
      <c r="GM96" s="209"/>
      <c r="GN96" s="209"/>
      <c r="GO96" s="209"/>
      <c r="GP96" s="209"/>
      <c r="GQ96" s="209"/>
      <c r="GR96" s="209"/>
      <c r="GS96" s="209"/>
      <c r="GT96" s="209"/>
      <c r="GU96" s="209"/>
      <c r="GV96" s="209"/>
      <c r="GW96" s="209"/>
      <c r="GX96" s="209"/>
      <c r="GY96" s="209"/>
      <c r="GZ96" s="209"/>
      <c r="HA96" s="209"/>
      <c r="HB96" s="209"/>
      <c r="HC96" s="209"/>
      <c r="HD96" s="209"/>
      <c r="HE96" s="209"/>
      <c r="HF96" s="209"/>
      <c r="HG96" s="209"/>
      <c r="HH96" s="209"/>
      <c r="HI96" s="209"/>
      <c r="HJ96" s="209"/>
      <c r="HK96" s="209"/>
      <c r="HL96" s="209"/>
      <c r="HM96" s="209"/>
      <c r="HN96" s="209"/>
      <c r="HO96" s="209"/>
      <c r="HP96" s="209"/>
      <c r="HQ96" s="209"/>
      <c r="HR96" s="209"/>
      <c r="HS96" s="209"/>
      <c r="HT96" s="209"/>
      <c r="HU96" s="209"/>
      <c r="HV96" s="209"/>
      <c r="HW96" s="209"/>
      <c r="HX96" s="209"/>
      <c r="HY96" s="209"/>
      <c r="HZ96" s="209"/>
      <c r="IA96" s="209"/>
      <c r="IB96" s="209"/>
      <c r="IC96" s="209"/>
      <c r="ID96" s="209"/>
      <c r="IE96" s="209"/>
      <c r="IF96" s="209"/>
      <c r="IG96" s="209"/>
      <c r="IH96" s="209"/>
      <c r="II96" s="209"/>
      <c r="IJ96" s="209"/>
      <c r="IK96" s="209"/>
      <c r="IL96" s="209"/>
      <c r="IM96" s="209"/>
      <c r="IN96" s="209"/>
      <c r="IO96" s="209"/>
      <c r="IP96" s="209"/>
      <c r="IQ96" s="209"/>
      <c r="IR96" s="209"/>
      <c r="IS96" s="209"/>
      <c r="IT96" s="209"/>
      <c r="IU96" s="209"/>
      <c r="IV96" s="209"/>
    </row>
    <row r="97" spans="1:256" s="116" customFormat="1" ht="17.2" customHeight="1" x14ac:dyDescent="0.15">
      <c r="A97" s="209"/>
      <c r="B97" s="685"/>
      <c r="C97" s="686"/>
      <c r="D97" s="686"/>
      <c r="E97" s="686"/>
      <c r="F97" s="686"/>
      <c r="G97" s="687"/>
      <c r="H97" s="215"/>
      <c r="I97" s="249"/>
      <c r="J97" s="228"/>
      <c r="K97" s="228"/>
      <c r="L97" s="228"/>
      <c r="M97" s="228"/>
      <c r="N97" s="228"/>
      <c r="O97" s="228"/>
      <c r="P97" s="228"/>
      <c r="Q97" s="228"/>
      <c r="R97" s="249"/>
      <c r="S97" s="249"/>
      <c r="T97" s="249"/>
      <c r="U97" s="249"/>
      <c r="V97" s="249"/>
      <c r="W97" s="249"/>
      <c r="X97" s="249"/>
      <c r="Y97" s="249"/>
      <c r="Z97" s="249"/>
      <c r="AA97" s="253"/>
      <c r="AB97" s="253"/>
      <c r="AC97" s="253"/>
      <c r="AD97" s="253"/>
      <c r="AE97" s="253"/>
      <c r="AF97" s="249"/>
      <c r="AG97" s="228"/>
      <c r="AH97" s="234"/>
      <c r="AI97" s="249"/>
      <c r="AJ97" s="249"/>
      <c r="AK97" s="249"/>
      <c r="AL97" s="249"/>
      <c r="AM97" s="249"/>
      <c r="AN97" s="249"/>
      <c r="AO97" s="249"/>
      <c r="AP97" s="228"/>
      <c r="AQ97" s="228"/>
      <c r="AR97" s="228"/>
      <c r="AS97" s="228"/>
      <c r="AT97" s="228"/>
      <c r="AU97" s="228"/>
      <c r="AV97" s="253"/>
      <c r="AW97" s="253"/>
      <c r="AX97" s="253"/>
      <c r="AY97" s="227"/>
      <c r="AZ97" s="209"/>
      <c r="BA97" s="209"/>
      <c r="BB97" s="209"/>
      <c r="BC97" s="209"/>
      <c r="BD97" s="209"/>
      <c r="BE97" s="209"/>
      <c r="BF97" s="209"/>
      <c r="BG97" s="209"/>
      <c r="BH97" s="209"/>
      <c r="BI97" s="209"/>
      <c r="BJ97" s="209"/>
      <c r="BK97" s="209"/>
      <c r="BL97" s="209"/>
      <c r="BM97" s="209"/>
      <c r="BN97" s="209"/>
      <c r="BO97" s="209"/>
      <c r="BP97" s="209"/>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9"/>
      <c r="DB97" s="209"/>
      <c r="DC97" s="209"/>
      <c r="DD97" s="209"/>
      <c r="DE97" s="209"/>
      <c r="DF97" s="209"/>
      <c r="DG97" s="209"/>
      <c r="DH97" s="209"/>
      <c r="DI97" s="209"/>
      <c r="DJ97" s="209"/>
      <c r="DK97" s="209"/>
      <c r="DL97" s="209"/>
      <c r="DM97" s="209"/>
      <c r="DN97" s="209"/>
      <c r="DO97" s="209"/>
      <c r="DP97" s="209"/>
      <c r="DQ97" s="209"/>
      <c r="DR97" s="209"/>
      <c r="DS97" s="209"/>
      <c r="DT97" s="209"/>
      <c r="DU97" s="209"/>
      <c r="DV97" s="209"/>
      <c r="DW97" s="209"/>
      <c r="DX97" s="209"/>
      <c r="DY97" s="209"/>
      <c r="DZ97" s="209"/>
      <c r="EA97" s="209"/>
      <c r="EB97" s="209"/>
      <c r="EC97" s="209"/>
      <c r="ED97" s="209"/>
      <c r="EE97" s="209"/>
      <c r="EF97" s="209"/>
      <c r="EG97" s="209"/>
      <c r="EH97" s="209"/>
      <c r="EI97" s="209"/>
      <c r="EJ97" s="209"/>
      <c r="EK97" s="209"/>
      <c r="EL97" s="209"/>
      <c r="EM97" s="209"/>
      <c r="EN97" s="209"/>
      <c r="EO97" s="209"/>
      <c r="EP97" s="209"/>
      <c r="EQ97" s="209"/>
      <c r="ER97" s="209"/>
      <c r="ES97" s="209"/>
      <c r="ET97" s="209"/>
      <c r="EU97" s="209"/>
      <c r="EV97" s="209"/>
      <c r="EW97" s="209"/>
      <c r="EX97" s="209"/>
      <c r="EY97" s="209"/>
      <c r="EZ97" s="209"/>
      <c r="FA97" s="209"/>
      <c r="FB97" s="209"/>
      <c r="FC97" s="209"/>
      <c r="FD97" s="209"/>
      <c r="FE97" s="209"/>
      <c r="FF97" s="209"/>
      <c r="FG97" s="209"/>
      <c r="FH97" s="209"/>
      <c r="FI97" s="209"/>
      <c r="FJ97" s="209"/>
      <c r="FK97" s="209"/>
      <c r="FL97" s="209"/>
      <c r="FM97" s="209"/>
      <c r="FN97" s="209"/>
      <c r="FO97" s="209"/>
      <c r="FP97" s="209"/>
      <c r="FQ97" s="209"/>
      <c r="FR97" s="209"/>
      <c r="FS97" s="209"/>
      <c r="FT97" s="209"/>
      <c r="FU97" s="209"/>
      <c r="FV97" s="209"/>
      <c r="FW97" s="209"/>
      <c r="FX97" s="209"/>
      <c r="FY97" s="209"/>
      <c r="FZ97" s="209"/>
      <c r="GA97" s="209"/>
      <c r="GB97" s="209"/>
      <c r="GC97" s="209"/>
      <c r="GD97" s="209"/>
      <c r="GE97" s="209"/>
      <c r="GF97" s="209"/>
      <c r="GG97" s="209"/>
      <c r="GH97" s="209"/>
      <c r="GI97" s="209"/>
      <c r="GJ97" s="209"/>
      <c r="GK97" s="209"/>
      <c r="GL97" s="209"/>
      <c r="GM97" s="209"/>
      <c r="GN97" s="209"/>
      <c r="GO97" s="209"/>
      <c r="GP97" s="209"/>
      <c r="GQ97" s="209"/>
      <c r="GR97" s="209"/>
      <c r="GS97" s="209"/>
      <c r="GT97" s="209"/>
      <c r="GU97" s="209"/>
      <c r="GV97" s="209"/>
      <c r="GW97" s="209"/>
      <c r="GX97" s="209"/>
      <c r="GY97" s="209"/>
      <c r="GZ97" s="209"/>
      <c r="HA97" s="209"/>
      <c r="HB97" s="209"/>
      <c r="HC97" s="209"/>
      <c r="HD97" s="209"/>
      <c r="HE97" s="209"/>
      <c r="HF97" s="209"/>
      <c r="HG97" s="209"/>
      <c r="HH97" s="209"/>
      <c r="HI97" s="209"/>
      <c r="HJ97" s="209"/>
      <c r="HK97" s="209"/>
      <c r="HL97" s="209"/>
      <c r="HM97" s="209"/>
      <c r="HN97" s="209"/>
      <c r="HO97" s="209"/>
      <c r="HP97" s="209"/>
      <c r="HQ97" s="209"/>
      <c r="HR97" s="209"/>
      <c r="HS97" s="209"/>
      <c r="HT97" s="209"/>
      <c r="HU97" s="209"/>
      <c r="HV97" s="209"/>
      <c r="HW97" s="209"/>
      <c r="HX97" s="209"/>
      <c r="HY97" s="209"/>
      <c r="HZ97" s="209"/>
      <c r="IA97" s="209"/>
      <c r="IB97" s="209"/>
      <c r="IC97" s="209"/>
      <c r="ID97" s="209"/>
      <c r="IE97" s="209"/>
      <c r="IF97" s="209"/>
      <c r="IG97" s="209"/>
      <c r="IH97" s="209"/>
      <c r="II97" s="209"/>
      <c r="IJ97" s="209"/>
      <c r="IK97" s="209"/>
      <c r="IL97" s="209"/>
      <c r="IM97" s="209"/>
      <c r="IN97" s="209"/>
      <c r="IO97" s="209"/>
      <c r="IP97" s="209"/>
      <c r="IQ97" s="209"/>
      <c r="IR97" s="209"/>
      <c r="IS97" s="209"/>
      <c r="IT97" s="209"/>
      <c r="IU97" s="209"/>
      <c r="IV97" s="209"/>
    </row>
    <row r="98" spans="1:256" s="116" customFormat="1" ht="17.2" customHeight="1" x14ac:dyDescent="0.15">
      <c r="A98" s="209"/>
      <c r="B98" s="685"/>
      <c r="C98" s="686"/>
      <c r="D98" s="686"/>
      <c r="E98" s="686"/>
      <c r="F98" s="686"/>
      <c r="G98" s="687"/>
      <c r="H98" s="215"/>
      <c r="I98" s="234"/>
      <c r="J98" s="228"/>
      <c r="K98" s="228"/>
      <c r="L98" s="228"/>
      <c r="M98" s="228"/>
      <c r="N98" s="228"/>
      <c r="O98" s="228"/>
      <c r="P98" s="228"/>
      <c r="Q98" s="228"/>
      <c r="R98" s="249"/>
      <c r="S98" s="249"/>
      <c r="T98" s="249"/>
      <c r="U98" s="249"/>
      <c r="V98" s="249"/>
      <c r="W98" s="249"/>
      <c r="X98" s="249"/>
      <c r="Y98" s="249"/>
      <c r="Z98" s="249"/>
      <c r="AA98" s="253"/>
      <c r="AB98" s="253"/>
      <c r="AC98" s="253"/>
      <c r="AD98" s="253"/>
      <c r="AE98" s="253"/>
      <c r="AF98" s="249"/>
      <c r="AG98" s="228"/>
      <c r="AH98" s="234"/>
      <c r="AI98" s="249"/>
      <c r="AJ98" s="249"/>
      <c r="AK98" s="249"/>
      <c r="AL98" s="249"/>
      <c r="AM98" s="249"/>
      <c r="AN98" s="249"/>
      <c r="AO98" s="249"/>
      <c r="AP98" s="228"/>
      <c r="AQ98" s="228"/>
      <c r="AR98" s="228"/>
      <c r="AS98" s="228"/>
      <c r="AT98" s="228"/>
      <c r="AU98" s="228"/>
      <c r="AV98" s="253"/>
      <c r="AW98" s="253"/>
      <c r="AX98" s="253"/>
      <c r="AY98" s="227"/>
      <c r="AZ98" s="209"/>
      <c r="BA98" s="209"/>
      <c r="BB98" s="209"/>
      <c r="BC98" s="209"/>
      <c r="BD98" s="209"/>
      <c r="BE98" s="209"/>
      <c r="BF98" s="209"/>
      <c r="BG98" s="209"/>
      <c r="BH98" s="209"/>
      <c r="BI98" s="209"/>
      <c r="BJ98" s="209"/>
      <c r="BK98" s="209"/>
      <c r="BL98" s="209"/>
      <c r="BM98" s="209"/>
      <c r="BN98" s="209"/>
      <c r="BO98" s="209"/>
      <c r="BP98" s="209"/>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09"/>
      <c r="DK98" s="209"/>
      <c r="DL98" s="209"/>
      <c r="DM98" s="209"/>
      <c r="DN98" s="209"/>
      <c r="DO98" s="209"/>
      <c r="DP98" s="209"/>
      <c r="DQ98" s="209"/>
      <c r="DR98" s="209"/>
      <c r="DS98" s="209"/>
      <c r="DT98" s="209"/>
      <c r="DU98" s="209"/>
      <c r="DV98" s="209"/>
      <c r="DW98" s="209"/>
      <c r="DX98" s="209"/>
      <c r="DY98" s="209"/>
      <c r="DZ98" s="209"/>
      <c r="EA98" s="209"/>
      <c r="EB98" s="209"/>
      <c r="EC98" s="209"/>
      <c r="ED98" s="209"/>
      <c r="EE98" s="209"/>
      <c r="EF98" s="209"/>
      <c r="EG98" s="209"/>
      <c r="EH98" s="209"/>
      <c r="EI98" s="209"/>
      <c r="EJ98" s="209"/>
      <c r="EK98" s="209"/>
      <c r="EL98" s="209"/>
      <c r="EM98" s="209"/>
      <c r="EN98" s="209"/>
      <c r="EO98" s="209"/>
      <c r="EP98" s="209"/>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09"/>
      <c r="FM98" s="209"/>
      <c r="FN98" s="209"/>
      <c r="FO98" s="209"/>
      <c r="FP98" s="209"/>
      <c r="FQ98" s="209"/>
      <c r="FR98" s="209"/>
      <c r="FS98" s="209"/>
      <c r="FT98" s="209"/>
      <c r="FU98" s="209"/>
      <c r="FV98" s="209"/>
      <c r="FW98" s="209"/>
      <c r="FX98" s="209"/>
      <c r="FY98" s="209"/>
      <c r="FZ98" s="209"/>
      <c r="GA98" s="209"/>
      <c r="GB98" s="209"/>
      <c r="GC98" s="209"/>
      <c r="GD98" s="209"/>
      <c r="GE98" s="209"/>
      <c r="GF98" s="209"/>
      <c r="GG98" s="209"/>
      <c r="GH98" s="209"/>
      <c r="GI98" s="209"/>
      <c r="GJ98" s="209"/>
      <c r="GK98" s="209"/>
      <c r="GL98" s="209"/>
      <c r="GM98" s="209"/>
      <c r="GN98" s="209"/>
      <c r="GO98" s="209"/>
      <c r="GP98" s="209"/>
      <c r="GQ98" s="209"/>
      <c r="GR98" s="209"/>
      <c r="GS98" s="209"/>
      <c r="GT98" s="209"/>
      <c r="GU98" s="209"/>
      <c r="GV98" s="209"/>
      <c r="GW98" s="209"/>
      <c r="GX98" s="209"/>
      <c r="GY98" s="209"/>
      <c r="GZ98" s="209"/>
      <c r="HA98" s="209"/>
      <c r="HB98" s="209"/>
      <c r="HC98" s="209"/>
      <c r="HD98" s="209"/>
      <c r="HE98" s="209"/>
      <c r="HF98" s="209"/>
      <c r="HG98" s="209"/>
      <c r="HH98" s="209"/>
      <c r="HI98" s="209"/>
      <c r="HJ98" s="209"/>
      <c r="HK98" s="209"/>
      <c r="HL98" s="209"/>
      <c r="HM98" s="209"/>
      <c r="HN98" s="209"/>
      <c r="HO98" s="209"/>
      <c r="HP98" s="209"/>
      <c r="HQ98" s="209"/>
      <c r="HR98" s="209"/>
      <c r="HS98" s="209"/>
      <c r="HT98" s="209"/>
      <c r="HU98" s="209"/>
      <c r="HV98" s="209"/>
      <c r="HW98" s="209"/>
      <c r="HX98" s="209"/>
      <c r="HY98" s="209"/>
      <c r="HZ98" s="209"/>
      <c r="IA98" s="209"/>
      <c r="IB98" s="209"/>
      <c r="IC98" s="209"/>
      <c r="ID98" s="209"/>
      <c r="IE98" s="209"/>
      <c r="IF98" s="209"/>
      <c r="IG98" s="209"/>
      <c r="IH98" s="209"/>
      <c r="II98" s="209"/>
      <c r="IJ98" s="209"/>
      <c r="IK98" s="209"/>
      <c r="IL98" s="209"/>
      <c r="IM98" s="209"/>
      <c r="IN98" s="209"/>
      <c r="IO98" s="209"/>
      <c r="IP98" s="209"/>
      <c r="IQ98" s="209"/>
      <c r="IR98" s="209"/>
      <c r="IS98" s="209"/>
      <c r="IT98" s="209"/>
      <c r="IU98" s="209"/>
      <c r="IV98" s="209"/>
    </row>
    <row r="99" spans="1:256" s="116" customFormat="1" ht="17.2" customHeight="1" x14ac:dyDescent="0.15">
      <c r="A99" s="209"/>
      <c r="B99" s="685"/>
      <c r="C99" s="686"/>
      <c r="D99" s="686"/>
      <c r="E99" s="686"/>
      <c r="F99" s="686"/>
      <c r="G99" s="687"/>
      <c r="H99" s="215"/>
      <c r="I99" s="254"/>
      <c r="J99" s="228"/>
      <c r="K99" s="228"/>
      <c r="L99" s="228"/>
      <c r="M99" s="228"/>
      <c r="N99" s="228"/>
      <c r="O99" s="228"/>
      <c r="P99" s="228"/>
      <c r="Q99" s="228"/>
      <c r="R99" s="249"/>
      <c r="S99" s="249"/>
      <c r="T99" s="249"/>
      <c r="U99" s="249"/>
      <c r="V99" s="249"/>
      <c r="W99" s="249"/>
      <c r="X99" s="249"/>
      <c r="Y99" s="249"/>
      <c r="Z99" s="249"/>
      <c r="AA99" s="249"/>
      <c r="AB99" s="249"/>
      <c r="AC99" s="249"/>
      <c r="AD99" s="249"/>
      <c r="AE99" s="249"/>
      <c r="AF99" s="249"/>
      <c r="AG99" s="228"/>
      <c r="AH99" s="234"/>
      <c r="AI99" s="249"/>
      <c r="AJ99" s="249"/>
      <c r="AK99" s="249"/>
      <c r="AL99" s="249"/>
      <c r="AM99" s="249"/>
      <c r="AN99" s="249"/>
      <c r="AO99" s="249"/>
      <c r="AP99" s="228"/>
      <c r="AQ99" s="228"/>
      <c r="AR99" s="228"/>
      <c r="AS99" s="228"/>
      <c r="AT99" s="228"/>
      <c r="AU99" s="228"/>
      <c r="AV99" s="228"/>
      <c r="AW99" s="228"/>
      <c r="AX99" s="228"/>
      <c r="AY99" s="227"/>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09"/>
      <c r="DK99" s="209"/>
      <c r="DL99" s="209"/>
      <c r="DM99" s="209"/>
      <c r="DN99" s="209"/>
      <c r="DO99" s="209"/>
      <c r="DP99" s="209"/>
      <c r="DQ99" s="209"/>
      <c r="DR99" s="209"/>
      <c r="DS99" s="209"/>
      <c r="DT99" s="209"/>
      <c r="DU99" s="209"/>
      <c r="DV99" s="209"/>
      <c r="DW99" s="209"/>
      <c r="DX99" s="209"/>
      <c r="DY99" s="209"/>
      <c r="DZ99" s="209"/>
      <c r="EA99" s="209"/>
      <c r="EB99" s="209"/>
      <c r="EC99" s="209"/>
      <c r="ED99" s="209"/>
      <c r="EE99" s="209"/>
      <c r="EF99" s="209"/>
      <c r="EG99" s="209"/>
      <c r="EH99" s="209"/>
      <c r="EI99" s="209"/>
      <c r="EJ99" s="209"/>
      <c r="EK99" s="209"/>
      <c r="EL99" s="209"/>
      <c r="EM99" s="209"/>
      <c r="EN99" s="209"/>
      <c r="EO99" s="209"/>
      <c r="EP99" s="209"/>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09"/>
      <c r="FM99" s="209"/>
      <c r="FN99" s="209"/>
      <c r="FO99" s="209"/>
      <c r="FP99" s="209"/>
      <c r="FQ99" s="209"/>
      <c r="FR99" s="209"/>
      <c r="FS99" s="209"/>
      <c r="FT99" s="209"/>
      <c r="FU99" s="209"/>
      <c r="FV99" s="209"/>
      <c r="FW99" s="209"/>
      <c r="FX99" s="209"/>
      <c r="FY99" s="209"/>
      <c r="FZ99" s="209"/>
      <c r="GA99" s="209"/>
      <c r="GB99" s="209"/>
      <c r="GC99" s="209"/>
      <c r="GD99" s="209"/>
      <c r="GE99" s="209"/>
      <c r="GF99" s="209"/>
      <c r="GG99" s="209"/>
      <c r="GH99" s="209"/>
      <c r="GI99" s="209"/>
      <c r="GJ99" s="209"/>
      <c r="GK99" s="209"/>
      <c r="GL99" s="209"/>
      <c r="GM99" s="209"/>
      <c r="GN99" s="209"/>
      <c r="GO99" s="209"/>
      <c r="GP99" s="209"/>
      <c r="GQ99" s="209"/>
      <c r="GR99" s="209"/>
      <c r="GS99" s="209"/>
      <c r="GT99" s="209"/>
      <c r="GU99" s="209"/>
      <c r="GV99" s="209"/>
      <c r="GW99" s="209"/>
      <c r="GX99" s="209"/>
      <c r="GY99" s="209"/>
      <c r="GZ99" s="209"/>
      <c r="HA99" s="209"/>
      <c r="HB99" s="209"/>
      <c r="HC99" s="209"/>
      <c r="HD99" s="209"/>
      <c r="HE99" s="209"/>
      <c r="HF99" s="209"/>
      <c r="HG99" s="209"/>
      <c r="HH99" s="209"/>
      <c r="HI99" s="209"/>
      <c r="HJ99" s="209"/>
      <c r="HK99" s="209"/>
      <c r="HL99" s="209"/>
      <c r="HM99" s="209"/>
      <c r="HN99" s="209"/>
      <c r="HO99" s="209"/>
      <c r="HP99" s="209"/>
      <c r="HQ99" s="209"/>
      <c r="HR99" s="209"/>
      <c r="HS99" s="209"/>
      <c r="HT99" s="209"/>
      <c r="HU99" s="209"/>
      <c r="HV99" s="209"/>
      <c r="HW99" s="209"/>
      <c r="HX99" s="209"/>
      <c r="HY99" s="209"/>
      <c r="HZ99" s="209"/>
      <c r="IA99" s="209"/>
      <c r="IB99" s="209"/>
      <c r="IC99" s="209"/>
      <c r="ID99" s="209"/>
      <c r="IE99" s="209"/>
      <c r="IF99" s="209"/>
      <c r="IG99" s="209"/>
      <c r="IH99" s="209"/>
      <c r="II99" s="209"/>
      <c r="IJ99" s="209"/>
      <c r="IK99" s="209"/>
      <c r="IL99" s="209"/>
      <c r="IM99" s="209"/>
      <c r="IN99" s="209"/>
      <c r="IO99" s="209"/>
      <c r="IP99" s="209"/>
      <c r="IQ99" s="209"/>
      <c r="IR99" s="209"/>
      <c r="IS99" s="209"/>
      <c r="IT99" s="209"/>
      <c r="IU99" s="209"/>
      <c r="IV99" s="209"/>
    </row>
    <row r="100" spans="1:256" s="116" customFormat="1" ht="17.2" customHeight="1" thickBot="1" x14ac:dyDescent="0.2">
      <c r="A100" s="209"/>
      <c r="B100" s="685"/>
      <c r="C100" s="686"/>
      <c r="D100" s="686"/>
      <c r="E100" s="686"/>
      <c r="F100" s="686"/>
      <c r="G100" s="687"/>
      <c r="H100" s="215"/>
      <c r="I100" s="254"/>
      <c r="J100" s="228"/>
      <c r="K100" s="228"/>
      <c r="L100" s="228"/>
      <c r="M100" s="228"/>
      <c r="N100" s="228"/>
      <c r="O100" s="228"/>
      <c r="P100" s="228"/>
      <c r="Q100" s="228"/>
      <c r="R100" s="234"/>
      <c r="S100" s="249"/>
      <c r="T100" s="249"/>
      <c r="U100" s="249"/>
      <c r="V100" s="249"/>
      <c r="W100" s="249"/>
      <c r="X100" s="249"/>
      <c r="Y100" s="249"/>
      <c r="Z100" s="249"/>
      <c r="AA100" s="249"/>
      <c r="AB100" s="249"/>
      <c r="AC100" s="249"/>
      <c r="AD100" s="249"/>
      <c r="AE100" s="249"/>
      <c r="AF100" s="249"/>
      <c r="AG100" s="228"/>
      <c r="AH100" s="234"/>
      <c r="AI100" s="249"/>
      <c r="AJ100" s="249"/>
      <c r="AK100" s="249"/>
      <c r="AL100" s="249"/>
      <c r="AM100" s="249"/>
      <c r="AN100" s="249"/>
      <c r="AO100" s="249"/>
      <c r="AP100" s="228"/>
      <c r="AQ100" s="228"/>
      <c r="AR100" s="228"/>
      <c r="AS100" s="228"/>
      <c r="AT100" s="228"/>
      <c r="AU100" s="228"/>
      <c r="AV100" s="228"/>
      <c r="AW100" s="228"/>
      <c r="AX100" s="228"/>
      <c r="AY100" s="227"/>
      <c r="AZ100" s="209"/>
      <c r="BA100" s="209"/>
      <c r="BB100" s="209"/>
      <c r="BC100" s="209"/>
      <c r="BD100" s="209"/>
      <c r="BE100" s="209"/>
      <c r="BF100" s="209"/>
      <c r="BG100" s="209"/>
      <c r="BH100" s="209"/>
      <c r="BI100" s="209"/>
      <c r="BJ100" s="209"/>
      <c r="BK100" s="209"/>
      <c r="BL100" s="209"/>
      <c r="BM100" s="209"/>
      <c r="BN100" s="209"/>
      <c r="BO100" s="209"/>
      <c r="BP100" s="209"/>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9"/>
      <c r="DB100" s="209"/>
      <c r="DC100" s="209"/>
      <c r="DD100" s="209"/>
      <c r="DE100" s="209"/>
      <c r="DF100" s="209"/>
      <c r="DG100" s="209"/>
      <c r="DH100" s="209"/>
      <c r="DI100" s="209"/>
      <c r="DJ100" s="209"/>
      <c r="DK100" s="209"/>
      <c r="DL100" s="209"/>
      <c r="DM100" s="209"/>
      <c r="DN100" s="209"/>
      <c r="DO100" s="209"/>
      <c r="DP100" s="209"/>
      <c r="DQ100" s="209"/>
      <c r="DR100" s="209"/>
      <c r="DS100" s="209"/>
      <c r="DT100" s="209"/>
      <c r="DU100" s="209"/>
      <c r="DV100" s="209"/>
      <c r="DW100" s="209"/>
      <c r="DX100" s="209"/>
      <c r="DY100" s="209"/>
      <c r="DZ100" s="209"/>
      <c r="EA100" s="209"/>
      <c r="EB100" s="209"/>
      <c r="EC100" s="209"/>
      <c r="ED100" s="209"/>
      <c r="EE100" s="209"/>
      <c r="EF100" s="209"/>
      <c r="EG100" s="209"/>
      <c r="EH100" s="209"/>
      <c r="EI100" s="209"/>
      <c r="EJ100" s="209"/>
      <c r="EK100" s="209"/>
      <c r="EL100" s="209"/>
      <c r="EM100" s="209"/>
      <c r="EN100" s="209"/>
      <c r="EO100" s="209"/>
      <c r="EP100" s="209"/>
      <c r="EQ100" s="209"/>
      <c r="ER100" s="209"/>
      <c r="ES100" s="209"/>
      <c r="ET100" s="209"/>
      <c r="EU100" s="209"/>
      <c r="EV100" s="209"/>
      <c r="EW100" s="209"/>
      <c r="EX100" s="209"/>
      <c r="EY100" s="209"/>
      <c r="EZ100" s="209"/>
      <c r="FA100" s="209"/>
      <c r="FB100" s="209"/>
      <c r="FC100" s="209"/>
      <c r="FD100" s="209"/>
      <c r="FE100" s="209"/>
      <c r="FF100" s="209"/>
      <c r="FG100" s="209"/>
      <c r="FH100" s="209"/>
      <c r="FI100" s="209"/>
      <c r="FJ100" s="209"/>
      <c r="FK100" s="209"/>
      <c r="FL100" s="209"/>
      <c r="FM100" s="209"/>
      <c r="FN100" s="209"/>
      <c r="FO100" s="209"/>
      <c r="FP100" s="209"/>
      <c r="FQ100" s="209"/>
      <c r="FR100" s="209"/>
      <c r="FS100" s="209"/>
      <c r="FT100" s="209"/>
      <c r="FU100" s="209"/>
      <c r="FV100" s="209"/>
      <c r="FW100" s="209"/>
      <c r="FX100" s="209"/>
      <c r="FY100" s="209"/>
      <c r="FZ100" s="209"/>
      <c r="GA100" s="209"/>
      <c r="GB100" s="209"/>
      <c r="GC100" s="209"/>
      <c r="GD100" s="209"/>
      <c r="GE100" s="209"/>
      <c r="GF100" s="209"/>
      <c r="GG100" s="209"/>
      <c r="GH100" s="209"/>
      <c r="GI100" s="209"/>
      <c r="GJ100" s="209"/>
      <c r="GK100" s="209"/>
      <c r="GL100" s="209"/>
      <c r="GM100" s="209"/>
      <c r="GN100" s="209"/>
      <c r="GO100" s="209"/>
      <c r="GP100" s="209"/>
      <c r="GQ100" s="209"/>
      <c r="GR100" s="209"/>
      <c r="GS100" s="209"/>
      <c r="GT100" s="209"/>
      <c r="GU100" s="209"/>
      <c r="GV100" s="209"/>
      <c r="GW100" s="209"/>
      <c r="GX100" s="209"/>
      <c r="GY100" s="209"/>
      <c r="GZ100" s="209"/>
      <c r="HA100" s="209"/>
      <c r="HB100" s="209"/>
      <c r="HC100" s="209"/>
      <c r="HD100" s="209"/>
      <c r="HE100" s="209"/>
      <c r="HF100" s="209"/>
      <c r="HG100" s="209"/>
      <c r="HH100" s="209"/>
      <c r="HI100" s="209"/>
      <c r="HJ100" s="209"/>
      <c r="HK100" s="209"/>
      <c r="HL100" s="209"/>
      <c r="HM100" s="209"/>
      <c r="HN100" s="209"/>
      <c r="HO100" s="209"/>
      <c r="HP100" s="209"/>
      <c r="HQ100" s="209"/>
      <c r="HR100" s="209"/>
      <c r="HS100" s="209"/>
      <c r="HT100" s="209"/>
      <c r="HU100" s="209"/>
      <c r="HV100" s="209"/>
      <c r="HW100" s="209"/>
      <c r="HX100" s="209"/>
      <c r="HY100" s="209"/>
      <c r="HZ100" s="209"/>
      <c r="IA100" s="209"/>
      <c r="IB100" s="209"/>
      <c r="IC100" s="209"/>
      <c r="ID100" s="209"/>
      <c r="IE100" s="209"/>
      <c r="IF100" s="209"/>
      <c r="IG100" s="209"/>
      <c r="IH100" s="209"/>
      <c r="II100" s="209"/>
      <c r="IJ100" s="209"/>
      <c r="IK100" s="209"/>
      <c r="IL100" s="209"/>
      <c r="IM100" s="209"/>
      <c r="IN100" s="209"/>
      <c r="IO100" s="209"/>
      <c r="IP100" s="209"/>
      <c r="IQ100" s="209"/>
      <c r="IR100" s="209"/>
      <c r="IS100" s="209"/>
      <c r="IT100" s="209"/>
      <c r="IU100" s="209"/>
      <c r="IV100" s="209"/>
    </row>
    <row r="101" spans="1:256" s="116" customFormat="1" ht="17.2" customHeight="1" x14ac:dyDescent="0.15">
      <c r="A101" s="209"/>
      <c r="B101" s="685"/>
      <c r="C101" s="686"/>
      <c r="D101" s="686"/>
      <c r="E101" s="686"/>
      <c r="F101" s="686"/>
      <c r="G101" s="687"/>
      <c r="H101" s="215"/>
      <c r="I101" s="254"/>
      <c r="J101" s="228"/>
      <c r="K101" s="228"/>
      <c r="L101" s="228"/>
      <c r="M101" s="228"/>
      <c r="N101" s="228"/>
      <c r="O101" s="228"/>
      <c r="P101" s="3261" t="s">
        <v>1815</v>
      </c>
      <c r="Q101" s="3262"/>
      <c r="R101" s="3262"/>
      <c r="S101" s="3262"/>
      <c r="T101" s="3262"/>
      <c r="U101" s="3262"/>
      <c r="V101" s="3262"/>
      <c r="W101" s="3262"/>
      <c r="X101" s="3262"/>
      <c r="Y101" s="3262"/>
      <c r="Z101" s="3263"/>
      <c r="AA101" s="249"/>
      <c r="AB101" s="249"/>
      <c r="AC101" s="249"/>
      <c r="AD101" s="249"/>
      <c r="AE101" s="252"/>
      <c r="AF101" s="249"/>
      <c r="AG101" s="228"/>
      <c r="AH101" s="234"/>
      <c r="AI101" s="249"/>
      <c r="AJ101" s="249"/>
      <c r="AK101" s="249"/>
      <c r="AL101" s="249"/>
      <c r="AM101" s="249"/>
      <c r="AN101" s="249"/>
      <c r="AO101" s="249"/>
      <c r="AP101" s="228"/>
      <c r="AQ101" s="228"/>
      <c r="AR101" s="228"/>
      <c r="AS101" s="228"/>
      <c r="AT101" s="228"/>
      <c r="AU101" s="228"/>
      <c r="AV101" s="228"/>
      <c r="AW101" s="228"/>
      <c r="AX101" s="228"/>
      <c r="AY101" s="227"/>
      <c r="AZ101" s="209"/>
      <c r="BA101" s="209"/>
      <c r="BB101" s="209"/>
      <c r="BC101" s="255"/>
      <c r="BD101" s="256"/>
      <c r="BE101" s="256"/>
      <c r="BF101" s="256"/>
      <c r="BG101" s="256"/>
      <c r="BH101" s="256"/>
      <c r="BI101" s="256"/>
      <c r="BJ101" s="256"/>
      <c r="BK101" s="256"/>
      <c r="BL101" s="256"/>
      <c r="BM101" s="256"/>
      <c r="BN101" s="256"/>
      <c r="BO101" s="256"/>
      <c r="BP101" s="256"/>
      <c r="BQ101" s="256"/>
      <c r="BR101" s="256"/>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c r="CU101" s="209"/>
      <c r="CV101" s="209"/>
      <c r="CW101" s="209"/>
      <c r="CX101" s="209"/>
      <c r="CY101" s="209"/>
      <c r="CZ101" s="209"/>
      <c r="DA101" s="209"/>
      <c r="DB101" s="209"/>
      <c r="DC101" s="209"/>
      <c r="DD101" s="209"/>
      <c r="DE101" s="209"/>
      <c r="DF101" s="209"/>
      <c r="DG101" s="209"/>
      <c r="DH101" s="209"/>
      <c r="DI101" s="209"/>
      <c r="DJ101" s="209"/>
      <c r="DK101" s="209"/>
      <c r="DL101" s="209"/>
      <c r="DM101" s="209"/>
      <c r="DN101" s="209"/>
      <c r="DO101" s="209"/>
      <c r="DP101" s="209"/>
      <c r="DQ101" s="209"/>
      <c r="DR101" s="209"/>
      <c r="DS101" s="209"/>
      <c r="DT101" s="209"/>
      <c r="DU101" s="209"/>
      <c r="DV101" s="209"/>
      <c r="DW101" s="209"/>
      <c r="DX101" s="209"/>
      <c r="DY101" s="209"/>
      <c r="DZ101" s="209"/>
      <c r="EA101" s="209"/>
      <c r="EB101" s="209"/>
      <c r="EC101" s="209"/>
      <c r="ED101" s="209"/>
      <c r="EE101" s="209"/>
      <c r="EF101" s="209"/>
      <c r="EG101" s="209"/>
      <c r="EH101" s="209"/>
      <c r="EI101" s="209"/>
      <c r="EJ101" s="209"/>
      <c r="EK101" s="209"/>
      <c r="EL101" s="209"/>
      <c r="EM101" s="209"/>
      <c r="EN101" s="209"/>
      <c r="EO101" s="209"/>
      <c r="EP101" s="209"/>
      <c r="EQ101" s="209"/>
      <c r="ER101" s="209"/>
      <c r="ES101" s="209"/>
      <c r="ET101" s="209"/>
      <c r="EU101" s="209"/>
      <c r="EV101" s="209"/>
      <c r="EW101" s="209"/>
      <c r="EX101" s="209"/>
      <c r="EY101" s="209"/>
      <c r="EZ101" s="209"/>
      <c r="FA101" s="209"/>
      <c r="FB101" s="209"/>
      <c r="FC101" s="209"/>
      <c r="FD101" s="209"/>
      <c r="FE101" s="209"/>
      <c r="FF101" s="209"/>
      <c r="FG101" s="209"/>
      <c r="FH101" s="209"/>
      <c r="FI101" s="209"/>
      <c r="FJ101" s="209"/>
      <c r="FK101" s="209"/>
      <c r="FL101" s="209"/>
      <c r="FM101" s="209"/>
      <c r="FN101" s="209"/>
      <c r="FO101" s="209"/>
      <c r="FP101" s="209"/>
      <c r="FQ101" s="209"/>
      <c r="FR101" s="209"/>
      <c r="FS101" s="209"/>
      <c r="FT101" s="209"/>
      <c r="FU101" s="209"/>
      <c r="FV101" s="209"/>
      <c r="FW101" s="209"/>
      <c r="FX101" s="209"/>
      <c r="FY101" s="209"/>
      <c r="FZ101" s="209"/>
      <c r="GA101" s="209"/>
      <c r="GB101" s="209"/>
      <c r="GC101" s="209"/>
      <c r="GD101" s="209"/>
      <c r="GE101" s="209"/>
      <c r="GF101" s="209"/>
      <c r="GG101" s="209"/>
      <c r="GH101" s="209"/>
      <c r="GI101" s="209"/>
      <c r="GJ101" s="209"/>
      <c r="GK101" s="209"/>
      <c r="GL101" s="209"/>
      <c r="GM101" s="209"/>
      <c r="GN101" s="209"/>
      <c r="GO101" s="209"/>
      <c r="GP101" s="209"/>
      <c r="GQ101" s="209"/>
      <c r="GR101" s="209"/>
      <c r="GS101" s="209"/>
      <c r="GT101" s="209"/>
      <c r="GU101" s="209"/>
      <c r="GV101" s="209"/>
      <c r="GW101" s="209"/>
      <c r="GX101" s="209"/>
      <c r="GY101" s="209"/>
      <c r="GZ101" s="209"/>
      <c r="HA101" s="209"/>
      <c r="HB101" s="209"/>
      <c r="HC101" s="209"/>
      <c r="HD101" s="209"/>
      <c r="HE101" s="209"/>
      <c r="HF101" s="209"/>
      <c r="HG101" s="209"/>
      <c r="HH101" s="209"/>
      <c r="HI101" s="209"/>
      <c r="HJ101" s="209"/>
      <c r="HK101" s="209"/>
      <c r="HL101" s="209"/>
      <c r="HM101" s="209"/>
      <c r="HN101" s="209"/>
      <c r="HO101" s="209"/>
      <c r="HP101" s="209"/>
      <c r="HQ101" s="209"/>
      <c r="HR101" s="209"/>
      <c r="HS101" s="209"/>
      <c r="HT101" s="209"/>
      <c r="HU101" s="209"/>
      <c r="HV101" s="209"/>
      <c r="HW101" s="209"/>
      <c r="HX101" s="209"/>
      <c r="HY101" s="209"/>
      <c r="HZ101" s="209"/>
      <c r="IA101" s="209"/>
      <c r="IB101" s="209"/>
      <c r="IC101" s="209"/>
      <c r="ID101" s="209"/>
      <c r="IE101" s="209"/>
      <c r="IF101" s="209"/>
      <c r="IG101" s="209"/>
      <c r="IH101" s="209"/>
      <c r="II101" s="209"/>
      <c r="IJ101" s="209"/>
      <c r="IK101" s="209"/>
      <c r="IL101" s="209"/>
      <c r="IM101" s="209"/>
      <c r="IN101" s="209"/>
      <c r="IO101" s="209"/>
      <c r="IP101" s="209"/>
      <c r="IQ101" s="209"/>
      <c r="IR101" s="209"/>
      <c r="IS101" s="209"/>
      <c r="IT101" s="209"/>
      <c r="IU101" s="209"/>
      <c r="IV101" s="209"/>
    </row>
    <row r="102" spans="1:256" s="116" customFormat="1" ht="17.2" customHeight="1" x14ac:dyDescent="0.15">
      <c r="A102" s="209"/>
      <c r="B102" s="685"/>
      <c r="C102" s="686"/>
      <c r="D102" s="686"/>
      <c r="E102" s="686"/>
      <c r="F102" s="686"/>
      <c r="G102" s="687"/>
      <c r="H102" s="215"/>
      <c r="I102" s="254"/>
      <c r="J102" s="228"/>
      <c r="K102" s="228"/>
      <c r="L102" s="228"/>
      <c r="M102" s="228"/>
      <c r="N102" s="228"/>
      <c r="O102" s="228"/>
      <c r="P102" s="3264"/>
      <c r="Q102" s="3265"/>
      <c r="R102" s="3265"/>
      <c r="S102" s="3265"/>
      <c r="T102" s="3265"/>
      <c r="U102" s="3265"/>
      <c r="V102" s="3265"/>
      <c r="W102" s="3265"/>
      <c r="X102" s="3265"/>
      <c r="Y102" s="3265"/>
      <c r="Z102" s="3266"/>
      <c r="AA102" s="249"/>
      <c r="AB102" s="249"/>
      <c r="AC102" s="249"/>
      <c r="AD102" s="249"/>
      <c r="AE102" s="252"/>
      <c r="AF102" s="249"/>
      <c r="AG102" s="228"/>
      <c r="AH102" s="234"/>
      <c r="AI102" s="249"/>
      <c r="AJ102" s="249"/>
      <c r="AK102" s="249"/>
      <c r="AL102" s="249"/>
      <c r="AM102" s="249"/>
      <c r="AN102" s="249"/>
      <c r="AO102" s="249"/>
      <c r="AP102" s="228"/>
      <c r="AQ102" s="228"/>
      <c r="AR102" s="228"/>
      <c r="AS102" s="228"/>
      <c r="AT102" s="228"/>
      <c r="AU102" s="228"/>
      <c r="AV102" s="228"/>
      <c r="AW102" s="228"/>
      <c r="AX102" s="228"/>
      <c r="AY102" s="227"/>
      <c r="AZ102" s="209"/>
      <c r="BA102" s="209"/>
      <c r="BB102" s="209"/>
      <c r="BC102" s="256"/>
      <c r="BD102" s="256"/>
      <c r="BE102" s="256"/>
      <c r="BF102" s="256"/>
      <c r="BG102" s="256"/>
      <c r="BH102" s="256"/>
      <c r="BI102" s="256"/>
      <c r="BJ102" s="256"/>
      <c r="BK102" s="256"/>
      <c r="BL102" s="256"/>
      <c r="BM102" s="256"/>
      <c r="BN102" s="256"/>
      <c r="BO102" s="256"/>
      <c r="BP102" s="256"/>
      <c r="BQ102" s="256"/>
      <c r="BR102" s="256"/>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c r="CU102" s="209"/>
      <c r="CV102" s="209"/>
      <c r="CW102" s="209"/>
      <c r="CX102" s="209"/>
      <c r="CY102" s="209"/>
      <c r="CZ102" s="209"/>
      <c r="DA102" s="209"/>
      <c r="DB102" s="209"/>
      <c r="DC102" s="209"/>
      <c r="DD102" s="209"/>
      <c r="DE102" s="209"/>
      <c r="DF102" s="209"/>
      <c r="DG102" s="209"/>
      <c r="DH102" s="209"/>
      <c r="DI102" s="209"/>
      <c r="DJ102" s="209"/>
      <c r="DK102" s="209"/>
      <c r="DL102" s="209"/>
      <c r="DM102" s="209"/>
      <c r="DN102" s="209"/>
      <c r="DO102" s="209"/>
      <c r="DP102" s="209"/>
      <c r="DQ102" s="209"/>
      <c r="DR102" s="209"/>
      <c r="DS102" s="209"/>
      <c r="DT102" s="209"/>
      <c r="DU102" s="209"/>
      <c r="DV102" s="209"/>
      <c r="DW102" s="209"/>
      <c r="DX102" s="209"/>
      <c r="DY102" s="209"/>
      <c r="DZ102" s="209"/>
      <c r="EA102" s="209"/>
      <c r="EB102" s="209"/>
      <c r="EC102" s="209"/>
      <c r="ED102" s="209"/>
      <c r="EE102" s="209"/>
      <c r="EF102" s="209"/>
      <c r="EG102" s="209"/>
      <c r="EH102" s="209"/>
      <c r="EI102" s="209"/>
      <c r="EJ102" s="209"/>
      <c r="EK102" s="209"/>
      <c r="EL102" s="209"/>
      <c r="EM102" s="209"/>
      <c r="EN102" s="209"/>
      <c r="EO102" s="209"/>
      <c r="EP102" s="209"/>
      <c r="EQ102" s="209"/>
      <c r="ER102" s="209"/>
      <c r="ES102" s="209"/>
      <c r="ET102" s="209"/>
      <c r="EU102" s="209"/>
      <c r="EV102" s="209"/>
      <c r="EW102" s="209"/>
      <c r="EX102" s="209"/>
      <c r="EY102" s="209"/>
      <c r="EZ102" s="209"/>
      <c r="FA102" s="209"/>
      <c r="FB102" s="209"/>
      <c r="FC102" s="209"/>
      <c r="FD102" s="209"/>
      <c r="FE102" s="209"/>
      <c r="FF102" s="209"/>
      <c r="FG102" s="209"/>
      <c r="FH102" s="209"/>
      <c r="FI102" s="209"/>
      <c r="FJ102" s="209"/>
      <c r="FK102" s="209"/>
      <c r="FL102" s="209"/>
      <c r="FM102" s="209"/>
      <c r="FN102" s="209"/>
      <c r="FO102" s="209"/>
      <c r="FP102" s="209"/>
      <c r="FQ102" s="209"/>
      <c r="FR102" s="209"/>
      <c r="FS102" s="209"/>
      <c r="FT102" s="209"/>
      <c r="FU102" s="209"/>
      <c r="FV102" s="209"/>
      <c r="FW102" s="209"/>
      <c r="FX102" s="209"/>
      <c r="FY102" s="209"/>
      <c r="FZ102" s="209"/>
      <c r="GA102" s="209"/>
      <c r="GB102" s="209"/>
      <c r="GC102" s="209"/>
      <c r="GD102" s="209"/>
      <c r="GE102" s="209"/>
      <c r="GF102" s="209"/>
      <c r="GG102" s="209"/>
      <c r="GH102" s="209"/>
      <c r="GI102" s="209"/>
      <c r="GJ102" s="209"/>
      <c r="GK102" s="209"/>
      <c r="GL102" s="209"/>
      <c r="GM102" s="209"/>
      <c r="GN102" s="209"/>
      <c r="GO102" s="209"/>
      <c r="GP102" s="209"/>
      <c r="GQ102" s="209"/>
      <c r="GR102" s="209"/>
      <c r="GS102" s="209"/>
      <c r="GT102" s="209"/>
      <c r="GU102" s="209"/>
      <c r="GV102" s="209"/>
      <c r="GW102" s="209"/>
      <c r="GX102" s="209"/>
      <c r="GY102" s="209"/>
      <c r="GZ102" s="209"/>
      <c r="HA102" s="209"/>
      <c r="HB102" s="209"/>
      <c r="HC102" s="209"/>
      <c r="HD102" s="209"/>
      <c r="HE102" s="209"/>
      <c r="HF102" s="209"/>
      <c r="HG102" s="209"/>
      <c r="HH102" s="209"/>
      <c r="HI102" s="209"/>
      <c r="HJ102" s="209"/>
      <c r="HK102" s="209"/>
      <c r="HL102" s="209"/>
      <c r="HM102" s="209"/>
      <c r="HN102" s="209"/>
      <c r="HO102" s="209"/>
      <c r="HP102" s="209"/>
      <c r="HQ102" s="209"/>
      <c r="HR102" s="209"/>
      <c r="HS102" s="209"/>
      <c r="HT102" s="209"/>
      <c r="HU102" s="209"/>
      <c r="HV102" s="209"/>
      <c r="HW102" s="209"/>
      <c r="HX102" s="209"/>
      <c r="HY102" s="209"/>
      <c r="HZ102" s="209"/>
      <c r="IA102" s="209"/>
      <c r="IB102" s="209"/>
      <c r="IC102" s="209"/>
      <c r="ID102" s="209"/>
      <c r="IE102" s="209"/>
      <c r="IF102" s="209"/>
      <c r="IG102" s="209"/>
      <c r="IH102" s="209"/>
      <c r="II102" s="209"/>
      <c r="IJ102" s="209"/>
      <c r="IK102" s="209"/>
      <c r="IL102" s="209"/>
      <c r="IM102" s="209"/>
      <c r="IN102" s="209"/>
      <c r="IO102" s="209"/>
      <c r="IP102" s="209"/>
      <c r="IQ102" s="209"/>
      <c r="IR102" s="209"/>
      <c r="IS102" s="209"/>
      <c r="IT102" s="209"/>
      <c r="IU102" s="209"/>
      <c r="IV102" s="209"/>
    </row>
    <row r="103" spans="1:256" s="116" customFormat="1" ht="17.2" customHeight="1" x14ac:dyDescent="0.15">
      <c r="A103" s="209"/>
      <c r="B103" s="685"/>
      <c r="C103" s="686"/>
      <c r="D103" s="686"/>
      <c r="E103" s="686"/>
      <c r="F103" s="686"/>
      <c r="G103" s="687"/>
      <c r="H103" s="215"/>
      <c r="I103" s="254"/>
      <c r="J103" s="228"/>
      <c r="K103" s="228"/>
      <c r="L103" s="228"/>
      <c r="M103" s="228"/>
      <c r="N103" s="228"/>
      <c r="O103" s="228"/>
      <c r="P103" s="3264"/>
      <c r="Q103" s="3265"/>
      <c r="R103" s="3265"/>
      <c r="S103" s="3265"/>
      <c r="T103" s="3265"/>
      <c r="U103" s="3265"/>
      <c r="V103" s="3265"/>
      <c r="W103" s="3265"/>
      <c r="X103" s="3265"/>
      <c r="Y103" s="3265"/>
      <c r="Z103" s="3266"/>
      <c r="AA103" s="249"/>
      <c r="AB103" s="249"/>
      <c r="AC103" s="249"/>
      <c r="AD103" s="249"/>
      <c r="AE103" s="252"/>
      <c r="AF103" s="249"/>
      <c r="AG103" s="228"/>
      <c r="AH103" s="234"/>
      <c r="AI103" s="249"/>
      <c r="AJ103" s="249"/>
      <c r="AK103" s="249"/>
      <c r="AL103" s="249"/>
      <c r="AM103" s="249"/>
      <c r="AN103" s="249"/>
      <c r="AO103" s="249"/>
      <c r="AP103" s="228"/>
      <c r="AQ103" s="228"/>
      <c r="AR103" s="228"/>
      <c r="AS103" s="228"/>
      <c r="AT103" s="228"/>
      <c r="AU103" s="228"/>
      <c r="AV103" s="228"/>
      <c r="AW103" s="228"/>
      <c r="AX103" s="228"/>
      <c r="AY103" s="227"/>
      <c r="AZ103" s="209"/>
      <c r="BA103" s="209"/>
      <c r="BB103" s="209"/>
      <c r="BC103" s="256"/>
      <c r="BD103" s="256"/>
      <c r="BE103" s="256"/>
      <c r="BF103" s="256"/>
      <c r="BG103" s="256"/>
      <c r="BH103" s="256"/>
      <c r="BI103" s="256"/>
      <c r="BJ103" s="256"/>
      <c r="BK103" s="256"/>
      <c r="BL103" s="256"/>
      <c r="BM103" s="256"/>
      <c r="BN103" s="256"/>
      <c r="BO103" s="256"/>
      <c r="BP103" s="256"/>
      <c r="BQ103" s="256"/>
      <c r="BR103" s="256"/>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9"/>
      <c r="DB103" s="209"/>
      <c r="DC103" s="209"/>
      <c r="DD103" s="209"/>
      <c r="DE103" s="209"/>
      <c r="DF103" s="209"/>
      <c r="DG103" s="209"/>
      <c r="DH103" s="209"/>
      <c r="DI103" s="209"/>
      <c r="DJ103" s="209"/>
      <c r="DK103" s="209"/>
      <c r="DL103" s="209"/>
      <c r="DM103" s="209"/>
      <c r="DN103" s="209"/>
      <c r="DO103" s="209"/>
      <c r="DP103" s="209"/>
      <c r="DQ103" s="209"/>
      <c r="DR103" s="209"/>
      <c r="DS103" s="209"/>
      <c r="DT103" s="209"/>
      <c r="DU103" s="209"/>
      <c r="DV103" s="209"/>
      <c r="DW103" s="209"/>
      <c r="DX103" s="209"/>
      <c r="DY103" s="209"/>
      <c r="DZ103" s="209"/>
      <c r="EA103" s="209"/>
      <c r="EB103" s="209"/>
      <c r="EC103" s="209"/>
      <c r="ED103" s="209"/>
      <c r="EE103" s="209"/>
      <c r="EF103" s="209"/>
      <c r="EG103" s="209"/>
      <c r="EH103" s="209"/>
      <c r="EI103" s="209"/>
      <c r="EJ103" s="209"/>
      <c r="EK103" s="209"/>
      <c r="EL103" s="209"/>
      <c r="EM103" s="209"/>
      <c r="EN103" s="209"/>
      <c r="EO103" s="209"/>
      <c r="EP103" s="209"/>
      <c r="EQ103" s="209"/>
      <c r="ER103" s="209"/>
      <c r="ES103" s="209"/>
      <c r="ET103" s="209"/>
      <c r="EU103" s="209"/>
      <c r="EV103" s="209"/>
      <c r="EW103" s="209"/>
      <c r="EX103" s="209"/>
      <c r="EY103" s="209"/>
      <c r="EZ103" s="209"/>
      <c r="FA103" s="209"/>
      <c r="FB103" s="209"/>
      <c r="FC103" s="209"/>
      <c r="FD103" s="209"/>
      <c r="FE103" s="209"/>
      <c r="FF103" s="209"/>
      <c r="FG103" s="209"/>
      <c r="FH103" s="209"/>
      <c r="FI103" s="209"/>
      <c r="FJ103" s="209"/>
      <c r="FK103" s="209"/>
      <c r="FL103" s="209"/>
      <c r="FM103" s="209"/>
      <c r="FN103" s="209"/>
      <c r="FO103" s="209"/>
      <c r="FP103" s="209"/>
      <c r="FQ103" s="209"/>
      <c r="FR103" s="209"/>
      <c r="FS103" s="209"/>
      <c r="FT103" s="209"/>
      <c r="FU103" s="209"/>
      <c r="FV103" s="209"/>
      <c r="FW103" s="209"/>
      <c r="FX103" s="209"/>
      <c r="FY103" s="209"/>
      <c r="FZ103" s="209"/>
      <c r="GA103" s="209"/>
      <c r="GB103" s="209"/>
      <c r="GC103" s="209"/>
      <c r="GD103" s="209"/>
      <c r="GE103" s="209"/>
      <c r="GF103" s="209"/>
      <c r="GG103" s="209"/>
      <c r="GH103" s="209"/>
      <c r="GI103" s="209"/>
      <c r="GJ103" s="209"/>
      <c r="GK103" s="209"/>
      <c r="GL103" s="209"/>
      <c r="GM103" s="209"/>
      <c r="GN103" s="209"/>
      <c r="GO103" s="209"/>
      <c r="GP103" s="209"/>
      <c r="GQ103" s="209"/>
      <c r="GR103" s="209"/>
      <c r="GS103" s="209"/>
      <c r="GT103" s="209"/>
      <c r="GU103" s="209"/>
      <c r="GV103" s="209"/>
      <c r="GW103" s="209"/>
      <c r="GX103" s="209"/>
      <c r="GY103" s="209"/>
      <c r="GZ103" s="209"/>
      <c r="HA103" s="209"/>
      <c r="HB103" s="209"/>
      <c r="HC103" s="209"/>
      <c r="HD103" s="209"/>
      <c r="HE103" s="209"/>
      <c r="HF103" s="209"/>
      <c r="HG103" s="209"/>
      <c r="HH103" s="209"/>
      <c r="HI103" s="209"/>
      <c r="HJ103" s="209"/>
      <c r="HK103" s="209"/>
      <c r="HL103" s="209"/>
      <c r="HM103" s="209"/>
      <c r="HN103" s="209"/>
      <c r="HO103" s="209"/>
      <c r="HP103" s="209"/>
      <c r="HQ103" s="209"/>
      <c r="HR103" s="209"/>
      <c r="HS103" s="209"/>
      <c r="HT103" s="209"/>
      <c r="HU103" s="209"/>
      <c r="HV103" s="209"/>
      <c r="HW103" s="209"/>
      <c r="HX103" s="209"/>
      <c r="HY103" s="209"/>
      <c r="HZ103" s="209"/>
      <c r="IA103" s="209"/>
      <c r="IB103" s="209"/>
      <c r="IC103" s="209"/>
      <c r="ID103" s="209"/>
      <c r="IE103" s="209"/>
      <c r="IF103" s="209"/>
      <c r="IG103" s="209"/>
      <c r="IH103" s="209"/>
      <c r="II103" s="209"/>
      <c r="IJ103" s="209"/>
      <c r="IK103" s="209"/>
      <c r="IL103" s="209"/>
      <c r="IM103" s="209"/>
      <c r="IN103" s="209"/>
      <c r="IO103" s="209"/>
      <c r="IP103" s="209"/>
      <c r="IQ103" s="209"/>
      <c r="IR103" s="209"/>
      <c r="IS103" s="209"/>
      <c r="IT103" s="209"/>
      <c r="IU103" s="209"/>
      <c r="IV103" s="209"/>
    </row>
    <row r="104" spans="1:256" s="116" customFormat="1" ht="17.2" customHeight="1" x14ac:dyDescent="0.15">
      <c r="A104" s="209"/>
      <c r="B104" s="685"/>
      <c r="C104" s="686"/>
      <c r="D104" s="686"/>
      <c r="E104" s="686"/>
      <c r="F104" s="686"/>
      <c r="G104" s="687"/>
      <c r="H104" s="215"/>
      <c r="I104" s="254"/>
      <c r="J104" s="228"/>
      <c r="K104" s="228"/>
      <c r="L104" s="228"/>
      <c r="M104" s="228"/>
      <c r="N104" s="228"/>
      <c r="O104" s="228"/>
      <c r="P104" s="3264"/>
      <c r="Q104" s="3265"/>
      <c r="R104" s="3265"/>
      <c r="S104" s="3265"/>
      <c r="T104" s="3265"/>
      <c r="U104" s="3265"/>
      <c r="V104" s="3265"/>
      <c r="W104" s="3265"/>
      <c r="X104" s="3265"/>
      <c r="Y104" s="3265"/>
      <c r="Z104" s="3266"/>
      <c r="AA104" s="249"/>
      <c r="AB104" s="249"/>
      <c r="AC104" s="249"/>
      <c r="AD104" s="249"/>
      <c r="AE104" s="252"/>
      <c r="AF104" s="249"/>
      <c r="AG104" s="228"/>
      <c r="AH104" s="234"/>
      <c r="AI104" s="249"/>
      <c r="AJ104" s="249"/>
      <c r="AK104" s="249"/>
      <c r="AL104" s="249"/>
      <c r="AM104" s="249"/>
      <c r="AN104" s="249"/>
      <c r="AO104" s="249"/>
      <c r="AP104" s="228"/>
      <c r="AQ104" s="228"/>
      <c r="AR104" s="228"/>
      <c r="AS104" s="228"/>
      <c r="AT104" s="228"/>
      <c r="AU104" s="228"/>
      <c r="AV104" s="228"/>
      <c r="AW104" s="228"/>
      <c r="AX104" s="228"/>
      <c r="AY104" s="227"/>
      <c r="AZ104" s="209"/>
      <c r="BA104" s="209"/>
      <c r="BB104" s="209"/>
      <c r="BC104" s="256"/>
      <c r="BD104" s="256"/>
      <c r="BE104" s="256"/>
      <c r="BF104" s="256"/>
      <c r="BG104" s="256"/>
      <c r="BH104" s="256"/>
      <c r="BI104" s="256"/>
      <c r="BJ104" s="256"/>
      <c r="BK104" s="256"/>
      <c r="BL104" s="256"/>
      <c r="BM104" s="256"/>
      <c r="BN104" s="256"/>
      <c r="BO104" s="256"/>
      <c r="BP104" s="256"/>
      <c r="BQ104" s="256"/>
      <c r="BR104" s="256"/>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c r="CW104" s="209"/>
      <c r="CX104" s="209"/>
      <c r="CY104" s="209"/>
      <c r="CZ104" s="209"/>
      <c r="DA104" s="209"/>
      <c r="DB104" s="209"/>
      <c r="DC104" s="209"/>
      <c r="DD104" s="209"/>
      <c r="DE104" s="209"/>
      <c r="DF104" s="209"/>
      <c r="DG104" s="209"/>
      <c r="DH104" s="209"/>
      <c r="DI104" s="209"/>
      <c r="DJ104" s="209"/>
      <c r="DK104" s="209"/>
      <c r="DL104" s="209"/>
      <c r="DM104" s="209"/>
      <c r="DN104" s="209"/>
      <c r="DO104" s="209"/>
      <c r="DP104" s="209"/>
      <c r="DQ104" s="209"/>
      <c r="DR104" s="209"/>
      <c r="DS104" s="209"/>
      <c r="DT104" s="209"/>
      <c r="DU104" s="209"/>
      <c r="DV104" s="209"/>
      <c r="DW104" s="209"/>
      <c r="DX104" s="209"/>
      <c r="DY104" s="209"/>
      <c r="DZ104" s="209"/>
      <c r="EA104" s="209"/>
      <c r="EB104" s="209"/>
      <c r="EC104" s="209"/>
      <c r="ED104" s="209"/>
      <c r="EE104" s="209"/>
      <c r="EF104" s="209"/>
      <c r="EG104" s="209"/>
      <c r="EH104" s="209"/>
      <c r="EI104" s="209"/>
      <c r="EJ104" s="209"/>
      <c r="EK104" s="209"/>
      <c r="EL104" s="209"/>
      <c r="EM104" s="209"/>
      <c r="EN104" s="209"/>
      <c r="EO104" s="209"/>
      <c r="EP104" s="209"/>
      <c r="EQ104" s="209"/>
      <c r="ER104" s="209"/>
      <c r="ES104" s="209"/>
      <c r="ET104" s="209"/>
      <c r="EU104" s="209"/>
      <c r="EV104" s="209"/>
      <c r="EW104" s="209"/>
      <c r="EX104" s="209"/>
      <c r="EY104" s="209"/>
      <c r="EZ104" s="209"/>
      <c r="FA104" s="209"/>
      <c r="FB104" s="209"/>
      <c r="FC104" s="209"/>
      <c r="FD104" s="209"/>
      <c r="FE104" s="209"/>
      <c r="FF104" s="209"/>
      <c r="FG104" s="209"/>
      <c r="FH104" s="209"/>
      <c r="FI104" s="209"/>
      <c r="FJ104" s="209"/>
      <c r="FK104" s="209"/>
      <c r="FL104" s="209"/>
      <c r="FM104" s="209"/>
      <c r="FN104" s="209"/>
      <c r="FO104" s="209"/>
      <c r="FP104" s="209"/>
      <c r="FQ104" s="209"/>
      <c r="FR104" s="209"/>
      <c r="FS104" s="209"/>
      <c r="FT104" s="209"/>
      <c r="FU104" s="209"/>
      <c r="FV104" s="209"/>
      <c r="FW104" s="209"/>
      <c r="FX104" s="209"/>
      <c r="FY104" s="209"/>
      <c r="FZ104" s="209"/>
      <c r="GA104" s="209"/>
      <c r="GB104" s="209"/>
      <c r="GC104" s="209"/>
      <c r="GD104" s="209"/>
      <c r="GE104" s="209"/>
      <c r="GF104" s="209"/>
      <c r="GG104" s="209"/>
      <c r="GH104" s="209"/>
      <c r="GI104" s="209"/>
      <c r="GJ104" s="209"/>
      <c r="GK104" s="209"/>
      <c r="GL104" s="209"/>
      <c r="GM104" s="209"/>
      <c r="GN104" s="209"/>
      <c r="GO104" s="209"/>
      <c r="GP104" s="209"/>
      <c r="GQ104" s="209"/>
      <c r="GR104" s="209"/>
      <c r="GS104" s="209"/>
      <c r="GT104" s="209"/>
      <c r="GU104" s="209"/>
      <c r="GV104" s="209"/>
      <c r="GW104" s="209"/>
      <c r="GX104" s="209"/>
      <c r="GY104" s="209"/>
      <c r="GZ104" s="209"/>
      <c r="HA104" s="209"/>
      <c r="HB104" s="209"/>
      <c r="HC104" s="209"/>
      <c r="HD104" s="209"/>
      <c r="HE104" s="209"/>
      <c r="HF104" s="209"/>
      <c r="HG104" s="209"/>
      <c r="HH104" s="209"/>
      <c r="HI104" s="209"/>
      <c r="HJ104" s="209"/>
      <c r="HK104" s="209"/>
      <c r="HL104" s="209"/>
      <c r="HM104" s="209"/>
      <c r="HN104" s="209"/>
      <c r="HO104" s="209"/>
      <c r="HP104" s="209"/>
      <c r="HQ104" s="209"/>
      <c r="HR104" s="209"/>
      <c r="HS104" s="209"/>
      <c r="HT104" s="209"/>
      <c r="HU104" s="209"/>
      <c r="HV104" s="209"/>
      <c r="HW104" s="209"/>
      <c r="HX104" s="209"/>
      <c r="HY104" s="209"/>
      <c r="HZ104" s="209"/>
      <c r="IA104" s="209"/>
      <c r="IB104" s="209"/>
      <c r="IC104" s="209"/>
      <c r="ID104" s="209"/>
      <c r="IE104" s="209"/>
      <c r="IF104" s="209"/>
      <c r="IG104" s="209"/>
      <c r="IH104" s="209"/>
      <c r="II104" s="209"/>
      <c r="IJ104" s="209"/>
      <c r="IK104" s="209"/>
      <c r="IL104" s="209"/>
      <c r="IM104" s="209"/>
      <c r="IN104" s="209"/>
      <c r="IO104" s="209"/>
      <c r="IP104" s="209"/>
      <c r="IQ104" s="209"/>
      <c r="IR104" s="209"/>
      <c r="IS104" s="209"/>
      <c r="IT104" s="209"/>
      <c r="IU104" s="209"/>
      <c r="IV104" s="209"/>
    </row>
    <row r="105" spans="1:256" s="116" customFormat="1" ht="17.2" customHeight="1" x14ac:dyDescent="0.15">
      <c r="A105" s="209"/>
      <c r="B105" s="685"/>
      <c r="C105" s="686"/>
      <c r="D105" s="686"/>
      <c r="E105" s="686"/>
      <c r="F105" s="686"/>
      <c r="G105" s="687"/>
      <c r="H105" s="215"/>
      <c r="I105" s="254"/>
      <c r="J105" s="228"/>
      <c r="K105" s="228"/>
      <c r="L105" s="228"/>
      <c r="M105" s="228"/>
      <c r="N105" s="228"/>
      <c r="O105" s="228"/>
      <c r="P105" s="3267"/>
      <c r="Q105" s="2066"/>
      <c r="R105" s="2066"/>
      <c r="S105" s="2066"/>
      <c r="T105" s="2066"/>
      <c r="U105" s="2066"/>
      <c r="V105" s="2066"/>
      <c r="W105" s="2066"/>
      <c r="X105" s="2066"/>
      <c r="Y105" s="2066"/>
      <c r="Z105" s="2067"/>
      <c r="AA105" s="249"/>
      <c r="AB105" s="249"/>
      <c r="AC105" s="249"/>
      <c r="AD105" s="249"/>
      <c r="AE105" s="257"/>
      <c r="AF105" s="249"/>
      <c r="AG105" s="228"/>
      <c r="AH105" s="234"/>
      <c r="AI105" s="249"/>
      <c r="AJ105" s="249"/>
      <c r="AK105" s="249"/>
      <c r="AL105" s="249"/>
      <c r="AM105" s="249"/>
      <c r="AN105" s="249"/>
      <c r="AO105" s="249"/>
      <c r="AP105" s="228"/>
      <c r="AQ105" s="228"/>
      <c r="AR105" s="228"/>
      <c r="AS105" s="228"/>
      <c r="AT105" s="228"/>
      <c r="AU105" s="228"/>
      <c r="AV105" s="228"/>
      <c r="AW105" s="228"/>
      <c r="AX105" s="228"/>
      <c r="AY105" s="227"/>
      <c r="AZ105" s="209"/>
      <c r="BA105" s="209"/>
      <c r="BB105" s="209"/>
      <c r="BC105" s="256"/>
      <c r="BD105" s="256"/>
      <c r="BE105" s="256"/>
      <c r="BF105" s="256"/>
      <c r="BG105" s="256"/>
      <c r="BH105" s="256"/>
      <c r="BI105" s="256"/>
      <c r="BJ105" s="256"/>
      <c r="BK105" s="256"/>
      <c r="BL105" s="256"/>
      <c r="BM105" s="256"/>
      <c r="BN105" s="256"/>
      <c r="BO105" s="256"/>
      <c r="BP105" s="256"/>
      <c r="BQ105" s="256"/>
      <c r="BR105" s="256"/>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9"/>
      <c r="DB105" s="209"/>
      <c r="DC105" s="209"/>
      <c r="DD105" s="209"/>
      <c r="DE105" s="209"/>
      <c r="DF105" s="209"/>
      <c r="DG105" s="209"/>
      <c r="DH105" s="209"/>
      <c r="DI105" s="209"/>
      <c r="DJ105" s="209"/>
      <c r="DK105" s="209"/>
      <c r="DL105" s="209"/>
      <c r="DM105" s="209"/>
      <c r="DN105" s="209"/>
      <c r="DO105" s="209"/>
      <c r="DP105" s="209"/>
      <c r="DQ105" s="209"/>
      <c r="DR105" s="209"/>
      <c r="DS105" s="209"/>
      <c r="DT105" s="209"/>
      <c r="DU105" s="209"/>
      <c r="DV105" s="209"/>
      <c r="DW105" s="209"/>
      <c r="DX105" s="209"/>
      <c r="DY105" s="209"/>
      <c r="DZ105" s="209"/>
      <c r="EA105" s="209"/>
      <c r="EB105" s="209"/>
      <c r="EC105" s="209"/>
      <c r="ED105" s="209"/>
      <c r="EE105" s="209"/>
      <c r="EF105" s="209"/>
      <c r="EG105" s="209"/>
      <c r="EH105" s="209"/>
      <c r="EI105" s="209"/>
      <c r="EJ105" s="209"/>
      <c r="EK105" s="209"/>
      <c r="EL105" s="209"/>
      <c r="EM105" s="209"/>
      <c r="EN105" s="209"/>
      <c r="EO105" s="209"/>
      <c r="EP105" s="209"/>
      <c r="EQ105" s="209"/>
      <c r="ER105" s="209"/>
      <c r="ES105" s="209"/>
      <c r="ET105" s="209"/>
      <c r="EU105" s="209"/>
      <c r="EV105" s="209"/>
      <c r="EW105" s="209"/>
      <c r="EX105" s="209"/>
      <c r="EY105" s="209"/>
      <c r="EZ105" s="209"/>
      <c r="FA105" s="209"/>
      <c r="FB105" s="209"/>
      <c r="FC105" s="209"/>
      <c r="FD105" s="209"/>
      <c r="FE105" s="209"/>
      <c r="FF105" s="209"/>
      <c r="FG105" s="209"/>
      <c r="FH105" s="209"/>
      <c r="FI105" s="209"/>
      <c r="FJ105" s="209"/>
      <c r="FK105" s="209"/>
      <c r="FL105" s="209"/>
      <c r="FM105" s="209"/>
      <c r="FN105" s="209"/>
      <c r="FO105" s="209"/>
      <c r="FP105" s="209"/>
      <c r="FQ105" s="209"/>
      <c r="FR105" s="209"/>
      <c r="FS105" s="209"/>
      <c r="FT105" s="209"/>
      <c r="FU105" s="209"/>
      <c r="FV105" s="209"/>
      <c r="FW105" s="209"/>
      <c r="FX105" s="209"/>
      <c r="FY105" s="209"/>
      <c r="FZ105" s="209"/>
      <c r="GA105" s="209"/>
      <c r="GB105" s="209"/>
      <c r="GC105" s="209"/>
      <c r="GD105" s="209"/>
      <c r="GE105" s="209"/>
      <c r="GF105" s="209"/>
      <c r="GG105" s="209"/>
      <c r="GH105" s="209"/>
      <c r="GI105" s="209"/>
      <c r="GJ105" s="209"/>
      <c r="GK105" s="209"/>
      <c r="GL105" s="209"/>
      <c r="GM105" s="209"/>
      <c r="GN105" s="209"/>
      <c r="GO105" s="209"/>
      <c r="GP105" s="209"/>
      <c r="GQ105" s="209"/>
      <c r="GR105" s="209"/>
      <c r="GS105" s="209"/>
      <c r="GT105" s="209"/>
      <c r="GU105" s="209"/>
      <c r="GV105" s="209"/>
      <c r="GW105" s="209"/>
      <c r="GX105" s="209"/>
      <c r="GY105" s="209"/>
      <c r="GZ105" s="209"/>
      <c r="HA105" s="209"/>
      <c r="HB105" s="209"/>
      <c r="HC105" s="209"/>
      <c r="HD105" s="209"/>
      <c r="HE105" s="209"/>
      <c r="HF105" s="209"/>
      <c r="HG105" s="209"/>
      <c r="HH105" s="209"/>
      <c r="HI105" s="209"/>
      <c r="HJ105" s="209"/>
      <c r="HK105" s="209"/>
      <c r="HL105" s="209"/>
      <c r="HM105" s="209"/>
      <c r="HN105" s="209"/>
      <c r="HO105" s="209"/>
      <c r="HP105" s="209"/>
      <c r="HQ105" s="209"/>
      <c r="HR105" s="209"/>
      <c r="HS105" s="209"/>
      <c r="HT105" s="209"/>
      <c r="HU105" s="209"/>
      <c r="HV105" s="209"/>
      <c r="HW105" s="209"/>
      <c r="HX105" s="209"/>
      <c r="HY105" s="209"/>
      <c r="HZ105" s="209"/>
      <c r="IA105" s="209"/>
      <c r="IB105" s="209"/>
      <c r="IC105" s="209"/>
      <c r="ID105" s="209"/>
      <c r="IE105" s="209"/>
      <c r="IF105" s="209"/>
      <c r="IG105" s="209"/>
      <c r="IH105" s="209"/>
      <c r="II105" s="209"/>
      <c r="IJ105" s="209"/>
      <c r="IK105" s="209"/>
      <c r="IL105" s="209"/>
      <c r="IM105" s="209"/>
      <c r="IN105" s="209"/>
      <c r="IO105" s="209"/>
      <c r="IP105" s="209"/>
      <c r="IQ105" s="209"/>
      <c r="IR105" s="209"/>
      <c r="IS105" s="209"/>
      <c r="IT105" s="209"/>
      <c r="IU105" s="209"/>
      <c r="IV105" s="209"/>
    </row>
    <row r="106" spans="1:256" s="116" customFormat="1" ht="17.2" customHeight="1" thickBot="1" x14ac:dyDescent="0.2">
      <c r="A106" s="209"/>
      <c r="B106" s="685"/>
      <c r="C106" s="686"/>
      <c r="D106" s="686"/>
      <c r="E106" s="686"/>
      <c r="F106" s="686"/>
      <c r="G106" s="687"/>
      <c r="H106" s="215"/>
      <c r="I106" s="254"/>
      <c r="J106" s="228"/>
      <c r="K106" s="228"/>
      <c r="L106" s="228"/>
      <c r="M106" s="228"/>
      <c r="N106" s="228"/>
      <c r="O106" s="228"/>
      <c r="P106" s="3268"/>
      <c r="Q106" s="3269"/>
      <c r="R106" s="3269"/>
      <c r="S106" s="3269"/>
      <c r="T106" s="3269"/>
      <c r="U106" s="3269"/>
      <c r="V106" s="3269"/>
      <c r="W106" s="3269"/>
      <c r="X106" s="3269"/>
      <c r="Y106" s="3269"/>
      <c r="Z106" s="3270"/>
      <c r="AA106" s="249"/>
      <c r="AB106" s="249"/>
      <c r="AC106" s="249"/>
      <c r="AD106" s="249"/>
      <c r="AE106" s="257"/>
      <c r="AF106" s="249"/>
      <c r="AG106" s="228"/>
      <c r="AH106" s="234"/>
      <c r="AI106" s="249"/>
      <c r="AJ106" s="249"/>
      <c r="AK106" s="249"/>
      <c r="AL106" s="249"/>
      <c r="AM106" s="249"/>
      <c r="AN106" s="249"/>
      <c r="AO106" s="249"/>
      <c r="AP106" s="228"/>
      <c r="AQ106" s="228"/>
      <c r="AR106" s="228"/>
      <c r="AS106" s="228"/>
      <c r="AT106" s="228"/>
      <c r="AU106" s="228"/>
      <c r="AV106" s="228"/>
      <c r="AW106" s="228"/>
      <c r="AX106" s="228"/>
      <c r="AY106" s="227"/>
      <c r="AZ106" s="209"/>
      <c r="BA106" s="209"/>
      <c r="BB106" s="209"/>
      <c r="BC106" s="256"/>
      <c r="BD106" s="256"/>
      <c r="BE106" s="256"/>
      <c r="BF106" s="256"/>
      <c r="BG106" s="256"/>
      <c r="BH106" s="256"/>
      <c r="BI106" s="256"/>
      <c r="BJ106" s="256"/>
      <c r="BK106" s="256"/>
      <c r="BL106" s="256"/>
      <c r="BM106" s="256"/>
      <c r="BN106" s="256"/>
      <c r="BO106" s="256"/>
      <c r="BP106" s="256"/>
      <c r="BQ106" s="256"/>
      <c r="BR106" s="256"/>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9"/>
      <c r="DB106" s="209"/>
      <c r="DC106" s="209"/>
      <c r="DD106" s="209"/>
      <c r="DE106" s="209"/>
      <c r="DF106" s="209"/>
      <c r="DG106" s="209"/>
      <c r="DH106" s="209"/>
      <c r="DI106" s="209"/>
      <c r="DJ106" s="209"/>
      <c r="DK106" s="209"/>
      <c r="DL106" s="209"/>
      <c r="DM106" s="209"/>
      <c r="DN106" s="209"/>
      <c r="DO106" s="209"/>
      <c r="DP106" s="209"/>
      <c r="DQ106" s="209"/>
      <c r="DR106" s="209"/>
      <c r="DS106" s="209"/>
      <c r="DT106" s="209"/>
      <c r="DU106" s="209"/>
      <c r="DV106" s="209"/>
      <c r="DW106" s="209"/>
      <c r="DX106" s="209"/>
      <c r="DY106" s="209"/>
      <c r="DZ106" s="209"/>
      <c r="EA106" s="209"/>
      <c r="EB106" s="209"/>
      <c r="EC106" s="209"/>
      <c r="ED106" s="209"/>
      <c r="EE106" s="209"/>
      <c r="EF106" s="209"/>
      <c r="EG106" s="209"/>
      <c r="EH106" s="209"/>
      <c r="EI106" s="209"/>
      <c r="EJ106" s="209"/>
      <c r="EK106" s="209"/>
      <c r="EL106" s="209"/>
      <c r="EM106" s="209"/>
      <c r="EN106" s="209"/>
      <c r="EO106" s="209"/>
      <c r="EP106" s="209"/>
      <c r="EQ106" s="209"/>
      <c r="ER106" s="209"/>
      <c r="ES106" s="209"/>
      <c r="ET106" s="209"/>
      <c r="EU106" s="209"/>
      <c r="EV106" s="209"/>
      <c r="EW106" s="209"/>
      <c r="EX106" s="209"/>
      <c r="EY106" s="209"/>
      <c r="EZ106" s="209"/>
      <c r="FA106" s="209"/>
      <c r="FB106" s="209"/>
      <c r="FC106" s="209"/>
      <c r="FD106" s="209"/>
      <c r="FE106" s="209"/>
      <c r="FF106" s="209"/>
      <c r="FG106" s="209"/>
      <c r="FH106" s="209"/>
      <c r="FI106" s="209"/>
      <c r="FJ106" s="209"/>
      <c r="FK106" s="209"/>
      <c r="FL106" s="209"/>
      <c r="FM106" s="209"/>
      <c r="FN106" s="209"/>
      <c r="FO106" s="209"/>
      <c r="FP106" s="209"/>
      <c r="FQ106" s="209"/>
      <c r="FR106" s="209"/>
      <c r="FS106" s="209"/>
      <c r="FT106" s="209"/>
      <c r="FU106" s="209"/>
      <c r="FV106" s="209"/>
      <c r="FW106" s="209"/>
      <c r="FX106" s="209"/>
      <c r="FY106" s="209"/>
      <c r="FZ106" s="209"/>
      <c r="GA106" s="209"/>
      <c r="GB106" s="209"/>
      <c r="GC106" s="209"/>
      <c r="GD106" s="209"/>
      <c r="GE106" s="209"/>
      <c r="GF106" s="209"/>
      <c r="GG106" s="209"/>
      <c r="GH106" s="209"/>
      <c r="GI106" s="209"/>
      <c r="GJ106" s="209"/>
      <c r="GK106" s="209"/>
      <c r="GL106" s="209"/>
      <c r="GM106" s="209"/>
      <c r="GN106" s="209"/>
      <c r="GO106" s="209"/>
      <c r="GP106" s="209"/>
      <c r="GQ106" s="209"/>
      <c r="GR106" s="209"/>
      <c r="GS106" s="209"/>
      <c r="GT106" s="209"/>
      <c r="GU106" s="209"/>
      <c r="GV106" s="209"/>
      <c r="GW106" s="209"/>
      <c r="GX106" s="209"/>
      <c r="GY106" s="209"/>
      <c r="GZ106" s="209"/>
      <c r="HA106" s="209"/>
      <c r="HB106" s="209"/>
      <c r="HC106" s="209"/>
      <c r="HD106" s="209"/>
      <c r="HE106" s="209"/>
      <c r="HF106" s="209"/>
      <c r="HG106" s="209"/>
      <c r="HH106" s="209"/>
      <c r="HI106" s="209"/>
      <c r="HJ106" s="209"/>
      <c r="HK106" s="209"/>
      <c r="HL106" s="209"/>
      <c r="HM106" s="209"/>
      <c r="HN106" s="209"/>
      <c r="HO106" s="209"/>
      <c r="HP106" s="209"/>
      <c r="HQ106" s="209"/>
      <c r="HR106" s="209"/>
      <c r="HS106" s="209"/>
      <c r="HT106" s="209"/>
      <c r="HU106" s="209"/>
      <c r="HV106" s="209"/>
      <c r="HW106" s="209"/>
      <c r="HX106" s="209"/>
      <c r="HY106" s="209"/>
      <c r="HZ106" s="209"/>
      <c r="IA106" s="209"/>
      <c r="IB106" s="209"/>
      <c r="IC106" s="209"/>
      <c r="ID106" s="209"/>
      <c r="IE106" s="209"/>
      <c r="IF106" s="209"/>
      <c r="IG106" s="209"/>
      <c r="IH106" s="209"/>
      <c r="II106" s="209"/>
      <c r="IJ106" s="209"/>
      <c r="IK106" s="209"/>
      <c r="IL106" s="209"/>
      <c r="IM106" s="209"/>
      <c r="IN106" s="209"/>
      <c r="IO106" s="209"/>
      <c r="IP106" s="209"/>
      <c r="IQ106" s="209"/>
      <c r="IR106" s="209"/>
      <c r="IS106" s="209"/>
      <c r="IT106" s="209"/>
      <c r="IU106" s="209"/>
      <c r="IV106" s="209"/>
    </row>
    <row r="107" spans="1:256" s="116" customFormat="1" ht="17.2" customHeight="1" x14ac:dyDescent="0.15">
      <c r="A107" s="209"/>
      <c r="B107" s="685"/>
      <c r="C107" s="686"/>
      <c r="D107" s="686"/>
      <c r="E107" s="686"/>
      <c r="F107" s="686"/>
      <c r="G107" s="687"/>
      <c r="H107" s="215"/>
      <c r="I107" s="254"/>
      <c r="J107" s="228"/>
      <c r="K107" s="228"/>
      <c r="L107" s="228"/>
      <c r="M107" s="228"/>
      <c r="N107" s="228"/>
      <c r="O107" s="228"/>
      <c r="P107" s="228"/>
      <c r="Q107" s="3271" t="s">
        <v>1816</v>
      </c>
      <c r="R107" s="3272"/>
      <c r="S107" s="3272"/>
      <c r="T107" s="3272"/>
      <c r="U107" s="3272"/>
      <c r="V107" s="3272"/>
      <c r="W107" s="3272"/>
      <c r="X107" s="3272"/>
      <c r="Y107" s="3272"/>
      <c r="Z107" s="249"/>
      <c r="AA107" s="249"/>
      <c r="AB107" s="249"/>
      <c r="AC107" s="249"/>
      <c r="AD107" s="249"/>
      <c r="AE107" s="258"/>
      <c r="AF107" s="249"/>
      <c r="AG107" s="228"/>
      <c r="AH107" s="234"/>
      <c r="AI107" s="249"/>
      <c r="AJ107" s="249"/>
      <c r="AK107" s="249"/>
      <c r="AL107" s="249"/>
      <c r="AM107" s="249"/>
      <c r="AN107" s="249"/>
      <c r="AO107" s="249"/>
      <c r="AP107" s="228"/>
      <c r="AQ107" s="228"/>
      <c r="AR107" s="228"/>
      <c r="AS107" s="228"/>
      <c r="AT107" s="228"/>
      <c r="AU107" s="228"/>
      <c r="AV107" s="228"/>
      <c r="AW107" s="228"/>
      <c r="AX107" s="228"/>
      <c r="AY107" s="227"/>
      <c r="AZ107" s="209"/>
      <c r="BA107" s="209"/>
      <c r="BB107" s="209"/>
      <c r="BC107" s="256"/>
      <c r="BD107" s="256"/>
      <c r="BE107" s="256"/>
      <c r="BF107" s="256"/>
      <c r="BG107" s="256"/>
      <c r="BH107" s="256"/>
      <c r="BI107" s="256"/>
      <c r="BJ107" s="256"/>
      <c r="BK107" s="256"/>
      <c r="BL107" s="256"/>
      <c r="BM107" s="256"/>
      <c r="BN107" s="256"/>
      <c r="BO107" s="256"/>
      <c r="BP107" s="256"/>
      <c r="BQ107" s="256"/>
      <c r="BR107" s="256"/>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c r="CW107" s="209"/>
      <c r="CX107" s="209"/>
      <c r="CY107" s="209"/>
      <c r="CZ107" s="209"/>
      <c r="DA107" s="209"/>
      <c r="DB107" s="209"/>
      <c r="DC107" s="209"/>
      <c r="DD107" s="209"/>
      <c r="DE107" s="209"/>
      <c r="DF107" s="209"/>
      <c r="DG107" s="209"/>
      <c r="DH107" s="209"/>
      <c r="DI107" s="209"/>
      <c r="DJ107" s="209"/>
      <c r="DK107" s="209"/>
      <c r="DL107" s="209"/>
      <c r="DM107" s="209"/>
      <c r="DN107" s="209"/>
      <c r="DO107" s="209"/>
      <c r="DP107" s="209"/>
      <c r="DQ107" s="209"/>
      <c r="DR107" s="209"/>
      <c r="DS107" s="209"/>
      <c r="DT107" s="209"/>
      <c r="DU107" s="209"/>
      <c r="DV107" s="209"/>
      <c r="DW107" s="209"/>
      <c r="DX107" s="209"/>
      <c r="DY107" s="209"/>
      <c r="DZ107" s="209"/>
      <c r="EA107" s="209"/>
      <c r="EB107" s="209"/>
      <c r="EC107" s="209"/>
      <c r="ED107" s="209"/>
      <c r="EE107" s="209"/>
      <c r="EF107" s="209"/>
      <c r="EG107" s="209"/>
      <c r="EH107" s="209"/>
      <c r="EI107" s="209"/>
      <c r="EJ107" s="209"/>
      <c r="EK107" s="209"/>
      <c r="EL107" s="209"/>
      <c r="EM107" s="209"/>
      <c r="EN107" s="209"/>
      <c r="EO107" s="209"/>
      <c r="EP107" s="209"/>
      <c r="EQ107" s="209"/>
      <c r="ER107" s="209"/>
      <c r="ES107" s="209"/>
      <c r="ET107" s="209"/>
      <c r="EU107" s="209"/>
      <c r="EV107" s="209"/>
      <c r="EW107" s="209"/>
      <c r="EX107" s="209"/>
      <c r="EY107" s="209"/>
      <c r="EZ107" s="209"/>
      <c r="FA107" s="209"/>
      <c r="FB107" s="209"/>
      <c r="FC107" s="209"/>
      <c r="FD107" s="209"/>
      <c r="FE107" s="209"/>
      <c r="FF107" s="209"/>
      <c r="FG107" s="209"/>
      <c r="FH107" s="209"/>
      <c r="FI107" s="209"/>
      <c r="FJ107" s="209"/>
      <c r="FK107" s="209"/>
      <c r="FL107" s="209"/>
      <c r="FM107" s="209"/>
      <c r="FN107" s="209"/>
      <c r="FO107" s="209"/>
      <c r="FP107" s="209"/>
      <c r="FQ107" s="209"/>
      <c r="FR107" s="209"/>
      <c r="FS107" s="209"/>
      <c r="FT107" s="209"/>
      <c r="FU107" s="209"/>
      <c r="FV107" s="209"/>
      <c r="FW107" s="209"/>
      <c r="FX107" s="209"/>
      <c r="FY107" s="209"/>
      <c r="FZ107" s="209"/>
      <c r="GA107" s="209"/>
      <c r="GB107" s="209"/>
      <c r="GC107" s="209"/>
      <c r="GD107" s="209"/>
      <c r="GE107" s="209"/>
      <c r="GF107" s="209"/>
      <c r="GG107" s="209"/>
      <c r="GH107" s="209"/>
      <c r="GI107" s="209"/>
      <c r="GJ107" s="209"/>
      <c r="GK107" s="209"/>
      <c r="GL107" s="209"/>
      <c r="GM107" s="209"/>
      <c r="GN107" s="209"/>
      <c r="GO107" s="209"/>
      <c r="GP107" s="209"/>
      <c r="GQ107" s="209"/>
      <c r="GR107" s="209"/>
      <c r="GS107" s="209"/>
      <c r="GT107" s="209"/>
      <c r="GU107" s="209"/>
      <c r="GV107" s="209"/>
      <c r="GW107" s="209"/>
      <c r="GX107" s="209"/>
      <c r="GY107" s="209"/>
      <c r="GZ107" s="209"/>
      <c r="HA107" s="209"/>
      <c r="HB107" s="209"/>
      <c r="HC107" s="209"/>
      <c r="HD107" s="209"/>
      <c r="HE107" s="209"/>
      <c r="HF107" s="209"/>
      <c r="HG107" s="209"/>
      <c r="HH107" s="209"/>
      <c r="HI107" s="209"/>
      <c r="HJ107" s="209"/>
      <c r="HK107" s="209"/>
      <c r="HL107" s="209"/>
      <c r="HM107" s="209"/>
      <c r="HN107" s="209"/>
      <c r="HO107" s="209"/>
      <c r="HP107" s="209"/>
      <c r="HQ107" s="209"/>
      <c r="HR107" s="209"/>
      <c r="HS107" s="209"/>
      <c r="HT107" s="209"/>
      <c r="HU107" s="209"/>
      <c r="HV107" s="209"/>
      <c r="HW107" s="209"/>
      <c r="HX107" s="209"/>
      <c r="HY107" s="209"/>
      <c r="HZ107" s="209"/>
      <c r="IA107" s="209"/>
      <c r="IB107" s="209"/>
      <c r="IC107" s="209"/>
      <c r="ID107" s="209"/>
      <c r="IE107" s="209"/>
      <c r="IF107" s="209"/>
      <c r="IG107" s="209"/>
      <c r="IH107" s="209"/>
      <c r="II107" s="209"/>
      <c r="IJ107" s="209"/>
      <c r="IK107" s="209"/>
      <c r="IL107" s="209"/>
      <c r="IM107" s="209"/>
      <c r="IN107" s="209"/>
      <c r="IO107" s="209"/>
      <c r="IP107" s="209"/>
      <c r="IQ107" s="209"/>
      <c r="IR107" s="209"/>
      <c r="IS107" s="209"/>
      <c r="IT107" s="209"/>
      <c r="IU107" s="209"/>
      <c r="IV107" s="209"/>
    </row>
    <row r="108" spans="1:256" s="116" customFormat="1" ht="17.2" customHeight="1" x14ac:dyDescent="0.15">
      <c r="A108" s="209"/>
      <c r="B108" s="685"/>
      <c r="C108" s="686"/>
      <c r="D108" s="686"/>
      <c r="E108" s="686"/>
      <c r="F108" s="686"/>
      <c r="G108" s="687"/>
      <c r="H108" s="215"/>
      <c r="I108" s="254"/>
      <c r="J108" s="228"/>
      <c r="K108" s="228"/>
      <c r="L108" s="228"/>
      <c r="M108" s="228"/>
      <c r="N108" s="228"/>
      <c r="O108" s="228"/>
      <c r="P108" s="228"/>
      <c r="Q108" s="3273"/>
      <c r="R108" s="3273"/>
      <c r="S108" s="3273"/>
      <c r="T108" s="3273"/>
      <c r="U108" s="3273"/>
      <c r="V108" s="3273"/>
      <c r="W108" s="3273"/>
      <c r="X108" s="3273"/>
      <c r="Y108" s="3273"/>
      <c r="Z108" s="249"/>
      <c r="AA108" s="249"/>
      <c r="AB108" s="249"/>
      <c r="AC108" s="249"/>
      <c r="AD108" s="249"/>
      <c r="AE108" s="258"/>
      <c r="AF108" s="249"/>
      <c r="AG108" s="228"/>
      <c r="AH108" s="234"/>
      <c r="AI108" s="249"/>
      <c r="AJ108" s="249"/>
      <c r="AK108" s="249"/>
      <c r="AL108" s="249"/>
      <c r="AM108" s="249"/>
      <c r="AN108" s="249"/>
      <c r="AO108" s="249"/>
      <c r="AP108" s="228"/>
      <c r="AQ108" s="228"/>
      <c r="AR108" s="228"/>
      <c r="AS108" s="228"/>
      <c r="AT108" s="228"/>
      <c r="AU108" s="228"/>
      <c r="AV108" s="228"/>
      <c r="AW108" s="228"/>
      <c r="AX108" s="228"/>
      <c r="AY108" s="227"/>
      <c r="AZ108" s="209"/>
      <c r="BA108" s="209"/>
      <c r="BB108" s="209"/>
      <c r="BC108" s="256"/>
      <c r="BD108" s="256"/>
      <c r="BE108" s="256"/>
      <c r="BF108" s="256"/>
      <c r="BG108" s="256"/>
      <c r="BH108" s="256"/>
      <c r="BI108" s="256"/>
      <c r="BJ108" s="256"/>
      <c r="BK108" s="256"/>
      <c r="BL108" s="256"/>
      <c r="BM108" s="256"/>
      <c r="BN108" s="256"/>
      <c r="BO108" s="256"/>
      <c r="BP108" s="256"/>
      <c r="BQ108" s="256"/>
      <c r="BR108" s="256"/>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c r="CU108" s="209"/>
      <c r="CV108" s="209"/>
      <c r="CW108" s="209"/>
      <c r="CX108" s="209"/>
      <c r="CY108" s="209"/>
      <c r="CZ108" s="209"/>
      <c r="DA108" s="209"/>
      <c r="DB108" s="209"/>
      <c r="DC108" s="209"/>
      <c r="DD108" s="209"/>
      <c r="DE108" s="209"/>
      <c r="DF108" s="209"/>
      <c r="DG108" s="209"/>
      <c r="DH108" s="209"/>
      <c r="DI108" s="209"/>
      <c r="DJ108" s="209"/>
      <c r="DK108" s="209"/>
      <c r="DL108" s="209"/>
      <c r="DM108" s="209"/>
      <c r="DN108" s="209"/>
      <c r="DO108" s="209"/>
      <c r="DP108" s="209"/>
      <c r="DQ108" s="209"/>
      <c r="DR108" s="209"/>
      <c r="DS108" s="209"/>
      <c r="DT108" s="209"/>
      <c r="DU108" s="209"/>
      <c r="DV108" s="209"/>
      <c r="DW108" s="209"/>
      <c r="DX108" s="209"/>
      <c r="DY108" s="209"/>
      <c r="DZ108" s="209"/>
      <c r="EA108" s="209"/>
      <c r="EB108" s="209"/>
      <c r="EC108" s="209"/>
      <c r="ED108" s="209"/>
      <c r="EE108" s="209"/>
      <c r="EF108" s="209"/>
      <c r="EG108" s="209"/>
      <c r="EH108" s="209"/>
      <c r="EI108" s="209"/>
      <c r="EJ108" s="209"/>
      <c r="EK108" s="209"/>
      <c r="EL108" s="209"/>
      <c r="EM108" s="209"/>
      <c r="EN108" s="209"/>
      <c r="EO108" s="209"/>
      <c r="EP108" s="209"/>
      <c r="EQ108" s="209"/>
      <c r="ER108" s="209"/>
      <c r="ES108" s="209"/>
      <c r="ET108" s="209"/>
      <c r="EU108" s="209"/>
      <c r="EV108" s="209"/>
      <c r="EW108" s="209"/>
      <c r="EX108" s="209"/>
      <c r="EY108" s="209"/>
      <c r="EZ108" s="209"/>
      <c r="FA108" s="209"/>
      <c r="FB108" s="209"/>
      <c r="FC108" s="209"/>
      <c r="FD108" s="209"/>
      <c r="FE108" s="209"/>
      <c r="FF108" s="209"/>
      <c r="FG108" s="209"/>
      <c r="FH108" s="209"/>
      <c r="FI108" s="209"/>
      <c r="FJ108" s="209"/>
      <c r="FK108" s="209"/>
      <c r="FL108" s="209"/>
      <c r="FM108" s="209"/>
      <c r="FN108" s="209"/>
      <c r="FO108" s="209"/>
      <c r="FP108" s="209"/>
      <c r="FQ108" s="209"/>
      <c r="FR108" s="209"/>
      <c r="FS108" s="209"/>
      <c r="FT108" s="209"/>
      <c r="FU108" s="209"/>
      <c r="FV108" s="209"/>
      <c r="FW108" s="209"/>
      <c r="FX108" s="209"/>
      <c r="FY108" s="209"/>
      <c r="FZ108" s="209"/>
      <c r="GA108" s="209"/>
      <c r="GB108" s="209"/>
      <c r="GC108" s="209"/>
      <c r="GD108" s="209"/>
      <c r="GE108" s="209"/>
      <c r="GF108" s="209"/>
      <c r="GG108" s="209"/>
      <c r="GH108" s="209"/>
      <c r="GI108" s="209"/>
      <c r="GJ108" s="209"/>
      <c r="GK108" s="209"/>
      <c r="GL108" s="209"/>
      <c r="GM108" s="209"/>
      <c r="GN108" s="209"/>
      <c r="GO108" s="209"/>
      <c r="GP108" s="209"/>
      <c r="GQ108" s="209"/>
      <c r="GR108" s="209"/>
      <c r="GS108" s="209"/>
      <c r="GT108" s="209"/>
      <c r="GU108" s="209"/>
      <c r="GV108" s="209"/>
      <c r="GW108" s="209"/>
      <c r="GX108" s="209"/>
      <c r="GY108" s="209"/>
      <c r="GZ108" s="209"/>
      <c r="HA108" s="209"/>
      <c r="HB108" s="209"/>
      <c r="HC108" s="209"/>
      <c r="HD108" s="209"/>
      <c r="HE108" s="209"/>
      <c r="HF108" s="209"/>
      <c r="HG108" s="209"/>
      <c r="HH108" s="209"/>
      <c r="HI108" s="209"/>
      <c r="HJ108" s="209"/>
      <c r="HK108" s="209"/>
      <c r="HL108" s="209"/>
      <c r="HM108" s="209"/>
      <c r="HN108" s="209"/>
      <c r="HO108" s="209"/>
      <c r="HP108" s="209"/>
      <c r="HQ108" s="209"/>
      <c r="HR108" s="209"/>
      <c r="HS108" s="209"/>
      <c r="HT108" s="209"/>
      <c r="HU108" s="209"/>
      <c r="HV108" s="209"/>
      <c r="HW108" s="209"/>
      <c r="HX108" s="209"/>
      <c r="HY108" s="209"/>
      <c r="HZ108" s="209"/>
      <c r="IA108" s="209"/>
      <c r="IB108" s="209"/>
      <c r="IC108" s="209"/>
      <c r="ID108" s="209"/>
      <c r="IE108" s="209"/>
      <c r="IF108" s="209"/>
      <c r="IG108" s="209"/>
      <c r="IH108" s="209"/>
      <c r="II108" s="209"/>
      <c r="IJ108" s="209"/>
      <c r="IK108" s="209"/>
      <c r="IL108" s="209"/>
      <c r="IM108" s="209"/>
      <c r="IN108" s="209"/>
      <c r="IO108" s="209"/>
      <c r="IP108" s="209"/>
      <c r="IQ108" s="209"/>
      <c r="IR108" s="209"/>
      <c r="IS108" s="209"/>
      <c r="IT108" s="209"/>
      <c r="IU108" s="209"/>
      <c r="IV108" s="209"/>
    </row>
    <row r="109" spans="1:256" s="116" customFormat="1" ht="17.2" customHeight="1" x14ac:dyDescent="0.15">
      <c r="A109" s="209"/>
      <c r="B109" s="685"/>
      <c r="C109" s="686"/>
      <c r="D109" s="686"/>
      <c r="E109" s="686"/>
      <c r="F109" s="686"/>
      <c r="G109" s="687"/>
      <c r="H109" s="215"/>
      <c r="I109" s="234"/>
      <c r="J109" s="228"/>
      <c r="K109" s="228"/>
      <c r="L109" s="228"/>
      <c r="M109" s="228"/>
      <c r="N109" s="228"/>
      <c r="O109" s="228"/>
      <c r="P109" s="228"/>
      <c r="Q109" s="3273"/>
      <c r="R109" s="3273"/>
      <c r="S109" s="3273"/>
      <c r="T109" s="3273"/>
      <c r="U109" s="3273"/>
      <c r="V109" s="3273"/>
      <c r="W109" s="3273"/>
      <c r="X109" s="3273"/>
      <c r="Y109" s="3273"/>
      <c r="Z109" s="249"/>
      <c r="AA109" s="249"/>
      <c r="AB109" s="249"/>
      <c r="AC109" s="249"/>
      <c r="AD109" s="249"/>
      <c r="AE109" s="258"/>
      <c r="AF109" s="249"/>
      <c r="AG109" s="228"/>
      <c r="AH109" s="234"/>
      <c r="AI109" s="249"/>
      <c r="AJ109" s="249"/>
      <c r="AK109" s="249"/>
      <c r="AL109" s="249"/>
      <c r="AM109" s="249"/>
      <c r="AN109" s="249"/>
      <c r="AO109" s="249"/>
      <c r="AP109" s="228"/>
      <c r="AQ109" s="228"/>
      <c r="AR109" s="228"/>
      <c r="AS109" s="228"/>
      <c r="AT109" s="228"/>
      <c r="AU109" s="228"/>
      <c r="AV109" s="228"/>
      <c r="AW109" s="228"/>
      <c r="AX109" s="228"/>
      <c r="AY109" s="227"/>
      <c r="AZ109" s="209"/>
      <c r="BA109" s="209"/>
      <c r="BB109" s="209"/>
      <c r="BC109" s="256"/>
      <c r="BD109" s="256"/>
      <c r="BE109" s="256"/>
      <c r="BF109" s="256"/>
      <c r="BG109" s="256"/>
      <c r="BH109" s="256"/>
      <c r="BI109" s="256"/>
      <c r="BJ109" s="256"/>
      <c r="BK109" s="256"/>
      <c r="BL109" s="256"/>
      <c r="BM109" s="256"/>
      <c r="BN109" s="256"/>
      <c r="BO109" s="256"/>
      <c r="BP109" s="256"/>
      <c r="BQ109" s="256"/>
      <c r="BR109" s="256"/>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9"/>
      <c r="DB109" s="209"/>
      <c r="DC109" s="209"/>
      <c r="DD109" s="209"/>
      <c r="DE109" s="209"/>
      <c r="DF109" s="209"/>
      <c r="DG109" s="209"/>
      <c r="DH109" s="209"/>
      <c r="DI109" s="209"/>
      <c r="DJ109" s="209"/>
      <c r="DK109" s="209"/>
      <c r="DL109" s="209"/>
      <c r="DM109" s="209"/>
      <c r="DN109" s="209"/>
      <c r="DO109" s="209"/>
      <c r="DP109" s="209"/>
      <c r="DQ109" s="209"/>
      <c r="DR109" s="209"/>
      <c r="DS109" s="209"/>
      <c r="DT109" s="209"/>
      <c r="DU109" s="209"/>
      <c r="DV109" s="209"/>
      <c r="DW109" s="209"/>
      <c r="DX109" s="209"/>
      <c r="DY109" s="209"/>
      <c r="DZ109" s="209"/>
      <c r="EA109" s="209"/>
      <c r="EB109" s="209"/>
      <c r="EC109" s="209"/>
      <c r="ED109" s="209"/>
      <c r="EE109" s="209"/>
      <c r="EF109" s="209"/>
      <c r="EG109" s="209"/>
      <c r="EH109" s="209"/>
      <c r="EI109" s="209"/>
      <c r="EJ109" s="209"/>
      <c r="EK109" s="209"/>
      <c r="EL109" s="209"/>
      <c r="EM109" s="209"/>
      <c r="EN109" s="209"/>
      <c r="EO109" s="209"/>
      <c r="EP109" s="209"/>
      <c r="EQ109" s="209"/>
      <c r="ER109" s="209"/>
      <c r="ES109" s="209"/>
      <c r="ET109" s="209"/>
      <c r="EU109" s="209"/>
      <c r="EV109" s="209"/>
      <c r="EW109" s="209"/>
      <c r="EX109" s="209"/>
      <c r="EY109" s="209"/>
      <c r="EZ109" s="209"/>
      <c r="FA109" s="209"/>
      <c r="FB109" s="209"/>
      <c r="FC109" s="209"/>
      <c r="FD109" s="209"/>
      <c r="FE109" s="209"/>
      <c r="FF109" s="209"/>
      <c r="FG109" s="209"/>
      <c r="FH109" s="209"/>
      <c r="FI109" s="209"/>
      <c r="FJ109" s="209"/>
      <c r="FK109" s="209"/>
      <c r="FL109" s="209"/>
      <c r="FM109" s="209"/>
      <c r="FN109" s="209"/>
      <c r="FO109" s="209"/>
      <c r="FP109" s="209"/>
      <c r="FQ109" s="209"/>
      <c r="FR109" s="209"/>
      <c r="FS109" s="209"/>
      <c r="FT109" s="209"/>
      <c r="FU109" s="209"/>
      <c r="FV109" s="209"/>
      <c r="FW109" s="209"/>
      <c r="FX109" s="209"/>
      <c r="FY109" s="209"/>
      <c r="FZ109" s="209"/>
      <c r="GA109" s="209"/>
      <c r="GB109" s="209"/>
      <c r="GC109" s="209"/>
      <c r="GD109" s="209"/>
      <c r="GE109" s="209"/>
      <c r="GF109" s="209"/>
      <c r="GG109" s="209"/>
      <c r="GH109" s="209"/>
      <c r="GI109" s="209"/>
      <c r="GJ109" s="209"/>
      <c r="GK109" s="209"/>
      <c r="GL109" s="209"/>
      <c r="GM109" s="209"/>
      <c r="GN109" s="209"/>
      <c r="GO109" s="209"/>
      <c r="GP109" s="209"/>
      <c r="GQ109" s="209"/>
      <c r="GR109" s="209"/>
      <c r="GS109" s="209"/>
      <c r="GT109" s="209"/>
      <c r="GU109" s="209"/>
      <c r="GV109" s="209"/>
      <c r="GW109" s="209"/>
      <c r="GX109" s="209"/>
      <c r="GY109" s="209"/>
      <c r="GZ109" s="209"/>
      <c r="HA109" s="209"/>
      <c r="HB109" s="209"/>
      <c r="HC109" s="209"/>
      <c r="HD109" s="209"/>
      <c r="HE109" s="209"/>
      <c r="HF109" s="209"/>
      <c r="HG109" s="209"/>
      <c r="HH109" s="209"/>
      <c r="HI109" s="209"/>
      <c r="HJ109" s="209"/>
      <c r="HK109" s="209"/>
      <c r="HL109" s="209"/>
      <c r="HM109" s="209"/>
      <c r="HN109" s="209"/>
      <c r="HO109" s="209"/>
      <c r="HP109" s="209"/>
      <c r="HQ109" s="209"/>
      <c r="HR109" s="209"/>
      <c r="HS109" s="209"/>
      <c r="HT109" s="209"/>
      <c r="HU109" s="209"/>
      <c r="HV109" s="209"/>
      <c r="HW109" s="209"/>
      <c r="HX109" s="209"/>
      <c r="HY109" s="209"/>
      <c r="HZ109" s="209"/>
      <c r="IA109" s="209"/>
      <c r="IB109" s="209"/>
      <c r="IC109" s="209"/>
      <c r="ID109" s="209"/>
      <c r="IE109" s="209"/>
      <c r="IF109" s="209"/>
      <c r="IG109" s="209"/>
      <c r="IH109" s="209"/>
      <c r="II109" s="209"/>
      <c r="IJ109" s="209"/>
      <c r="IK109" s="209"/>
      <c r="IL109" s="209"/>
      <c r="IM109" s="209"/>
      <c r="IN109" s="209"/>
      <c r="IO109" s="209"/>
      <c r="IP109" s="209"/>
      <c r="IQ109" s="209"/>
      <c r="IR109" s="209"/>
      <c r="IS109" s="209"/>
      <c r="IT109" s="209"/>
      <c r="IU109" s="209"/>
      <c r="IV109" s="209"/>
    </row>
    <row r="110" spans="1:256" s="116" customFormat="1" ht="17.2" customHeight="1" x14ac:dyDescent="0.15">
      <c r="A110" s="209"/>
      <c r="B110" s="685"/>
      <c r="C110" s="686"/>
      <c r="D110" s="686"/>
      <c r="E110" s="686"/>
      <c r="F110" s="686"/>
      <c r="G110" s="687"/>
      <c r="H110" s="215"/>
      <c r="I110" s="234"/>
      <c r="J110" s="228"/>
      <c r="K110" s="228"/>
      <c r="L110" s="228"/>
      <c r="M110" s="228"/>
      <c r="N110" s="228"/>
      <c r="O110" s="228"/>
      <c r="P110" s="228"/>
      <c r="Q110" s="3273"/>
      <c r="R110" s="3273"/>
      <c r="S110" s="3273"/>
      <c r="T110" s="3273"/>
      <c r="U110" s="3273"/>
      <c r="V110" s="3273"/>
      <c r="W110" s="3273"/>
      <c r="X110" s="3273"/>
      <c r="Y110" s="3273"/>
      <c r="Z110" s="249"/>
      <c r="AA110" s="249"/>
      <c r="AB110" s="249"/>
      <c r="AC110" s="249"/>
      <c r="AD110" s="249"/>
      <c r="AE110" s="258"/>
      <c r="AF110" s="249"/>
      <c r="AG110" s="228"/>
      <c r="AH110" s="234"/>
      <c r="AI110" s="249"/>
      <c r="AJ110" s="249"/>
      <c r="AK110" s="249"/>
      <c r="AL110" s="249"/>
      <c r="AM110" s="249"/>
      <c r="AN110" s="249"/>
      <c r="AO110" s="249"/>
      <c r="AP110" s="228"/>
      <c r="AQ110" s="228"/>
      <c r="AR110" s="228"/>
      <c r="AS110" s="228"/>
      <c r="AT110" s="228"/>
      <c r="AU110" s="228"/>
      <c r="AV110" s="228"/>
      <c r="AW110" s="228"/>
      <c r="AX110" s="228"/>
      <c r="AY110" s="227"/>
      <c r="AZ110" s="209"/>
      <c r="BA110" s="209"/>
      <c r="BB110" s="209"/>
      <c r="BC110" s="256"/>
      <c r="BD110" s="256"/>
      <c r="BE110" s="256"/>
      <c r="BF110" s="256"/>
      <c r="BG110" s="256"/>
      <c r="BH110" s="256"/>
      <c r="BI110" s="256"/>
      <c r="BJ110" s="256"/>
      <c r="BK110" s="256"/>
      <c r="BL110" s="256"/>
      <c r="BM110" s="256"/>
      <c r="BN110" s="256"/>
      <c r="BO110" s="256"/>
      <c r="BP110" s="256"/>
      <c r="BQ110" s="256"/>
      <c r="BR110" s="256"/>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c r="DT110" s="209"/>
      <c r="DU110" s="209"/>
      <c r="DV110" s="209"/>
      <c r="DW110" s="209"/>
      <c r="DX110" s="209"/>
      <c r="DY110" s="209"/>
      <c r="DZ110" s="209"/>
      <c r="EA110" s="209"/>
      <c r="EB110" s="209"/>
      <c r="EC110" s="209"/>
      <c r="ED110" s="209"/>
      <c r="EE110" s="209"/>
      <c r="EF110" s="209"/>
      <c r="EG110" s="209"/>
      <c r="EH110" s="209"/>
      <c r="EI110" s="209"/>
      <c r="EJ110" s="209"/>
      <c r="EK110" s="209"/>
      <c r="EL110" s="209"/>
      <c r="EM110" s="209"/>
      <c r="EN110" s="209"/>
      <c r="EO110" s="209"/>
      <c r="EP110" s="209"/>
      <c r="EQ110" s="209"/>
      <c r="ER110" s="209"/>
      <c r="ES110" s="209"/>
      <c r="ET110" s="209"/>
      <c r="EU110" s="209"/>
      <c r="EV110" s="209"/>
      <c r="EW110" s="209"/>
      <c r="EX110" s="209"/>
      <c r="EY110" s="209"/>
      <c r="EZ110" s="209"/>
      <c r="FA110" s="209"/>
      <c r="FB110" s="209"/>
      <c r="FC110" s="209"/>
      <c r="FD110" s="209"/>
      <c r="FE110" s="209"/>
      <c r="FF110" s="209"/>
      <c r="FG110" s="209"/>
      <c r="FH110" s="209"/>
      <c r="FI110" s="209"/>
      <c r="FJ110" s="209"/>
      <c r="FK110" s="209"/>
      <c r="FL110" s="209"/>
      <c r="FM110" s="209"/>
      <c r="FN110" s="209"/>
      <c r="FO110" s="209"/>
      <c r="FP110" s="209"/>
      <c r="FQ110" s="209"/>
      <c r="FR110" s="209"/>
      <c r="FS110" s="209"/>
      <c r="FT110" s="209"/>
      <c r="FU110" s="209"/>
      <c r="FV110" s="209"/>
      <c r="FW110" s="209"/>
      <c r="FX110" s="209"/>
      <c r="FY110" s="209"/>
      <c r="FZ110" s="209"/>
      <c r="GA110" s="209"/>
      <c r="GB110" s="209"/>
      <c r="GC110" s="209"/>
      <c r="GD110" s="209"/>
      <c r="GE110" s="209"/>
      <c r="GF110" s="209"/>
      <c r="GG110" s="209"/>
      <c r="GH110" s="209"/>
      <c r="GI110" s="209"/>
      <c r="GJ110" s="209"/>
      <c r="GK110" s="209"/>
      <c r="GL110" s="209"/>
      <c r="GM110" s="209"/>
      <c r="GN110" s="209"/>
      <c r="GO110" s="209"/>
      <c r="GP110" s="209"/>
      <c r="GQ110" s="209"/>
      <c r="GR110" s="209"/>
      <c r="GS110" s="209"/>
      <c r="GT110" s="209"/>
      <c r="GU110" s="209"/>
      <c r="GV110" s="209"/>
      <c r="GW110" s="209"/>
      <c r="GX110" s="209"/>
      <c r="GY110" s="209"/>
      <c r="GZ110" s="209"/>
      <c r="HA110" s="209"/>
      <c r="HB110" s="209"/>
      <c r="HC110" s="209"/>
      <c r="HD110" s="209"/>
      <c r="HE110" s="209"/>
      <c r="HF110" s="209"/>
      <c r="HG110" s="209"/>
      <c r="HH110" s="209"/>
      <c r="HI110" s="209"/>
      <c r="HJ110" s="209"/>
      <c r="HK110" s="209"/>
      <c r="HL110" s="209"/>
      <c r="HM110" s="209"/>
      <c r="HN110" s="209"/>
      <c r="HO110" s="209"/>
      <c r="HP110" s="209"/>
      <c r="HQ110" s="209"/>
      <c r="HR110" s="209"/>
      <c r="HS110" s="209"/>
      <c r="HT110" s="209"/>
      <c r="HU110" s="209"/>
      <c r="HV110" s="209"/>
      <c r="HW110" s="209"/>
      <c r="HX110" s="209"/>
      <c r="HY110" s="209"/>
      <c r="HZ110" s="209"/>
      <c r="IA110" s="209"/>
      <c r="IB110" s="209"/>
      <c r="IC110" s="209"/>
      <c r="ID110" s="209"/>
      <c r="IE110" s="209"/>
      <c r="IF110" s="209"/>
      <c r="IG110" s="209"/>
      <c r="IH110" s="209"/>
      <c r="II110" s="209"/>
      <c r="IJ110" s="209"/>
      <c r="IK110" s="209"/>
      <c r="IL110" s="209"/>
      <c r="IM110" s="209"/>
      <c r="IN110" s="209"/>
      <c r="IO110" s="209"/>
      <c r="IP110" s="209"/>
      <c r="IQ110" s="209"/>
      <c r="IR110" s="209"/>
      <c r="IS110" s="209"/>
      <c r="IT110" s="209"/>
      <c r="IU110" s="209"/>
      <c r="IV110" s="209"/>
    </row>
    <row r="111" spans="1:256" s="116" customFormat="1" ht="17.2" customHeight="1" x14ac:dyDescent="0.15">
      <c r="A111" s="209"/>
      <c r="B111" s="685"/>
      <c r="C111" s="686"/>
      <c r="D111" s="686"/>
      <c r="E111" s="686"/>
      <c r="F111" s="686"/>
      <c r="G111" s="687"/>
      <c r="H111" s="215"/>
      <c r="I111" s="234"/>
      <c r="J111" s="228"/>
      <c r="K111" s="228"/>
      <c r="L111" s="228"/>
      <c r="M111" s="228"/>
      <c r="N111" s="228"/>
      <c r="O111" s="228"/>
      <c r="P111" s="228"/>
      <c r="Q111" s="228"/>
      <c r="R111" s="234"/>
      <c r="S111" s="249"/>
      <c r="T111" s="249"/>
      <c r="U111" s="249"/>
      <c r="V111" s="249"/>
      <c r="W111" s="249"/>
      <c r="X111" s="249"/>
      <c r="Y111" s="249"/>
      <c r="Z111" s="249"/>
      <c r="AA111" s="249"/>
      <c r="AB111" s="249"/>
      <c r="AC111" s="249"/>
      <c r="AD111" s="249"/>
      <c r="AE111" s="249"/>
      <c r="AF111" s="249"/>
      <c r="AG111" s="228"/>
      <c r="AH111" s="234"/>
      <c r="AI111" s="249"/>
      <c r="AJ111" s="249"/>
      <c r="AK111" s="249"/>
      <c r="AL111" s="249"/>
      <c r="AM111" s="249"/>
      <c r="AN111" s="249"/>
      <c r="AO111" s="249"/>
      <c r="AP111" s="228"/>
      <c r="AQ111" s="228"/>
      <c r="AR111" s="228"/>
      <c r="AS111" s="228"/>
      <c r="AT111" s="228"/>
      <c r="AU111" s="228"/>
      <c r="AV111" s="228"/>
      <c r="AW111" s="228"/>
      <c r="AX111" s="228"/>
      <c r="AY111" s="227"/>
      <c r="AZ111" s="209"/>
      <c r="BA111" s="209"/>
      <c r="BB111" s="209"/>
      <c r="BC111" s="256"/>
      <c r="BD111" s="256"/>
      <c r="BE111" s="256"/>
      <c r="BF111" s="256"/>
      <c r="BG111" s="256"/>
      <c r="BH111" s="256"/>
      <c r="BI111" s="256"/>
      <c r="BJ111" s="256"/>
      <c r="BK111" s="256"/>
      <c r="BL111" s="256"/>
      <c r="BM111" s="256"/>
      <c r="BN111" s="256"/>
      <c r="BO111" s="256"/>
      <c r="BP111" s="256"/>
      <c r="BQ111" s="256"/>
      <c r="BR111" s="256"/>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9"/>
      <c r="DB111" s="209"/>
      <c r="DC111" s="209"/>
      <c r="DD111" s="209"/>
      <c r="DE111" s="209"/>
      <c r="DF111" s="209"/>
      <c r="DG111" s="209"/>
      <c r="DH111" s="209"/>
      <c r="DI111" s="209"/>
      <c r="DJ111" s="209"/>
      <c r="DK111" s="209"/>
      <c r="DL111" s="209"/>
      <c r="DM111" s="209"/>
      <c r="DN111" s="209"/>
      <c r="DO111" s="209"/>
      <c r="DP111" s="209"/>
      <c r="DQ111" s="209"/>
      <c r="DR111" s="209"/>
      <c r="DS111" s="209"/>
      <c r="DT111" s="209"/>
      <c r="DU111" s="209"/>
      <c r="DV111" s="209"/>
      <c r="DW111" s="209"/>
      <c r="DX111" s="209"/>
      <c r="DY111" s="209"/>
      <c r="DZ111" s="209"/>
      <c r="EA111" s="209"/>
      <c r="EB111" s="209"/>
      <c r="EC111" s="209"/>
      <c r="ED111" s="209"/>
      <c r="EE111" s="209"/>
      <c r="EF111" s="209"/>
      <c r="EG111" s="209"/>
      <c r="EH111" s="209"/>
      <c r="EI111" s="209"/>
      <c r="EJ111" s="209"/>
      <c r="EK111" s="209"/>
      <c r="EL111" s="209"/>
      <c r="EM111" s="209"/>
      <c r="EN111" s="209"/>
      <c r="EO111" s="209"/>
      <c r="EP111" s="209"/>
      <c r="EQ111" s="209"/>
      <c r="ER111" s="209"/>
      <c r="ES111" s="209"/>
      <c r="ET111" s="209"/>
      <c r="EU111" s="209"/>
      <c r="EV111" s="209"/>
      <c r="EW111" s="209"/>
      <c r="EX111" s="209"/>
      <c r="EY111" s="209"/>
      <c r="EZ111" s="209"/>
      <c r="FA111" s="209"/>
      <c r="FB111" s="209"/>
      <c r="FC111" s="209"/>
      <c r="FD111" s="209"/>
      <c r="FE111" s="209"/>
      <c r="FF111" s="209"/>
      <c r="FG111" s="209"/>
      <c r="FH111" s="209"/>
      <c r="FI111" s="209"/>
      <c r="FJ111" s="209"/>
      <c r="FK111" s="209"/>
      <c r="FL111" s="209"/>
      <c r="FM111" s="209"/>
      <c r="FN111" s="209"/>
      <c r="FO111" s="209"/>
      <c r="FP111" s="209"/>
      <c r="FQ111" s="209"/>
      <c r="FR111" s="209"/>
      <c r="FS111" s="209"/>
      <c r="FT111" s="209"/>
      <c r="FU111" s="209"/>
      <c r="FV111" s="209"/>
      <c r="FW111" s="209"/>
      <c r="FX111" s="209"/>
      <c r="FY111" s="209"/>
      <c r="FZ111" s="209"/>
      <c r="GA111" s="209"/>
      <c r="GB111" s="209"/>
      <c r="GC111" s="209"/>
      <c r="GD111" s="209"/>
      <c r="GE111" s="209"/>
      <c r="GF111" s="209"/>
      <c r="GG111" s="209"/>
      <c r="GH111" s="209"/>
      <c r="GI111" s="209"/>
      <c r="GJ111" s="209"/>
      <c r="GK111" s="209"/>
      <c r="GL111" s="209"/>
      <c r="GM111" s="209"/>
      <c r="GN111" s="209"/>
      <c r="GO111" s="209"/>
      <c r="GP111" s="209"/>
      <c r="GQ111" s="209"/>
      <c r="GR111" s="209"/>
      <c r="GS111" s="209"/>
      <c r="GT111" s="209"/>
      <c r="GU111" s="209"/>
      <c r="GV111" s="209"/>
      <c r="GW111" s="209"/>
      <c r="GX111" s="209"/>
      <c r="GY111" s="209"/>
      <c r="GZ111" s="209"/>
      <c r="HA111" s="209"/>
      <c r="HB111" s="209"/>
      <c r="HC111" s="209"/>
      <c r="HD111" s="209"/>
      <c r="HE111" s="209"/>
      <c r="HF111" s="209"/>
      <c r="HG111" s="209"/>
      <c r="HH111" s="209"/>
      <c r="HI111" s="209"/>
      <c r="HJ111" s="209"/>
      <c r="HK111" s="209"/>
      <c r="HL111" s="209"/>
      <c r="HM111" s="209"/>
      <c r="HN111" s="209"/>
      <c r="HO111" s="209"/>
      <c r="HP111" s="209"/>
      <c r="HQ111" s="209"/>
      <c r="HR111" s="209"/>
      <c r="HS111" s="209"/>
      <c r="HT111" s="209"/>
      <c r="HU111" s="209"/>
      <c r="HV111" s="209"/>
      <c r="HW111" s="209"/>
      <c r="HX111" s="209"/>
      <c r="HY111" s="209"/>
      <c r="HZ111" s="209"/>
      <c r="IA111" s="209"/>
      <c r="IB111" s="209"/>
      <c r="IC111" s="209"/>
      <c r="ID111" s="209"/>
      <c r="IE111" s="209"/>
      <c r="IF111" s="209"/>
      <c r="IG111" s="209"/>
      <c r="IH111" s="209"/>
      <c r="II111" s="209"/>
      <c r="IJ111" s="209"/>
      <c r="IK111" s="209"/>
      <c r="IL111" s="209"/>
      <c r="IM111" s="209"/>
      <c r="IN111" s="209"/>
      <c r="IO111" s="209"/>
      <c r="IP111" s="209"/>
      <c r="IQ111" s="209"/>
      <c r="IR111" s="209"/>
      <c r="IS111" s="209"/>
      <c r="IT111" s="209"/>
      <c r="IU111" s="209"/>
      <c r="IV111" s="209"/>
    </row>
    <row r="112" spans="1:256" s="116" customFormat="1" ht="17.2" customHeight="1" x14ac:dyDescent="0.15">
      <c r="A112" s="209"/>
      <c r="B112" s="685"/>
      <c r="C112" s="686"/>
      <c r="D112" s="686"/>
      <c r="E112" s="686"/>
      <c r="F112" s="686"/>
      <c r="G112" s="687"/>
      <c r="H112" s="215"/>
      <c r="I112" s="234"/>
      <c r="J112" s="228"/>
      <c r="K112" s="228"/>
      <c r="L112" s="228"/>
      <c r="M112" s="228"/>
      <c r="N112" s="228"/>
      <c r="O112" s="228"/>
      <c r="P112" s="228"/>
      <c r="Q112" s="228"/>
      <c r="R112" s="234"/>
      <c r="S112" s="249"/>
      <c r="T112" s="249"/>
      <c r="U112" s="249"/>
      <c r="V112" s="249"/>
      <c r="W112" s="249"/>
      <c r="X112" s="249"/>
      <c r="Y112" s="249"/>
      <c r="Z112" s="249"/>
      <c r="AA112" s="249"/>
      <c r="AB112" s="249"/>
      <c r="AC112" s="249"/>
      <c r="AD112" s="249"/>
      <c r="AE112" s="249"/>
      <c r="AF112" s="249"/>
      <c r="AG112" s="228"/>
      <c r="AH112" s="234"/>
      <c r="AI112" s="249"/>
      <c r="AJ112" s="249"/>
      <c r="AK112" s="249"/>
      <c r="AL112" s="249"/>
      <c r="AM112" s="249"/>
      <c r="AN112" s="249"/>
      <c r="AO112" s="249"/>
      <c r="AP112" s="228"/>
      <c r="AQ112" s="228"/>
      <c r="AR112" s="228"/>
      <c r="AS112" s="228"/>
      <c r="AT112" s="228"/>
      <c r="AU112" s="228"/>
      <c r="AV112" s="228"/>
      <c r="AW112" s="228"/>
      <c r="AX112" s="228"/>
      <c r="AY112" s="227"/>
      <c r="AZ112" s="209"/>
      <c r="BA112" s="209"/>
      <c r="BB112" s="209"/>
      <c r="BC112" s="256"/>
      <c r="BD112" s="256"/>
      <c r="BE112" s="256"/>
      <c r="BF112" s="256"/>
      <c r="BG112" s="256"/>
      <c r="BH112" s="256"/>
      <c r="BI112" s="256"/>
      <c r="BJ112" s="256"/>
      <c r="BK112" s="256"/>
      <c r="BL112" s="256"/>
      <c r="BM112" s="256"/>
      <c r="BN112" s="256"/>
      <c r="BO112" s="256"/>
      <c r="BP112" s="256"/>
      <c r="BQ112" s="256"/>
      <c r="BR112" s="256"/>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c r="CU112" s="209"/>
      <c r="CV112" s="209"/>
      <c r="CW112" s="209"/>
      <c r="CX112" s="209"/>
      <c r="CY112" s="209"/>
      <c r="CZ112" s="209"/>
      <c r="DA112" s="209"/>
      <c r="DB112" s="209"/>
      <c r="DC112" s="209"/>
      <c r="DD112" s="209"/>
      <c r="DE112" s="209"/>
      <c r="DF112" s="209"/>
      <c r="DG112" s="209"/>
      <c r="DH112" s="209"/>
      <c r="DI112" s="209"/>
      <c r="DJ112" s="209"/>
      <c r="DK112" s="209"/>
      <c r="DL112" s="209"/>
      <c r="DM112" s="209"/>
      <c r="DN112" s="209"/>
      <c r="DO112" s="209"/>
      <c r="DP112" s="209"/>
      <c r="DQ112" s="209"/>
      <c r="DR112" s="209"/>
      <c r="DS112" s="209"/>
      <c r="DT112" s="209"/>
      <c r="DU112" s="209"/>
      <c r="DV112" s="209"/>
      <c r="DW112" s="209"/>
      <c r="DX112" s="209"/>
      <c r="DY112" s="209"/>
      <c r="DZ112" s="209"/>
      <c r="EA112" s="209"/>
      <c r="EB112" s="209"/>
      <c r="EC112" s="209"/>
      <c r="ED112" s="209"/>
      <c r="EE112" s="209"/>
      <c r="EF112" s="209"/>
      <c r="EG112" s="209"/>
      <c r="EH112" s="209"/>
      <c r="EI112" s="209"/>
      <c r="EJ112" s="209"/>
      <c r="EK112" s="209"/>
      <c r="EL112" s="209"/>
      <c r="EM112" s="209"/>
      <c r="EN112" s="209"/>
      <c r="EO112" s="209"/>
      <c r="EP112" s="209"/>
      <c r="EQ112" s="209"/>
      <c r="ER112" s="209"/>
      <c r="ES112" s="209"/>
      <c r="ET112" s="209"/>
      <c r="EU112" s="209"/>
      <c r="EV112" s="209"/>
      <c r="EW112" s="209"/>
      <c r="EX112" s="209"/>
      <c r="EY112" s="209"/>
      <c r="EZ112" s="209"/>
      <c r="FA112" s="209"/>
      <c r="FB112" s="209"/>
      <c r="FC112" s="209"/>
      <c r="FD112" s="209"/>
      <c r="FE112" s="209"/>
      <c r="FF112" s="209"/>
      <c r="FG112" s="209"/>
      <c r="FH112" s="209"/>
      <c r="FI112" s="209"/>
      <c r="FJ112" s="209"/>
      <c r="FK112" s="209"/>
      <c r="FL112" s="209"/>
      <c r="FM112" s="209"/>
      <c r="FN112" s="209"/>
      <c r="FO112" s="209"/>
      <c r="FP112" s="209"/>
      <c r="FQ112" s="209"/>
      <c r="FR112" s="209"/>
      <c r="FS112" s="209"/>
      <c r="FT112" s="209"/>
      <c r="FU112" s="209"/>
      <c r="FV112" s="209"/>
      <c r="FW112" s="209"/>
      <c r="FX112" s="209"/>
      <c r="FY112" s="209"/>
      <c r="FZ112" s="209"/>
      <c r="GA112" s="209"/>
      <c r="GB112" s="209"/>
      <c r="GC112" s="209"/>
      <c r="GD112" s="209"/>
      <c r="GE112" s="209"/>
      <c r="GF112" s="209"/>
      <c r="GG112" s="209"/>
      <c r="GH112" s="209"/>
      <c r="GI112" s="209"/>
      <c r="GJ112" s="209"/>
      <c r="GK112" s="209"/>
      <c r="GL112" s="209"/>
      <c r="GM112" s="209"/>
      <c r="GN112" s="209"/>
      <c r="GO112" s="209"/>
      <c r="GP112" s="209"/>
      <c r="GQ112" s="209"/>
      <c r="GR112" s="209"/>
      <c r="GS112" s="209"/>
      <c r="GT112" s="209"/>
      <c r="GU112" s="209"/>
      <c r="GV112" s="209"/>
      <c r="GW112" s="209"/>
      <c r="GX112" s="209"/>
      <c r="GY112" s="209"/>
      <c r="GZ112" s="209"/>
      <c r="HA112" s="209"/>
      <c r="HB112" s="209"/>
      <c r="HC112" s="209"/>
      <c r="HD112" s="209"/>
      <c r="HE112" s="209"/>
      <c r="HF112" s="209"/>
      <c r="HG112" s="209"/>
      <c r="HH112" s="209"/>
      <c r="HI112" s="209"/>
      <c r="HJ112" s="209"/>
      <c r="HK112" s="209"/>
      <c r="HL112" s="209"/>
      <c r="HM112" s="209"/>
      <c r="HN112" s="209"/>
      <c r="HO112" s="209"/>
      <c r="HP112" s="209"/>
      <c r="HQ112" s="209"/>
      <c r="HR112" s="209"/>
      <c r="HS112" s="209"/>
      <c r="HT112" s="209"/>
      <c r="HU112" s="209"/>
      <c r="HV112" s="209"/>
      <c r="HW112" s="209"/>
      <c r="HX112" s="209"/>
      <c r="HY112" s="209"/>
      <c r="HZ112" s="209"/>
      <c r="IA112" s="209"/>
      <c r="IB112" s="209"/>
      <c r="IC112" s="209"/>
      <c r="ID112" s="209"/>
      <c r="IE112" s="209"/>
      <c r="IF112" s="209"/>
      <c r="IG112" s="209"/>
      <c r="IH112" s="209"/>
      <c r="II112" s="209"/>
      <c r="IJ112" s="209"/>
      <c r="IK112" s="209"/>
      <c r="IL112" s="209"/>
      <c r="IM112" s="209"/>
      <c r="IN112" s="209"/>
      <c r="IO112" s="209"/>
      <c r="IP112" s="209"/>
      <c r="IQ112" s="209"/>
      <c r="IR112" s="209"/>
      <c r="IS112" s="209"/>
      <c r="IT112" s="209"/>
      <c r="IU112" s="209"/>
      <c r="IV112" s="209"/>
    </row>
    <row r="113" spans="1:256" s="116" customFormat="1" ht="17.2" customHeight="1" x14ac:dyDescent="0.15">
      <c r="A113" s="209"/>
      <c r="B113" s="685"/>
      <c r="C113" s="686"/>
      <c r="D113" s="686"/>
      <c r="E113" s="686"/>
      <c r="F113" s="686"/>
      <c r="G113" s="687"/>
      <c r="H113" s="215"/>
      <c r="I113" s="234"/>
      <c r="J113" s="228"/>
      <c r="K113" s="228"/>
      <c r="L113" s="228"/>
      <c r="M113" s="234"/>
      <c r="N113" s="231"/>
      <c r="O113" s="228"/>
      <c r="P113" s="228"/>
      <c r="Q113" s="228"/>
      <c r="R113" s="234"/>
      <c r="S113" s="249"/>
      <c r="T113" s="249"/>
      <c r="U113" s="249"/>
      <c r="V113" s="249"/>
      <c r="W113" s="249"/>
      <c r="X113" s="249"/>
      <c r="Y113" s="249"/>
      <c r="Z113" s="249"/>
      <c r="AA113" s="249"/>
      <c r="AB113" s="249"/>
      <c r="AC113" s="249"/>
      <c r="AD113" s="249"/>
      <c r="AE113" s="249"/>
      <c r="AF113" s="249"/>
      <c r="AG113" s="228"/>
      <c r="AH113" s="234"/>
      <c r="AI113" s="249"/>
      <c r="AJ113" s="249"/>
      <c r="AK113" s="249"/>
      <c r="AL113" s="249"/>
      <c r="AM113" s="249"/>
      <c r="AN113" s="249"/>
      <c r="AO113" s="249"/>
      <c r="AP113" s="228"/>
      <c r="AQ113" s="228"/>
      <c r="AR113" s="228"/>
      <c r="AS113" s="228"/>
      <c r="AT113" s="228"/>
      <c r="AU113" s="228"/>
      <c r="AV113" s="228"/>
      <c r="AW113" s="228"/>
      <c r="AX113" s="228"/>
      <c r="AY113" s="227"/>
      <c r="AZ113" s="209"/>
      <c r="BA113" s="209"/>
      <c r="BB113" s="209"/>
      <c r="BC113" s="256"/>
      <c r="BD113" s="256"/>
      <c r="BE113" s="256"/>
      <c r="BF113" s="256"/>
      <c r="BG113" s="256"/>
      <c r="BH113" s="256"/>
      <c r="BI113" s="256"/>
      <c r="BJ113" s="256"/>
      <c r="BK113" s="256"/>
      <c r="BL113" s="256"/>
      <c r="BM113" s="256"/>
      <c r="BN113" s="256"/>
      <c r="BO113" s="256"/>
      <c r="BP113" s="256"/>
      <c r="BQ113" s="256"/>
      <c r="BR113" s="256"/>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c r="CU113" s="209"/>
      <c r="CV113" s="209"/>
      <c r="CW113" s="209"/>
      <c r="CX113" s="209"/>
      <c r="CY113" s="209"/>
      <c r="CZ113" s="209"/>
      <c r="DA113" s="209"/>
      <c r="DB113" s="209"/>
      <c r="DC113" s="209"/>
      <c r="DD113" s="209"/>
      <c r="DE113" s="209"/>
      <c r="DF113" s="209"/>
      <c r="DG113" s="209"/>
      <c r="DH113" s="209"/>
      <c r="DI113" s="209"/>
      <c r="DJ113" s="209"/>
      <c r="DK113" s="209"/>
      <c r="DL113" s="209"/>
      <c r="DM113" s="209"/>
      <c r="DN113" s="209"/>
      <c r="DO113" s="209"/>
      <c r="DP113" s="209"/>
      <c r="DQ113" s="209"/>
      <c r="DR113" s="209"/>
      <c r="DS113" s="209"/>
      <c r="DT113" s="209"/>
      <c r="DU113" s="209"/>
      <c r="DV113" s="209"/>
      <c r="DW113" s="209"/>
      <c r="DX113" s="209"/>
      <c r="DY113" s="209"/>
      <c r="DZ113" s="209"/>
      <c r="EA113" s="209"/>
      <c r="EB113" s="209"/>
      <c r="EC113" s="209"/>
      <c r="ED113" s="209"/>
      <c r="EE113" s="209"/>
      <c r="EF113" s="209"/>
      <c r="EG113" s="209"/>
      <c r="EH113" s="209"/>
      <c r="EI113" s="209"/>
      <c r="EJ113" s="209"/>
      <c r="EK113" s="209"/>
      <c r="EL113" s="209"/>
      <c r="EM113" s="209"/>
      <c r="EN113" s="209"/>
      <c r="EO113" s="209"/>
      <c r="EP113" s="209"/>
      <c r="EQ113" s="209"/>
      <c r="ER113" s="209"/>
      <c r="ES113" s="209"/>
      <c r="ET113" s="209"/>
      <c r="EU113" s="209"/>
      <c r="EV113" s="209"/>
      <c r="EW113" s="209"/>
      <c r="EX113" s="209"/>
      <c r="EY113" s="209"/>
      <c r="EZ113" s="209"/>
      <c r="FA113" s="209"/>
      <c r="FB113" s="209"/>
      <c r="FC113" s="209"/>
      <c r="FD113" s="209"/>
      <c r="FE113" s="209"/>
      <c r="FF113" s="209"/>
      <c r="FG113" s="209"/>
      <c r="FH113" s="209"/>
      <c r="FI113" s="209"/>
      <c r="FJ113" s="209"/>
      <c r="FK113" s="209"/>
      <c r="FL113" s="209"/>
      <c r="FM113" s="209"/>
      <c r="FN113" s="209"/>
      <c r="FO113" s="209"/>
      <c r="FP113" s="209"/>
      <c r="FQ113" s="209"/>
      <c r="FR113" s="209"/>
      <c r="FS113" s="209"/>
      <c r="FT113" s="209"/>
      <c r="FU113" s="209"/>
      <c r="FV113" s="209"/>
      <c r="FW113" s="209"/>
      <c r="FX113" s="209"/>
      <c r="FY113" s="209"/>
      <c r="FZ113" s="209"/>
      <c r="GA113" s="209"/>
      <c r="GB113" s="209"/>
      <c r="GC113" s="209"/>
      <c r="GD113" s="209"/>
      <c r="GE113" s="209"/>
      <c r="GF113" s="209"/>
      <c r="GG113" s="209"/>
      <c r="GH113" s="209"/>
      <c r="GI113" s="209"/>
      <c r="GJ113" s="209"/>
      <c r="GK113" s="209"/>
      <c r="GL113" s="209"/>
      <c r="GM113" s="209"/>
      <c r="GN113" s="209"/>
      <c r="GO113" s="209"/>
      <c r="GP113" s="209"/>
      <c r="GQ113" s="209"/>
      <c r="GR113" s="209"/>
      <c r="GS113" s="209"/>
      <c r="GT113" s="209"/>
      <c r="GU113" s="209"/>
      <c r="GV113" s="209"/>
      <c r="GW113" s="209"/>
      <c r="GX113" s="209"/>
      <c r="GY113" s="209"/>
      <c r="GZ113" s="209"/>
      <c r="HA113" s="209"/>
      <c r="HB113" s="209"/>
      <c r="HC113" s="209"/>
      <c r="HD113" s="209"/>
      <c r="HE113" s="209"/>
      <c r="HF113" s="209"/>
      <c r="HG113" s="209"/>
      <c r="HH113" s="209"/>
      <c r="HI113" s="209"/>
      <c r="HJ113" s="209"/>
      <c r="HK113" s="209"/>
      <c r="HL113" s="209"/>
      <c r="HM113" s="209"/>
      <c r="HN113" s="209"/>
      <c r="HO113" s="209"/>
      <c r="HP113" s="209"/>
      <c r="HQ113" s="209"/>
      <c r="HR113" s="209"/>
      <c r="HS113" s="209"/>
      <c r="HT113" s="209"/>
      <c r="HU113" s="209"/>
      <c r="HV113" s="209"/>
      <c r="HW113" s="209"/>
      <c r="HX113" s="209"/>
      <c r="HY113" s="209"/>
      <c r="HZ113" s="209"/>
      <c r="IA113" s="209"/>
      <c r="IB113" s="209"/>
      <c r="IC113" s="209"/>
      <c r="ID113" s="209"/>
      <c r="IE113" s="209"/>
      <c r="IF113" s="209"/>
      <c r="IG113" s="209"/>
      <c r="IH113" s="209"/>
      <c r="II113" s="209"/>
      <c r="IJ113" s="209"/>
      <c r="IK113" s="209"/>
      <c r="IL113" s="209"/>
      <c r="IM113" s="209"/>
      <c r="IN113" s="209"/>
      <c r="IO113" s="209"/>
      <c r="IP113" s="209"/>
      <c r="IQ113" s="209"/>
      <c r="IR113" s="209"/>
      <c r="IS113" s="209"/>
      <c r="IT113" s="209"/>
      <c r="IU113" s="209"/>
      <c r="IV113" s="209"/>
    </row>
    <row r="114" spans="1:256" s="116" customFormat="1" ht="17.2" customHeight="1" x14ac:dyDescent="0.15">
      <c r="A114" s="209"/>
      <c r="B114" s="685"/>
      <c r="C114" s="686"/>
      <c r="D114" s="686"/>
      <c r="E114" s="686"/>
      <c r="F114" s="686"/>
      <c r="G114" s="687"/>
      <c r="H114" s="215"/>
      <c r="I114" s="234"/>
      <c r="J114" s="228"/>
      <c r="K114" s="228"/>
      <c r="L114" s="228"/>
      <c r="M114" s="259"/>
      <c r="N114" s="259"/>
      <c r="O114" s="228"/>
      <c r="P114" s="228"/>
      <c r="Q114" s="228"/>
      <c r="R114" s="234"/>
      <c r="S114" s="249"/>
      <c r="T114" s="249"/>
      <c r="U114" s="249"/>
      <c r="V114" s="249"/>
      <c r="W114" s="249"/>
      <c r="X114" s="249"/>
      <c r="Y114" s="249"/>
      <c r="Z114" s="249"/>
      <c r="AA114" s="249"/>
      <c r="AB114" s="249"/>
      <c r="AC114" s="249"/>
      <c r="AD114" s="249"/>
      <c r="AE114" s="40"/>
      <c r="AF114" s="249"/>
      <c r="AG114" s="228"/>
      <c r="AH114" s="234"/>
      <c r="AI114" s="249"/>
      <c r="AJ114" s="249"/>
      <c r="AK114" s="249"/>
      <c r="AL114" s="249"/>
      <c r="AM114" s="249"/>
      <c r="AN114" s="249"/>
      <c r="AO114" s="249"/>
      <c r="AP114" s="228"/>
      <c r="AQ114" s="228"/>
      <c r="AR114" s="228"/>
      <c r="AS114" s="228"/>
      <c r="AT114" s="228"/>
      <c r="AU114" s="228"/>
      <c r="AV114" s="228"/>
      <c r="AW114" s="228"/>
      <c r="AX114" s="228"/>
      <c r="AY114" s="227"/>
      <c r="AZ114" s="209"/>
      <c r="BA114" s="209"/>
      <c r="BB114" s="209"/>
      <c r="BC114" s="256"/>
      <c r="BD114" s="256"/>
      <c r="BE114" s="256"/>
      <c r="BF114" s="256"/>
      <c r="BG114" s="256"/>
      <c r="BH114" s="256"/>
      <c r="BI114" s="256"/>
      <c r="BJ114" s="256"/>
      <c r="BK114" s="256"/>
      <c r="BL114" s="256"/>
      <c r="BM114" s="256"/>
      <c r="BN114" s="256"/>
      <c r="BO114" s="256"/>
      <c r="BP114" s="256"/>
      <c r="BQ114" s="256"/>
      <c r="BR114" s="256"/>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9"/>
      <c r="DB114" s="209"/>
      <c r="DC114" s="209"/>
      <c r="DD114" s="209"/>
      <c r="DE114" s="209"/>
      <c r="DF114" s="209"/>
      <c r="DG114" s="209"/>
      <c r="DH114" s="209"/>
      <c r="DI114" s="209"/>
      <c r="DJ114" s="209"/>
      <c r="DK114" s="209"/>
      <c r="DL114" s="209"/>
      <c r="DM114" s="209"/>
      <c r="DN114" s="209"/>
      <c r="DO114" s="209"/>
      <c r="DP114" s="209"/>
      <c r="DQ114" s="209"/>
      <c r="DR114" s="209"/>
      <c r="DS114" s="209"/>
      <c r="DT114" s="209"/>
      <c r="DU114" s="209"/>
      <c r="DV114" s="209"/>
      <c r="DW114" s="209"/>
      <c r="DX114" s="209"/>
      <c r="DY114" s="209"/>
      <c r="DZ114" s="209"/>
      <c r="EA114" s="209"/>
      <c r="EB114" s="209"/>
      <c r="EC114" s="209"/>
      <c r="ED114" s="209"/>
      <c r="EE114" s="209"/>
      <c r="EF114" s="209"/>
      <c r="EG114" s="209"/>
      <c r="EH114" s="209"/>
      <c r="EI114" s="209"/>
      <c r="EJ114" s="209"/>
      <c r="EK114" s="209"/>
      <c r="EL114" s="209"/>
      <c r="EM114" s="209"/>
      <c r="EN114" s="209"/>
      <c r="EO114" s="209"/>
      <c r="EP114" s="209"/>
      <c r="EQ114" s="209"/>
      <c r="ER114" s="209"/>
      <c r="ES114" s="209"/>
      <c r="ET114" s="209"/>
      <c r="EU114" s="209"/>
      <c r="EV114" s="209"/>
      <c r="EW114" s="209"/>
      <c r="EX114" s="209"/>
      <c r="EY114" s="209"/>
      <c r="EZ114" s="209"/>
      <c r="FA114" s="209"/>
      <c r="FB114" s="209"/>
      <c r="FC114" s="209"/>
      <c r="FD114" s="209"/>
      <c r="FE114" s="209"/>
      <c r="FF114" s="209"/>
      <c r="FG114" s="209"/>
      <c r="FH114" s="209"/>
      <c r="FI114" s="209"/>
      <c r="FJ114" s="209"/>
      <c r="FK114" s="209"/>
      <c r="FL114" s="209"/>
      <c r="FM114" s="209"/>
      <c r="FN114" s="209"/>
      <c r="FO114" s="209"/>
      <c r="FP114" s="209"/>
      <c r="FQ114" s="209"/>
      <c r="FR114" s="209"/>
      <c r="FS114" s="209"/>
      <c r="FT114" s="209"/>
      <c r="FU114" s="209"/>
      <c r="FV114" s="209"/>
      <c r="FW114" s="209"/>
      <c r="FX114" s="209"/>
      <c r="FY114" s="209"/>
      <c r="FZ114" s="209"/>
      <c r="GA114" s="209"/>
      <c r="GB114" s="209"/>
      <c r="GC114" s="209"/>
      <c r="GD114" s="209"/>
      <c r="GE114" s="209"/>
      <c r="GF114" s="209"/>
      <c r="GG114" s="209"/>
      <c r="GH114" s="209"/>
      <c r="GI114" s="209"/>
      <c r="GJ114" s="209"/>
      <c r="GK114" s="209"/>
      <c r="GL114" s="209"/>
      <c r="GM114" s="209"/>
      <c r="GN114" s="209"/>
      <c r="GO114" s="209"/>
      <c r="GP114" s="209"/>
      <c r="GQ114" s="209"/>
      <c r="GR114" s="209"/>
      <c r="GS114" s="209"/>
      <c r="GT114" s="209"/>
      <c r="GU114" s="209"/>
      <c r="GV114" s="209"/>
      <c r="GW114" s="209"/>
      <c r="GX114" s="209"/>
      <c r="GY114" s="209"/>
      <c r="GZ114" s="209"/>
      <c r="HA114" s="209"/>
      <c r="HB114" s="209"/>
      <c r="HC114" s="209"/>
      <c r="HD114" s="209"/>
      <c r="HE114" s="209"/>
      <c r="HF114" s="209"/>
      <c r="HG114" s="209"/>
      <c r="HH114" s="209"/>
      <c r="HI114" s="209"/>
      <c r="HJ114" s="209"/>
      <c r="HK114" s="209"/>
      <c r="HL114" s="209"/>
      <c r="HM114" s="209"/>
      <c r="HN114" s="209"/>
      <c r="HO114" s="209"/>
      <c r="HP114" s="209"/>
      <c r="HQ114" s="209"/>
      <c r="HR114" s="209"/>
      <c r="HS114" s="209"/>
      <c r="HT114" s="209"/>
      <c r="HU114" s="209"/>
      <c r="HV114" s="209"/>
      <c r="HW114" s="209"/>
      <c r="HX114" s="209"/>
      <c r="HY114" s="209"/>
      <c r="HZ114" s="209"/>
      <c r="IA114" s="209"/>
      <c r="IB114" s="209"/>
      <c r="IC114" s="209"/>
      <c r="ID114" s="209"/>
      <c r="IE114" s="209"/>
      <c r="IF114" s="209"/>
      <c r="IG114" s="209"/>
      <c r="IH114" s="209"/>
      <c r="II114" s="209"/>
      <c r="IJ114" s="209"/>
      <c r="IK114" s="209"/>
      <c r="IL114" s="209"/>
      <c r="IM114" s="209"/>
      <c r="IN114" s="209"/>
      <c r="IO114" s="209"/>
      <c r="IP114" s="209"/>
      <c r="IQ114" s="209"/>
      <c r="IR114" s="209"/>
      <c r="IS114" s="209"/>
      <c r="IT114" s="209"/>
      <c r="IU114" s="209"/>
      <c r="IV114" s="209"/>
    </row>
    <row r="115" spans="1:256" s="116" customFormat="1" ht="17.2" customHeight="1" x14ac:dyDescent="0.15">
      <c r="A115" s="209"/>
      <c r="B115" s="685"/>
      <c r="C115" s="686"/>
      <c r="D115" s="686"/>
      <c r="E115" s="686"/>
      <c r="F115" s="686"/>
      <c r="G115" s="687"/>
      <c r="H115" s="215"/>
      <c r="I115" s="254"/>
      <c r="J115" s="228"/>
      <c r="K115" s="228"/>
      <c r="L115" s="228"/>
      <c r="M115" s="259"/>
      <c r="N115" s="259"/>
      <c r="O115" s="228"/>
      <c r="P115" s="228"/>
      <c r="Q115" s="228"/>
      <c r="R115" s="234"/>
      <c r="S115" s="249"/>
      <c r="T115" s="249"/>
      <c r="U115" s="249"/>
      <c r="V115" s="249"/>
      <c r="W115" s="249"/>
      <c r="X115" s="249"/>
      <c r="Y115" s="249"/>
      <c r="Z115" s="249"/>
      <c r="AA115" s="249"/>
      <c r="AB115" s="249"/>
      <c r="AC115" s="249"/>
      <c r="AD115" s="249"/>
      <c r="AE115" s="40"/>
      <c r="AF115" s="249"/>
      <c r="AG115" s="228"/>
      <c r="AH115" s="234"/>
      <c r="AI115" s="249"/>
      <c r="AJ115" s="249"/>
      <c r="AK115" s="249"/>
      <c r="AL115" s="249"/>
      <c r="AM115" s="249"/>
      <c r="AN115" s="249"/>
      <c r="AO115" s="249"/>
      <c r="AP115" s="228"/>
      <c r="AQ115" s="228"/>
      <c r="AR115" s="228"/>
      <c r="AS115" s="228"/>
      <c r="AT115" s="228"/>
      <c r="AU115" s="228"/>
      <c r="AV115" s="228"/>
      <c r="AW115" s="228"/>
      <c r="AX115" s="228"/>
      <c r="AY115" s="227"/>
      <c r="AZ115" s="209"/>
      <c r="BA115" s="209"/>
      <c r="BB115" s="209"/>
      <c r="BC115" s="256"/>
      <c r="BD115" s="256"/>
      <c r="BE115" s="256"/>
      <c r="BF115" s="256"/>
      <c r="BG115" s="256"/>
      <c r="BH115" s="256"/>
      <c r="BI115" s="256"/>
      <c r="BJ115" s="256"/>
      <c r="BK115" s="256"/>
      <c r="BL115" s="256"/>
      <c r="BM115" s="256"/>
      <c r="BN115" s="256"/>
      <c r="BO115" s="256"/>
      <c r="BP115" s="256"/>
      <c r="BQ115" s="256"/>
      <c r="BR115" s="256"/>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9"/>
      <c r="DB115" s="209"/>
      <c r="DC115" s="209"/>
      <c r="DD115" s="209"/>
      <c r="DE115" s="209"/>
      <c r="DF115" s="209"/>
      <c r="DG115" s="209"/>
      <c r="DH115" s="209"/>
      <c r="DI115" s="209"/>
      <c r="DJ115" s="209"/>
      <c r="DK115" s="209"/>
      <c r="DL115" s="209"/>
      <c r="DM115" s="209"/>
      <c r="DN115" s="209"/>
      <c r="DO115" s="209"/>
      <c r="DP115" s="209"/>
      <c r="DQ115" s="209"/>
      <c r="DR115" s="209"/>
      <c r="DS115" s="209"/>
      <c r="DT115" s="209"/>
      <c r="DU115" s="209"/>
      <c r="DV115" s="209"/>
      <c r="DW115" s="209"/>
      <c r="DX115" s="209"/>
      <c r="DY115" s="209"/>
      <c r="DZ115" s="209"/>
      <c r="EA115" s="209"/>
      <c r="EB115" s="209"/>
      <c r="EC115" s="209"/>
      <c r="ED115" s="209"/>
      <c r="EE115" s="209"/>
      <c r="EF115" s="209"/>
      <c r="EG115" s="209"/>
      <c r="EH115" s="209"/>
      <c r="EI115" s="209"/>
      <c r="EJ115" s="209"/>
      <c r="EK115" s="209"/>
      <c r="EL115" s="209"/>
      <c r="EM115" s="209"/>
      <c r="EN115" s="209"/>
      <c r="EO115" s="209"/>
      <c r="EP115" s="209"/>
      <c r="EQ115" s="209"/>
      <c r="ER115" s="209"/>
      <c r="ES115" s="209"/>
      <c r="ET115" s="209"/>
      <c r="EU115" s="209"/>
      <c r="EV115" s="209"/>
      <c r="EW115" s="209"/>
      <c r="EX115" s="209"/>
      <c r="EY115" s="209"/>
      <c r="EZ115" s="209"/>
      <c r="FA115" s="209"/>
      <c r="FB115" s="209"/>
      <c r="FC115" s="209"/>
      <c r="FD115" s="209"/>
      <c r="FE115" s="209"/>
      <c r="FF115" s="209"/>
      <c r="FG115" s="209"/>
      <c r="FH115" s="209"/>
      <c r="FI115" s="209"/>
      <c r="FJ115" s="209"/>
      <c r="FK115" s="209"/>
      <c r="FL115" s="209"/>
      <c r="FM115" s="209"/>
      <c r="FN115" s="209"/>
      <c r="FO115" s="209"/>
      <c r="FP115" s="209"/>
      <c r="FQ115" s="209"/>
      <c r="FR115" s="209"/>
      <c r="FS115" s="209"/>
      <c r="FT115" s="209"/>
      <c r="FU115" s="209"/>
      <c r="FV115" s="209"/>
      <c r="FW115" s="209"/>
      <c r="FX115" s="209"/>
      <c r="FY115" s="209"/>
      <c r="FZ115" s="209"/>
      <c r="GA115" s="209"/>
      <c r="GB115" s="209"/>
      <c r="GC115" s="209"/>
      <c r="GD115" s="209"/>
      <c r="GE115" s="209"/>
      <c r="GF115" s="209"/>
      <c r="GG115" s="209"/>
      <c r="GH115" s="209"/>
      <c r="GI115" s="209"/>
      <c r="GJ115" s="209"/>
      <c r="GK115" s="209"/>
      <c r="GL115" s="209"/>
      <c r="GM115" s="209"/>
      <c r="GN115" s="209"/>
      <c r="GO115" s="209"/>
      <c r="GP115" s="209"/>
      <c r="GQ115" s="209"/>
      <c r="GR115" s="209"/>
      <c r="GS115" s="209"/>
      <c r="GT115" s="209"/>
      <c r="GU115" s="209"/>
      <c r="GV115" s="209"/>
      <c r="GW115" s="209"/>
      <c r="GX115" s="209"/>
      <c r="GY115" s="209"/>
      <c r="GZ115" s="209"/>
      <c r="HA115" s="209"/>
      <c r="HB115" s="209"/>
      <c r="HC115" s="209"/>
      <c r="HD115" s="209"/>
      <c r="HE115" s="209"/>
      <c r="HF115" s="209"/>
      <c r="HG115" s="209"/>
      <c r="HH115" s="209"/>
      <c r="HI115" s="209"/>
      <c r="HJ115" s="209"/>
      <c r="HK115" s="209"/>
      <c r="HL115" s="209"/>
      <c r="HM115" s="209"/>
      <c r="HN115" s="209"/>
      <c r="HO115" s="209"/>
      <c r="HP115" s="209"/>
      <c r="HQ115" s="209"/>
      <c r="HR115" s="209"/>
      <c r="HS115" s="209"/>
      <c r="HT115" s="209"/>
      <c r="HU115" s="209"/>
      <c r="HV115" s="209"/>
      <c r="HW115" s="209"/>
      <c r="HX115" s="209"/>
      <c r="HY115" s="209"/>
      <c r="HZ115" s="209"/>
      <c r="IA115" s="209"/>
      <c r="IB115" s="209"/>
      <c r="IC115" s="209"/>
      <c r="ID115" s="209"/>
      <c r="IE115" s="209"/>
      <c r="IF115" s="209"/>
      <c r="IG115" s="209"/>
      <c r="IH115" s="209"/>
      <c r="II115" s="209"/>
      <c r="IJ115" s="209"/>
      <c r="IK115" s="209"/>
      <c r="IL115" s="209"/>
      <c r="IM115" s="209"/>
      <c r="IN115" s="209"/>
      <c r="IO115" s="209"/>
      <c r="IP115" s="209"/>
      <c r="IQ115" s="209"/>
      <c r="IR115" s="209"/>
      <c r="IS115" s="209"/>
      <c r="IT115" s="209"/>
      <c r="IU115" s="209"/>
      <c r="IV115" s="209"/>
    </row>
    <row r="116" spans="1:256" s="116" customFormat="1" ht="17.2" customHeight="1" x14ac:dyDescent="0.15">
      <c r="A116" s="209"/>
      <c r="B116" s="685"/>
      <c r="C116" s="686"/>
      <c r="D116" s="686"/>
      <c r="E116" s="686"/>
      <c r="F116" s="686"/>
      <c r="G116" s="687"/>
      <c r="H116" s="215"/>
      <c r="I116" s="249"/>
      <c r="J116" s="228"/>
      <c r="K116" s="228"/>
      <c r="L116" s="228"/>
      <c r="M116" s="259"/>
      <c r="N116" s="259"/>
      <c r="O116" s="228"/>
      <c r="P116" s="228"/>
      <c r="Q116" s="228"/>
      <c r="R116" s="234"/>
      <c r="S116" s="249"/>
      <c r="T116" s="249"/>
      <c r="U116" s="249"/>
      <c r="V116" s="249"/>
      <c r="W116" s="249"/>
      <c r="X116" s="249"/>
      <c r="Y116" s="249"/>
      <c r="Z116" s="249"/>
      <c r="AA116" s="249"/>
      <c r="AB116" s="249"/>
      <c r="AC116" s="249"/>
      <c r="AD116" s="249"/>
      <c r="AE116" s="40"/>
      <c r="AF116" s="249"/>
      <c r="AG116" s="228"/>
      <c r="AH116" s="234"/>
      <c r="AI116" s="249"/>
      <c r="AJ116" s="249"/>
      <c r="AK116" s="249"/>
      <c r="AL116" s="249"/>
      <c r="AM116" s="249"/>
      <c r="AN116" s="249"/>
      <c r="AO116" s="249"/>
      <c r="AP116" s="228"/>
      <c r="AQ116" s="228"/>
      <c r="AR116" s="228"/>
      <c r="AS116" s="228"/>
      <c r="AT116" s="228"/>
      <c r="AU116" s="228"/>
      <c r="AV116" s="228"/>
      <c r="AW116" s="228"/>
      <c r="AX116" s="228"/>
      <c r="AY116" s="227"/>
      <c r="AZ116" s="209"/>
      <c r="BA116" s="209"/>
      <c r="BB116" s="209"/>
      <c r="BC116" s="209"/>
      <c r="BD116" s="209"/>
      <c r="BE116" s="209"/>
      <c r="BF116" s="209"/>
      <c r="BG116" s="209"/>
      <c r="BH116" s="209"/>
      <c r="BI116" s="209"/>
      <c r="BJ116" s="209"/>
      <c r="BK116" s="209"/>
      <c r="BL116" s="209"/>
      <c r="BM116" s="209"/>
      <c r="BN116" s="209"/>
      <c r="BO116" s="209"/>
      <c r="BP116" s="209"/>
      <c r="BQ116" s="209"/>
      <c r="BR116" s="209"/>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09"/>
      <c r="DE116" s="209"/>
      <c r="DF116" s="209"/>
      <c r="DG116" s="209"/>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09"/>
      <c r="EF116" s="209"/>
      <c r="EG116" s="209"/>
      <c r="EH116" s="209"/>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09"/>
      <c r="FG116" s="209"/>
      <c r="FH116" s="209"/>
      <c r="FI116" s="209"/>
      <c r="FJ116" s="209"/>
      <c r="FK116" s="209"/>
      <c r="FL116" s="209"/>
      <c r="FM116" s="209"/>
      <c r="FN116" s="209"/>
      <c r="FO116" s="209"/>
      <c r="FP116" s="209"/>
      <c r="FQ116" s="209"/>
      <c r="FR116" s="209"/>
      <c r="FS116" s="209"/>
      <c r="FT116" s="209"/>
      <c r="FU116" s="209"/>
      <c r="FV116" s="209"/>
      <c r="FW116" s="209"/>
      <c r="FX116" s="209"/>
      <c r="FY116" s="209"/>
      <c r="FZ116" s="209"/>
      <c r="GA116" s="209"/>
      <c r="GB116" s="209"/>
      <c r="GC116" s="209"/>
      <c r="GD116" s="209"/>
      <c r="GE116" s="209"/>
      <c r="GF116" s="209"/>
      <c r="GG116" s="209"/>
      <c r="GH116" s="209"/>
      <c r="GI116" s="209"/>
      <c r="GJ116" s="209"/>
      <c r="GK116" s="209"/>
      <c r="GL116" s="209"/>
      <c r="GM116" s="209"/>
      <c r="GN116" s="209"/>
      <c r="GO116" s="209"/>
      <c r="GP116" s="209"/>
      <c r="GQ116" s="209"/>
      <c r="GR116" s="209"/>
      <c r="GS116" s="209"/>
      <c r="GT116" s="209"/>
      <c r="GU116" s="209"/>
      <c r="GV116" s="209"/>
      <c r="GW116" s="209"/>
      <c r="GX116" s="209"/>
      <c r="GY116" s="209"/>
      <c r="GZ116" s="209"/>
      <c r="HA116" s="209"/>
      <c r="HB116" s="209"/>
      <c r="HC116" s="209"/>
      <c r="HD116" s="209"/>
      <c r="HE116" s="209"/>
      <c r="HF116" s="209"/>
      <c r="HG116" s="209"/>
      <c r="HH116" s="209"/>
      <c r="HI116" s="209"/>
      <c r="HJ116" s="209"/>
      <c r="HK116" s="209"/>
      <c r="HL116" s="209"/>
      <c r="HM116" s="209"/>
      <c r="HN116" s="209"/>
      <c r="HO116" s="209"/>
      <c r="HP116" s="209"/>
      <c r="HQ116" s="209"/>
      <c r="HR116" s="209"/>
      <c r="HS116" s="209"/>
      <c r="HT116" s="209"/>
      <c r="HU116" s="209"/>
      <c r="HV116" s="209"/>
      <c r="HW116" s="209"/>
      <c r="HX116" s="209"/>
      <c r="HY116" s="209"/>
      <c r="HZ116" s="209"/>
      <c r="IA116" s="209"/>
      <c r="IB116" s="209"/>
      <c r="IC116" s="209"/>
      <c r="ID116" s="209"/>
      <c r="IE116" s="209"/>
      <c r="IF116" s="209"/>
      <c r="IG116" s="209"/>
      <c r="IH116" s="209"/>
      <c r="II116" s="209"/>
      <c r="IJ116" s="209"/>
      <c r="IK116" s="209"/>
      <c r="IL116" s="209"/>
      <c r="IM116" s="209"/>
      <c r="IN116" s="209"/>
      <c r="IO116" s="209"/>
      <c r="IP116" s="209"/>
      <c r="IQ116" s="209"/>
      <c r="IR116" s="209"/>
      <c r="IS116" s="209"/>
      <c r="IT116" s="209"/>
      <c r="IU116" s="209"/>
      <c r="IV116" s="209"/>
    </row>
    <row r="117" spans="1:256" s="116" customFormat="1" ht="17.2" customHeight="1" x14ac:dyDescent="0.15">
      <c r="A117" s="209"/>
      <c r="B117" s="685"/>
      <c r="C117" s="686"/>
      <c r="D117" s="686"/>
      <c r="E117" s="686"/>
      <c r="F117" s="686"/>
      <c r="G117" s="687"/>
      <c r="H117" s="215"/>
      <c r="I117" s="249"/>
      <c r="J117" s="228"/>
      <c r="K117" s="228"/>
      <c r="L117" s="228"/>
      <c r="M117" s="259"/>
      <c r="N117" s="259"/>
      <c r="O117" s="228"/>
      <c r="P117" s="228"/>
      <c r="Q117" s="228"/>
      <c r="R117" s="234"/>
      <c r="S117" s="249"/>
      <c r="T117" s="249"/>
      <c r="U117" s="249"/>
      <c r="V117" s="249"/>
      <c r="W117" s="249"/>
      <c r="X117" s="249"/>
      <c r="Y117" s="249"/>
      <c r="Z117" s="249"/>
      <c r="AA117" s="249"/>
      <c r="AB117" s="249"/>
      <c r="AC117" s="249"/>
      <c r="AD117" s="249"/>
      <c r="AE117" s="40"/>
      <c r="AF117" s="249"/>
      <c r="AG117" s="228"/>
      <c r="AH117" s="234"/>
      <c r="AI117" s="249"/>
      <c r="AJ117" s="249"/>
      <c r="AK117" s="249"/>
      <c r="AL117" s="249"/>
      <c r="AM117" s="249"/>
      <c r="AN117" s="249"/>
      <c r="AO117" s="249"/>
      <c r="AP117" s="228"/>
      <c r="AQ117" s="228"/>
      <c r="AR117" s="228"/>
      <c r="AS117" s="228"/>
      <c r="AT117" s="228"/>
      <c r="AU117" s="228"/>
      <c r="AV117" s="228"/>
      <c r="AW117" s="228"/>
      <c r="AX117" s="228"/>
      <c r="AY117" s="227"/>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9"/>
      <c r="DB117" s="209"/>
      <c r="DC117" s="209"/>
      <c r="DD117" s="209"/>
      <c r="DE117" s="209"/>
      <c r="DF117" s="209"/>
      <c r="DG117" s="209"/>
      <c r="DH117" s="209"/>
      <c r="DI117" s="209"/>
      <c r="DJ117" s="209"/>
      <c r="DK117" s="209"/>
      <c r="DL117" s="209"/>
      <c r="DM117" s="209"/>
      <c r="DN117" s="209"/>
      <c r="DO117" s="209"/>
      <c r="DP117" s="209"/>
      <c r="DQ117" s="209"/>
      <c r="DR117" s="209"/>
      <c r="DS117" s="209"/>
      <c r="DT117" s="209"/>
      <c r="DU117" s="209"/>
      <c r="DV117" s="209"/>
      <c r="DW117" s="209"/>
      <c r="DX117" s="209"/>
      <c r="DY117" s="209"/>
      <c r="DZ117" s="209"/>
      <c r="EA117" s="209"/>
      <c r="EB117" s="209"/>
      <c r="EC117" s="209"/>
      <c r="ED117" s="209"/>
      <c r="EE117" s="209"/>
      <c r="EF117" s="209"/>
      <c r="EG117" s="209"/>
      <c r="EH117" s="209"/>
      <c r="EI117" s="209"/>
      <c r="EJ117" s="209"/>
      <c r="EK117" s="209"/>
      <c r="EL117" s="209"/>
      <c r="EM117" s="209"/>
      <c r="EN117" s="209"/>
      <c r="EO117" s="209"/>
      <c r="EP117" s="209"/>
      <c r="EQ117" s="209"/>
      <c r="ER117" s="209"/>
      <c r="ES117" s="209"/>
      <c r="ET117" s="209"/>
      <c r="EU117" s="209"/>
      <c r="EV117" s="209"/>
      <c r="EW117" s="209"/>
      <c r="EX117" s="209"/>
      <c r="EY117" s="209"/>
      <c r="EZ117" s="209"/>
      <c r="FA117" s="209"/>
      <c r="FB117" s="209"/>
      <c r="FC117" s="209"/>
      <c r="FD117" s="209"/>
      <c r="FE117" s="209"/>
      <c r="FF117" s="209"/>
      <c r="FG117" s="209"/>
      <c r="FH117" s="209"/>
      <c r="FI117" s="209"/>
      <c r="FJ117" s="209"/>
      <c r="FK117" s="209"/>
      <c r="FL117" s="209"/>
      <c r="FM117" s="209"/>
      <c r="FN117" s="209"/>
      <c r="FO117" s="209"/>
      <c r="FP117" s="209"/>
      <c r="FQ117" s="209"/>
      <c r="FR117" s="209"/>
      <c r="FS117" s="209"/>
      <c r="FT117" s="209"/>
      <c r="FU117" s="209"/>
      <c r="FV117" s="209"/>
      <c r="FW117" s="209"/>
      <c r="FX117" s="209"/>
      <c r="FY117" s="209"/>
      <c r="FZ117" s="209"/>
      <c r="GA117" s="209"/>
      <c r="GB117" s="209"/>
      <c r="GC117" s="209"/>
      <c r="GD117" s="209"/>
      <c r="GE117" s="209"/>
      <c r="GF117" s="209"/>
      <c r="GG117" s="209"/>
      <c r="GH117" s="209"/>
      <c r="GI117" s="209"/>
      <c r="GJ117" s="209"/>
      <c r="GK117" s="209"/>
      <c r="GL117" s="209"/>
      <c r="GM117" s="209"/>
      <c r="GN117" s="209"/>
      <c r="GO117" s="209"/>
      <c r="GP117" s="209"/>
      <c r="GQ117" s="209"/>
      <c r="GR117" s="209"/>
      <c r="GS117" s="209"/>
      <c r="GT117" s="209"/>
      <c r="GU117" s="209"/>
      <c r="GV117" s="209"/>
      <c r="GW117" s="209"/>
      <c r="GX117" s="209"/>
      <c r="GY117" s="209"/>
      <c r="GZ117" s="209"/>
      <c r="HA117" s="209"/>
      <c r="HB117" s="209"/>
      <c r="HC117" s="209"/>
      <c r="HD117" s="209"/>
      <c r="HE117" s="209"/>
      <c r="HF117" s="209"/>
      <c r="HG117" s="209"/>
      <c r="HH117" s="209"/>
      <c r="HI117" s="209"/>
      <c r="HJ117" s="209"/>
      <c r="HK117" s="209"/>
      <c r="HL117" s="209"/>
      <c r="HM117" s="209"/>
      <c r="HN117" s="209"/>
      <c r="HO117" s="209"/>
      <c r="HP117" s="209"/>
      <c r="HQ117" s="209"/>
      <c r="HR117" s="209"/>
      <c r="HS117" s="209"/>
      <c r="HT117" s="209"/>
      <c r="HU117" s="209"/>
      <c r="HV117" s="209"/>
      <c r="HW117" s="209"/>
      <c r="HX117" s="209"/>
      <c r="HY117" s="209"/>
      <c r="HZ117" s="209"/>
      <c r="IA117" s="209"/>
      <c r="IB117" s="209"/>
      <c r="IC117" s="209"/>
      <c r="ID117" s="209"/>
      <c r="IE117" s="209"/>
      <c r="IF117" s="209"/>
      <c r="IG117" s="209"/>
      <c r="IH117" s="209"/>
      <c r="II117" s="209"/>
      <c r="IJ117" s="209"/>
      <c r="IK117" s="209"/>
      <c r="IL117" s="209"/>
      <c r="IM117" s="209"/>
      <c r="IN117" s="209"/>
      <c r="IO117" s="209"/>
      <c r="IP117" s="209"/>
      <c r="IQ117" s="209"/>
      <c r="IR117" s="209"/>
      <c r="IS117" s="209"/>
      <c r="IT117" s="209"/>
      <c r="IU117" s="209"/>
      <c r="IV117" s="209"/>
    </row>
    <row r="118" spans="1:256" s="116" customFormat="1" ht="17.2" customHeight="1" x14ac:dyDescent="0.15">
      <c r="A118" s="209"/>
      <c r="B118" s="685"/>
      <c r="C118" s="686"/>
      <c r="D118" s="686"/>
      <c r="E118" s="686"/>
      <c r="F118" s="686"/>
      <c r="G118" s="687"/>
      <c r="H118" s="215"/>
      <c r="I118" s="249"/>
      <c r="J118" s="228"/>
      <c r="K118" s="228"/>
      <c r="L118" s="228"/>
      <c r="M118" s="259"/>
      <c r="N118" s="259"/>
      <c r="O118" s="228"/>
      <c r="P118" s="228"/>
      <c r="Q118" s="228"/>
      <c r="R118" s="234"/>
      <c r="S118" s="249"/>
      <c r="T118" s="249"/>
      <c r="U118" s="249"/>
      <c r="V118" s="249"/>
      <c r="W118" s="249"/>
      <c r="X118" s="249"/>
      <c r="Y118" s="249"/>
      <c r="Z118" s="249"/>
      <c r="AA118" s="249"/>
      <c r="AB118" s="249"/>
      <c r="AC118" s="249"/>
      <c r="AD118" s="249"/>
      <c r="AE118" s="40"/>
      <c r="AF118" s="260"/>
      <c r="AG118" s="260"/>
      <c r="AH118" s="260"/>
      <c r="AI118" s="260"/>
      <c r="AJ118" s="260"/>
      <c r="AK118" s="260"/>
      <c r="AL118" s="260"/>
      <c r="AM118" s="260"/>
      <c r="AN118" s="260"/>
      <c r="AO118" s="260"/>
      <c r="AP118" s="260"/>
      <c r="AQ118" s="260"/>
      <c r="AR118" s="260"/>
      <c r="AS118" s="260"/>
      <c r="AT118" s="260"/>
      <c r="AU118" s="260"/>
      <c r="AV118" s="228"/>
      <c r="AW118" s="228"/>
      <c r="AX118" s="228"/>
      <c r="AY118" s="227"/>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9"/>
      <c r="DB118" s="209"/>
      <c r="DC118" s="209"/>
      <c r="DD118" s="209"/>
      <c r="DE118" s="209"/>
      <c r="DF118" s="209"/>
      <c r="DG118" s="209"/>
      <c r="DH118" s="209"/>
      <c r="DI118" s="209"/>
      <c r="DJ118" s="209"/>
      <c r="DK118" s="209"/>
      <c r="DL118" s="209"/>
      <c r="DM118" s="209"/>
      <c r="DN118" s="209"/>
      <c r="DO118" s="209"/>
      <c r="DP118" s="209"/>
      <c r="DQ118" s="209"/>
      <c r="DR118" s="209"/>
      <c r="DS118" s="209"/>
      <c r="DT118" s="209"/>
      <c r="DU118" s="209"/>
      <c r="DV118" s="209"/>
      <c r="DW118" s="209"/>
      <c r="DX118" s="209"/>
      <c r="DY118" s="209"/>
      <c r="DZ118" s="209"/>
      <c r="EA118" s="209"/>
      <c r="EB118" s="209"/>
      <c r="EC118" s="209"/>
      <c r="ED118" s="209"/>
      <c r="EE118" s="209"/>
      <c r="EF118" s="209"/>
      <c r="EG118" s="209"/>
      <c r="EH118" s="209"/>
      <c r="EI118" s="209"/>
      <c r="EJ118" s="209"/>
      <c r="EK118" s="209"/>
      <c r="EL118" s="209"/>
      <c r="EM118" s="209"/>
      <c r="EN118" s="209"/>
      <c r="EO118" s="209"/>
      <c r="EP118" s="209"/>
      <c r="EQ118" s="209"/>
      <c r="ER118" s="209"/>
      <c r="ES118" s="209"/>
      <c r="ET118" s="209"/>
      <c r="EU118" s="209"/>
      <c r="EV118" s="209"/>
      <c r="EW118" s="209"/>
      <c r="EX118" s="209"/>
      <c r="EY118" s="209"/>
      <c r="EZ118" s="209"/>
      <c r="FA118" s="209"/>
      <c r="FB118" s="209"/>
      <c r="FC118" s="209"/>
      <c r="FD118" s="209"/>
      <c r="FE118" s="209"/>
      <c r="FF118" s="209"/>
      <c r="FG118" s="209"/>
      <c r="FH118" s="209"/>
      <c r="FI118" s="209"/>
      <c r="FJ118" s="209"/>
      <c r="FK118" s="209"/>
      <c r="FL118" s="209"/>
      <c r="FM118" s="209"/>
      <c r="FN118" s="209"/>
      <c r="FO118" s="209"/>
      <c r="FP118" s="209"/>
      <c r="FQ118" s="209"/>
      <c r="FR118" s="209"/>
      <c r="FS118" s="209"/>
      <c r="FT118" s="209"/>
      <c r="FU118" s="209"/>
      <c r="FV118" s="209"/>
      <c r="FW118" s="209"/>
      <c r="FX118" s="209"/>
      <c r="FY118" s="209"/>
      <c r="FZ118" s="209"/>
      <c r="GA118" s="209"/>
      <c r="GB118" s="209"/>
      <c r="GC118" s="209"/>
      <c r="GD118" s="209"/>
      <c r="GE118" s="209"/>
      <c r="GF118" s="209"/>
      <c r="GG118" s="209"/>
      <c r="GH118" s="209"/>
      <c r="GI118" s="209"/>
      <c r="GJ118" s="209"/>
      <c r="GK118" s="209"/>
      <c r="GL118" s="209"/>
      <c r="GM118" s="209"/>
      <c r="GN118" s="209"/>
      <c r="GO118" s="209"/>
      <c r="GP118" s="209"/>
      <c r="GQ118" s="209"/>
      <c r="GR118" s="209"/>
      <c r="GS118" s="209"/>
      <c r="GT118" s="209"/>
      <c r="GU118" s="209"/>
      <c r="GV118" s="209"/>
      <c r="GW118" s="209"/>
      <c r="GX118" s="209"/>
      <c r="GY118" s="209"/>
      <c r="GZ118" s="209"/>
      <c r="HA118" s="209"/>
      <c r="HB118" s="209"/>
      <c r="HC118" s="209"/>
      <c r="HD118" s="209"/>
      <c r="HE118" s="209"/>
      <c r="HF118" s="209"/>
      <c r="HG118" s="209"/>
      <c r="HH118" s="209"/>
      <c r="HI118" s="209"/>
      <c r="HJ118" s="209"/>
      <c r="HK118" s="209"/>
      <c r="HL118" s="209"/>
      <c r="HM118" s="209"/>
      <c r="HN118" s="209"/>
      <c r="HO118" s="209"/>
      <c r="HP118" s="209"/>
      <c r="HQ118" s="209"/>
      <c r="HR118" s="209"/>
      <c r="HS118" s="209"/>
      <c r="HT118" s="209"/>
      <c r="HU118" s="209"/>
      <c r="HV118" s="209"/>
      <c r="HW118" s="209"/>
      <c r="HX118" s="209"/>
      <c r="HY118" s="209"/>
      <c r="HZ118" s="209"/>
      <c r="IA118" s="209"/>
      <c r="IB118" s="209"/>
      <c r="IC118" s="209"/>
      <c r="ID118" s="209"/>
      <c r="IE118" s="209"/>
      <c r="IF118" s="209"/>
      <c r="IG118" s="209"/>
      <c r="IH118" s="209"/>
      <c r="II118" s="209"/>
      <c r="IJ118" s="209"/>
      <c r="IK118" s="209"/>
      <c r="IL118" s="209"/>
      <c r="IM118" s="209"/>
      <c r="IN118" s="209"/>
      <c r="IO118" s="209"/>
      <c r="IP118" s="209"/>
      <c r="IQ118" s="209"/>
      <c r="IR118" s="209"/>
      <c r="IS118" s="209"/>
      <c r="IT118" s="209"/>
      <c r="IU118" s="209"/>
      <c r="IV118" s="209"/>
    </row>
    <row r="119" spans="1:256" s="116" customFormat="1" ht="17.2" customHeight="1" x14ac:dyDescent="0.15">
      <c r="A119" s="209"/>
      <c r="B119" s="685"/>
      <c r="C119" s="686"/>
      <c r="D119" s="686"/>
      <c r="E119" s="686"/>
      <c r="F119" s="686"/>
      <c r="G119" s="687"/>
      <c r="H119" s="215"/>
      <c r="I119" s="254"/>
      <c r="J119" s="254"/>
      <c r="K119" s="254"/>
      <c r="L119" s="249"/>
      <c r="M119" s="259"/>
      <c r="N119" s="259"/>
      <c r="O119" s="228"/>
      <c r="P119" s="228"/>
      <c r="Q119" s="228"/>
      <c r="R119" s="234"/>
      <c r="S119" s="249"/>
      <c r="T119" s="249"/>
      <c r="U119" s="249"/>
      <c r="V119" s="249"/>
      <c r="W119" s="249"/>
      <c r="X119" s="249"/>
      <c r="Y119" s="249"/>
      <c r="Z119" s="249"/>
      <c r="AA119" s="249"/>
      <c r="AB119" s="249"/>
      <c r="AC119" s="249"/>
      <c r="AD119" s="249"/>
      <c r="AE119" s="40"/>
      <c r="AF119" s="249"/>
      <c r="AG119" s="249"/>
      <c r="AH119" s="249"/>
      <c r="AI119" s="249"/>
      <c r="AJ119" s="249"/>
      <c r="AK119" s="228"/>
      <c r="AL119" s="228"/>
      <c r="AM119" s="228"/>
      <c r="AN119" s="228"/>
      <c r="AO119" s="228"/>
      <c r="AP119" s="228"/>
      <c r="AQ119" s="228"/>
      <c r="AR119" s="228"/>
      <c r="AS119" s="228"/>
      <c r="AT119" s="228"/>
      <c r="AU119" s="228"/>
      <c r="AV119" s="228"/>
      <c r="AW119" s="228"/>
      <c r="AX119" s="228"/>
      <c r="AY119" s="227"/>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9"/>
      <c r="DB119" s="209"/>
      <c r="DC119" s="209"/>
      <c r="DD119" s="209"/>
      <c r="DE119" s="209"/>
      <c r="DF119" s="209"/>
      <c r="DG119" s="209"/>
      <c r="DH119" s="209"/>
      <c r="DI119" s="209"/>
      <c r="DJ119" s="209"/>
      <c r="DK119" s="209"/>
      <c r="DL119" s="209"/>
      <c r="DM119" s="209"/>
      <c r="DN119" s="209"/>
      <c r="DO119" s="209"/>
      <c r="DP119" s="209"/>
      <c r="DQ119" s="209"/>
      <c r="DR119" s="209"/>
      <c r="DS119" s="209"/>
      <c r="DT119" s="209"/>
      <c r="DU119" s="209"/>
      <c r="DV119" s="209"/>
      <c r="DW119" s="209"/>
      <c r="DX119" s="209"/>
      <c r="DY119" s="209"/>
      <c r="DZ119" s="209"/>
      <c r="EA119" s="209"/>
      <c r="EB119" s="209"/>
      <c r="EC119" s="209"/>
      <c r="ED119" s="209"/>
      <c r="EE119" s="209"/>
      <c r="EF119" s="209"/>
      <c r="EG119" s="209"/>
      <c r="EH119" s="209"/>
      <c r="EI119" s="209"/>
      <c r="EJ119" s="209"/>
      <c r="EK119" s="209"/>
      <c r="EL119" s="209"/>
      <c r="EM119" s="209"/>
      <c r="EN119" s="209"/>
      <c r="EO119" s="209"/>
      <c r="EP119" s="209"/>
      <c r="EQ119" s="209"/>
      <c r="ER119" s="209"/>
      <c r="ES119" s="209"/>
      <c r="ET119" s="209"/>
      <c r="EU119" s="209"/>
      <c r="EV119" s="209"/>
      <c r="EW119" s="209"/>
      <c r="EX119" s="209"/>
      <c r="EY119" s="209"/>
      <c r="EZ119" s="209"/>
      <c r="FA119" s="209"/>
      <c r="FB119" s="209"/>
      <c r="FC119" s="209"/>
      <c r="FD119" s="209"/>
      <c r="FE119" s="209"/>
      <c r="FF119" s="209"/>
      <c r="FG119" s="209"/>
      <c r="FH119" s="209"/>
      <c r="FI119" s="209"/>
      <c r="FJ119" s="209"/>
      <c r="FK119" s="209"/>
      <c r="FL119" s="209"/>
      <c r="FM119" s="209"/>
      <c r="FN119" s="209"/>
      <c r="FO119" s="209"/>
      <c r="FP119" s="209"/>
      <c r="FQ119" s="209"/>
      <c r="FR119" s="209"/>
      <c r="FS119" s="209"/>
      <c r="FT119" s="209"/>
      <c r="FU119" s="209"/>
      <c r="FV119" s="209"/>
      <c r="FW119" s="209"/>
      <c r="FX119" s="209"/>
      <c r="FY119" s="209"/>
      <c r="FZ119" s="209"/>
      <c r="GA119" s="209"/>
      <c r="GB119" s="209"/>
      <c r="GC119" s="209"/>
      <c r="GD119" s="209"/>
      <c r="GE119" s="209"/>
      <c r="GF119" s="209"/>
      <c r="GG119" s="209"/>
      <c r="GH119" s="209"/>
      <c r="GI119" s="209"/>
      <c r="GJ119" s="209"/>
      <c r="GK119" s="209"/>
      <c r="GL119" s="209"/>
      <c r="GM119" s="209"/>
      <c r="GN119" s="209"/>
      <c r="GO119" s="209"/>
      <c r="GP119" s="209"/>
      <c r="GQ119" s="209"/>
      <c r="GR119" s="209"/>
      <c r="GS119" s="209"/>
      <c r="GT119" s="209"/>
      <c r="GU119" s="209"/>
      <c r="GV119" s="209"/>
      <c r="GW119" s="209"/>
      <c r="GX119" s="209"/>
      <c r="GY119" s="209"/>
      <c r="GZ119" s="209"/>
      <c r="HA119" s="209"/>
      <c r="HB119" s="209"/>
      <c r="HC119" s="209"/>
      <c r="HD119" s="209"/>
      <c r="HE119" s="209"/>
      <c r="HF119" s="209"/>
      <c r="HG119" s="209"/>
      <c r="HH119" s="209"/>
      <c r="HI119" s="209"/>
      <c r="HJ119" s="209"/>
      <c r="HK119" s="209"/>
      <c r="HL119" s="209"/>
      <c r="HM119" s="209"/>
      <c r="HN119" s="209"/>
      <c r="HO119" s="209"/>
      <c r="HP119" s="209"/>
      <c r="HQ119" s="209"/>
      <c r="HR119" s="209"/>
      <c r="HS119" s="209"/>
      <c r="HT119" s="209"/>
      <c r="HU119" s="209"/>
      <c r="HV119" s="209"/>
      <c r="HW119" s="209"/>
      <c r="HX119" s="209"/>
      <c r="HY119" s="209"/>
      <c r="HZ119" s="209"/>
      <c r="IA119" s="209"/>
      <c r="IB119" s="209"/>
      <c r="IC119" s="209"/>
      <c r="ID119" s="209"/>
      <c r="IE119" s="209"/>
      <c r="IF119" s="209"/>
      <c r="IG119" s="209"/>
      <c r="IH119" s="209"/>
      <c r="II119" s="209"/>
      <c r="IJ119" s="209"/>
      <c r="IK119" s="209"/>
      <c r="IL119" s="209"/>
      <c r="IM119" s="209"/>
      <c r="IN119" s="209"/>
      <c r="IO119" s="209"/>
      <c r="IP119" s="209"/>
      <c r="IQ119" s="209"/>
      <c r="IR119" s="209"/>
      <c r="IS119" s="209"/>
      <c r="IT119" s="209"/>
      <c r="IU119" s="209"/>
      <c r="IV119" s="209"/>
    </row>
    <row r="120" spans="1:256" s="116" customFormat="1" ht="17.2" customHeight="1" x14ac:dyDescent="0.15">
      <c r="A120" s="209"/>
      <c r="B120" s="685"/>
      <c r="C120" s="686"/>
      <c r="D120" s="686"/>
      <c r="E120" s="686"/>
      <c r="F120" s="686"/>
      <c r="G120" s="687"/>
      <c r="H120" s="215"/>
      <c r="I120" s="254"/>
      <c r="J120" s="254"/>
      <c r="K120" s="254"/>
      <c r="L120" s="249"/>
      <c r="M120" s="259"/>
      <c r="N120" s="259"/>
      <c r="O120" s="228"/>
      <c r="P120" s="228"/>
      <c r="Q120" s="228"/>
      <c r="R120" s="234"/>
      <c r="S120" s="249"/>
      <c r="T120" s="249"/>
      <c r="U120" s="249"/>
      <c r="V120" s="249"/>
      <c r="W120" s="249"/>
      <c r="X120" s="249"/>
      <c r="Y120" s="249"/>
      <c r="Z120" s="249"/>
      <c r="AA120" s="249"/>
      <c r="AB120" s="249"/>
      <c r="AC120" s="249"/>
      <c r="AD120" s="249"/>
      <c r="AE120" s="40"/>
      <c r="AF120" s="249"/>
      <c r="AG120" s="249"/>
      <c r="AH120" s="249"/>
      <c r="AI120" s="249"/>
      <c r="AJ120" s="249"/>
      <c r="AK120" s="228"/>
      <c r="AL120" s="228"/>
      <c r="AM120" s="228"/>
      <c r="AN120" s="228"/>
      <c r="AO120" s="228"/>
      <c r="AP120" s="228"/>
      <c r="AQ120" s="228"/>
      <c r="AR120" s="228"/>
      <c r="AS120" s="228"/>
      <c r="AT120" s="228"/>
      <c r="AU120" s="228"/>
      <c r="AV120" s="228"/>
      <c r="AW120" s="228"/>
      <c r="AX120" s="228"/>
      <c r="AY120" s="227"/>
      <c r="AZ120" s="209"/>
      <c r="BA120" s="209"/>
      <c r="BB120" s="209"/>
      <c r="BC120" s="209"/>
      <c r="BD120" s="209"/>
      <c r="BE120" s="209"/>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9"/>
      <c r="DB120" s="209"/>
      <c r="DC120" s="209"/>
      <c r="DD120" s="209"/>
      <c r="DE120" s="209"/>
      <c r="DF120" s="209"/>
      <c r="DG120" s="209"/>
      <c r="DH120" s="209"/>
      <c r="DI120" s="209"/>
      <c r="DJ120" s="209"/>
      <c r="DK120" s="209"/>
      <c r="DL120" s="209"/>
      <c r="DM120" s="209"/>
      <c r="DN120" s="209"/>
      <c r="DO120" s="209"/>
      <c r="DP120" s="209"/>
      <c r="DQ120" s="209"/>
      <c r="DR120" s="209"/>
      <c r="DS120" s="209"/>
      <c r="DT120" s="209"/>
      <c r="DU120" s="209"/>
      <c r="DV120" s="209"/>
      <c r="DW120" s="209"/>
      <c r="DX120" s="209"/>
      <c r="DY120" s="209"/>
      <c r="DZ120" s="209"/>
      <c r="EA120" s="209"/>
      <c r="EB120" s="209"/>
      <c r="EC120" s="209"/>
      <c r="ED120" s="209"/>
      <c r="EE120" s="209"/>
      <c r="EF120" s="209"/>
      <c r="EG120" s="209"/>
      <c r="EH120" s="209"/>
      <c r="EI120" s="209"/>
      <c r="EJ120" s="209"/>
      <c r="EK120" s="209"/>
      <c r="EL120" s="209"/>
      <c r="EM120" s="209"/>
      <c r="EN120" s="209"/>
      <c r="EO120" s="209"/>
      <c r="EP120" s="209"/>
      <c r="EQ120" s="209"/>
      <c r="ER120" s="209"/>
      <c r="ES120" s="209"/>
      <c r="ET120" s="209"/>
      <c r="EU120" s="209"/>
      <c r="EV120" s="209"/>
      <c r="EW120" s="209"/>
      <c r="EX120" s="209"/>
      <c r="EY120" s="209"/>
      <c r="EZ120" s="209"/>
      <c r="FA120" s="209"/>
      <c r="FB120" s="209"/>
      <c r="FC120" s="209"/>
      <c r="FD120" s="209"/>
      <c r="FE120" s="209"/>
      <c r="FF120" s="209"/>
      <c r="FG120" s="209"/>
      <c r="FH120" s="209"/>
      <c r="FI120" s="209"/>
      <c r="FJ120" s="209"/>
      <c r="FK120" s="209"/>
      <c r="FL120" s="209"/>
      <c r="FM120" s="209"/>
      <c r="FN120" s="209"/>
      <c r="FO120" s="209"/>
      <c r="FP120" s="209"/>
      <c r="FQ120" s="209"/>
      <c r="FR120" s="209"/>
      <c r="FS120" s="209"/>
      <c r="FT120" s="209"/>
      <c r="FU120" s="209"/>
      <c r="FV120" s="209"/>
      <c r="FW120" s="209"/>
      <c r="FX120" s="209"/>
      <c r="FY120" s="209"/>
      <c r="FZ120" s="209"/>
      <c r="GA120" s="209"/>
      <c r="GB120" s="209"/>
      <c r="GC120" s="209"/>
      <c r="GD120" s="209"/>
      <c r="GE120" s="209"/>
      <c r="GF120" s="209"/>
      <c r="GG120" s="209"/>
      <c r="GH120" s="209"/>
      <c r="GI120" s="209"/>
      <c r="GJ120" s="209"/>
      <c r="GK120" s="209"/>
      <c r="GL120" s="209"/>
      <c r="GM120" s="209"/>
      <c r="GN120" s="209"/>
      <c r="GO120" s="209"/>
      <c r="GP120" s="209"/>
      <c r="GQ120" s="209"/>
      <c r="GR120" s="209"/>
      <c r="GS120" s="209"/>
      <c r="GT120" s="209"/>
      <c r="GU120" s="209"/>
      <c r="GV120" s="209"/>
      <c r="GW120" s="209"/>
      <c r="GX120" s="209"/>
      <c r="GY120" s="209"/>
      <c r="GZ120" s="209"/>
      <c r="HA120" s="209"/>
      <c r="HB120" s="209"/>
      <c r="HC120" s="209"/>
      <c r="HD120" s="209"/>
      <c r="HE120" s="209"/>
      <c r="HF120" s="209"/>
      <c r="HG120" s="209"/>
      <c r="HH120" s="209"/>
      <c r="HI120" s="209"/>
      <c r="HJ120" s="209"/>
      <c r="HK120" s="209"/>
      <c r="HL120" s="209"/>
      <c r="HM120" s="209"/>
      <c r="HN120" s="209"/>
      <c r="HO120" s="209"/>
      <c r="HP120" s="209"/>
      <c r="HQ120" s="209"/>
      <c r="HR120" s="209"/>
      <c r="HS120" s="209"/>
      <c r="HT120" s="209"/>
      <c r="HU120" s="209"/>
      <c r="HV120" s="209"/>
      <c r="HW120" s="209"/>
      <c r="HX120" s="209"/>
      <c r="HY120" s="209"/>
      <c r="HZ120" s="209"/>
      <c r="IA120" s="209"/>
      <c r="IB120" s="209"/>
      <c r="IC120" s="209"/>
      <c r="ID120" s="209"/>
      <c r="IE120" s="209"/>
      <c r="IF120" s="209"/>
      <c r="IG120" s="209"/>
      <c r="IH120" s="209"/>
      <c r="II120" s="209"/>
      <c r="IJ120" s="209"/>
      <c r="IK120" s="209"/>
      <c r="IL120" s="209"/>
      <c r="IM120" s="209"/>
      <c r="IN120" s="209"/>
      <c r="IO120" s="209"/>
      <c r="IP120" s="209"/>
      <c r="IQ120" s="209"/>
      <c r="IR120" s="209"/>
      <c r="IS120" s="209"/>
      <c r="IT120" s="209"/>
      <c r="IU120" s="209"/>
      <c r="IV120" s="209"/>
    </row>
    <row r="121" spans="1:256" s="116" customFormat="1" ht="17.2" customHeight="1" x14ac:dyDescent="0.15">
      <c r="A121" s="209"/>
      <c r="B121" s="685"/>
      <c r="C121" s="686"/>
      <c r="D121" s="686"/>
      <c r="E121" s="686"/>
      <c r="F121" s="686"/>
      <c r="G121" s="687"/>
      <c r="H121" s="215"/>
      <c r="I121" s="254"/>
      <c r="J121" s="254"/>
      <c r="K121" s="254"/>
      <c r="L121" s="249"/>
      <c r="M121" s="259"/>
      <c r="N121" s="259"/>
      <c r="O121" s="228"/>
      <c r="P121" s="228"/>
      <c r="Q121" s="228"/>
      <c r="R121" s="234"/>
      <c r="S121" s="249"/>
      <c r="T121" s="249"/>
      <c r="U121" s="249"/>
      <c r="V121" s="249"/>
      <c r="W121" s="249"/>
      <c r="X121" s="249"/>
      <c r="Y121" s="249"/>
      <c r="Z121" s="249"/>
      <c r="AA121" s="249"/>
      <c r="AB121" s="249"/>
      <c r="AC121" s="249"/>
      <c r="AD121" s="249"/>
      <c r="AE121" s="40"/>
      <c r="AF121" s="249"/>
      <c r="AG121" s="249"/>
      <c r="AH121" s="249"/>
      <c r="AI121" s="249"/>
      <c r="AJ121" s="249"/>
      <c r="AK121" s="228"/>
      <c r="AL121" s="228"/>
      <c r="AM121" s="228"/>
      <c r="AN121" s="228"/>
      <c r="AO121" s="228"/>
      <c r="AP121" s="228"/>
      <c r="AQ121" s="228"/>
      <c r="AR121" s="228"/>
      <c r="AS121" s="228"/>
      <c r="AT121" s="228"/>
      <c r="AU121" s="228"/>
      <c r="AV121" s="228"/>
      <c r="AW121" s="228"/>
      <c r="AX121" s="228"/>
      <c r="AY121" s="227"/>
      <c r="AZ121" s="209"/>
      <c r="BA121" s="209"/>
      <c r="BB121" s="209"/>
      <c r="BC121" s="209"/>
      <c r="BD121" s="209"/>
      <c r="BE121" s="209"/>
      <c r="BF121" s="209"/>
      <c r="BG121" s="209"/>
      <c r="BH121" s="209"/>
      <c r="BI121" s="209"/>
      <c r="BJ121" s="209"/>
      <c r="BK121" s="209"/>
      <c r="BL121" s="209"/>
      <c r="BM121" s="209"/>
      <c r="BN121" s="209"/>
      <c r="BO121" s="209"/>
      <c r="BP121" s="209"/>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9"/>
      <c r="DB121" s="209"/>
      <c r="DC121" s="209"/>
      <c r="DD121" s="209"/>
      <c r="DE121" s="209"/>
      <c r="DF121" s="209"/>
      <c r="DG121" s="209"/>
      <c r="DH121" s="209"/>
      <c r="DI121" s="209"/>
      <c r="DJ121" s="209"/>
      <c r="DK121" s="209"/>
      <c r="DL121" s="209"/>
      <c r="DM121" s="209"/>
      <c r="DN121" s="209"/>
      <c r="DO121" s="209"/>
      <c r="DP121" s="209"/>
      <c r="DQ121" s="209"/>
      <c r="DR121" s="209"/>
      <c r="DS121" s="209"/>
      <c r="DT121" s="209"/>
      <c r="DU121" s="209"/>
      <c r="DV121" s="209"/>
      <c r="DW121" s="209"/>
      <c r="DX121" s="209"/>
      <c r="DY121" s="209"/>
      <c r="DZ121" s="209"/>
      <c r="EA121" s="209"/>
      <c r="EB121" s="209"/>
      <c r="EC121" s="209"/>
      <c r="ED121" s="209"/>
      <c r="EE121" s="209"/>
      <c r="EF121" s="209"/>
      <c r="EG121" s="209"/>
      <c r="EH121" s="209"/>
      <c r="EI121" s="209"/>
      <c r="EJ121" s="209"/>
      <c r="EK121" s="209"/>
      <c r="EL121" s="209"/>
      <c r="EM121" s="209"/>
      <c r="EN121" s="209"/>
      <c r="EO121" s="209"/>
      <c r="EP121" s="209"/>
      <c r="EQ121" s="209"/>
      <c r="ER121" s="209"/>
      <c r="ES121" s="209"/>
      <c r="ET121" s="209"/>
      <c r="EU121" s="209"/>
      <c r="EV121" s="209"/>
      <c r="EW121" s="209"/>
      <c r="EX121" s="209"/>
      <c r="EY121" s="209"/>
      <c r="EZ121" s="209"/>
      <c r="FA121" s="209"/>
      <c r="FB121" s="209"/>
      <c r="FC121" s="209"/>
      <c r="FD121" s="209"/>
      <c r="FE121" s="209"/>
      <c r="FF121" s="209"/>
      <c r="FG121" s="209"/>
      <c r="FH121" s="209"/>
      <c r="FI121" s="209"/>
      <c r="FJ121" s="209"/>
      <c r="FK121" s="209"/>
      <c r="FL121" s="209"/>
      <c r="FM121" s="209"/>
      <c r="FN121" s="209"/>
      <c r="FO121" s="209"/>
      <c r="FP121" s="209"/>
      <c r="FQ121" s="209"/>
      <c r="FR121" s="209"/>
      <c r="FS121" s="209"/>
      <c r="FT121" s="209"/>
      <c r="FU121" s="209"/>
      <c r="FV121" s="209"/>
      <c r="FW121" s="209"/>
      <c r="FX121" s="209"/>
      <c r="FY121" s="209"/>
      <c r="FZ121" s="209"/>
      <c r="GA121" s="209"/>
      <c r="GB121" s="209"/>
      <c r="GC121" s="209"/>
      <c r="GD121" s="209"/>
      <c r="GE121" s="209"/>
      <c r="GF121" s="209"/>
      <c r="GG121" s="209"/>
      <c r="GH121" s="209"/>
      <c r="GI121" s="209"/>
      <c r="GJ121" s="209"/>
      <c r="GK121" s="209"/>
      <c r="GL121" s="209"/>
      <c r="GM121" s="209"/>
      <c r="GN121" s="209"/>
      <c r="GO121" s="209"/>
      <c r="GP121" s="209"/>
      <c r="GQ121" s="209"/>
      <c r="GR121" s="209"/>
      <c r="GS121" s="209"/>
      <c r="GT121" s="209"/>
      <c r="GU121" s="209"/>
      <c r="GV121" s="209"/>
      <c r="GW121" s="209"/>
      <c r="GX121" s="209"/>
      <c r="GY121" s="209"/>
      <c r="GZ121" s="209"/>
      <c r="HA121" s="209"/>
      <c r="HB121" s="209"/>
      <c r="HC121" s="209"/>
      <c r="HD121" s="209"/>
      <c r="HE121" s="209"/>
      <c r="HF121" s="209"/>
      <c r="HG121" s="209"/>
      <c r="HH121" s="209"/>
      <c r="HI121" s="209"/>
      <c r="HJ121" s="209"/>
      <c r="HK121" s="209"/>
      <c r="HL121" s="209"/>
      <c r="HM121" s="209"/>
      <c r="HN121" s="209"/>
      <c r="HO121" s="209"/>
      <c r="HP121" s="209"/>
      <c r="HQ121" s="209"/>
      <c r="HR121" s="209"/>
      <c r="HS121" s="209"/>
      <c r="HT121" s="209"/>
      <c r="HU121" s="209"/>
      <c r="HV121" s="209"/>
      <c r="HW121" s="209"/>
      <c r="HX121" s="209"/>
      <c r="HY121" s="209"/>
      <c r="HZ121" s="209"/>
      <c r="IA121" s="209"/>
      <c r="IB121" s="209"/>
      <c r="IC121" s="209"/>
      <c r="ID121" s="209"/>
      <c r="IE121" s="209"/>
      <c r="IF121" s="209"/>
      <c r="IG121" s="209"/>
      <c r="IH121" s="209"/>
      <c r="II121" s="209"/>
      <c r="IJ121" s="209"/>
      <c r="IK121" s="209"/>
      <c r="IL121" s="209"/>
      <c r="IM121" s="209"/>
      <c r="IN121" s="209"/>
      <c r="IO121" s="209"/>
      <c r="IP121" s="209"/>
      <c r="IQ121" s="209"/>
      <c r="IR121" s="209"/>
      <c r="IS121" s="209"/>
      <c r="IT121" s="209"/>
      <c r="IU121" s="209"/>
      <c r="IV121" s="209"/>
    </row>
    <row r="122" spans="1:256" s="116" customFormat="1" ht="17.2" customHeight="1" x14ac:dyDescent="0.15">
      <c r="A122" s="209"/>
      <c r="B122" s="685"/>
      <c r="C122" s="686"/>
      <c r="D122" s="686"/>
      <c r="E122" s="686"/>
      <c r="F122" s="686"/>
      <c r="G122" s="687"/>
      <c r="H122" s="215"/>
      <c r="I122" s="254"/>
      <c r="J122" s="254"/>
      <c r="K122" s="254"/>
      <c r="L122" s="249"/>
      <c r="M122" s="259"/>
      <c r="N122" s="259"/>
      <c r="O122" s="228"/>
      <c r="P122" s="228"/>
      <c r="Q122" s="228"/>
      <c r="R122" s="234"/>
      <c r="S122" s="249"/>
      <c r="T122" s="249"/>
      <c r="U122" s="249"/>
      <c r="V122" s="249"/>
      <c r="W122" s="249"/>
      <c r="X122" s="249"/>
      <c r="Y122" s="249"/>
      <c r="Z122" s="249"/>
      <c r="AA122" s="249"/>
      <c r="AB122" s="249"/>
      <c r="AC122" s="249"/>
      <c r="AD122" s="249"/>
      <c r="AE122" s="40"/>
      <c r="AF122" s="249"/>
      <c r="AG122" s="261"/>
      <c r="AH122" s="262"/>
      <c r="AI122" s="262"/>
      <c r="AJ122" s="262"/>
      <c r="AK122" s="262"/>
      <c r="AL122" s="262"/>
      <c r="AM122" s="262"/>
      <c r="AN122" s="262"/>
      <c r="AO122" s="262"/>
      <c r="AP122" s="262"/>
      <c r="AQ122" s="262"/>
      <c r="AR122" s="262"/>
      <c r="AS122" s="262"/>
      <c r="AT122" s="262"/>
      <c r="AU122" s="262"/>
      <c r="AV122" s="262"/>
      <c r="AW122" s="262"/>
      <c r="AX122" s="262"/>
      <c r="AY122" s="227"/>
      <c r="AZ122" s="209"/>
      <c r="BA122" s="209"/>
      <c r="BB122" s="209"/>
      <c r="BC122" s="209"/>
      <c r="BD122" s="209"/>
      <c r="BE122" s="209"/>
      <c r="BF122" s="209"/>
      <c r="BG122" s="209"/>
      <c r="BH122" s="209"/>
      <c r="BI122" s="209"/>
      <c r="BJ122" s="209"/>
      <c r="BK122" s="209"/>
      <c r="BL122" s="209"/>
      <c r="BM122" s="209"/>
      <c r="BN122" s="209"/>
      <c r="BO122" s="209"/>
      <c r="BP122" s="209"/>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9"/>
      <c r="DB122" s="209"/>
      <c r="DC122" s="209"/>
      <c r="DD122" s="209"/>
      <c r="DE122" s="209"/>
      <c r="DF122" s="209"/>
      <c r="DG122" s="209"/>
      <c r="DH122" s="209"/>
      <c r="DI122" s="209"/>
      <c r="DJ122" s="209"/>
      <c r="DK122" s="209"/>
      <c r="DL122" s="209"/>
      <c r="DM122" s="209"/>
      <c r="DN122" s="209"/>
      <c r="DO122" s="209"/>
      <c r="DP122" s="209"/>
      <c r="DQ122" s="209"/>
      <c r="DR122" s="209"/>
      <c r="DS122" s="209"/>
      <c r="DT122" s="209"/>
      <c r="DU122" s="209"/>
      <c r="DV122" s="209"/>
      <c r="DW122" s="209"/>
      <c r="DX122" s="209"/>
      <c r="DY122" s="209"/>
      <c r="DZ122" s="209"/>
      <c r="EA122" s="209"/>
      <c r="EB122" s="209"/>
      <c r="EC122" s="209"/>
      <c r="ED122" s="209"/>
      <c r="EE122" s="209"/>
      <c r="EF122" s="209"/>
      <c r="EG122" s="209"/>
      <c r="EH122" s="209"/>
      <c r="EI122" s="209"/>
      <c r="EJ122" s="209"/>
      <c r="EK122" s="209"/>
      <c r="EL122" s="209"/>
      <c r="EM122" s="209"/>
      <c r="EN122" s="209"/>
      <c r="EO122" s="209"/>
      <c r="EP122" s="209"/>
      <c r="EQ122" s="209"/>
      <c r="ER122" s="209"/>
      <c r="ES122" s="209"/>
      <c r="ET122" s="209"/>
      <c r="EU122" s="209"/>
      <c r="EV122" s="209"/>
      <c r="EW122" s="209"/>
      <c r="EX122" s="209"/>
      <c r="EY122" s="209"/>
      <c r="EZ122" s="209"/>
      <c r="FA122" s="209"/>
      <c r="FB122" s="209"/>
      <c r="FC122" s="209"/>
      <c r="FD122" s="209"/>
      <c r="FE122" s="209"/>
      <c r="FF122" s="209"/>
      <c r="FG122" s="209"/>
      <c r="FH122" s="209"/>
      <c r="FI122" s="209"/>
      <c r="FJ122" s="209"/>
      <c r="FK122" s="209"/>
      <c r="FL122" s="209"/>
      <c r="FM122" s="209"/>
      <c r="FN122" s="209"/>
      <c r="FO122" s="209"/>
      <c r="FP122" s="209"/>
      <c r="FQ122" s="209"/>
      <c r="FR122" s="209"/>
      <c r="FS122" s="209"/>
      <c r="FT122" s="209"/>
      <c r="FU122" s="209"/>
      <c r="FV122" s="209"/>
      <c r="FW122" s="209"/>
      <c r="FX122" s="209"/>
      <c r="FY122" s="209"/>
      <c r="FZ122" s="209"/>
      <c r="GA122" s="209"/>
      <c r="GB122" s="209"/>
      <c r="GC122" s="209"/>
      <c r="GD122" s="209"/>
      <c r="GE122" s="209"/>
      <c r="GF122" s="209"/>
      <c r="GG122" s="209"/>
      <c r="GH122" s="209"/>
      <c r="GI122" s="209"/>
      <c r="GJ122" s="209"/>
      <c r="GK122" s="209"/>
      <c r="GL122" s="209"/>
      <c r="GM122" s="209"/>
      <c r="GN122" s="209"/>
      <c r="GO122" s="209"/>
      <c r="GP122" s="209"/>
      <c r="GQ122" s="209"/>
      <c r="GR122" s="209"/>
      <c r="GS122" s="209"/>
      <c r="GT122" s="209"/>
      <c r="GU122" s="209"/>
      <c r="GV122" s="209"/>
      <c r="GW122" s="209"/>
      <c r="GX122" s="209"/>
      <c r="GY122" s="209"/>
      <c r="GZ122" s="209"/>
      <c r="HA122" s="209"/>
      <c r="HB122" s="209"/>
      <c r="HC122" s="209"/>
      <c r="HD122" s="209"/>
      <c r="HE122" s="209"/>
      <c r="HF122" s="209"/>
      <c r="HG122" s="209"/>
      <c r="HH122" s="209"/>
      <c r="HI122" s="209"/>
      <c r="HJ122" s="209"/>
      <c r="HK122" s="209"/>
      <c r="HL122" s="209"/>
      <c r="HM122" s="209"/>
      <c r="HN122" s="209"/>
      <c r="HO122" s="209"/>
      <c r="HP122" s="209"/>
      <c r="HQ122" s="209"/>
      <c r="HR122" s="209"/>
      <c r="HS122" s="209"/>
      <c r="HT122" s="209"/>
      <c r="HU122" s="209"/>
      <c r="HV122" s="209"/>
      <c r="HW122" s="209"/>
      <c r="HX122" s="209"/>
      <c r="HY122" s="209"/>
      <c r="HZ122" s="209"/>
      <c r="IA122" s="209"/>
      <c r="IB122" s="209"/>
      <c r="IC122" s="209"/>
      <c r="ID122" s="209"/>
      <c r="IE122" s="209"/>
      <c r="IF122" s="209"/>
      <c r="IG122" s="209"/>
      <c r="IH122" s="209"/>
      <c r="II122" s="209"/>
      <c r="IJ122" s="209"/>
      <c r="IK122" s="209"/>
      <c r="IL122" s="209"/>
      <c r="IM122" s="209"/>
      <c r="IN122" s="209"/>
      <c r="IO122" s="209"/>
      <c r="IP122" s="209"/>
      <c r="IQ122" s="209"/>
      <c r="IR122" s="209"/>
      <c r="IS122" s="209"/>
      <c r="IT122" s="209"/>
      <c r="IU122" s="209"/>
      <c r="IV122" s="209"/>
    </row>
    <row r="123" spans="1:256" s="116" customFormat="1" ht="17.2" customHeight="1" x14ac:dyDescent="0.15">
      <c r="A123" s="209"/>
      <c r="B123" s="685"/>
      <c r="C123" s="686"/>
      <c r="D123" s="686"/>
      <c r="E123" s="686"/>
      <c r="F123" s="686"/>
      <c r="G123" s="687"/>
      <c r="H123" s="215"/>
      <c r="I123" s="254"/>
      <c r="J123" s="254"/>
      <c r="K123" s="254"/>
      <c r="L123" s="249"/>
      <c r="M123" s="259"/>
      <c r="N123" s="259"/>
      <c r="O123" s="228"/>
      <c r="P123" s="228"/>
      <c r="Q123" s="228"/>
      <c r="R123" s="234"/>
      <c r="S123" s="249"/>
      <c r="T123" s="249"/>
      <c r="U123" s="249"/>
      <c r="V123" s="249"/>
      <c r="W123" s="249"/>
      <c r="X123" s="249"/>
      <c r="Y123" s="249"/>
      <c r="Z123" s="249"/>
      <c r="AA123" s="249"/>
      <c r="AB123" s="249"/>
      <c r="AC123" s="249"/>
      <c r="AD123" s="249"/>
      <c r="AE123" s="40"/>
      <c r="AF123" s="249"/>
      <c r="AG123" s="262"/>
      <c r="AH123" s="262"/>
      <c r="AI123" s="262"/>
      <c r="AJ123" s="262"/>
      <c r="AK123" s="262"/>
      <c r="AL123" s="262"/>
      <c r="AM123" s="262"/>
      <c r="AN123" s="262"/>
      <c r="AO123" s="262"/>
      <c r="AP123" s="262"/>
      <c r="AQ123" s="262"/>
      <c r="AR123" s="262"/>
      <c r="AS123" s="262"/>
      <c r="AT123" s="262"/>
      <c r="AU123" s="262"/>
      <c r="AV123" s="262"/>
      <c r="AW123" s="262"/>
      <c r="AX123" s="262"/>
      <c r="AY123" s="227"/>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9"/>
      <c r="DB123" s="209"/>
      <c r="DC123" s="209"/>
      <c r="DD123" s="209"/>
      <c r="DE123" s="209"/>
      <c r="DF123" s="209"/>
      <c r="DG123" s="209"/>
      <c r="DH123" s="209"/>
      <c r="DI123" s="209"/>
      <c r="DJ123" s="209"/>
      <c r="DK123" s="209"/>
      <c r="DL123" s="209"/>
      <c r="DM123" s="209"/>
      <c r="DN123" s="209"/>
      <c r="DO123" s="209"/>
      <c r="DP123" s="209"/>
      <c r="DQ123" s="209"/>
      <c r="DR123" s="209"/>
      <c r="DS123" s="209"/>
      <c r="DT123" s="209"/>
      <c r="DU123" s="209"/>
      <c r="DV123" s="209"/>
      <c r="DW123" s="209"/>
      <c r="DX123" s="209"/>
      <c r="DY123" s="209"/>
      <c r="DZ123" s="209"/>
      <c r="EA123" s="209"/>
      <c r="EB123" s="209"/>
      <c r="EC123" s="209"/>
      <c r="ED123" s="209"/>
      <c r="EE123" s="209"/>
      <c r="EF123" s="209"/>
      <c r="EG123" s="209"/>
      <c r="EH123" s="209"/>
      <c r="EI123" s="209"/>
      <c r="EJ123" s="209"/>
      <c r="EK123" s="209"/>
      <c r="EL123" s="209"/>
      <c r="EM123" s="209"/>
      <c r="EN123" s="209"/>
      <c r="EO123" s="209"/>
      <c r="EP123" s="209"/>
      <c r="EQ123" s="209"/>
      <c r="ER123" s="209"/>
      <c r="ES123" s="209"/>
      <c r="ET123" s="209"/>
      <c r="EU123" s="209"/>
      <c r="EV123" s="209"/>
      <c r="EW123" s="209"/>
      <c r="EX123" s="209"/>
      <c r="EY123" s="209"/>
      <c r="EZ123" s="209"/>
      <c r="FA123" s="209"/>
      <c r="FB123" s="209"/>
      <c r="FC123" s="209"/>
      <c r="FD123" s="209"/>
      <c r="FE123" s="209"/>
      <c r="FF123" s="209"/>
      <c r="FG123" s="209"/>
      <c r="FH123" s="209"/>
      <c r="FI123" s="209"/>
      <c r="FJ123" s="209"/>
      <c r="FK123" s="209"/>
      <c r="FL123" s="209"/>
      <c r="FM123" s="209"/>
      <c r="FN123" s="209"/>
      <c r="FO123" s="209"/>
      <c r="FP123" s="209"/>
      <c r="FQ123" s="209"/>
      <c r="FR123" s="209"/>
      <c r="FS123" s="209"/>
      <c r="FT123" s="209"/>
      <c r="FU123" s="209"/>
      <c r="FV123" s="209"/>
      <c r="FW123" s="209"/>
      <c r="FX123" s="209"/>
      <c r="FY123" s="209"/>
      <c r="FZ123" s="209"/>
      <c r="GA123" s="209"/>
      <c r="GB123" s="209"/>
      <c r="GC123" s="209"/>
      <c r="GD123" s="209"/>
      <c r="GE123" s="209"/>
      <c r="GF123" s="209"/>
      <c r="GG123" s="209"/>
      <c r="GH123" s="209"/>
      <c r="GI123" s="209"/>
      <c r="GJ123" s="209"/>
      <c r="GK123" s="209"/>
      <c r="GL123" s="209"/>
      <c r="GM123" s="209"/>
      <c r="GN123" s="209"/>
      <c r="GO123" s="209"/>
      <c r="GP123" s="209"/>
      <c r="GQ123" s="209"/>
      <c r="GR123" s="209"/>
      <c r="GS123" s="209"/>
      <c r="GT123" s="209"/>
      <c r="GU123" s="209"/>
      <c r="GV123" s="209"/>
      <c r="GW123" s="209"/>
      <c r="GX123" s="209"/>
      <c r="GY123" s="209"/>
      <c r="GZ123" s="209"/>
      <c r="HA123" s="209"/>
      <c r="HB123" s="209"/>
      <c r="HC123" s="209"/>
      <c r="HD123" s="209"/>
      <c r="HE123" s="209"/>
      <c r="HF123" s="209"/>
      <c r="HG123" s="209"/>
      <c r="HH123" s="209"/>
      <c r="HI123" s="209"/>
      <c r="HJ123" s="209"/>
      <c r="HK123" s="209"/>
      <c r="HL123" s="209"/>
      <c r="HM123" s="209"/>
      <c r="HN123" s="209"/>
      <c r="HO123" s="209"/>
      <c r="HP123" s="209"/>
      <c r="HQ123" s="209"/>
      <c r="HR123" s="209"/>
      <c r="HS123" s="209"/>
      <c r="HT123" s="209"/>
      <c r="HU123" s="209"/>
      <c r="HV123" s="209"/>
      <c r="HW123" s="209"/>
      <c r="HX123" s="209"/>
      <c r="HY123" s="209"/>
      <c r="HZ123" s="209"/>
      <c r="IA123" s="209"/>
      <c r="IB123" s="209"/>
      <c r="IC123" s="209"/>
      <c r="ID123" s="209"/>
      <c r="IE123" s="209"/>
      <c r="IF123" s="209"/>
      <c r="IG123" s="209"/>
      <c r="IH123" s="209"/>
      <c r="II123" s="209"/>
      <c r="IJ123" s="209"/>
      <c r="IK123" s="209"/>
      <c r="IL123" s="209"/>
      <c r="IM123" s="209"/>
      <c r="IN123" s="209"/>
      <c r="IO123" s="209"/>
      <c r="IP123" s="209"/>
      <c r="IQ123" s="209"/>
      <c r="IR123" s="209"/>
      <c r="IS123" s="209"/>
      <c r="IT123" s="209"/>
      <c r="IU123" s="209"/>
      <c r="IV123" s="209"/>
    </row>
    <row r="124" spans="1:256" s="116" customFormat="1" ht="17.2" customHeight="1" x14ac:dyDescent="0.15">
      <c r="A124" s="209"/>
      <c r="B124" s="685"/>
      <c r="C124" s="686"/>
      <c r="D124" s="686"/>
      <c r="E124" s="686"/>
      <c r="F124" s="686"/>
      <c r="G124" s="687"/>
      <c r="H124" s="215"/>
      <c r="I124" s="249"/>
      <c r="J124" s="228"/>
      <c r="K124" s="228"/>
      <c r="L124" s="228"/>
      <c r="M124" s="259"/>
      <c r="N124" s="259"/>
      <c r="O124" s="228"/>
      <c r="P124" s="228"/>
      <c r="Q124" s="228"/>
      <c r="R124" s="234"/>
      <c r="S124" s="249"/>
      <c r="T124" s="249"/>
      <c r="U124" s="249"/>
      <c r="V124" s="249"/>
      <c r="W124" s="249"/>
      <c r="X124" s="249"/>
      <c r="Y124" s="249"/>
      <c r="Z124" s="249"/>
      <c r="AA124" s="249"/>
      <c r="AB124" s="249"/>
      <c r="AC124" s="249"/>
      <c r="AD124" s="249"/>
      <c r="AE124" s="40"/>
      <c r="AF124" s="249"/>
      <c r="AG124" s="262"/>
      <c r="AH124" s="262"/>
      <c r="AI124" s="262"/>
      <c r="AJ124" s="262"/>
      <c r="AK124" s="262"/>
      <c r="AL124" s="262"/>
      <c r="AM124" s="262"/>
      <c r="AN124" s="262"/>
      <c r="AO124" s="262"/>
      <c r="AP124" s="262"/>
      <c r="AQ124" s="262"/>
      <c r="AR124" s="262"/>
      <c r="AS124" s="262"/>
      <c r="AT124" s="262"/>
      <c r="AU124" s="262"/>
      <c r="AV124" s="262"/>
      <c r="AW124" s="262"/>
      <c r="AX124" s="262"/>
      <c r="AY124" s="227"/>
      <c r="AZ124" s="209"/>
      <c r="BA124" s="209"/>
      <c r="BB124" s="209"/>
      <c r="BC124" s="209"/>
      <c r="BD124" s="209"/>
      <c r="BE124" s="209"/>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9"/>
      <c r="DB124" s="209"/>
      <c r="DC124" s="209"/>
      <c r="DD124" s="209"/>
      <c r="DE124" s="209"/>
      <c r="DF124" s="209"/>
      <c r="DG124" s="209"/>
      <c r="DH124" s="209"/>
      <c r="DI124" s="209"/>
      <c r="DJ124" s="209"/>
      <c r="DK124" s="209"/>
      <c r="DL124" s="209"/>
      <c r="DM124" s="209"/>
      <c r="DN124" s="209"/>
      <c r="DO124" s="209"/>
      <c r="DP124" s="209"/>
      <c r="DQ124" s="209"/>
      <c r="DR124" s="209"/>
      <c r="DS124" s="209"/>
      <c r="DT124" s="209"/>
      <c r="DU124" s="209"/>
      <c r="DV124" s="209"/>
      <c r="DW124" s="209"/>
      <c r="DX124" s="209"/>
      <c r="DY124" s="209"/>
      <c r="DZ124" s="209"/>
      <c r="EA124" s="209"/>
      <c r="EB124" s="209"/>
      <c r="EC124" s="209"/>
      <c r="ED124" s="209"/>
      <c r="EE124" s="209"/>
      <c r="EF124" s="209"/>
      <c r="EG124" s="209"/>
      <c r="EH124" s="209"/>
      <c r="EI124" s="209"/>
      <c r="EJ124" s="209"/>
      <c r="EK124" s="209"/>
      <c r="EL124" s="209"/>
      <c r="EM124" s="209"/>
      <c r="EN124" s="209"/>
      <c r="EO124" s="209"/>
      <c r="EP124" s="209"/>
      <c r="EQ124" s="209"/>
      <c r="ER124" s="209"/>
      <c r="ES124" s="209"/>
      <c r="ET124" s="209"/>
      <c r="EU124" s="209"/>
      <c r="EV124" s="209"/>
      <c r="EW124" s="209"/>
      <c r="EX124" s="209"/>
      <c r="EY124" s="209"/>
      <c r="EZ124" s="209"/>
      <c r="FA124" s="209"/>
      <c r="FB124" s="209"/>
      <c r="FC124" s="209"/>
      <c r="FD124" s="209"/>
      <c r="FE124" s="209"/>
      <c r="FF124" s="209"/>
      <c r="FG124" s="209"/>
      <c r="FH124" s="209"/>
      <c r="FI124" s="209"/>
      <c r="FJ124" s="209"/>
      <c r="FK124" s="209"/>
      <c r="FL124" s="209"/>
      <c r="FM124" s="209"/>
      <c r="FN124" s="209"/>
      <c r="FO124" s="209"/>
      <c r="FP124" s="209"/>
      <c r="FQ124" s="209"/>
      <c r="FR124" s="209"/>
      <c r="FS124" s="209"/>
      <c r="FT124" s="209"/>
      <c r="FU124" s="209"/>
      <c r="FV124" s="209"/>
      <c r="FW124" s="209"/>
      <c r="FX124" s="209"/>
      <c r="FY124" s="209"/>
      <c r="FZ124" s="209"/>
      <c r="GA124" s="209"/>
      <c r="GB124" s="209"/>
      <c r="GC124" s="209"/>
      <c r="GD124" s="209"/>
      <c r="GE124" s="209"/>
      <c r="GF124" s="209"/>
      <c r="GG124" s="209"/>
      <c r="GH124" s="209"/>
      <c r="GI124" s="209"/>
      <c r="GJ124" s="209"/>
      <c r="GK124" s="209"/>
      <c r="GL124" s="209"/>
      <c r="GM124" s="209"/>
      <c r="GN124" s="209"/>
      <c r="GO124" s="209"/>
      <c r="GP124" s="209"/>
      <c r="GQ124" s="209"/>
      <c r="GR124" s="209"/>
      <c r="GS124" s="209"/>
      <c r="GT124" s="209"/>
      <c r="GU124" s="209"/>
      <c r="GV124" s="209"/>
      <c r="GW124" s="209"/>
      <c r="GX124" s="209"/>
      <c r="GY124" s="209"/>
      <c r="GZ124" s="209"/>
      <c r="HA124" s="209"/>
      <c r="HB124" s="209"/>
      <c r="HC124" s="209"/>
      <c r="HD124" s="209"/>
      <c r="HE124" s="209"/>
      <c r="HF124" s="209"/>
      <c r="HG124" s="209"/>
      <c r="HH124" s="209"/>
      <c r="HI124" s="209"/>
      <c r="HJ124" s="209"/>
      <c r="HK124" s="209"/>
      <c r="HL124" s="209"/>
      <c r="HM124" s="209"/>
      <c r="HN124" s="209"/>
      <c r="HO124" s="209"/>
      <c r="HP124" s="209"/>
      <c r="HQ124" s="209"/>
      <c r="HR124" s="209"/>
      <c r="HS124" s="209"/>
      <c r="HT124" s="209"/>
      <c r="HU124" s="209"/>
      <c r="HV124" s="209"/>
      <c r="HW124" s="209"/>
      <c r="HX124" s="209"/>
      <c r="HY124" s="209"/>
      <c r="HZ124" s="209"/>
      <c r="IA124" s="209"/>
      <c r="IB124" s="209"/>
      <c r="IC124" s="209"/>
      <c r="ID124" s="209"/>
      <c r="IE124" s="209"/>
      <c r="IF124" s="209"/>
      <c r="IG124" s="209"/>
      <c r="IH124" s="209"/>
      <c r="II124" s="209"/>
      <c r="IJ124" s="209"/>
      <c r="IK124" s="209"/>
      <c r="IL124" s="209"/>
      <c r="IM124" s="209"/>
      <c r="IN124" s="209"/>
      <c r="IO124" s="209"/>
      <c r="IP124" s="209"/>
      <c r="IQ124" s="209"/>
      <c r="IR124" s="209"/>
      <c r="IS124" s="209"/>
      <c r="IT124" s="209"/>
      <c r="IU124" s="209"/>
      <c r="IV124" s="209"/>
    </row>
    <row r="125" spans="1:256" s="116" customFormat="1" ht="17.2" customHeight="1" x14ac:dyDescent="0.15">
      <c r="A125" s="209"/>
      <c r="B125" s="685"/>
      <c r="C125" s="686"/>
      <c r="D125" s="686"/>
      <c r="E125" s="686"/>
      <c r="F125" s="686"/>
      <c r="G125" s="687"/>
      <c r="H125" s="215"/>
      <c r="I125" s="249"/>
      <c r="J125" s="228"/>
      <c r="K125" s="228"/>
      <c r="L125" s="228"/>
      <c r="M125" s="259"/>
      <c r="N125" s="259"/>
      <c r="O125" s="228"/>
      <c r="P125" s="228"/>
      <c r="Q125" s="228"/>
      <c r="R125" s="234"/>
      <c r="S125" s="249"/>
      <c r="T125" s="249"/>
      <c r="U125" s="249"/>
      <c r="V125" s="249"/>
      <c r="W125" s="249"/>
      <c r="X125" s="249"/>
      <c r="Y125" s="249"/>
      <c r="Z125" s="249"/>
      <c r="AA125" s="249"/>
      <c r="AB125" s="249"/>
      <c r="AC125" s="249"/>
      <c r="AD125" s="249"/>
      <c r="AE125" s="40"/>
      <c r="AF125" s="249"/>
      <c r="AG125" s="262"/>
      <c r="AH125" s="262"/>
      <c r="AI125" s="262"/>
      <c r="AJ125" s="262"/>
      <c r="AK125" s="262"/>
      <c r="AL125" s="262"/>
      <c r="AM125" s="262"/>
      <c r="AN125" s="262"/>
      <c r="AO125" s="262"/>
      <c r="AP125" s="262"/>
      <c r="AQ125" s="262"/>
      <c r="AR125" s="262"/>
      <c r="AS125" s="262"/>
      <c r="AT125" s="262"/>
      <c r="AU125" s="262"/>
      <c r="AV125" s="262"/>
      <c r="AW125" s="262"/>
      <c r="AX125" s="262"/>
      <c r="AY125" s="227"/>
      <c r="AZ125" s="209"/>
      <c r="BA125" s="209"/>
      <c r="BB125" s="209"/>
      <c r="BC125" s="209"/>
      <c r="BD125" s="209"/>
      <c r="BE125" s="209"/>
      <c r="BF125" s="209"/>
      <c r="BG125" s="209"/>
      <c r="BH125" s="209"/>
      <c r="BI125" s="209"/>
      <c r="BJ125" s="209"/>
      <c r="BK125" s="209"/>
      <c r="BL125" s="209"/>
      <c r="BM125" s="209"/>
      <c r="BN125" s="209"/>
      <c r="BO125" s="209"/>
      <c r="BP125" s="209"/>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9"/>
      <c r="DB125" s="209"/>
      <c r="DC125" s="209"/>
      <c r="DD125" s="209"/>
      <c r="DE125" s="209"/>
      <c r="DF125" s="209"/>
      <c r="DG125" s="209"/>
      <c r="DH125" s="209"/>
      <c r="DI125" s="209"/>
      <c r="DJ125" s="209"/>
      <c r="DK125" s="209"/>
      <c r="DL125" s="209"/>
      <c r="DM125" s="209"/>
      <c r="DN125" s="209"/>
      <c r="DO125" s="209"/>
      <c r="DP125" s="209"/>
      <c r="DQ125" s="209"/>
      <c r="DR125" s="209"/>
      <c r="DS125" s="209"/>
      <c r="DT125" s="209"/>
      <c r="DU125" s="209"/>
      <c r="DV125" s="209"/>
      <c r="DW125" s="209"/>
      <c r="DX125" s="209"/>
      <c r="DY125" s="209"/>
      <c r="DZ125" s="209"/>
      <c r="EA125" s="209"/>
      <c r="EB125" s="209"/>
      <c r="EC125" s="209"/>
      <c r="ED125" s="209"/>
      <c r="EE125" s="209"/>
      <c r="EF125" s="209"/>
      <c r="EG125" s="209"/>
      <c r="EH125" s="209"/>
      <c r="EI125" s="209"/>
      <c r="EJ125" s="209"/>
      <c r="EK125" s="209"/>
      <c r="EL125" s="209"/>
      <c r="EM125" s="209"/>
      <c r="EN125" s="209"/>
      <c r="EO125" s="209"/>
      <c r="EP125" s="209"/>
      <c r="EQ125" s="209"/>
      <c r="ER125" s="209"/>
      <c r="ES125" s="209"/>
      <c r="ET125" s="209"/>
      <c r="EU125" s="209"/>
      <c r="EV125" s="209"/>
      <c r="EW125" s="209"/>
      <c r="EX125" s="209"/>
      <c r="EY125" s="209"/>
      <c r="EZ125" s="209"/>
      <c r="FA125" s="209"/>
      <c r="FB125" s="209"/>
      <c r="FC125" s="209"/>
      <c r="FD125" s="209"/>
      <c r="FE125" s="209"/>
      <c r="FF125" s="209"/>
      <c r="FG125" s="209"/>
      <c r="FH125" s="209"/>
      <c r="FI125" s="209"/>
      <c r="FJ125" s="209"/>
      <c r="FK125" s="209"/>
      <c r="FL125" s="209"/>
      <c r="FM125" s="209"/>
      <c r="FN125" s="209"/>
      <c r="FO125" s="209"/>
      <c r="FP125" s="209"/>
      <c r="FQ125" s="209"/>
      <c r="FR125" s="209"/>
      <c r="FS125" s="209"/>
      <c r="FT125" s="209"/>
      <c r="FU125" s="209"/>
      <c r="FV125" s="209"/>
      <c r="FW125" s="209"/>
      <c r="FX125" s="209"/>
      <c r="FY125" s="209"/>
      <c r="FZ125" s="209"/>
      <c r="GA125" s="209"/>
      <c r="GB125" s="209"/>
      <c r="GC125" s="209"/>
      <c r="GD125" s="209"/>
      <c r="GE125" s="209"/>
      <c r="GF125" s="209"/>
      <c r="GG125" s="209"/>
      <c r="GH125" s="209"/>
      <c r="GI125" s="209"/>
      <c r="GJ125" s="209"/>
      <c r="GK125" s="209"/>
      <c r="GL125" s="209"/>
      <c r="GM125" s="209"/>
      <c r="GN125" s="209"/>
      <c r="GO125" s="209"/>
      <c r="GP125" s="209"/>
      <c r="GQ125" s="209"/>
      <c r="GR125" s="209"/>
      <c r="GS125" s="209"/>
      <c r="GT125" s="209"/>
      <c r="GU125" s="209"/>
      <c r="GV125" s="209"/>
      <c r="GW125" s="209"/>
      <c r="GX125" s="209"/>
      <c r="GY125" s="209"/>
      <c r="GZ125" s="209"/>
      <c r="HA125" s="209"/>
      <c r="HB125" s="209"/>
      <c r="HC125" s="209"/>
      <c r="HD125" s="209"/>
      <c r="HE125" s="209"/>
      <c r="HF125" s="209"/>
      <c r="HG125" s="209"/>
      <c r="HH125" s="209"/>
      <c r="HI125" s="209"/>
      <c r="HJ125" s="209"/>
      <c r="HK125" s="209"/>
      <c r="HL125" s="209"/>
      <c r="HM125" s="209"/>
      <c r="HN125" s="209"/>
      <c r="HO125" s="209"/>
      <c r="HP125" s="209"/>
      <c r="HQ125" s="209"/>
      <c r="HR125" s="209"/>
      <c r="HS125" s="209"/>
      <c r="HT125" s="209"/>
      <c r="HU125" s="209"/>
      <c r="HV125" s="209"/>
      <c r="HW125" s="209"/>
      <c r="HX125" s="209"/>
      <c r="HY125" s="209"/>
      <c r="HZ125" s="209"/>
      <c r="IA125" s="209"/>
      <c r="IB125" s="209"/>
      <c r="IC125" s="209"/>
      <c r="ID125" s="209"/>
      <c r="IE125" s="209"/>
      <c r="IF125" s="209"/>
      <c r="IG125" s="209"/>
      <c r="IH125" s="209"/>
      <c r="II125" s="209"/>
      <c r="IJ125" s="209"/>
      <c r="IK125" s="209"/>
      <c r="IL125" s="209"/>
      <c r="IM125" s="209"/>
      <c r="IN125" s="209"/>
      <c r="IO125" s="209"/>
      <c r="IP125" s="209"/>
      <c r="IQ125" s="209"/>
      <c r="IR125" s="209"/>
      <c r="IS125" s="209"/>
      <c r="IT125" s="209"/>
      <c r="IU125" s="209"/>
      <c r="IV125" s="209"/>
    </row>
    <row r="126" spans="1:256" s="116" customFormat="1" ht="17.2" customHeight="1" x14ac:dyDescent="0.15">
      <c r="A126" s="209"/>
      <c r="B126" s="685"/>
      <c r="C126" s="686"/>
      <c r="D126" s="686"/>
      <c r="E126" s="686"/>
      <c r="F126" s="686"/>
      <c r="G126" s="687"/>
      <c r="H126" s="215"/>
      <c r="I126" s="254"/>
      <c r="J126" s="254"/>
      <c r="K126" s="254"/>
      <c r="L126" s="249"/>
      <c r="M126" s="259"/>
      <c r="N126" s="259"/>
      <c r="O126" s="228"/>
      <c r="P126" s="228"/>
      <c r="Q126" s="228"/>
      <c r="R126" s="234"/>
      <c r="S126" s="249"/>
      <c r="T126" s="249"/>
      <c r="U126" s="249"/>
      <c r="V126" s="249"/>
      <c r="W126" s="249"/>
      <c r="X126" s="249"/>
      <c r="Y126" s="249"/>
      <c r="Z126" s="249"/>
      <c r="AA126" s="249"/>
      <c r="AB126" s="249"/>
      <c r="AC126" s="249"/>
      <c r="AD126" s="249"/>
      <c r="AE126" s="40"/>
      <c r="AF126" s="249"/>
      <c r="AG126" s="249"/>
      <c r="AH126" s="249"/>
      <c r="AI126" s="249"/>
      <c r="AJ126" s="249"/>
      <c r="AK126" s="228"/>
      <c r="AL126" s="228"/>
      <c r="AM126" s="228"/>
      <c r="AN126" s="228"/>
      <c r="AO126" s="228"/>
      <c r="AP126" s="228"/>
      <c r="AQ126" s="228"/>
      <c r="AR126" s="228"/>
      <c r="AS126" s="228"/>
      <c r="AT126" s="228"/>
      <c r="AU126" s="228"/>
      <c r="AV126" s="228"/>
      <c r="AW126" s="228"/>
      <c r="AX126" s="228"/>
      <c r="AY126" s="227"/>
      <c r="AZ126" s="209"/>
      <c r="BA126" s="209"/>
      <c r="BB126" s="209"/>
      <c r="BC126" s="209"/>
      <c r="BD126" s="209"/>
      <c r="BE126" s="209"/>
      <c r="BF126" s="209"/>
      <c r="BG126" s="209"/>
      <c r="BH126" s="209"/>
      <c r="BI126" s="209"/>
      <c r="BJ126" s="209"/>
      <c r="BK126" s="209"/>
      <c r="BL126" s="209"/>
      <c r="BM126" s="209"/>
      <c r="BN126" s="209"/>
      <c r="BO126" s="209"/>
      <c r="BP126" s="209"/>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9"/>
      <c r="DB126" s="209"/>
      <c r="DC126" s="209"/>
      <c r="DD126" s="209"/>
      <c r="DE126" s="209"/>
      <c r="DF126" s="209"/>
      <c r="DG126" s="209"/>
      <c r="DH126" s="209"/>
      <c r="DI126" s="209"/>
      <c r="DJ126" s="209"/>
      <c r="DK126" s="209"/>
      <c r="DL126" s="209"/>
      <c r="DM126" s="209"/>
      <c r="DN126" s="209"/>
      <c r="DO126" s="209"/>
      <c r="DP126" s="209"/>
      <c r="DQ126" s="209"/>
      <c r="DR126" s="209"/>
      <c r="DS126" s="209"/>
      <c r="DT126" s="209"/>
      <c r="DU126" s="209"/>
      <c r="DV126" s="209"/>
      <c r="DW126" s="209"/>
      <c r="DX126" s="209"/>
      <c r="DY126" s="209"/>
      <c r="DZ126" s="209"/>
      <c r="EA126" s="209"/>
      <c r="EB126" s="209"/>
      <c r="EC126" s="209"/>
      <c r="ED126" s="209"/>
      <c r="EE126" s="209"/>
      <c r="EF126" s="209"/>
      <c r="EG126" s="209"/>
      <c r="EH126" s="209"/>
      <c r="EI126" s="209"/>
      <c r="EJ126" s="209"/>
      <c r="EK126" s="209"/>
      <c r="EL126" s="209"/>
      <c r="EM126" s="209"/>
      <c r="EN126" s="209"/>
      <c r="EO126" s="209"/>
      <c r="EP126" s="209"/>
      <c r="EQ126" s="209"/>
      <c r="ER126" s="209"/>
      <c r="ES126" s="209"/>
      <c r="ET126" s="209"/>
      <c r="EU126" s="209"/>
      <c r="EV126" s="209"/>
      <c r="EW126" s="209"/>
      <c r="EX126" s="209"/>
      <c r="EY126" s="209"/>
      <c r="EZ126" s="209"/>
      <c r="FA126" s="209"/>
      <c r="FB126" s="209"/>
      <c r="FC126" s="209"/>
      <c r="FD126" s="209"/>
      <c r="FE126" s="209"/>
      <c r="FF126" s="209"/>
      <c r="FG126" s="209"/>
      <c r="FH126" s="209"/>
      <c r="FI126" s="209"/>
      <c r="FJ126" s="209"/>
      <c r="FK126" s="209"/>
      <c r="FL126" s="209"/>
      <c r="FM126" s="209"/>
      <c r="FN126" s="209"/>
      <c r="FO126" s="209"/>
      <c r="FP126" s="209"/>
      <c r="FQ126" s="209"/>
      <c r="FR126" s="209"/>
      <c r="FS126" s="209"/>
      <c r="FT126" s="209"/>
      <c r="FU126" s="209"/>
      <c r="FV126" s="209"/>
      <c r="FW126" s="209"/>
      <c r="FX126" s="209"/>
      <c r="FY126" s="209"/>
      <c r="FZ126" s="209"/>
      <c r="GA126" s="209"/>
      <c r="GB126" s="209"/>
      <c r="GC126" s="209"/>
      <c r="GD126" s="209"/>
      <c r="GE126" s="209"/>
      <c r="GF126" s="209"/>
      <c r="GG126" s="209"/>
      <c r="GH126" s="209"/>
      <c r="GI126" s="209"/>
      <c r="GJ126" s="209"/>
      <c r="GK126" s="209"/>
      <c r="GL126" s="209"/>
      <c r="GM126" s="209"/>
      <c r="GN126" s="209"/>
      <c r="GO126" s="209"/>
      <c r="GP126" s="209"/>
      <c r="GQ126" s="209"/>
      <c r="GR126" s="209"/>
      <c r="GS126" s="209"/>
      <c r="GT126" s="209"/>
      <c r="GU126" s="209"/>
      <c r="GV126" s="209"/>
      <c r="GW126" s="209"/>
      <c r="GX126" s="209"/>
      <c r="GY126" s="209"/>
      <c r="GZ126" s="209"/>
      <c r="HA126" s="209"/>
      <c r="HB126" s="209"/>
      <c r="HC126" s="209"/>
      <c r="HD126" s="209"/>
      <c r="HE126" s="209"/>
      <c r="HF126" s="209"/>
      <c r="HG126" s="209"/>
      <c r="HH126" s="209"/>
      <c r="HI126" s="209"/>
      <c r="HJ126" s="209"/>
      <c r="HK126" s="209"/>
      <c r="HL126" s="209"/>
      <c r="HM126" s="209"/>
      <c r="HN126" s="209"/>
      <c r="HO126" s="209"/>
      <c r="HP126" s="209"/>
      <c r="HQ126" s="209"/>
      <c r="HR126" s="209"/>
      <c r="HS126" s="209"/>
      <c r="HT126" s="209"/>
      <c r="HU126" s="209"/>
      <c r="HV126" s="209"/>
      <c r="HW126" s="209"/>
      <c r="HX126" s="209"/>
      <c r="HY126" s="209"/>
      <c r="HZ126" s="209"/>
      <c r="IA126" s="209"/>
      <c r="IB126" s="209"/>
      <c r="IC126" s="209"/>
      <c r="ID126" s="209"/>
      <c r="IE126" s="209"/>
      <c r="IF126" s="209"/>
      <c r="IG126" s="209"/>
      <c r="IH126" s="209"/>
      <c r="II126" s="209"/>
      <c r="IJ126" s="209"/>
      <c r="IK126" s="209"/>
      <c r="IL126" s="209"/>
      <c r="IM126" s="209"/>
      <c r="IN126" s="209"/>
      <c r="IO126" s="209"/>
      <c r="IP126" s="209"/>
      <c r="IQ126" s="209"/>
      <c r="IR126" s="209"/>
      <c r="IS126" s="209"/>
      <c r="IT126" s="209"/>
      <c r="IU126" s="209"/>
      <c r="IV126" s="209"/>
    </row>
    <row r="127" spans="1:256" s="116" customFormat="1" ht="17.2" customHeight="1" x14ac:dyDescent="0.15">
      <c r="A127" s="209"/>
      <c r="B127" s="685"/>
      <c r="C127" s="686"/>
      <c r="D127" s="686"/>
      <c r="E127" s="686"/>
      <c r="F127" s="686"/>
      <c r="G127" s="687"/>
      <c r="H127" s="215"/>
      <c r="I127" s="254"/>
      <c r="J127" s="254"/>
      <c r="K127" s="254"/>
      <c r="L127" s="249"/>
      <c r="M127" s="259"/>
      <c r="N127" s="259"/>
      <c r="O127" s="228"/>
      <c r="P127" s="228"/>
      <c r="Q127" s="228"/>
      <c r="R127" s="234"/>
      <c r="S127" s="249"/>
      <c r="T127" s="249"/>
      <c r="U127" s="249"/>
      <c r="V127" s="249"/>
      <c r="W127" s="249"/>
      <c r="X127" s="249"/>
      <c r="Y127" s="249"/>
      <c r="Z127" s="249"/>
      <c r="AA127" s="249"/>
      <c r="AB127" s="249"/>
      <c r="AC127" s="249"/>
      <c r="AD127" s="249"/>
      <c r="AE127" s="40"/>
      <c r="AF127" s="249"/>
      <c r="AG127" s="249"/>
      <c r="AH127" s="249"/>
      <c r="AI127" s="249"/>
      <c r="AJ127" s="249"/>
      <c r="AK127" s="228"/>
      <c r="AL127" s="228"/>
      <c r="AM127" s="228"/>
      <c r="AN127" s="228"/>
      <c r="AO127" s="228"/>
      <c r="AP127" s="228"/>
      <c r="AQ127" s="228"/>
      <c r="AR127" s="228"/>
      <c r="AS127" s="228"/>
      <c r="AT127" s="228"/>
      <c r="AU127" s="228"/>
      <c r="AV127" s="228"/>
      <c r="AW127" s="228"/>
      <c r="AX127" s="228"/>
      <c r="AY127" s="227"/>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9"/>
      <c r="DB127" s="209"/>
      <c r="DC127" s="209"/>
      <c r="DD127" s="209"/>
      <c r="DE127" s="209"/>
      <c r="DF127" s="209"/>
      <c r="DG127" s="209"/>
      <c r="DH127" s="209"/>
      <c r="DI127" s="209"/>
      <c r="DJ127" s="209"/>
      <c r="DK127" s="209"/>
      <c r="DL127" s="209"/>
      <c r="DM127" s="209"/>
      <c r="DN127" s="209"/>
      <c r="DO127" s="209"/>
      <c r="DP127" s="209"/>
      <c r="DQ127" s="209"/>
      <c r="DR127" s="209"/>
      <c r="DS127" s="209"/>
      <c r="DT127" s="209"/>
      <c r="DU127" s="209"/>
      <c r="DV127" s="209"/>
      <c r="DW127" s="209"/>
      <c r="DX127" s="209"/>
      <c r="DY127" s="209"/>
      <c r="DZ127" s="209"/>
      <c r="EA127" s="209"/>
      <c r="EB127" s="209"/>
      <c r="EC127" s="209"/>
      <c r="ED127" s="209"/>
      <c r="EE127" s="209"/>
      <c r="EF127" s="209"/>
      <c r="EG127" s="209"/>
      <c r="EH127" s="209"/>
      <c r="EI127" s="209"/>
      <c r="EJ127" s="209"/>
      <c r="EK127" s="209"/>
      <c r="EL127" s="209"/>
      <c r="EM127" s="209"/>
      <c r="EN127" s="209"/>
      <c r="EO127" s="209"/>
      <c r="EP127" s="209"/>
      <c r="EQ127" s="209"/>
      <c r="ER127" s="209"/>
      <c r="ES127" s="209"/>
      <c r="ET127" s="209"/>
      <c r="EU127" s="209"/>
      <c r="EV127" s="209"/>
      <c r="EW127" s="209"/>
      <c r="EX127" s="209"/>
      <c r="EY127" s="209"/>
      <c r="EZ127" s="209"/>
      <c r="FA127" s="209"/>
      <c r="FB127" s="209"/>
      <c r="FC127" s="209"/>
      <c r="FD127" s="209"/>
      <c r="FE127" s="209"/>
      <c r="FF127" s="209"/>
      <c r="FG127" s="209"/>
      <c r="FH127" s="209"/>
      <c r="FI127" s="209"/>
      <c r="FJ127" s="209"/>
      <c r="FK127" s="209"/>
      <c r="FL127" s="209"/>
      <c r="FM127" s="209"/>
      <c r="FN127" s="209"/>
      <c r="FO127" s="209"/>
      <c r="FP127" s="209"/>
      <c r="FQ127" s="209"/>
      <c r="FR127" s="209"/>
      <c r="FS127" s="209"/>
      <c r="FT127" s="209"/>
      <c r="FU127" s="209"/>
      <c r="FV127" s="209"/>
      <c r="FW127" s="209"/>
      <c r="FX127" s="209"/>
      <c r="FY127" s="209"/>
      <c r="FZ127" s="209"/>
      <c r="GA127" s="209"/>
      <c r="GB127" s="209"/>
      <c r="GC127" s="209"/>
      <c r="GD127" s="209"/>
      <c r="GE127" s="209"/>
      <c r="GF127" s="209"/>
      <c r="GG127" s="209"/>
      <c r="GH127" s="209"/>
      <c r="GI127" s="209"/>
      <c r="GJ127" s="209"/>
      <c r="GK127" s="209"/>
      <c r="GL127" s="209"/>
      <c r="GM127" s="209"/>
      <c r="GN127" s="209"/>
      <c r="GO127" s="209"/>
      <c r="GP127" s="209"/>
      <c r="GQ127" s="209"/>
      <c r="GR127" s="209"/>
      <c r="GS127" s="209"/>
      <c r="GT127" s="209"/>
      <c r="GU127" s="209"/>
      <c r="GV127" s="209"/>
      <c r="GW127" s="209"/>
      <c r="GX127" s="209"/>
      <c r="GY127" s="209"/>
      <c r="GZ127" s="209"/>
      <c r="HA127" s="209"/>
      <c r="HB127" s="209"/>
      <c r="HC127" s="209"/>
      <c r="HD127" s="209"/>
      <c r="HE127" s="209"/>
      <c r="HF127" s="209"/>
      <c r="HG127" s="209"/>
      <c r="HH127" s="209"/>
      <c r="HI127" s="209"/>
      <c r="HJ127" s="209"/>
      <c r="HK127" s="209"/>
      <c r="HL127" s="209"/>
      <c r="HM127" s="209"/>
      <c r="HN127" s="209"/>
      <c r="HO127" s="209"/>
      <c r="HP127" s="209"/>
      <c r="HQ127" s="209"/>
      <c r="HR127" s="209"/>
      <c r="HS127" s="209"/>
      <c r="HT127" s="209"/>
      <c r="HU127" s="209"/>
      <c r="HV127" s="209"/>
      <c r="HW127" s="209"/>
      <c r="HX127" s="209"/>
      <c r="HY127" s="209"/>
      <c r="HZ127" s="209"/>
      <c r="IA127" s="209"/>
      <c r="IB127" s="209"/>
      <c r="IC127" s="209"/>
      <c r="ID127" s="209"/>
      <c r="IE127" s="209"/>
      <c r="IF127" s="209"/>
      <c r="IG127" s="209"/>
      <c r="IH127" s="209"/>
      <c r="II127" s="209"/>
      <c r="IJ127" s="209"/>
      <c r="IK127" s="209"/>
      <c r="IL127" s="209"/>
      <c r="IM127" s="209"/>
      <c r="IN127" s="209"/>
      <c r="IO127" s="209"/>
      <c r="IP127" s="209"/>
      <c r="IQ127" s="209"/>
      <c r="IR127" s="209"/>
      <c r="IS127" s="209"/>
      <c r="IT127" s="209"/>
      <c r="IU127" s="209"/>
      <c r="IV127" s="209"/>
    </row>
    <row r="128" spans="1:256" s="116" customFormat="1" ht="17.2" customHeight="1" x14ac:dyDescent="0.15">
      <c r="A128" s="209"/>
      <c r="B128" s="685"/>
      <c r="C128" s="686"/>
      <c r="D128" s="686"/>
      <c r="E128" s="686"/>
      <c r="F128" s="686"/>
      <c r="G128" s="687"/>
      <c r="H128" s="215"/>
      <c r="I128" s="254"/>
      <c r="J128" s="254"/>
      <c r="K128" s="254"/>
      <c r="L128" s="249"/>
      <c r="M128" s="259"/>
      <c r="N128" s="259"/>
      <c r="O128" s="259"/>
      <c r="P128" s="259"/>
      <c r="Q128" s="259"/>
      <c r="R128" s="259"/>
      <c r="S128" s="259"/>
      <c r="T128" s="259"/>
      <c r="U128" s="259"/>
      <c r="V128" s="259"/>
      <c r="W128" s="259"/>
      <c r="X128" s="259"/>
      <c r="Y128" s="259"/>
      <c r="Z128" s="259"/>
      <c r="AA128" s="259"/>
      <c r="AB128" s="259"/>
      <c r="AC128" s="40"/>
      <c r="AD128" s="40"/>
      <c r="AE128" s="40"/>
      <c r="AF128" s="249"/>
      <c r="AG128" s="262"/>
      <c r="AH128" s="262"/>
      <c r="AI128" s="262"/>
      <c r="AJ128" s="262"/>
      <c r="AK128" s="262"/>
      <c r="AL128" s="262"/>
      <c r="AM128" s="262"/>
      <c r="AN128" s="262"/>
      <c r="AO128" s="262"/>
      <c r="AP128" s="262"/>
      <c r="AQ128" s="262"/>
      <c r="AR128" s="262"/>
      <c r="AS128" s="262"/>
      <c r="AT128" s="262"/>
      <c r="AU128" s="262"/>
      <c r="AV128" s="262"/>
      <c r="AW128" s="262"/>
      <c r="AX128" s="262"/>
      <c r="AY128" s="227"/>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9"/>
      <c r="DB128" s="209"/>
      <c r="DC128" s="209"/>
      <c r="DD128" s="209"/>
      <c r="DE128" s="209"/>
      <c r="DF128" s="209"/>
      <c r="DG128" s="209"/>
      <c r="DH128" s="209"/>
      <c r="DI128" s="209"/>
      <c r="DJ128" s="209"/>
      <c r="DK128" s="209"/>
      <c r="DL128" s="209"/>
      <c r="DM128" s="209"/>
      <c r="DN128" s="209"/>
      <c r="DO128" s="209"/>
      <c r="DP128" s="209"/>
      <c r="DQ128" s="209"/>
      <c r="DR128" s="209"/>
      <c r="DS128" s="209"/>
      <c r="DT128" s="209"/>
      <c r="DU128" s="209"/>
      <c r="DV128" s="209"/>
      <c r="DW128" s="209"/>
      <c r="DX128" s="209"/>
      <c r="DY128" s="209"/>
      <c r="DZ128" s="209"/>
      <c r="EA128" s="209"/>
      <c r="EB128" s="209"/>
      <c r="EC128" s="209"/>
      <c r="ED128" s="209"/>
      <c r="EE128" s="209"/>
      <c r="EF128" s="209"/>
      <c r="EG128" s="209"/>
      <c r="EH128" s="209"/>
      <c r="EI128" s="209"/>
      <c r="EJ128" s="209"/>
      <c r="EK128" s="209"/>
      <c r="EL128" s="209"/>
      <c r="EM128" s="209"/>
      <c r="EN128" s="209"/>
      <c r="EO128" s="209"/>
      <c r="EP128" s="209"/>
      <c r="EQ128" s="209"/>
      <c r="ER128" s="209"/>
      <c r="ES128" s="209"/>
      <c r="ET128" s="209"/>
      <c r="EU128" s="209"/>
      <c r="EV128" s="209"/>
      <c r="EW128" s="209"/>
      <c r="EX128" s="209"/>
      <c r="EY128" s="209"/>
      <c r="EZ128" s="209"/>
      <c r="FA128" s="209"/>
      <c r="FB128" s="209"/>
      <c r="FC128" s="209"/>
      <c r="FD128" s="209"/>
      <c r="FE128" s="209"/>
      <c r="FF128" s="209"/>
      <c r="FG128" s="209"/>
      <c r="FH128" s="209"/>
      <c r="FI128" s="209"/>
      <c r="FJ128" s="209"/>
      <c r="FK128" s="209"/>
      <c r="FL128" s="209"/>
      <c r="FM128" s="209"/>
      <c r="FN128" s="209"/>
      <c r="FO128" s="209"/>
      <c r="FP128" s="209"/>
      <c r="FQ128" s="209"/>
      <c r="FR128" s="209"/>
      <c r="FS128" s="209"/>
      <c r="FT128" s="209"/>
      <c r="FU128" s="209"/>
      <c r="FV128" s="209"/>
      <c r="FW128" s="209"/>
      <c r="FX128" s="209"/>
      <c r="FY128" s="209"/>
      <c r="FZ128" s="209"/>
      <c r="GA128" s="209"/>
      <c r="GB128" s="209"/>
      <c r="GC128" s="209"/>
      <c r="GD128" s="209"/>
      <c r="GE128" s="209"/>
      <c r="GF128" s="209"/>
      <c r="GG128" s="209"/>
      <c r="GH128" s="209"/>
      <c r="GI128" s="209"/>
      <c r="GJ128" s="209"/>
      <c r="GK128" s="209"/>
      <c r="GL128" s="209"/>
      <c r="GM128" s="209"/>
      <c r="GN128" s="209"/>
      <c r="GO128" s="209"/>
      <c r="GP128" s="209"/>
      <c r="GQ128" s="209"/>
      <c r="GR128" s="209"/>
      <c r="GS128" s="209"/>
      <c r="GT128" s="209"/>
      <c r="GU128" s="209"/>
      <c r="GV128" s="209"/>
      <c r="GW128" s="209"/>
      <c r="GX128" s="209"/>
      <c r="GY128" s="209"/>
      <c r="GZ128" s="209"/>
      <c r="HA128" s="209"/>
      <c r="HB128" s="209"/>
      <c r="HC128" s="209"/>
      <c r="HD128" s="209"/>
      <c r="HE128" s="209"/>
      <c r="HF128" s="209"/>
      <c r="HG128" s="209"/>
      <c r="HH128" s="209"/>
      <c r="HI128" s="209"/>
      <c r="HJ128" s="209"/>
      <c r="HK128" s="209"/>
      <c r="HL128" s="209"/>
      <c r="HM128" s="209"/>
      <c r="HN128" s="209"/>
      <c r="HO128" s="209"/>
      <c r="HP128" s="209"/>
      <c r="HQ128" s="209"/>
      <c r="HR128" s="209"/>
      <c r="HS128" s="209"/>
      <c r="HT128" s="209"/>
      <c r="HU128" s="209"/>
      <c r="HV128" s="209"/>
      <c r="HW128" s="209"/>
      <c r="HX128" s="209"/>
      <c r="HY128" s="209"/>
      <c r="HZ128" s="209"/>
      <c r="IA128" s="209"/>
      <c r="IB128" s="209"/>
      <c r="IC128" s="209"/>
      <c r="ID128" s="209"/>
      <c r="IE128" s="209"/>
      <c r="IF128" s="209"/>
      <c r="IG128" s="209"/>
      <c r="IH128" s="209"/>
      <c r="II128" s="209"/>
      <c r="IJ128" s="209"/>
      <c r="IK128" s="209"/>
      <c r="IL128" s="209"/>
      <c r="IM128" s="209"/>
      <c r="IN128" s="209"/>
      <c r="IO128" s="209"/>
      <c r="IP128" s="209"/>
      <c r="IQ128" s="209"/>
      <c r="IR128" s="209"/>
      <c r="IS128" s="209"/>
      <c r="IT128" s="209"/>
      <c r="IU128" s="209"/>
      <c r="IV128" s="209"/>
    </row>
    <row r="129" spans="1:256" s="116" customFormat="1" ht="17.2" customHeight="1" x14ac:dyDescent="0.15">
      <c r="A129" s="209"/>
      <c r="B129" s="685"/>
      <c r="C129" s="686"/>
      <c r="D129" s="686"/>
      <c r="E129" s="686"/>
      <c r="F129" s="686"/>
      <c r="G129" s="687"/>
      <c r="H129" s="215"/>
      <c r="I129" s="249"/>
      <c r="J129" s="228"/>
      <c r="K129" s="263"/>
      <c r="L129" s="253"/>
      <c r="M129" s="253"/>
      <c r="N129" s="253"/>
      <c r="O129" s="253"/>
      <c r="P129" s="253"/>
      <c r="Q129" s="253"/>
      <c r="R129" s="253"/>
      <c r="S129" s="253"/>
      <c r="T129" s="253"/>
      <c r="U129" s="253"/>
      <c r="V129" s="253"/>
      <c r="W129" s="253"/>
      <c r="X129" s="253"/>
      <c r="Y129" s="253"/>
      <c r="Z129" s="253"/>
      <c r="AA129" s="253"/>
      <c r="AB129" s="253"/>
      <c r="AC129" s="253"/>
      <c r="AD129" s="253"/>
      <c r="AE129" s="253"/>
      <c r="AF129" s="253"/>
      <c r="AG129" s="253"/>
      <c r="AH129" s="253"/>
      <c r="AI129" s="262"/>
      <c r="AJ129" s="262"/>
      <c r="AK129" s="262"/>
      <c r="AL129" s="262"/>
      <c r="AM129" s="262"/>
      <c r="AN129" s="262"/>
      <c r="AO129" s="262"/>
      <c r="AP129" s="262"/>
      <c r="AQ129" s="262"/>
      <c r="AR129" s="262"/>
      <c r="AS129" s="262"/>
      <c r="AT129" s="262"/>
      <c r="AU129" s="262"/>
      <c r="AV129" s="262"/>
      <c r="AW129" s="262"/>
      <c r="AX129" s="262"/>
      <c r="AY129" s="227"/>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9"/>
      <c r="DB129" s="209"/>
      <c r="DC129" s="209"/>
      <c r="DD129" s="209"/>
      <c r="DE129" s="209"/>
      <c r="DF129" s="209"/>
      <c r="DG129" s="209"/>
      <c r="DH129" s="209"/>
      <c r="DI129" s="209"/>
      <c r="DJ129" s="209"/>
      <c r="DK129" s="209"/>
      <c r="DL129" s="209"/>
      <c r="DM129" s="209"/>
      <c r="DN129" s="209"/>
      <c r="DO129" s="209"/>
      <c r="DP129" s="209"/>
      <c r="DQ129" s="209"/>
      <c r="DR129" s="209"/>
      <c r="DS129" s="209"/>
      <c r="DT129" s="209"/>
      <c r="DU129" s="209"/>
      <c r="DV129" s="209"/>
      <c r="DW129" s="209"/>
      <c r="DX129" s="209"/>
      <c r="DY129" s="209"/>
      <c r="DZ129" s="209"/>
      <c r="EA129" s="209"/>
      <c r="EB129" s="209"/>
      <c r="EC129" s="209"/>
      <c r="ED129" s="209"/>
      <c r="EE129" s="209"/>
      <c r="EF129" s="209"/>
      <c r="EG129" s="209"/>
      <c r="EH129" s="209"/>
      <c r="EI129" s="209"/>
      <c r="EJ129" s="209"/>
      <c r="EK129" s="209"/>
      <c r="EL129" s="209"/>
      <c r="EM129" s="209"/>
      <c r="EN129" s="209"/>
      <c r="EO129" s="209"/>
      <c r="EP129" s="209"/>
      <c r="EQ129" s="209"/>
      <c r="ER129" s="209"/>
      <c r="ES129" s="209"/>
      <c r="ET129" s="209"/>
      <c r="EU129" s="209"/>
      <c r="EV129" s="209"/>
      <c r="EW129" s="209"/>
      <c r="EX129" s="209"/>
      <c r="EY129" s="209"/>
      <c r="EZ129" s="209"/>
      <c r="FA129" s="209"/>
      <c r="FB129" s="209"/>
      <c r="FC129" s="209"/>
      <c r="FD129" s="209"/>
      <c r="FE129" s="209"/>
      <c r="FF129" s="209"/>
      <c r="FG129" s="209"/>
      <c r="FH129" s="209"/>
      <c r="FI129" s="209"/>
      <c r="FJ129" s="209"/>
      <c r="FK129" s="209"/>
      <c r="FL129" s="209"/>
      <c r="FM129" s="209"/>
      <c r="FN129" s="209"/>
      <c r="FO129" s="209"/>
      <c r="FP129" s="209"/>
      <c r="FQ129" s="209"/>
      <c r="FR129" s="209"/>
      <c r="FS129" s="209"/>
      <c r="FT129" s="209"/>
      <c r="FU129" s="209"/>
      <c r="FV129" s="209"/>
      <c r="FW129" s="209"/>
      <c r="FX129" s="209"/>
      <c r="FY129" s="209"/>
      <c r="FZ129" s="209"/>
      <c r="GA129" s="209"/>
      <c r="GB129" s="209"/>
      <c r="GC129" s="209"/>
      <c r="GD129" s="209"/>
      <c r="GE129" s="209"/>
      <c r="GF129" s="209"/>
      <c r="GG129" s="209"/>
      <c r="GH129" s="209"/>
      <c r="GI129" s="209"/>
      <c r="GJ129" s="209"/>
      <c r="GK129" s="209"/>
      <c r="GL129" s="209"/>
      <c r="GM129" s="209"/>
      <c r="GN129" s="209"/>
      <c r="GO129" s="209"/>
      <c r="GP129" s="209"/>
      <c r="GQ129" s="209"/>
      <c r="GR129" s="209"/>
      <c r="GS129" s="209"/>
      <c r="GT129" s="209"/>
      <c r="GU129" s="209"/>
      <c r="GV129" s="209"/>
      <c r="GW129" s="209"/>
      <c r="GX129" s="209"/>
      <c r="GY129" s="209"/>
      <c r="GZ129" s="209"/>
      <c r="HA129" s="209"/>
      <c r="HB129" s="209"/>
      <c r="HC129" s="209"/>
      <c r="HD129" s="209"/>
      <c r="HE129" s="209"/>
      <c r="HF129" s="209"/>
      <c r="HG129" s="209"/>
      <c r="HH129" s="209"/>
      <c r="HI129" s="209"/>
      <c r="HJ129" s="209"/>
      <c r="HK129" s="209"/>
      <c r="HL129" s="209"/>
      <c r="HM129" s="209"/>
      <c r="HN129" s="209"/>
      <c r="HO129" s="209"/>
      <c r="HP129" s="209"/>
      <c r="HQ129" s="209"/>
      <c r="HR129" s="209"/>
      <c r="HS129" s="209"/>
      <c r="HT129" s="209"/>
      <c r="HU129" s="209"/>
      <c r="HV129" s="209"/>
      <c r="HW129" s="209"/>
      <c r="HX129" s="209"/>
      <c r="HY129" s="209"/>
      <c r="HZ129" s="209"/>
      <c r="IA129" s="209"/>
      <c r="IB129" s="209"/>
      <c r="IC129" s="209"/>
      <c r="ID129" s="209"/>
      <c r="IE129" s="209"/>
      <c r="IF129" s="209"/>
      <c r="IG129" s="209"/>
      <c r="IH129" s="209"/>
      <c r="II129" s="209"/>
      <c r="IJ129" s="209"/>
      <c r="IK129" s="209"/>
      <c r="IL129" s="209"/>
      <c r="IM129" s="209"/>
      <c r="IN129" s="209"/>
      <c r="IO129" s="209"/>
      <c r="IP129" s="209"/>
      <c r="IQ129" s="209"/>
      <c r="IR129" s="209"/>
      <c r="IS129" s="209"/>
      <c r="IT129" s="209"/>
      <c r="IU129" s="209"/>
      <c r="IV129" s="209"/>
    </row>
    <row r="130" spans="1:256" s="116" customFormat="1" ht="17.2" customHeight="1" x14ac:dyDescent="0.15">
      <c r="A130" s="209"/>
      <c r="B130" s="685"/>
      <c r="C130" s="686"/>
      <c r="D130" s="686"/>
      <c r="E130" s="686"/>
      <c r="F130" s="686"/>
      <c r="G130" s="687"/>
      <c r="H130" s="215"/>
      <c r="I130" s="249"/>
      <c r="J130" s="228"/>
      <c r="K130" s="253"/>
      <c r="L130" s="253"/>
      <c r="M130" s="253"/>
      <c r="N130" s="253"/>
      <c r="O130" s="253"/>
      <c r="P130" s="253"/>
      <c r="Q130" s="253"/>
      <c r="R130" s="253"/>
      <c r="S130" s="253"/>
      <c r="T130" s="253"/>
      <c r="U130" s="253"/>
      <c r="V130" s="253"/>
      <c r="W130" s="253"/>
      <c r="X130" s="253"/>
      <c r="Y130" s="253"/>
      <c r="Z130" s="253"/>
      <c r="AA130" s="253"/>
      <c r="AB130" s="253"/>
      <c r="AC130" s="253"/>
      <c r="AD130" s="253"/>
      <c r="AE130" s="253"/>
      <c r="AF130" s="253"/>
      <c r="AG130" s="253"/>
      <c r="AH130" s="253"/>
      <c r="AI130" s="262"/>
      <c r="AJ130" s="262"/>
      <c r="AK130" s="262"/>
      <c r="AL130" s="262"/>
      <c r="AM130" s="262"/>
      <c r="AN130" s="262"/>
      <c r="AO130" s="262"/>
      <c r="AP130" s="262"/>
      <c r="AQ130" s="262"/>
      <c r="AR130" s="262"/>
      <c r="AS130" s="262"/>
      <c r="AT130" s="262"/>
      <c r="AU130" s="262"/>
      <c r="AV130" s="262"/>
      <c r="AW130" s="262"/>
      <c r="AX130" s="262"/>
      <c r="AY130" s="227"/>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9"/>
      <c r="DB130" s="209"/>
      <c r="DC130" s="209"/>
      <c r="DD130" s="209"/>
      <c r="DE130" s="209"/>
      <c r="DF130" s="209"/>
      <c r="DG130" s="209"/>
      <c r="DH130" s="209"/>
      <c r="DI130" s="209"/>
      <c r="DJ130" s="209"/>
      <c r="DK130" s="209"/>
      <c r="DL130" s="209"/>
      <c r="DM130" s="209"/>
      <c r="DN130" s="209"/>
      <c r="DO130" s="209"/>
      <c r="DP130" s="209"/>
      <c r="DQ130" s="209"/>
      <c r="DR130" s="209"/>
      <c r="DS130" s="209"/>
      <c r="DT130" s="209"/>
      <c r="DU130" s="209"/>
      <c r="DV130" s="209"/>
      <c r="DW130" s="209"/>
      <c r="DX130" s="209"/>
      <c r="DY130" s="209"/>
      <c r="DZ130" s="209"/>
      <c r="EA130" s="209"/>
      <c r="EB130" s="209"/>
      <c r="EC130" s="209"/>
      <c r="ED130" s="209"/>
      <c r="EE130" s="209"/>
      <c r="EF130" s="209"/>
      <c r="EG130" s="209"/>
      <c r="EH130" s="209"/>
      <c r="EI130" s="209"/>
      <c r="EJ130" s="209"/>
      <c r="EK130" s="209"/>
      <c r="EL130" s="209"/>
      <c r="EM130" s="209"/>
      <c r="EN130" s="209"/>
      <c r="EO130" s="209"/>
      <c r="EP130" s="209"/>
      <c r="EQ130" s="209"/>
      <c r="ER130" s="209"/>
      <c r="ES130" s="209"/>
      <c r="ET130" s="209"/>
      <c r="EU130" s="209"/>
      <c r="EV130" s="209"/>
      <c r="EW130" s="209"/>
      <c r="EX130" s="209"/>
      <c r="EY130" s="209"/>
      <c r="EZ130" s="209"/>
      <c r="FA130" s="209"/>
      <c r="FB130" s="209"/>
      <c r="FC130" s="209"/>
      <c r="FD130" s="209"/>
      <c r="FE130" s="209"/>
      <c r="FF130" s="209"/>
      <c r="FG130" s="209"/>
      <c r="FH130" s="209"/>
      <c r="FI130" s="209"/>
      <c r="FJ130" s="209"/>
      <c r="FK130" s="209"/>
      <c r="FL130" s="209"/>
      <c r="FM130" s="209"/>
      <c r="FN130" s="209"/>
      <c r="FO130" s="209"/>
      <c r="FP130" s="209"/>
      <c r="FQ130" s="209"/>
      <c r="FR130" s="209"/>
      <c r="FS130" s="209"/>
      <c r="FT130" s="209"/>
      <c r="FU130" s="209"/>
      <c r="FV130" s="209"/>
      <c r="FW130" s="209"/>
      <c r="FX130" s="209"/>
      <c r="FY130" s="209"/>
      <c r="FZ130" s="209"/>
      <c r="GA130" s="209"/>
      <c r="GB130" s="209"/>
      <c r="GC130" s="209"/>
      <c r="GD130" s="209"/>
      <c r="GE130" s="209"/>
      <c r="GF130" s="209"/>
      <c r="GG130" s="209"/>
      <c r="GH130" s="209"/>
      <c r="GI130" s="209"/>
      <c r="GJ130" s="209"/>
      <c r="GK130" s="209"/>
      <c r="GL130" s="209"/>
      <c r="GM130" s="209"/>
      <c r="GN130" s="209"/>
      <c r="GO130" s="209"/>
      <c r="GP130" s="209"/>
      <c r="GQ130" s="209"/>
      <c r="GR130" s="209"/>
      <c r="GS130" s="209"/>
      <c r="GT130" s="209"/>
      <c r="GU130" s="209"/>
      <c r="GV130" s="209"/>
      <c r="GW130" s="209"/>
      <c r="GX130" s="209"/>
      <c r="GY130" s="209"/>
      <c r="GZ130" s="209"/>
      <c r="HA130" s="209"/>
      <c r="HB130" s="209"/>
      <c r="HC130" s="209"/>
      <c r="HD130" s="209"/>
      <c r="HE130" s="209"/>
      <c r="HF130" s="209"/>
      <c r="HG130" s="209"/>
      <c r="HH130" s="209"/>
      <c r="HI130" s="209"/>
      <c r="HJ130" s="209"/>
      <c r="HK130" s="209"/>
      <c r="HL130" s="209"/>
      <c r="HM130" s="209"/>
      <c r="HN130" s="209"/>
      <c r="HO130" s="209"/>
      <c r="HP130" s="209"/>
      <c r="HQ130" s="209"/>
      <c r="HR130" s="209"/>
      <c r="HS130" s="209"/>
      <c r="HT130" s="209"/>
      <c r="HU130" s="209"/>
      <c r="HV130" s="209"/>
      <c r="HW130" s="209"/>
      <c r="HX130" s="209"/>
      <c r="HY130" s="209"/>
      <c r="HZ130" s="209"/>
      <c r="IA130" s="209"/>
      <c r="IB130" s="209"/>
      <c r="IC130" s="209"/>
      <c r="ID130" s="209"/>
      <c r="IE130" s="209"/>
      <c r="IF130" s="209"/>
      <c r="IG130" s="209"/>
      <c r="IH130" s="209"/>
      <c r="II130" s="209"/>
      <c r="IJ130" s="209"/>
      <c r="IK130" s="209"/>
      <c r="IL130" s="209"/>
      <c r="IM130" s="209"/>
      <c r="IN130" s="209"/>
      <c r="IO130" s="209"/>
      <c r="IP130" s="209"/>
      <c r="IQ130" s="209"/>
      <c r="IR130" s="209"/>
      <c r="IS130" s="209"/>
      <c r="IT130" s="209"/>
      <c r="IU130" s="209"/>
      <c r="IV130" s="209"/>
    </row>
    <row r="131" spans="1:256" s="116" customFormat="1" ht="17.2" customHeight="1" x14ac:dyDescent="0.15">
      <c r="A131" s="209"/>
      <c r="B131" s="685"/>
      <c r="C131" s="686"/>
      <c r="D131" s="686"/>
      <c r="E131" s="686"/>
      <c r="F131" s="686"/>
      <c r="G131" s="687"/>
      <c r="H131" s="215"/>
      <c r="I131" s="249"/>
      <c r="J131" s="228"/>
      <c r="K131" s="253"/>
      <c r="L131" s="253"/>
      <c r="M131" s="253"/>
      <c r="N131" s="253"/>
      <c r="O131" s="253"/>
      <c r="P131" s="253"/>
      <c r="Q131" s="253"/>
      <c r="R131" s="253"/>
      <c r="S131" s="253"/>
      <c r="T131" s="253"/>
      <c r="U131" s="253"/>
      <c r="V131" s="253"/>
      <c r="W131" s="253"/>
      <c r="X131" s="253"/>
      <c r="Y131" s="253"/>
      <c r="Z131" s="253"/>
      <c r="AA131" s="253"/>
      <c r="AB131" s="253"/>
      <c r="AC131" s="253"/>
      <c r="AD131" s="253"/>
      <c r="AE131" s="253"/>
      <c r="AF131" s="253"/>
      <c r="AG131" s="253"/>
      <c r="AH131" s="253"/>
      <c r="AI131" s="264"/>
      <c r="AJ131" s="264"/>
      <c r="AK131" s="264"/>
      <c r="AL131" s="264"/>
      <c r="AM131" s="264"/>
      <c r="AN131" s="264"/>
      <c r="AO131" s="264"/>
      <c r="AP131" s="264"/>
      <c r="AQ131" s="264"/>
      <c r="AR131" s="264"/>
      <c r="AS131" s="264"/>
      <c r="AT131" s="264"/>
      <c r="AU131" s="262"/>
      <c r="AV131" s="262"/>
      <c r="AW131" s="262"/>
      <c r="AX131" s="262"/>
      <c r="AY131" s="227"/>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9"/>
      <c r="DB131" s="209"/>
      <c r="DC131" s="209"/>
      <c r="DD131" s="209"/>
      <c r="DE131" s="209"/>
      <c r="DF131" s="209"/>
      <c r="DG131" s="209"/>
      <c r="DH131" s="209"/>
      <c r="DI131" s="209"/>
      <c r="DJ131" s="209"/>
      <c r="DK131" s="209"/>
      <c r="DL131" s="209"/>
      <c r="DM131" s="209"/>
      <c r="DN131" s="209"/>
      <c r="DO131" s="209"/>
      <c r="DP131" s="209"/>
      <c r="DQ131" s="209"/>
      <c r="DR131" s="209"/>
      <c r="DS131" s="209"/>
      <c r="DT131" s="209"/>
      <c r="DU131" s="209"/>
      <c r="DV131" s="209"/>
      <c r="DW131" s="209"/>
      <c r="DX131" s="209"/>
      <c r="DY131" s="209"/>
      <c r="DZ131" s="209"/>
      <c r="EA131" s="209"/>
      <c r="EB131" s="209"/>
      <c r="EC131" s="209"/>
      <c r="ED131" s="209"/>
      <c r="EE131" s="209"/>
      <c r="EF131" s="209"/>
      <c r="EG131" s="209"/>
      <c r="EH131" s="209"/>
      <c r="EI131" s="209"/>
      <c r="EJ131" s="209"/>
      <c r="EK131" s="209"/>
      <c r="EL131" s="209"/>
      <c r="EM131" s="209"/>
      <c r="EN131" s="209"/>
      <c r="EO131" s="209"/>
      <c r="EP131" s="209"/>
      <c r="EQ131" s="209"/>
      <c r="ER131" s="209"/>
      <c r="ES131" s="209"/>
      <c r="ET131" s="209"/>
      <c r="EU131" s="209"/>
      <c r="EV131" s="209"/>
      <c r="EW131" s="209"/>
      <c r="EX131" s="209"/>
      <c r="EY131" s="209"/>
      <c r="EZ131" s="209"/>
      <c r="FA131" s="209"/>
      <c r="FB131" s="209"/>
      <c r="FC131" s="209"/>
      <c r="FD131" s="209"/>
      <c r="FE131" s="209"/>
      <c r="FF131" s="209"/>
      <c r="FG131" s="209"/>
      <c r="FH131" s="209"/>
      <c r="FI131" s="209"/>
      <c r="FJ131" s="209"/>
      <c r="FK131" s="209"/>
      <c r="FL131" s="209"/>
      <c r="FM131" s="209"/>
      <c r="FN131" s="209"/>
      <c r="FO131" s="209"/>
      <c r="FP131" s="209"/>
      <c r="FQ131" s="209"/>
      <c r="FR131" s="209"/>
      <c r="FS131" s="209"/>
      <c r="FT131" s="209"/>
      <c r="FU131" s="209"/>
      <c r="FV131" s="209"/>
      <c r="FW131" s="209"/>
      <c r="FX131" s="209"/>
      <c r="FY131" s="209"/>
      <c r="FZ131" s="209"/>
      <c r="GA131" s="209"/>
      <c r="GB131" s="209"/>
      <c r="GC131" s="209"/>
      <c r="GD131" s="209"/>
      <c r="GE131" s="209"/>
      <c r="GF131" s="209"/>
      <c r="GG131" s="209"/>
      <c r="GH131" s="209"/>
      <c r="GI131" s="209"/>
      <c r="GJ131" s="209"/>
      <c r="GK131" s="209"/>
      <c r="GL131" s="209"/>
      <c r="GM131" s="209"/>
      <c r="GN131" s="209"/>
      <c r="GO131" s="209"/>
      <c r="GP131" s="209"/>
      <c r="GQ131" s="209"/>
      <c r="GR131" s="209"/>
      <c r="GS131" s="209"/>
      <c r="GT131" s="209"/>
      <c r="GU131" s="209"/>
      <c r="GV131" s="209"/>
      <c r="GW131" s="209"/>
      <c r="GX131" s="209"/>
      <c r="GY131" s="209"/>
      <c r="GZ131" s="209"/>
      <c r="HA131" s="209"/>
      <c r="HB131" s="209"/>
      <c r="HC131" s="209"/>
      <c r="HD131" s="209"/>
      <c r="HE131" s="209"/>
      <c r="HF131" s="209"/>
      <c r="HG131" s="209"/>
      <c r="HH131" s="209"/>
      <c r="HI131" s="209"/>
      <c r="HJ131" s="209"/>
      <c r="HK131" s="209"/>
      <c r="HL131" s="209"/>
      <c r="HM131" s="209"/>
      <c r="HN131" s="209"/>
      <c r="HO131" s="209"/>
      <c r="HP131" s="209"/>
      <c r="HQ131" s="209"/>
      <c r="HR131" s="209"/>
      <c r="HS131" s="209"/>
      <c r="HT131" s="209"/>
      <c r="HU131" s="209"/>
      <c r="HV131" s="209"/>
      <c r="HW131" s="209"/>
      <c r="HX131" s="209"/>
      <c r="HY131" s="209"/>
      <c r="HZ131" s="209"/>
      <c r="IA131" s="209"/>
      <c r="IB131" s="209"/>
      <c r="IC131" s="209"/>
      <c r="ID131" s="209"/>
      <c r="IE131" s="209"/>
      <c r="IF131" s="209"/>
      <c r="IG131" s="209"/>
      <c r="IH131" s="209"/>
      <c r="II131" s="209"/>
      <c r="IJ131" s="209"/>
      <c r="IK131" s="209"/>
      <c r="IL131" s="209"/>
      <c r="IM131" s="209"/>
      <c r="IN131" s="209"/>
      <c r="IO131" s="209"/>
      <c r="IP131" s="209"/>
      <c r="IQ131" s="209"/>
      <c r="IR131" s="209"/>
      <c r="IS131" s="209"/>
      <c r="IT131" s="209"/>
      <c r="IU131" s="209"/>
      <c r="IV131" s="209"/>
    </row>
    <row r="132" spans="1:256" s="116" customFormat="1" ht="17.2" customHeight="1" x14ac:dyDescent="0.15">
      <c r="A132" s="209"/>
      <c r="B132" s="685"/>
      <c r="C132" s="686"/>
      <c r="D132" s="686"/>
      <c r="E132" s="686"/>
      <c r="F132" s="686"/>
      <c r="G132" s="687"/>
      <c r="H132" s="215"/>
      <c r="I132" s="249"/>
      <c r="J132" s="228"/>
      <c r="K132" s="228"/>
      <c r="L132" s="228"/>
      <c r="M132" s="228"/>
      <c r="N132" s="228"/>
      <c r="O132" s="228"/>
      <c r="P132" s="262"/>
      <c r="Q132" s="262"/>
      <c r="R132" s="262"/>
      <c r="S132" s="262"/>
      <c r="T132" s="264"/>
      <c r="U132" s="264"/>
      <c r="V132" s="264"/>
      <c r="W132" s="264"/>
      <c r="X132" s="264"/>
      <c r="Y132" s="264"/>
      <c r="Z132" s="264"/>
      <c r="AA132" s="264"/>
      <c r="AB132" s="264"/>
      <c r="AC132" s="264"/>
      <c r="AD132" s="264"/>
      <c r="AE132" s="264"/>
      <c r="AF132" s="264"/>
      <c r="AG132" s="264"/>
      <c r="AH132" s="264"/>
      <c r="AI132" s="264"/>
      <c r="AJ132" s="264"/>
      <c r="AK132" s="264"/>
      <c r="AL132" s="264"/>
      <c r="AM132" s="264"/>
      <c r="AN132" s="264"/>
      <c r="AO132" s="264"/>
      <c r="AP132" s="264"/>
      <c r="AQ132" s="264"/>
      <c r="AR132" s="264"/>
      <c r="AS132" s="264"/>
      <c r="AT132" s="264"/>
      <c r="AU132" s="262"/>
      <c r="AV132" s="262"/>
      <c r="AW132" s="262"/>
      <c r="AX132" s="262"/>
      <c r="AY132" s="227"/>
      <c r="AZ132" s="209"/>
      <c r="BA132" s="209"/>
      <c r="BB132" s="209"/>
      <c r="BC132" s="209"/>
      <c r="BD132" s="209"/>
      <c r="BE132" s="209"/>
      <c r="BF132" s="209"/>
      <c r="BG132" s="209"/>
      <c r="BH132" s="209"/>
      <c r="BI132" s="209"/>
      <c r="BJ132" s="209"/>
      <c r="BK132" s="209"/>
      <c r="BL132" s="209"/>
      <c r="BM132" s="209"/>
      <c r="BN132" s="209"/>
      <c r="BO132" s="209"/>
      <c r="BP132" s="209"/>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c r="CU132" s="209"/>
      <c r="CV132" s="209"/>
      <c r="CW132" s="209"/>
      <c r="CX132" s="209"/>
      <c r="CY132" s="209"/>
      <c r="CZ132" s="209"/>
      <c r="DA132" s="209"/>
      <c r="DB132" s="209"/>
      <c r="DC132" s="209"/>
      <c r="DD132" s="209"/>
      <c r="DE132" s="209"/>
      <c r="DF132" s="209"/>
      <c r="DG132" s="209"/>
      <c r="DH132" s="209"/>
      <c r="DI132" s="209"/>
      <c r="DJ132" s="209"/>
      <c r="DK132" s="209"/>
      <c r="DL132" s="209"/>
      <c r="DM132" s="209"/>
      <c r="DN132" s="209"/>
      <c r="DO132" s="209"/>
      <c r="DP132" s="209"/>
      <c r="DQ132" s="209"/>
      <c r="DR132" s="209"/>
      <c r="DS132" s="209"/>
      <c r="DT132" s="209"/>
      <c r="DU132" s="209"/>
      <c r="DV132" s="209"/>
      <c r="DW132" s="209"/>
      <c r="DX132" s="209"/>
      <c r="DY132" s="209"/>
      <c r="DZ132" s="209"/>
      <c r="EA132" s="209"/>
      <c r="EB132" s="209"/>
      <c r="EC132" s="209"/>
      <c r="ED132" s="209"/>
      <c r="EE132" s="209"/>
      <c r="EF132" s="209"/>
      <c r="EG132" s="209"/>
      <c r="EH132" s="209"/>
      <c r="EI132" s="209"/>
      <c r="EJ132" s="209"/>
      <c r="EK132" s="209"/>
      <c r="EL132" s="209"/>
      <c r="EM132" s="209"/>
      <c r="EN132" s="209"/>
      <c r="EO132" s="209"/>
      <c r="EP132" s="209"/>
      <c r="EQ132" s="209"/>
      <c r="ER132" s="209"/>
      <c r="ES132" s="209"/>
      <c r="ET132" s="209"/>
      <c r="EU132" s="209"/>
      <c r="EV132" s="209"/>
      <c r="EW132" s="209"/>
      <c r="EX132" s="209"/>
      <c r="EY132" s="209"/>
      <c r="EZ132" s="209"/>
      <c r="FA132" s="209"/>
      <c r="FB132" s="209"/>
      <c r="FC132" s="209"/>
      <c r="FD132" s="209"/>
      <c r="FE132" s="209"/>
      <c r="FF132" s="209"/>
      <c r="FG132" s="209"/>
      <c r="FH132" s="209"/>
      <c r="FI132" s="209"/>
      <c r="FJ132" s="209"/>
      <c r="FK132" s="209"/>
      <c r="FL132" s="209"/>
      <c r="FM132" s="209"/>
      <c r="FN132" s="209"/>
      <c r="FO132" s="209"/>
      <c r="FP132" s="209"/>
      <c r="FQ132" s="209"/>
      <c r="FR132" s="209"/>
      <c r="FS132" s="209"/>
      <c r="FT132" s="209"/>
      <c r="FU132" s="209"/>
      <c r="FV132" s="209"/>
      <c r="FW132" s="209"/>
      <c r="FX132" s="209"/>
      <c r="FY132" s="209"/>
      <c r="FZ132" s="209"/>
      <c r="GA132" s="209"/>
      <c r="GB132" s="209"/>
      <c r="GC132" s="209"/>
      <c r="GD132" s="209"/>
      <c r="GE132" s="209"/>
      <c r="GF132" s="209"/>
      <c r="GG132" s="209"/>
      <c r="GH132" s="209"/>
      <c r="GI132" s="209"/>
      <c r="GJ132" s="209"/>
      <c r="GK132" s="209"/>
      <c r="GL132" s="209"/>
      <c r="GM132" s="209"/>
      <c r="GN132" s="209"/>
      <c r="GO132" s="209"/>
      <c r="GP132" s="209"/>
      <c r="GQ132" s="209"/>
      <c r="GR132" s="209"/>
      <c r="GS132" s="209"/>
      <c r="GT132" s="209"/>
      <c r="GU132" s="209"/>
      <c r="GV132" s="209"/>
      <c r="GW132" s="209"/>
      <c r="GX132" s="209"/>
      <c r="GY132" s="209"/>
      <c r="GZ132" s="209"/>
      <c r="HA132" s="209"/>
      <c r="HB132" s="209"/>
      <c r="HC132" s="209"/>
      <c r="HD132" s="209"/>
      <c r="HE132" s="209"/>
      <c r="HF132" s="209"/>
      <c r="HG132" s="209"/>
      <c r="HH132" s="209"/>
      <c r="HI132" s="209"/>
      <c r="HJ132" s="209"/>
      <c r="HK132" s="209"/>
      <c r="HL132" s="209"/>
      <c r="HM132" s="209"/>
      <c r="HN132" s="209"/>
      <c r="HO132" s="209"/>
      <c r="HP132" s="209"/>
      <c r="HQ132" s="209"/>
      <c r="HR132" s="209"/>
      <c r="HS132" s="209"/>
      <c r="HT132" s="209"/>
      <c r="HU132" s="209"/>
      <c r="HV132" s="209"/>
      <c r="HW132" s="209"/>
      <c r="HX132" s="209"/>
      <c r="HY132" s="209"/>
      <c r="HZ132" s="209"/>
      <c r="IA132" s="209"/>
      <c r="IB132" s="209"/>
      <c r="IC132" s="209"/>
      <c r="ID132" s="209"/>
      <c r="IE132" s="209"/>
      <c r="IF132" s="209"/>
      <c r="IG132" s="209"/>
      <c r="IH132" s="209"/>
      <c r="II132" s="209"/>
      <c r="IJ132" s="209"/>
      <c r="IK132" s="209"/>
      <c r="IL132" s="209"/>
      <c r="IM132" s="209"/>
      <c r="IN132" s="209"/>
      <c r="IO132" s="209"/>
      <c r="IP132" s="209"/>
      <c r="IQ132" s="209"/>
      <c r="IR132" s="209"/>
      <c r="IS132" s="209"/>
      <c r="IT132" s="209"/>
      <c r="IU132" s="209"/>
      <c r="IV132" s="209"/>
    </row>
    <row r="133" spans="1:256" s="116" customFormat="1" ht="17.2" customHeight="1" x14ac:dyDescent="0.15">
      <c r="A133" s="209"/>
      <c r="B133" s="685"/>
      <c r="C133" s="686"/>
      <c r="D133" s="686"/>
      <c r="E133" s="686"/>
      <c r="F133" s="686"/>
      <c r="G133" s="687"/>
      <c r="H133" s="215"/>
      <c r="I133" s="249"/>
      <c r="J133" s="228"/>
      <c r="K133" s="228"/>
      <c r="L133" s="228"/>
      <c r="M133" s="228"/>
      <c r="N133" s="228"/>
      <c r="O133" s="228"/>
      <c r="P133" s="262"/>
      <c r="Q133" s="262"/>
      <c r="R133" s="262"/>
      <c r="S133" s="262"/>
      <c r="T133" s="262"/>
      <c r="U133" s="262"/>
      <c r="V133" s="262"/>
      <c r="W133" s="262"/>
      <c r="X133" s="262"/>
      <c r="Y133" s="262"/>
      <c r="Z133" s="262"/>
      <c r="AA133" s="262"/>
      <c r="AB133" s="262"/>
      <c r="AC133" s="262"/>
      <c r="AD133" s="262"/>
      <c r="AE133" s="262"/>
      <c r="AF133" s="249"/>
      <c r="AG133" s="262"/>
      <c r="AH133" s="262"/>
      <c r="AI133" s="262"/>
      <c r="AJ133" s="262"/>
      <c r="AK133" s="262"/>
      <c r="AL133" s="262"/>
      <c r="AM133" s="262"/>
      <c r="AN133" s="262"/>
      <c r="AO133" s="262"/>
      <c r="AP133" s="262"/>
      <c r="AQ133" s="262"/>
      <c r="AR133" s="262"/>
      <c r="AS133" s="262"/>
      <c r="AT133" s="262"/>
      <c r="AU133" s="262"/>
      <c r="AV133" s="262"/>
      <c r="AW133" s="262"/>
      <c r="AX133" s="262"/>
      <c r="AY133" s="227"/>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9"/>
      <c r="DB133" s="209"/>
      <c r="DC133" s="209"/>
      <c r="DD133" s="209"/>
      <c r="DE133" s="209"/>
      <c r="DF133" s="209"/>
      <c r="DG133" s="209"/>
      <c r="DH133" s="209"/>
      <c r="DI133" s="209"/>
      <c r="DJ133" s="209"/>
      <c r="DK133" s="209"/>
      <c r="DL133" s="209"/>
      <c r="DM133" s="209"/>
      <c r="DN133" s="209"/>
      <c r="DO133" s="209"/>
      <c r="DP133" s="209"/>
      <c r="DQ133" s="209"/>
      <c r="DR133" s="209"/>
      <c r="DS133" s="209"/>
      <c r="DT133" s="209"/>
      <c r="DU133" s="209"/>
      <c r="DV133" s="209"/>
      <c r="DW133" s="209"/>
      <c r="DX133" s="209"/>
      <c r="DY133" s="209"/>
      <c r="DZ133" s="209"/>
      <c r="EA133" s="209"/>
      <c r="EB133" s="209"/>
      <c r="EC133" s="209"/>
      <c r="ED133" s="209"/>
      <c r="EE133" s="209"/>
      <c r="EF133" s="209"/>
      <c r="EG133" s="209"/>
      <c r="EH133" s="209"/>
      <c r="EI133" s="209"/>
      <c r="EJ133" s="209"/>
      <c r="EK133" s="209"/>
      <c r="EL133" s="209"/>
      <c r="EM133" s="209"/>
      <c r="EN133" s="209"/>
      <c r="EO133" s="209"/>
      <c r="EP133" s="209"/>
      <c r="EQ133" s="209"/>
      <c r="ER133" s="209"/>
      <c r="ES133" s="209"/>
      <c r="ET133" s="209"/>
      <c r="EU133" s="209"/>
      <c r="EV133" s="209"/>
      <c r="EW133" s="209"/>
      <c r="EX133" s="209"/>
      <c r="EY133" s="209"/>
      <c r="EZ133" s="209"/>
      <c r="FA133" s="209"/>
      <c r="FB133" s="209"/>
      <c r="FC133" s="209"/>
      <c r="FD133" s="209"/>
      <c r="FE133" s="209"/>
      <c r="FF133" s="209"/>
      <c r="FG133" s="209"/>
      <c r="FH133" s="209"/>
      <c r="FI133" s="209"/>
      <c r="FJ133" s="209"/>
      <c r="FK133" s="209"/>
      <c r="FL133" s="209"/>
      <c r="FM133" s="209"/>
      <c r="FN133" s="209"/>
      <c r="FO133" s="209"/>
      <c r="FP133" s="209"/>
      <c r="FQ133" s="209"/>
      <c r="FR133" s="209"/>
      <c r="FS133" s="209"/>
      <c r="FT133" s="209"/>
      <c r="FU133" s="209"/>
      <c r="FV133" s="209"/>
      <c r="FW133" s="209"/>
      <c r="FX133" s="209"/>
      <c r="FY133" s="209"/>
      <c r="FZ133" s="209"/>
      <c r="GA133" s="209"/>
      <c r="GB133" s="209"/>
      <c r="GC133" s="209"/>
      <c r="GD133" s="209"/>
      <c r="GE133" s="209"/>
      <c r="GF133" s="209"/>
      <c r="GG133" s="209"/>
      <c r="GH133" s="209"/>
      <c r="GI133" s="209"/>
      <c r="GJ133" s="209"/>
      <c r="GK133" s="209"/>
      <c r="GL133" s="209"/>
      <c r="GM133" s="209"/>
      <c r="GN133" s="209"/>
      <c r="GO133" s="209"/>
      <c r="GP133" s="209"/>
      <c r="GQ133" s="209"/>
      <c r="GR133" s="209"/>
      <c r="GS133" s="209"/>
      <c r="GT133" s="209"/>
      <c r="GU133" s="209"/>
      <c r="GV133" s="209"/>
      <c r="GW133" s="209"/>
      <c r="GX133" s="209"/>
      <c r="GY133" s="209"/>
      <c r="GZ133" s="209"/>
      <c r="HA133" s="209"/>
      <c r="HB133" s="209"/>
      <c r="HC133" s="209"/>
      <c r="HD133" s="209"/>
      <c r="HE133" s="209"/>
      <c r="HF133" s="209"/>
      <c r="HG133" s="209"/>
      <c r="HH133" s="209"/>
      <c r="HI133" s="209"/>
      <c r="HJ133" s="209"/>
      <c r="HK133" s="209"/>
      <c r="HL133" s="209"/>
      <c r="HM133" s="209"/>
      <c r="HN133" s="209"/>
      <c r="HO133" s="209"/>
      <c r="HP133" s="209"/>
      <c r="HQ133" s="209"/>
      <c r="HR133" s="209"/>
      <c r="HS133" s="209"/>
      <c r="HT133" s="209"/>
      <c r="HU133" s="209"/>
      <c r="HV133" s="209"/>
      <c r="HW133" s="209"/>
      <c r="HX133" s="209"/>
      <c r="HY133" s="209"/>
      <c r="HZ133" s="209"/>
      <c r="IA133" s="209"/>
      <c r="IB133" s="209"/>
      <c r="IC133" s="209"/>
      <c r="ID133" s="209"/>
      <c r="IE133" s="209"/>
      <c r="IF133" s="209"/>
      <c r="IG133" s="209"/>
      <c r="IH133" s="209"/>
      <c r="II133" s="209"/>
      <c r="IJ133" s="209"/>
      <c r="IK133" s="209"/>
      <c r="IL133" s="209"/>
      <c r="IM133" s="209"/>
      <c r="IN133" s="209"/>
      <c r="IO133" s="209"/>
      <c r="IP133" s="209"/>
      <c r="IQ133" s="209"/>
      <c r="IR133" s="209"/>
      <c r="IS133" s="209"/>
      <c r="IT133" s="209"/>
      <c r="IU133" s="209"/>
      <c r="IV133" s="209"/>
    </row>
    <row r="134" spans="1:256" s="116" customFormat="1" ht="17.2" customHeight="1" thickBot="1" x14ac:dyDescent="0.2">
      <c r="A134" s="209"/>
      <c r="B134" s="1767"/>
      <c r="C134" s="1768"/>
      <c r="D134" s="1768"/>
      <c r="E134" s="1768"/>
      <c r="F134" s="1768"/>
      <c r="G134" s="1769"/>
      <c r="H134" s="220"/>
      <c r="I134" s="265"/>
      <c r="J134" s="266"/>
      <c r="K134" s="266"/>
      <c r="L134" s="266"/>
      <c r="M134" s="266"/>
      <c r="N134" s="266"/>
      <c r="O134" s="266"/>
      <c r="P134" s="265"/>
      <c r="Q134" s="265"/>
      <c r="R134" s="265"/>
      <c r="S134" s="265"/>
      <c r="T134" s="265"/>
      <c r="U134" s="265"/>
      <c r="V134" s="265"/>
      <c r="W134" s="265"/>
      <c r="X134" s="265"/>
      <c r="Y134" s="265"/>
      <c r="Z134" s="265"/>
      <c r="AA134" s="265"/>
      <c r="AB134" s="265"/>
      <c r="AC134" s="265"/>
      <c r="AD134" s="265"/>
      <c r="AE134" s="265"/>
      <c r="AF134" s="265"/>
      <c r="AG134" s="266"/>
      <c r="AH134" s="265"/>
      <c r="AI134" s="265"/>
      <c r="AJ134" s="265"/>
      <c r="AK134" s="266"/>
      <c r="AL134" s="266"/>
      <c r="AM134" s="266"/>
      <c r="AN134" s="266"/>
      <c r="AO134" s="266"/>
      <c r="AP134" s="266"/>
      <c r="AQ134" s="266"/>
      <c r="AR134" s="266"/>
      <c r="AS134" s="266"/>
      <c r="AT134" s="266"/>
      <c r="AU134" s="266"/>
      <c r="AV134" s="266"/>
      <c r="AW134" s="266"/>
      <c r="AX134" s="266"/>
      <c r="AY134" s="267"/>
      <c r="AZ134" s="209"/>
      <c r="BA134" s="209"/>
      <c r="BB134" s="209"/>
      <c r="BC134" s="209"/>
      <c r="BD134" s="209"/>
      <c r="BE134" s="209"/>
      <c r="BF134" s="209"/>
      <c r="BG134" s="209"/>
      <c r="BH134" s="209"/>
      <c r="BI134" s="209"/>
      <c r="BJ134" s="209"/>
      <c r="BK134" s="209"/>
      <c r="BL134" s="209"/>
      <c r="BM134" s="209"/>
      <c r="BN134" s="209"/>
      <c r="BO134" s="209"/>
      <c r="BP134" s="209"/>
      <c r="BQ134" s="209"/>
      <c r="BR134" s="209"/>
      <c r="BS134" s="209"/>
      <c r="BT134" s="209"/>
      <c r="BU134" s="209"/>
      <c r="BV134" s="209"/>
      <c r="BW134" s="209"/>
      <c r="BX134" s="209"/>
      <c r="BY134" s="209"/>
      <c r="BZ134" s="209"/>
      <c r="CA134" s="209"/>
      <c r="CB134" s="209"/>
      <c r="CC134" s="209"/>
      <c r="CD134" s="209"/>
      <c r="CE134" s="209"/>
      <c r="CF134" s="209"/>
      <c r="CG134" s="209"/>
      <c r="CH134" s="209"/>
      <c r="CI134" s="209"/>
      <c r="CJ134" s="209"/>
      <c r="CK134" s="209"/>
      <c r="CL134" s="209"/>
      <c r="CM134" s="209"/>
      <c r="CN134" s="209"/>
      <c r="CO134" s="209"/>
      <c r="CP134" s="209"/>
      <c r="CQ134" s="209"/>
      <c r="CR134" s="209"/>
      <c r="CS134" s="209"/>
      <c r="CT134" s="209"/>
      <c r="CU134" s="209"/>
      <c r="CV134" s="209"/>
      <c r="CW134" s="209"/>
      <c r="CX134" s="209"/>
      <c r="CY134" s="209"/>
      <c r="CZ134" s="209"/>
      <c r="DA134" s="209"/>
      <c r="DB134" s="209"/>
      <c r="DC134" s="209"/>
      <c r="DD134" s="209"/>
      <c r="DE134" s="209"/>
      <c r="DF134" s="209"/>
      <c r="DG134" s="209"/>
      <c r="DH134" s="209"/>
      <c r="DI134" s="209"/>
      <c r="DJ134" s="209"/>
      <c r="DK134" s="209"/>
      <c r="DL134" s="209"/>
      <c r="DM134" s="209"/>
      <c r="DN134" s="209"/>
      <c r="DO134" s="209"/>
      <c r="DP134" s="209"/>
      <c r="DQ134" s="209"/>
      <c r="DR134" s="209"/>
      <c r="DS134" s="209"/>
      <c r="DT134" s="209"/>
      <c r="DU134" s="209"/>
      <c r="DV134" s="209"/>
      <c r="DW134" s="209"/>
      <c r="DX134" s="209"/>
      <c r="DY134" s="209"/>
      <c r="DZ134" s="209"/>
      <c r="EA134" s="209"/>
      <c r="EB134" s="209"/>
      <c r="EC134" s="209"/>
      <c r="ED134" s="209"/>
      <c r="EE134" s="209"/>
      <c r="EF134" s="209"/>
      <c r="EG134" s="209"/>
      <c r="EH134" s="209"/>
      <c r="EI134" s="209"/>
      <c r="EJ134" s="209"/>
      <c r="EK134" s="209"/>
      <c r="EL134" s="209"/>
      <c r="EM134" s="209"/>
      <c r="EN134" s="209"/>
      <c r="EO134" s="209"/>
      <c r="EP134" s="209"/>
      <c r="EQ134" s="209"/>
      <c r="ER134" s="209"/>
      <c r="ES134" s="209"/>
      <c r="ET134" s="209"/>
      <c r="EU134" s="209"/>
      <c r="EV134" s="209"/>
      <c r="EW134" s="209"/>
      <c r="EX134" s="209"/>
      <c r="EY134" s="209"/>
      <c r="EZ134" s="209"/>
      <c r="FA134" s="209"/>
      <c r="FB134" s="209"/>
      <c r="FC134" s="209"/>
      <c r="FD134" s="209"/>
      <c r="FE134" s="209"/>
      <c r="FF134" s="209"/>
      <c r="FG134" s="209"/>
      <c r="FH134" s="209"/>
      <c r="FI134" s="209"/>
      <c r="FJ134" s="209"/>
      <c r="FK134" s="209"/>
      <c r="FL134" s="209"/>
      <c r="FM134" s="209"/>
      <c r="FN134" s="209"/>
      <c r="FO134" s="209"/>
      <c r="FP134" s="209"/>
      <c r="FQ134" s="209"/>
      <c r="FR134" s="209"/>
      <c r="FS134" s="209"/>
      <c r="FT134" s="209"/>
      <c r="FU134" s="209"/>
      <c r="FV134" s="209"/>
      <c r="FW134" s="209"/>
      <c r="FX134" s="209"/>
      <c r="FY134" s="209"/>
      <c r="FZ134" s="209"/>
      <c r="GA134" s="209"/>
      <c r="GB134" s="209"/>
      <c r="GC134" s="209"/>
      <c r="GD134" s="209"/>
      <c r="GE134" s="209"/>
      <c r="GF134" s="209"/>
      <c r="GG134" s="209"/>
      <c r="GH134" s="209"/>
      <c r="GI134" s="209"/>
      <c r="GJ134" s="209"/>
      <c r="GK134" s="209"/>
      <c r="GL134" s="209"/>
      <c r="GM134" s="209"/>
      <c r="GN134" s="209"/>
      <c r="GO134" s="209"/>
      <c r="GP134" s="209"/>
      <c r="GQ134" s="209"/>
      <c r="GR134" s="209"/>
      <c r="GS134" s="209"/>
      <c r="GT134" s="209"/>
      <c r="GU134" s="209"/>
      <c r="GV134" s="209"/>
      <c r="GW134" s="209"/>
      <c r="GX134" s="209"/>
      <c r="GY134" s="209"/>
      <c r="GZ134" s="209"/>
      <c r="HA134" s="209"/>
      <c r="HB134" s="209"/>
      <c r="HC134" s="209"/>
      <c r="HD134" s="209"/>
      <c r="HE134" s="209"/>
      <c r="HF134" s="209"/>
      <c r="HG134" s="209"/>
      <c r="HH134" s="209"/>
      <c r="HI134" s="209"/>
      <c r="HJ134" s="209"/>
      <c r="HK134" s="209"/>
      <c r="HL134" s="209"/>
      <c r="HM134" s="209"/>
      <c r="HN134" s="209"/>
      <c r="HO134" s="209"/>
      <c r="HP134" s="209"/>
      <c r="HQ134" s="209"/>
      <c r="HR134" s="209"/>
      <c r="HS134" s="209"/>
      <c r="HT134" s="209"/>
      <c r="HU134" s="209"/>
      <c r="HV134" s="209"/>
      <c r="HW134" s="209"/>
      <c r="HX134" s="209"/>
      <c r="HY134" s="209"/>
      <c r="HZ134" s="209"/>
      <c r="IA134" s="209"/>
      <c r="IB134" s="209"/>
      <c r="IC134" s="209"/>
      <c r="ID134" s="209"/>
      <c r="IE134" s="209"/>
      <c r="IF134" s="209"/>
      <c r="IG134" s="209"/>
      <c r="IH134" s="209"/>
      <c r="II134" s="209"/>
      <c r="IJ134" s="209"/>
      <c r="IK134" s="209"/>
      <c r="IL134" s="209"/>
      <c r="IM134" s="209"/>
      <c r="IN134" s="209"/>
      <c r="IO134" s="209"/>
      <c r="IP134" s="209"/>
      <c r="IQ134" s="209"/>
      <c r="IR134" s="209"/>
      <c r="IS134" s="209"/>
      <c r="IT134" s="209"/>
      <c r="IU134" s="209"/>
      <c r="IV134" s="209"/>
    </row>
    <row r="135" spans="1:256" ht="2.95" customHeight="1" x14ac:dyDescent="0.15">
      <c r="B135" s="21"/>
      <c r="C135" s="21"/>
      <c r="D135" s="21"/>
      <c r="E135" s="21"/>
      <c r="F135" s="21"/>
      <c r="G135" s="21"/>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row>
    <row r="136" spans="1:256" ht="2.95" customHeight="1" thickBot="1" x14ac:dyDescent="0.2">
      <c r="B136" s="22"/>
      <c r="C136" s="22"/>
      <c r="D136" s="22"/>
      <c r="E136" s="22"/>
      <c r="F136" s="22"/>
      <c r="G136" s="22"/>
      <c r="H136" s="23"/>
      <c r="I136" s="23"/>
      <c r="J136" s="23"/>
      <c r="K136" s="23"/>
      <c r="L136" s="23"/>
      <c r="M136" s="23"/>
      <c r="N136" s="23"/>
      <c r="O136" s="23"/>
      <c r="P136" s="23"/>
      <c r="Q136" s="23"/>
      <c r="R136" s="23"/>
      <c r="S136" s="23"/>
      <c r="T136" s="23"/>
      <c r="U136" s="23"/>
      <c r="V136" s="23"/>
      <c r="W136" s="23"/>
      <c r="X136" s="23"/>
      <c r="Y136" s="23"/>
      <c r="Z136" s="23"/>
      <c r="AA136" s="23"/>
      <c r="AB136" s="23"/>
      <c r="AC136" s="23"/>
      <c r="AD136" s="23"/>
      <c r="AE136" s="23"/>
      <c r="AF136" s="23"/>
      <c r="AG136" s="23"/>
      <c r="AH136" s="23"/>
      <c r="AI136" s="23"/>
      <c r="AJ136" s="23"/>
      <c r="AK136" s="23"/>
      <c r="AL136" s="23"/>
      <c r="AM136" s="23"/>
      <c r="AN136" s="23"/>
      <c r="AO136" s="23"/>
      <c r="AP136" s="23"/>
      <c r="AQ136" s="23"/>
      <c r="AR136" s="23"/>
      <c r="AS136" s="23"/>
      <c r="AT136" s="23"/>
      <c r="AU136" s="23"/>
      <c r="AV136" s="23"/>
      <c r="AW136" s="23"/>
      <c r="AX136" s="23"/>
      <c r="AY136" s="23"/>
    </row>
    <row r="137" spans="1:256" ht="24.75" customHeight="1" x14ac:dyDescent="0.15">
      <c r="B137" s="688" t="s">
        <v>120</v>
      </c>
      <c r="C137" s="689"/>
      <c r="D137" s="689"/>
      <c r="E137" s="689"/>
      <c r="F137" s="689"/>
      <c r="G137" s="690"/>
      <c r="H137" s="694" t="s">
        <v>1817</v>
      </c>
      <c r="I137" s="695"/>
      <c r="J137" s="695"/>
      <c r="K137" s="695"/>
      <c r="L137" s="695"/>
      <c r="M137" s="695"/>
      <c r="N137" s="695"/>
      <c r="O137" s="695"/>
      <c r="P137" s="695"/>
      <c r="Q137" s="695"/>
      <c r="R137" s="695"/>
      <c r="S137" s="695"/>
      <c r="T137" s="695"/>
      <c r="U137" s="695"/>
      <c r="V137" s="695"/>
      <c r="W137" s="695"/>
      <c r="X137" s="695"/>
      <c r="Y137" s="695"/>
      <c r="Z137" s="695"/>
      <c r="AA137" s="695"/>
      <c r="AB137" s="695"/>
      <c r="AC137" s="696"/>
      <c r="AD137" s="694" t="s">
        <v>1818</v>
      </c>
      <c r="AE137" s="695"/>
      <c r="AF137" s="695"/>
      <c r="AG137" s="695"/>
      <c r="AH137" s="695"/>
      <c r="AI137" s="695"/>
      <c r="AJ137" s="695"/>
      <c r="AK137" s="695"/>
      <c r="AL137" s="695"/>
      <c r="AM137" s="695"/>
      <c r="AN137" s="695"/>
      <c r="AO137" s="695"/>
      <c r="AP137" s="695"/>
      <c r="AQ137" s="695"/>
      <c r="AR137" s="695"/>
      <c r="AS137" s="695"/>
      <c r="AT137" s="695"/>
      <c r="AU137" s="695"/>
      <c r="AV137" s="695"/>
      <c r="AW137" s="695"/>
      <c r="AX137" s="695"/>
      <c r="AY137" s="697"/>
    </row>
    <row r="138" spans="1:256" ht="24.75" customHeight="1" x14ac:dyDescent="0.15">
      <c r="B138" s="688"/>
      <c r="C138" s="689"/>
      <c r="D138" s="689"/>
      <c r="E138" s="689"/>
      <c r="F138" s="689"/>
      <c r="G138" s="690"/>
      <c r="H138" s="1397" t="s">
        <v>37</v>
      </c>
      <c r="I138" s="1254"/>
      <c r="J138" s="1254"/>
      <c r="K138" s="1254"/>
      <c r="L138" s="1254"/>
      <c r="M138" s="1398" t="s">
        <v>76</v>
      </c>
      <c r="N138" s="1109"/>
      <c r="O138" s="1109"/>
      <c r="P138" s="1109"/>
      <c r="Q138" s="1109"/>
      <c r="R138" s="1109"/>
      <c r="S138" s="1109"/>
      <c r="T138" s="1109"/>
      <c r="U138" s="1109"/>
      <c r="V138" s="1109"/>
      <c r="W138" s="1109"/>
      <c r="X138" s="1109"/>
      <c r="Y138" s="1110"/>
      <c r="Z138" s="714" t="s">
        <v>77</v>
      </c>
      <c r="AA138" s="715"/>
      <c r="AB138" s="715"/>
      <c r="AC138" s="716"/>
      <c r="AD138" s="1397" t="s">
        <v>37</v>
      </c>
      <c r="AE138" s="1254"/>
      <c r="AF138" s="1254"/>
      <c r="AG138" s="1254"/>
      <c r="AH138" s="1254"/>
      <c r="AI138" s="1398" t="s">
        <v>76</v>
      </c>
      <c r="AJ138" s="1109"/>
      <c r="AK138" s="1109"/>
      <c r="AL138" s="1109"/>
      <c r="AM138" s="1109"/>
      <c r="AN138" s="1109"/>
      <c r="AO138" s="1109"/>
      <c r="AP138" s="1109"/>
      <c r="AQ138" s="1109"/>
      <c r="AR138" s="1109"/>
      <c r="AS138" s="1109"/>
      <c r="AT138" s="1109"/>
      <c r="AU138" s="1110"/>
      <c r="AV138" s="714" t="s">
        <v>77</v>
      </c>
      <c r="AW138" s="715"/>
      <c r="AX138" s="715"/>
      <c r="AY138" s="717"/>
    </row>
    <row r="139" spans="1:256" ht="24.75" customHeight="1" x14ac:dyDescent="0.15">
      <c r="B139" s="688"/>
      <c r="C139" s="689"/>
      <c r="D139" s="689"/>
      <c r="E139" s="689"/>
      <c r="F139" s="689"/>
      <c r="G139" s="690"/>
      <c r="H139" s="1406" t="s">
        <v>1819</v>
      </c>
      <c r="I139" s="1360"/>
      <c r="J139" s="1360"/>
      <c r="K139" s="1360"/>
      <c r="L139" s="1361"/>
      <c r="M139" s="725" t="s">
        <v>1820</v>
      </c>
      <c r="N139" s="720"/>
      <c r="O139" s="720"/>
      <c r="P139" s="720"/>
      <c r="Q139" s="720"/>
      <c r="R139" s="720"/>
      <c r="S139" s="720"/>
      <c r="T139" s="720"/>
      <c r="U139" s="720"/>
      <c r="V139" s="720"/>
      <c r="W139" s="720"/>
      <c r="X139" s="720"/>
      <c r="Y139" s="721"/>
      <c r="Z139" s="1407">
        <v>341</v>
      </c>
      <c r="AA139" s="1408"/>
      <c r="AB139" s="1408"/>
      <c r="AC139" s="1409"/>
      <c r="AD139" s="1406"/>
      <c r="AE139" s="1360"/>
      <c r="AF139" s="1360"/>
      <c r="AG139" s="1360"/>
      <c r="AH139" s="1361"/>
      <c r="AI139" s="725"/>
      <c r="AJ139" s="720"/>
      <c r="AK139" s="720"/>
      <c r="AL139" s="720"/>
      <c r="AM139" s="720"/>
      <c r="AN139" s="720"/>
      <c r="AO139" s="720"/>
      <c r="AP139" s="720"/>
      <c r="AQ139" s="720"/>
      <c r="AR139" s="720"/>
      <c r="AS139" s="720"/>
      <c r="AT139" s="720"/>
      <c r="AU139" s="721"/>
      <c r="AV139" s="1407"/>
      <c r="AW139" s="1408"/>
      <c r="AX139" s="1408"/>
      <c r="AY139" s="1410"/>
    </row>
    <row r="140" spans="1:256" ht="24.75" customHeight="1" x14ac:dyDescent="0.15">
      <c r="B140" s="688"/>
      <c r="C140" s="689"/>
      <c r="D140" s="689"/>
      <c r="E140" s="689"/>
      <c r="F140" s="689"/>
      <c r="G140" s="690"/>
      <c r="H140" s="1399"/>
      <c r="I140" s="1371"/>
      <c r="J140" s="1371"/>
      <c r="K140" s="1371"/>
      <c r="L140" s="1372"/>
      <c r="M140" s="710"/>
      <c r="N140" s="705"/>
      <c r="O140" s="705"/>
      <c r="P140" s="705"/>
      <c r="Q140" s="705"/>
      <c r="R140" s="705"/>
      <c r="S140" s="705"/>
      <c r="T140" s="705"/>
      <c r="U140" s="705"/>
      <c r="V140" s="705"/>
      <c r="W140" s="705"/>
      <c r="X140" s="705"/>
      <c r="Y140" s="706"/>
      <c r="Z140" s="1402"/>
      <c r="AA140" s="1403"/>
      <c r="AB140" s="1403"/>
      <c r="AC140" s="1404"/>
      <c r="AD140" s="1399"/>
      <c r="AE140" s="1371"/>
      <c r="AF140" s="1371"/>
      <c r="AG140" s="1371"/>
      <c r="AH140" s="1372"/>
      <c r="AI140" s="710"/>
      <c r="AJ140" s="705"/>
      <c r="AK140" s="705"/>
      <c r="AL140" s="705"/>
      <c r="AM140" s="705"/>
      <c r="AN140" s="705"/>
      <c r="AO140" s="705"/>
      <c r="AP140" s="705"/>
      <c r="AQ140" s="705"/>
      <c r="AR140" s="705"/>
      <c r="AS140" s="705"/>
      <c r="AT140" s="705"/>
      <c r="AU140" s="706"/>
      <c r="AV140" s="1402"/>
      <c r="AW140" s="1403"/>
      <c r="AX140" s="1403"/>
      <c r="AY140" s="1405"/>
    </row>
    <row r="141" spans="1:256" ht="24.75" customHeight="1" x14ac:dyDescent="0.15">
      <c r="B141" s="688"/>
      <c r="C141" s="689"/>
      <c r="D141" s="689"/>
      <c r="E141" s="689"/>
      <c r="F141" s="689"/>
      <c r="G141" s="690"/>
      <c r="H141" s="1399"/>
      <c r="I141" s="1371"/>
      <c r="J141" s="1371"/>
      <c r="K141" s="1371"/>
      <c r="L141" s="1372"/>
      <c r="M141" s="710"/>
      <c r="N141" s="705"/>
      <c r="O141" s="705"/>
      <c r="P141" s="705"/>
      <c r="Q141" s="705"/>
      <c r="R141" s="705"/>
      <c r="S141" s="705"/>
      <c r="T141" s="705"/>
      <c r="U141" s="705"/>
      <c r="V141" s="705"/>
      <c r="W141" s="705"/>
      <c r="X141" s="705"/>
      <c r="Y141" s="706"/>
      <c r="Z141" s="1402"/>
      <c r="AA141" s="1403"/>
      <c r="AB141" s="1403"/>
      <c r="AC141" s="1404"/>
      <c r="AD141" s="1399"/>
      <c r="AE141" s="1371"/>
      <c r="AF141" s="1371"/>
      <c r="AG141" s="1371"/>
      <c r="AH141" s="1372"/>
      <c r="AI141" s="710"/>
      <c r="AJ141" s="705"/>
      <c r="AK141" s="705"/>
      <c r="AL141" s="705"/>
      <c r="AM141" s="705"/>
      <c r="AN141" s="705"/>
      <c r="AO141" s="705"/>
      <c r="AP141" s="705"/>
      <c r="AQ141" s="705"/>
      <c r="AR141" s="705"/>
      <c r="AS141" s="705"/>
      <c r="AT141" s="705"/>
      <c r="AU141" s="706"/>
      <c r="AV141" s="1402"/>
      <c r="AW141" s="1403"/>
      <c r="AX141" s="1403"/>
      <c r="AY141" s="1405"/>
    </row>
    <row r="142" spans="1:256" ht="24.75" customHeight="1" x14ac:dyDescent="0.15">
      <c r="B142" s="688"/>
      <c r="C142" s="689"/>
      <c r="D142" s="689"/>
      <c r="E142" s="689"/>
      <c r="F142" s="689"/>
      <c r="G142" s="690"/>
      <c r="H142" s="1399"/>
      <c r="I142" s="1371"/>
      <c r="J142" s="1371"/>
      <c r="K142" s="1371"/>
      <c r="L142" s="1372"/>
      <c r="M142" s="710"/>
      <c r="N142" s="705"/>
      <c r="O142" s="705"/>
      <c r="P142" s="705"/>
      <c r="Q142" s="705"/>
      <c r="R142" s="705"/>
      <c r="S142" s="705"/>
      <c r="T142" s="705"/>
      <c r="U142" s="705"/>
      <c r="V142" s="705"/>
      <c r="W142" s="705"/>
      <c r="X142" s="705"/>
      <c r="Y142" s="706"/>
      <c r="Z142" s="1402"/>
      <c r="AA142" s="1403"/>
      <c r="AB142" s="1403"/>
      <c r="AC142" s="1404"/>
      <c r="AD142" s="1399"/>
      <c r="AE142" s="1371"/>
      <c r="AF142" s="1371"/>
      <c r="AG142" s="1371"/>
      <c r="AH142" s="1372"/>
      <c r="AI142" s="710"/>
      <c r="AJ142" s="705"/>
      <c r="AK142" s="705"/>
      <c r="AL142" s="705"/>
      <c r="AM142" s="705"/>
      <c r="AN142" s="705"/>
      <c r="AO142" s="705"/>
      <c r="AP142" s="705"/>
      <c r="AQ142" s="705"/>
      <c r="AR142" s="705"/>
      <c r="AS142" s="705"/>
      <c r="AT142" s="705"/>
      <c r="AU142" s="706"/>
      <c r="AV142" s="1402"/>
      <c r="AW142" s="1403"/>
      <c r="AX142" s="1403"/>
      <c r="AY142" s="1405"/>
    </row>
    <row r="143" spans="1:256" ht="24.75" customHeight="1" x14ac:dyDescent="0.15">
      <c r="B143" s="688"/>
      <c r="C143" s="689"/>
      <c r="D143" s="689"/>
      <c r="E143" s="689"/>
      <c r="F143" s="689"/>
      <c r="G143" s="690"/>
      <c r="H143" s="1399"/>
      <c r="I143" s="1371"/>
      <c r="J143" s="1371"/>
      <c r="K143" s="1371"/>
      <c r="L143" s="1372"/>
      <c r="M143" s="710"/>
      <c r="N143" s="705"/>
      <c r="O143" s="705"/>
      <c r="P143" s="705"/>
      <c r="Q143" s="705"/>
      <c r="R143" s="705"/>
      <c r="S143" s="705"/>
      <c r="T143" s="705"/>
      <c r="U143" s="705"/>
      <c r="V143" s="705"/>
      <c r="W143" s="705"/>
      <c r="X143" s="705"/>
      <c r="Y143" s="706"/>
      <c r="Z143" s="1402"/>
      <c r="AA143" s="1403"/>
      <c r="AB143" s="1403"/>
      <c r="AC143" s="1403"/>
      <c r="AD143" s="1399"/>
      <c r="AE143" s="1371"/>
      <c r="AF143" s="1371"/>
      <c r="AG143" s="1371"/>
      <c r="AH143" s="1372"/>
      <c r="AI143" s="710"/>
      <c r="AJ143" s="705"/>
      <c r="AK143" s="705"/>
      <c r="AL143" s="705"/>
      <c r="AM143" s="705"/>
      <c r="AN143" s="705"/>
      <c r="AO143" s="705"/>
      <c r="AP143" s="705"/>
      <c r="AQ143" s="705"/>
      <c r="AR143" s="705"/>
      <c r="AS143" s="705"/>
      <c r="AT143" s="705"/>
      <c r="AU143" s="706"/>
      <c r="AV143" s="1402"/>
      <c r="AW143" s="1403"/>
      <c r="AX143" s="1403"/>
      <c r="AY143" s="1405"/>
    </row>
    <row r="144" spans="1:256" ht="24.75" customHeight="1" x14ac:dyDescent="0.15">
      <c r="B144" s="688"/>
      <c r="C144" s="689"/>
      <c r="D144" s="689"/>
      <c r="E144" s="689"/>
      <c r="F144" s="689"/>
      <c r="G144" s="690"/>
      <c r="H144" s="1399"/>
      <c r="I144" s="1371"/>
      <c r="J144" s="1371"/>
      <c r="K144" s="1371"/>
      <c r="L144" s="1372"/>
      <c r="M144" s="710"/>
      <c r="N144" s="705"/>
      <c r="O144" s="705"/>
      <c r="P144" s="705"/>
      <c r="Q144" s="705"/>
      <c r="R144" s="705"/>
      <c r="S144" s="705"/>
      <c r="T144" s="705"/>
      <c r="U144" s="705"/>
      <c r="V144" s="705"/>
      <c r="W144" s="705"/>
      <c r="X144" s="705"/>
      <c r="Y144" s="706"/>
      <c r="Z144" s="1402"/>
      <c r="AA144" s="1403"/>
      <c r="AB144" s="1403"/>
      <c r="AC144" s="1403"/>
      <c r="AD144" s="1399"/>
      <c r="AE144" s="1371"/>
      <c r="AF144" s="1371"/>
      <c r="AG144" s="1371"/>
      <c r="AH144" s="1372"/>
      <c r="AI144" s="710"/>
      <c r="AJ144" s="705"/>
      <c r="AK144" s="705"/>
      <c r="AL144" s="705"/>
      <c r="AM144" s="705"/>
      <c r="AN144" s="705"/>
      <c r="AO144" s="705"/>
      <c r="AP144" s="705"/>
      <c r="AQ144" s="705"/>
      <c r="AR144" s="705"/>
      <c r="AS144" s="705"/>
      <c r="AT144" s="705"/>
      <c r="AU144" s="706"/>
      <c r="AV144" s="1402"/>
      <c r="AW144" s="1403"/>
      <c r="AX144" s="1403"/>
      <c r="AY144" s="1405"/>
    </row>
    <row r="145" spans="2:51" ht="24.75" customHeight="1" x14ac:dyDescent="0.15">
      <c r="B145" s="688"/>
      <c r="C145" s="689"/>
      <c r="D145" s="689"/>
      <c r="E145" s="689"/>
      <c r="F145" s="689"/>
      <c r="G145" s="690"/>
      <c r="H145" s="1399"/>
      <c r="I145" s="1371"/>
      <c r="J145" s="1371"/>
      <c r="K145" s="1371"/>
      <c r="L145" s="1372"/>
      <c r="M145" s="710"/>
      <c r="N145" s="705"/>
      <c r="O145" s="705"/>
      <c r="P145" s="705"/>
      <c r="Q145" s="705"/>
      <c r="R145" s="705"/>
      <c r="S145" s="705"/>
      <c r="T145" s="705"/>
      <c r="U145" s="705"/>
      <c r="V145" s="705"/>
      <c r="W145" s="705"/>
      <c r="X145" s="705"/>
      <c r="Y145" s="706"/>
      <c r="Z145" s="1402"/>
      <c r="AA145" s="1403"/>
      <c r="AB145" s="1403"/>
      <c r="AC145" s="1403"/>
      <c r="AD145" s="1399"/>
      <c r="AE145" s="1371"/>
      <c r="AF145" s="1371"/>
      <c r="AG145" s="1371"/>
      <c r="AH145" s="1372"/>
      <c r="AI145" s="710"/>
      <c r="AJ145" s="705"/>
      <c r="AK145" s="705"/>
      <c r="AL145" s="705"/>
      <c r="AM145" s="705"/>
      <c r="AN145" s="705"/>
      <c r="AO145" s="705"/>
      <c r="AP145" s="705"/>
      <c r="AQ145" s="705"/>
      <c r="AR145" s="705"/>
      <c r="AS145" s="705"/>
      <c r="AT145" s="705"/>
      <c r="AU145" s="706"/>
      <c r="AV145" s="1402"/>
      <c r="AW145" s="1403"/>
      <c r="AX145" s="1403"/>
      <c r="AY145" s="1405"/>
    </row>
    <row r="146" spans="2:51" ht="24.75" customHeight="1" x14ac:dyDescent="0.15">
      <c r="B146" s="688"/>
      <c r="C146" s="689"/>
      <c r="D146" s="689"/>
      <c r="E146" s="689"/>
      <c r="F146" s="689"/>
      <c r="G146" s="690"/>
      <c r="H146" s="1422"/>
      <c r="I146" s="1356"/>
      <c r="J146" s="1356"/>
      <c r="K146" s="1356"/>
      <c r="L146" s="1357"/>
      <c r="M146" s="730"/>
      <c r="N146" s="1423"/>
      <c r="O146" s="1423"/>
      <c r="P146" s="1423"/>
      <c r="Q146" s="1423"/>
      <c r="R146" s="1423"/>
      <c r="S146" s="1423"/>
      <c r="T146" s="1423"/>
      <c r="U146" s="1423"/>
      <c r="V146" s="1423"/>
      <c r="W146" s="1423"/>
      <c r="X146" s="1423"/>
      <c r="Y146" s="1424"/>
      <c r="Z146" s="1420"/>
      <c r="AA146" s="1421"/>
      <c r="AB146" s="1421"/>
      <c r="AC146" s="1421"/>
      <c r="AD146" s="1422"/>
      <c r="AE146" s="1356"/>
      <c r="AF146" s="1356"/>
      <c r="AG146" s="1356"/>
      <c r="AH146" s="1357"/>
      <c r="AI146" s="730"/>
      <c r="AJ146" s="1423"/>
      <c r="AK146" s="1423"/>
      <c r="AL146" s="1423"/>
      <c r="AM146" s="1423"/>
      <c r="AN146" s="1423"/>
      <c r="AO146" s="1423"/>
      <c r="AP146" s="1423"/>
      <c r="AQ146" s="1423"/>
      <c r="AR146" s="1423"/>
      <c r="AS146" s="1423"/>
      <c r="AT146" s="1423"/>
      <c r="AU146" s="1424"/>
      <c r="AV146" s="1420"/>
      <c r="AW146" s="1421"/>
      <c r="AX146" s="1421"/>
      <c r="AY146" s="1425"/>
    </row>
    <row r="147" spans="2:51" ht="24.75" customHeight="1" x14ac:dyDescent="0.15">
      <c r="B147" s="688"/>
      <c r="C147" s="689"/>
      <c r="D147" s="689"/>
      <c r="E147" s="689"/>
      <c r="F147" s="689"/>
      <c r="G147" s="690"/>
      <c r="H147" s="1426" t="s">
        <v>21</v>
      </c>
      <c r="I147" s="1109"/>
      <c r="J147" s="1109"/>
      <c r="K147" s="1109"/>
      <c r="L147" s="1109"/>
      <c r="M147" s="742"/>
      <c r="N147" s="1219"/>
      <c r="O147" s="1219"/>
      <c r="P147" s="1219"/>
      <c r="Q147" s="1219"/>
      <c r="R147" s="1219"/>
      <c r="S147" s="1219"/>
      <c r="T147" s="1219"/>
      <c r="U147" s="1219"/>
      <c r="V147" s="1219"/>
      <c r="W147" s="1219"/>
      <c r="X147" s="1219"/>
      <c r="Y147" s="1220"/>
      <c r="Z147" s="1427">
        <f>SUM(Z139:AC146)</f>
        <v>341</v>
      </c>
      <c r="AA147" s="1428"/>
      <c r="AB147" s="1428"/>
      <c r="AC147" s="1429"/>
      <c r="AD147" s="1426" t="s">
        <v>21</v>
      </c>
      <c r="AE147" s="1109"/>
      <c r="AF147" s="1109"/>
      <c r="AG147" s="1109"/>
      <c r="AH147" s="1109"/>
      <c r="AI147" s="742"/>
      <c r="AJ147" s="1219"/>
      <c r="AK147" s="1219"/>
      <c r="AL147" s="1219"/>
      <c r="AM147" s="1219"/>
      <c r="AN147" s="1219"/>
      <c r="AO147" s="1219"/>
      <c r="AP147" s="1219"/>
      <c r="AQ147" s="1219"/>
      <c r="AR147" s="1219"/>
      <c r="AS147" s="1219"/>
      <c r="AT147" s="1219"/>
      <c r="AU147" s="1220"/>
      <c r="AV147" s="1427">
        <f>SUM(AV139:AY146)</f>
        <v>0</v>
      </c>
      <c r="AW147" s="1428"/>
      <c r="AX147" s="1428"/>
      <c r="AY147" s="1430"/>
    </row>
    <row r="148" spans="2:51" ht="25.2" customHeight="1" x14ac:dyDescent="0.15">
      <c r="B148" s="688"/>
      <c r="C148" s="689"/>
      <c r="D148" s="689"/>
      <c r="E148" s="689"/>
      <c r="F148" s="689"/>
      <c r="G148" s="690"/>
      <c r="H148" s="736" t="s">
        <v>1821</v>
      </c>
      <c r="I148" s="737"/>
      <c r="J148" s="737"/>
      <c r="K148" s="737"/>
      <c r="L148" s="737"/>
      <c r="M148" s="737"/>
      <c r="N148" s="737"/>
      <c r="O148" s="737"/>
      <c r="P148" s="737"/>
      <c r="Q148" s="737"/>
      <c r="R148" s="737"/>
      <c r="S148" s="737"/>
      <c r="T148" s="737"/>
      <c r="U148" s="737"/>
      <c r="V148" s="737"/>
      <c r="W148" s="737"/>
      <c r="X148" s="737"/>
      <c r="Y148" s="737"/>
      <c r="Z148" s="737"/>
      <c r="AA148" s="737"/>
      <c r="AB148" s="737"/>
      <c r="AC148" s="738"/>
      <c r="AD148" s="736" t="s">
        <v>1646</v>
      </c>
      <c r="AE148" s="737"/>
      <c r="AF148" s="737"/>
      <c r="AG148" s="737"/>
      <c r="AH148" s="737"/>
      <c r="AI148" s="737"/>
      <c r="AJ148" s="737"/>
      <c r="AK148" s="737"/>
      <c r="AL148" s="737"/>
      <c r="AM148" s="737"/>
      <c r="AN148" s="737"/>
      <c r="AO148" s="737"/>
      <c r="AP148" s="737"/>
      <c r="AQ148" s="737"/>
      <c r="AR148" s="737"/>
      <c r="AS148" s="737"/>
      <c r="AT148" s="737"/>
      <c r="AU148" s="737"/>
      <c r="AV148" s="737"/>
      <c r="AW148" s="737"/>
      <c r="AX148" s="737"/>
      <c r="AY148" s="739"/>
    </row>
    <row r="149" spans="2:51" ht="25.55" customHeight="1" x14ac:dyDescent="0.15">
      <c r="B149" s="688"/>
      <c r="C149" s="689"/>
      <c r="D149" s="689"/>
      <c r="E149" s="689"/>
      <c r="F149" s="689"/>
      <c r="G149" s="690"/>
      <c r="H149" s="1397" t="s">
        <v>37</v>
      </c>
      <c r="I149" s="1254"/>
      <c r="J149" s="1254"/>
      <c r="K149" s="1254"/>
      <c r="L149" s="1254"/>
      <c r="M149" s="1398" t="s">
        <v>76</v>
      </c>
      <c r="N149" s="1109"/>
      <c r="O149" s="1109"/>
      <c r="P149" s="1109"/>
      <c r="Q149" s="1109"/>
      <c r="R149" s="1109"/>
      <c r="S149" s="1109"/>
      <c r="T149" s="1109"/>
      <c r="U149" s="1109"/>
      <c r="V149" s="1109"/>
      <c r="W149" s="1109"/>
      <c r="X149" s="1109"/>
      <c r="Y149" s="1110"/>
      <c r="Z149" s="714" t="s">
        <v>77</v>
      </c>
      <c r="AA149" s="715"/>
      <c r="AB149" s="715"/>
      <c r="AC149" s="716"/>
      <c r="AD149" s="1397" t="s">
        <v>37</v>
      </c>
      <c r="AE149" s="1254"/>
      <c r="AF149" s="1254"/>
      <c r="AG149" s="1254"/>
      <c r="AH149" s="1254"/>
      <c r="AI149" s="1398" t="s">
        <v>76</v>
      </c>
      <c r="AJ149" s="1109"/>
      <c r="AK149" s="1109"/>
      <c r="AL149" s="1109"/>
      <c r="AM149" s="1109"/>
      <c r="AN149" s="1109"/>
      <c r="AO149" s="1109"/>
      <c r="AP149" s="1109"/>
      <c r="AQ149" s="1109"/>
      <c r="AR149" s="1109"/>
      <c r="AS149" s="1109"/>
      <c r="AT149" s="1109"/>
      <c r="AU149" s="1110"/>
      <c r="AV149" s="714" t="s">
        <v>77</v>
      </c>
      <c r="AW149" s="715"/>
      <c r="AX149" s="715"/>
      <c r="AY149" s="717"/>
    </row>
    <row r="150" spans="2:51" ht="24.75" customHeight="1" x14ac:dyDescent="0.15">
      <c r="B150" s="688"/>
      <c r="C150" s="689"/>
      <c r="D150" s="689"/>
      <c r="E150" s="689"/>
      <c r="F150" s="689"/>
      <c r="G150" s="690"/>
      <c r="H150" s="1406" t="s">
        <v>1409</v>
      </c>
      <c r="I150" s="1360"/>
      <c r="J150" s="1360"/>
      <c r="K150" s="1360"/>
      <c r="L150" s="1361"/>
      <c r="M150" s="725" t="s">
        <v>1822</v>
      </c>
      <c r="N150" s="720"/>
      <c r="O150" s="720"/>
      <c r="P150" s="720"/>
      <c r="Q150" s="720"/>
      <c r="R150" s="720"/>
      <c r="S150" s="720"/>
      <c r="T150" s="720"/>
      <c r="U150" s="720"/>
      <c r="V150" s="720"/>
      <c r="W150" s="720"/>
      <c r="X150" s="720"/>
      <c r="Y150" s="721"/>
      <c r="Z150" s="1407">
        <v>341</v>
      </c>
      <c r="AA150" s="1408"/>
      <c r="AB150" s="1408"/>
      <c r="AC150" s="1409"/>
      <c r="AD150" s="1406"/>
      <c r="AE150" s="1360"/>
      <c r="AF150" s="1360"/>
      <c r="AG150" s="1360"/>
      <c r="AH150" s="1361"/>
      <c r="AI150" s="725"/>
      <c r="AJ150" s="720"/>
      <c r="AK150" s="720"/>
      <c r="AL150" s="720"/>
      <c r="AM150" s="720"/>
      <c r="AN150" s="720"/>
      <c r="AO150" s="720"/>
      <c r="AP150" s="720"/>
      <c r="AQ150" s="720"/>
      <c r="AR150" s="720"/>
      <c r="AS150" s="720"/>
      <c r="AT150" s="720"/>
      <c r="AU150" s="721"/>
      <c r="AV150" s="1407"/>
      <c r="AW150" s="1408"/>
      <c r="AX150" s="1408"/>
      <c r="AY150" s="1410"/>
    </row>
    <row r="151" spans="2:51" ht="24.75" customHeight="1" x14ac:dyDescent="0.15">
      <c r="B151" s="688"/>
      <c r="C151" s="689"/>
      <c r="D151" s="689"/>
      <c r="E151" s="689"/>
      <c r="F151" s="689"/>
      <c r="G151" s="690"/>
      <c r="H151" s="1399"/>
      <c r="I151" s="1371"/>
      <c r="J151" s="1371"/>
      <c r="K151" s="1371"/>
      <c r="L151" s="1372"/>
      <c r="M151" s="710"/>
      <c r="N151" s="705"/>
      <c r="O151" s="705"/>
      <c r="P151" s="705"/>
      <c r="Q151" s="705"/>
      <c r="R151" s="705"/>
      <c r="S151" s="705"/>
      <c r="T151" s="705"/>
      <c r="U151" s="705"/>
      <c r="V151" s="705"/>
      <c r="W151" s="705"/>
      <c r="X151" s="705"/>
      <c r="Y151" s="706"/>
      <c r="Z151" s="3258"/>
      <c r="AA151" s="3259"/>
      <c r="AB151" s="3259"/>
      <c r="AC151" s="3260"/>
      <c r="AD151" s="1399"/>
      <c r="AE151" s="1371"/>
      <c r="AF151" s="1371"/>
      <c r="AG151" s="1371"/>
      <c r="AH151" s="1372"/>
      <c r="AI151" s="710"/>
      <c r="AJ151" s="705"/>
      <c r="AK151" s="705"/>
      <c r="AL151" s="705"/>
      <c r="AM151" s="705"/>
      <c r="AN151" s="705"/>
      <c r="AO151" s="705"/>
      <c r="AP151" s="705"/>
      <c r="AQ151" s="705"/>
      <c r="AR151" s="705"/>
      <c r="AS151" s="705"/>
      <c r="AT151" s="705"/>
      <c r="AU151" s="706"/>
      <c r="AV151" s="1402"/>
      <c r="AW151" s="1403"/>
      <c r="AX151" s="1403"/>
      <c r="AY151" s="1405"/>
    </row>
    <row r="152" spans="2:51" ht="24.75" customHeight="1" x14ac:dyDescent="0.15">
      <c r="B152" s="688"/>
      <c r="C152" s="689"/>
      <c r="D152" s="689"/>
      <c r="E152" s="689"/>
      <c r="F152" s="689"/>
      <c r="G152" s="690"/>
      <c r="H152" s="1399"/>
      <c r="I152" s="1371"/>
      <c r="J152" s="1371"/>
      <c r="K152" s="1371"/>
      <c r="L152" s="1372"/>
      <c r="M152" s="710"/>
      <c r="N152" s="705"/>
      <c r="O152" s="705"/>
      <c r="P152" s="705"/>
      <c r="Q152" s="705"/>
      <c r="R152" s="705"/>
      <c r="S152" s="705"/>
      <c r="T152" s="705"/>
      <c r="U152" s="705"/>
      <c r="V152" s="705"/>
      <c r="W152" s="705"/>
      <c r="X152" s="705"/>
      <c r="Y152" s="706"/>
      <c r="Z152" s="3258"/>
      <c r="AA152" s="3259"/>
      <c r="AB152" s="3259"/>
      <c r="AC152" s="3260"/>
      <c r="AD152" s="1399"/>
      <c r="AE152" s="1371"/>
      <c r="AF152" s="1371"/>
      <c r="AG152" s="1371"/>
      <c r="AH152" s="1372"/>
      <c r="AI152" s="710"/>
      <c r="AJ152" s="705"/>
      <c r="AK152" s="705"/>
      <c r="AL152" s="705"/>
      <c r="AM152" s="705"/>
      <c r="AN152" s="705"/>
      <c r="AO152" s="705"/>
      <c r="AP152" s="705"/>
      <c r="AQ152" s="705"/>
      <c r="AR152" s="705"/>
      <c r="AS152" s="705"/>
      <c r="AT152" s="705"/>
      <c r="AU152" s="706"/>
      <c r="AV152" s="1402"/>
      <c r="AW152" s="1403"/>
      <c r="AX152" s="1403"/>
      <c r="AY152" s="1405"/>
    </row>
    <row r="153" spans="2:51" ht="24.75" customHeight="1" x14ac:dyDescent="0.15">
      <c r="B153" s="688"/>
      <c r="C153" s="689"/>
      <c r="D153" s="689"/>
      <c r="E153" s="689"/>
      <c r="F153" s="689"/>
      <c r="G153" s="690"/>
      <c r="H153" s="1399"/>
      <c r="I153" s="1371"/>
      <c r="J153" s="1371"/>
      <c r="K153" s="1371"/>
      <c r="L153" s="1372"/>
      <c r="M153" s="710"/>
      <c r="N153" s="705"/>
      <c r="O153" s="705"/>
      <c r="P153" s="705"/>
      <c r="Q153" s="705"/>
      <c r="R153" s="705"/>
      <c r="S153" s="705"/>
      <c r="T153" s="705"/>
      <c r="U153" s="705"/>
      <c r="V153" s="705"/>
      <c r="W153" s="705"/>
      <c r="X153" s="705"/>
      <c r="Y153" s="706"/>
      <c r="Z153" s="1402"/>
      <c r="AA153" s="1403"/>
      <c r="AB153" s="1403"/>
      <c r="AC153" s="1404"/>
      <c r="AD153" s="1399"/>
      <c r="AE153" s="1371"/>
      <c r="AF153" s="1371"/>
      <c r="AG153" s="1371"/>
      <c r="AH153" s="1372"/>
      <c r="AI153" s="710"/>
      <c r="AJ153" s="705"/>
      <c r="AK153" s="705"/>
      <c r="AL153" s="705"/>
      <c r="AM153" s="705"/>
      <c r="AN153" s="705"/>
      <c r="AO153" s="705"/>
      <c r="AP153" s="705"/>
      <c r="AQ153" s="705"/>
      <c r="AR153" s="705"/>
      <c r="AS153" s="705"/>
      <c r="AT153" s="705"/>
      <c r="AU153" s="706"/>
      <c r="AV153" s="1402"/>
      <c r="AW153" s="1403"/>
      <c r="AX153" s="1403"/>
      <c r="AY153" s="1405"/>
    </row>
    <row r="154" spans="2:51" ht="24.75" customHeight="1" x14ac:dyDescent="0.15">
      <c r="B154" s="688"/>
      <c r="C154" s="689"/>
      <c r="D154" s="689"/>
      <c r="E154" s="689"/>
      <c r="F154" s="689"/>
      <c r="G154" s="690"/>
      <c r="H154" s="1399"/>
      <c r="I154" s="1371"/>
      <c r="J154" s="1371"/>
      <c r="K154" s="1371"/>
      <c r="L154" s="1372"/>
      <c r="M154" s="710"/>
      <c r="N154" s="705"/>
      <c r="O154" s="705"/>
      <c r="P154" s="705"/>
      <c r="Q154" s="705"/>
      <c r="R154" s="705"/>
      <c r="S154" s="705"/>
      <c r="T154" s="705"/>
      <c r="U154" s="705"/>
      <c r="V154" s="705"/>
      <c r="W154" s="705"/>
      <c r="X154" s="705"/>
      <c r="Y154" s="706"/>
      <c r="Z154" s="1402"/>
      <c r="AA154" s="1403"/>
      <c r="AB154" s="1403"/>
      <c r="AC154" s="1403"/>
      <c r="AD154" s="1399"/>
      <c r="AE154" s="1371"/>
      <c r="AF154" s="1371"/>
      <c r="AG154" s="1371"/>
      <c r="AH154" s="1372"/>
      <c r="AI154" s="710"/>
      <c r="AJ154" s="705"/>
      <c r="AK154" s="705"/>
      <c r="AL154" s="705"/>
      <c r="AM154" s="705"/>
      <c r="AN154" s="705"/>
      <c r="AO154" s="705"/>
      <c r="AP154" s="705"/>
      <c r="AQ154" s="705"/>
      <c r="AR154" s="705"/>
      <c r="AS154" s="705"/>
      <c r="AT154" s="705"/>
      <c r="AU154" s="706"/>
      <c r="AV154" s="1402"/>
      <c r="AW154" s="1403"/>
      <c r="AX154" s="1403"/>
      <c r="AY154" s="1405"/>
    </row>
    <row r="155" spans="2:51" ht="24.75" customHeight="1" x14ac:dyDescent="0.15">
      <c r="B155" s="688"/>
      <c r="C155" s="689"/>
      <c r="D155" s="689"/>
      <c r="E155" s="689"/>
      <c r="F155" s="689"/>
      <c r="G155" s="690"/>
      <c r="H155" s="1399"/>
      <c r="I155" s="1371"/>
      <c r="J155" s="1371"/>
      <c r="K155" s="1371"/>
      <c r="L155" s="1372"/>
      <c r="M155" s="710"/>
      <c r="N155" s="705"/>
      <c r="O155" s="705"/>
      <c r="P155" s="705"/>
      <c r="Q155" s="705"/>
      <c r="R155" s="705"/>
      <c r="S155" s="705"/>
      <c r="T155" s="705"/>
      <c r="U155" s="705"/>
      <c r="V155" s="705"/>
      <c r="W155" s="705"/>
      <c r="X155" s="705"/>
      <c r="Y155" s="706"/>
      <c r="Z155" s="1402"/>
      <c r="AA155" s="1403"/>
      <c r="AB155" s="1403"/>
      <c r="AC155" s="1403"/>
      <c r="AD155" s="1399"/>
      <c r="AE155" s="1371"/>
      <c r="AF155" s="1371"/>
      <c r="AG155" s="1371"/>
      <c r="AH155" s="1372"/>
      <c r="AI155" s="710"/>
      <c r="AJ155" s="705"/>
      <c r="AK155" s="705"/>
      <c r="AL155" s="705"/>
      <c r="AM155" s="705"/>
      <c r="AN155" s="705"/>
      <c r="AO155" s="705"/>
      <c r="AP155" s="705"/>
      <c r="AQ155" s="705"/>
      <c r="AR155" s="705"/>
      <c r="AS155" s="705"/>
      <c r="AT155" s="705"/>
      <c r="AU155" s="706"/>
      <c r="AV155" s="1402"/>
      <c r="AW155" s="1403"/>
      <c r="AX155" s="1403"/>
      <c r="AY155" s="1405"/>
    </row>
    <row r="156" spans="2:51" ht="24.75" customHeight="1" x14ac:dyDescent="0.15">
      <c r="B156" s="688"/>
      <c r="C156" s="689"/>
      <c r="D156" s="689"/>
      <c r="E156" s="689"/>
      <c r="F156" s="689"/>
      <c r="G156" s="690"/>
      <c r="H156" s="1399"/>
      <c r="I156" s="1371"/>
      <c r="J156" s="1371"/>
      <c r="K156" s="1371"/>
      <c r="L156" s="1372"/>
      <c r="M156" s="710"/>
      <c r="N156" s="705"/>
      <c r="O156" s="705"/>
      <c r="P156" s="705"/>
      <c r="Q156" s="705"/>
      <c r="R156" s="705"/>
      <c r="S156" s="705"/>
      <c r="T156" s="705"/>
      <c r="U156" s="705"/>
      <c r="V156" s="705"/>
      <c r="W156" s="705"/>
      <c r="X156" s="705"/>
      <c r="Y156" s="706"/>
      <c r="Z156" s="1402"/>
      <c r="AA156" s="1403"/>
      <c r="AB156" s="1403"/>
      <c r="AC156" s="1403"/>
      <c r="AD156" s="1399"/>
      <c r="AE156" s="1371"/>
      <c r="AF156" s="1371"/>
      <c r="AG156" s="1371"/>
      <c r="AH156" s="1372"/>
      <c r="AI156" s="710"/>
      <c r="AJ156" s="705"/>
      <c r="AK156" s="705"/>
      <c r="AL156" s="705"/>
      <c r="AM156" s="705"/>
      <c r="AN156" s="705"/>
      <c r="AO156" s="705"/>
      <c r="AP156" s="705"/>
      <c r="AQ156" s="705"/>
      <c r="AR156" s="705"/>
      <c r="AS156" s="705"/>
      <c r="AT156" s="705"/>
      <c r="AU156" s="706"/>
      <c r="AV156" s="1402"/>
      <c r="AW156" s="1403"/>
      <c r="AX156" s="1403"/>
      <c r="AY156" s="1405"/>
    </row>
    <row r="157" spans="2:51" ht="24.75" customHeight="1" x14ac:dyDescent="0.15">
      <c r="B157" s="688"/>
      <c r="C157" s="689"/>
      <c r="D157" s="689"/>
      <c r="E157" s="689"/>
      <c r="F157" s="689"/>
      <c r="G157" s="690"/>
      <c r="H157" s="1422"/>
      <c r="I157" s="1356"/>
      <c r="J157" s="1356"/>
      <c r="K157" s="1356"/>
      <c r="L157" s="1357"/>
      <c r="M157" s="730"/>
      <c r="N157" s="1423"/>
      <c r="O157" s="1423"/>
      <c r="P157" s="1423"/>
      <c r="Q157" s="1423"/>
      <c r="R157" s="1423"/>
      <c r="S157" s="1423"/>
      <c r="T157" s="1423"/>
      <c r="U157" s="1423"/>
      <c r="V157" s="1423"/>
      <c r="W157" s="1423"/>
      <c r="X157" s="1423"/>
      <c r="Y157" s="1424"/>
      <c r="Z157" s="1420"/>
      <c r="AA157" s="1421"/>
      <c r="AB157" s="1421"/>
      <c r="AC157" s="1421"/>
      <c r="AD157" s="1422"/>
      <c r="AE157" s="1356"/>
      <c r="AF157" s="1356"/>
      <c r="AG157" s="1356"/>
      <c r="AH157" s="1357"/>
      <c r="AI157" s="730"/>
      <c r="AJ157" s="1423"/>
      <c r="AK157" s="1423"/>
      <c r="AL157" s="1423"/>
      <c r="AM157" s="1423"/>
      <c r="AN157" s="1423"/>
      <c r="AO157" s="1423"/>
      <c r="AP157" s="1423"/>
      <c r="AQ157" s="1423"/>
      <c r="AR157" s="1423"/>
      <c r="AS157" s="1423"/>
      <c r="AT157" s="1423"/>
      <c r="AU157" s="1424"/>
      <c r="AV157" s="1420"/>
      <c r="AW157" s="1421"/>
      <c r="AX157" s="1421"/>
      <c r="AY157" s="1425"/>
    </row>
    <row r="158" spans="2:51" ht="24.75" customHeight="1" x14ac:dyDescent="0.15">
      <c r="B158" s="688"/>
      <c r="C158" s="689"/>
      <c r="D158" s="689"/>
      <c r="E158" s="689"/>
      <c r="F158" s="689"/>
      <c r="G158" s="690"/>
      <c r="H158" s="1426" t="s">
        <v>21</v>
      </c>
      <c r="I158" s="1109"/>
      <c r="J158" s="1109"/>
      <c r="K158" s="1109"/>
      <c r="L158" s="1109"/>
      <c r="M158" s="742"/>
      <c r="N158" s="1219"/>
      <c r="O158" s="1219"/>
      <c r="P158" s="1219"/>
      <c r="Q158" s="1219"/>
      <c r="R158" s="1219"/>
      <c r="S158" s="1219"/>
      <c r="T158" s="1219"/>
      <c r="U158" s="1219"/>
      <c r="V158" s="1219"/>
      <c r="W158" s="1219"/>
      <c r="X158" s="1219"/>
      <c r="Y158" s="1220"/>
      <c r="Z158" s="1427">
        <f>SUM(Z150:AC157)</f>
        <v>341</v>
      </c>
      <c r="AA158" s="1428"/>
      <c r="AB158" s="1428"/>
      <c r="AC158" s="1429"/>
      <c r="AD158" s="1426" t="s">
        <v>21</v>
      </c>
      <c r="AE158" s="1109"/>
      <c r="AF158" s="1109"/>
      <c r="AG158" s="1109"/>
      <c r="AH158" s="1109"/>
      <c r="AI158" s="742"/>
      <c r="AJ158" s="1219"/>
      <c r="AK158" s="1219"/>
      <c r="AL158" s="1219"/>
      <c r="AM158" s="1219"/>
      <c r="AN158" s="1219"/>
      <c r="AO158" s="1219"/>
      <c r="AP158" s="1219"/>
      <c r="AQ158" s="1219"/>
      <c r="AR158" s="1219"/>
      <c r="AS158" s="1219"/>
      <c r="AT158" s="1219"/>
      <c r="AU158" s="1220"/>
      <c r="AV158" s="1427">
        <f>SUM(AV150:AY157)</f>
        <v>0</v>
      </c>
      <c r="AW158" s="1428"/>
      <c r="AX158" s="1428"/>
      <c r="AY158" s="1430"/>
    </row>
    <row r="159" spans="2:51" ht="24.75" customHeight="1" x14ac:dyDescent="0.15">
      <c r="B159" s="688"/>
      <c r="C159" s="689"/>
      <c r="D159" s="689"/>
      <c r="E159" s="689"/>
      <c r="F159" s="689"/>
      <c r="G159" s="690"/>
      <c r="H159" s="736" t="s">
        <v>1823</v>
      </c>
      <c r="I159" s="737"/>
      <c r="J159" s="737"/>
      <c r="K159" s="737"/>
      <c r="L159" s="737"/>
      <c r="M159" s="737"/>
      <c r="N159" s="737"/>
      <c r="O159" s="737"/>
      <c r="P159" s="737"/>
      <c r="Q159" s="737"/>
      <c r="R159" s="737"/>
      <c r="S159" s="737"/>
      <c r="T159" s="737"/>
      <c r="U159" s="737"/>
      <c r="V159" s="737"/>
      <c r="W159" s="737"/>
      <c r="X159" s="737"/>
      <c r="Y159" s="737"/>
      <c r="Z159" s="737"/>
      <c r="AA159" s="737"/>
      <c r="AB159" s="737"/>
      <c r="AC159" s="738"/>
      <c r="AD159" s="736" t="s">
        <v>1653</v>
      </c>
      <c r="AE159" s="737"/>
      <c r="AF159" s="737"/>
      <c r="AG159" s="737"/>
      <c r="AH159" s="737"/>
      <c r="AI159" s="737"/>
      <c r="AJ159" s="737"/>
      <c r="AK159" s="737"/>
      <c r="AL159" s="737"/>
      <c r="AM159" s="737"/>
      <c r="AN159" s="737"/>
      <c r="AO159" s="737"/>
      <c r="AP159" s="737"/>
      <c r="AQ159" s="737"/>
      <c r="AR159" s="737"/>
      <c r="AS159" s="737"/>
      <c r="AT159" s="737"/>
      <c r="AU159" s="737"/>
      <c r="AV159" s="737"/>
      <c r="AW159" s="737"/>
      <c r="AX159" s="737"/>
      <c r="AY159" s="739"/>
    </row>
    <row r="160" spans="2:51" ht="24.75" customHeight="1" x14ac:dyDescent="0.15">
      <c r="B160" s="688"/>
      <c r="C160" s="689"/>
      <c r="D160" s="689"/>
      <c r="E160" s="689"/>
      <c r="F160" s="689"/>
      <c r="G160" s="690"/>
      <c r="H160" s="1397" t="s">
        <v>37</v>
      </c>
      <c r="I160" s="1254"/>
      <c r="J160" s="1254"/>
      <c r="K160" s="1254"/>
      <c r="L160" s="1254"/>
      <c r="M160" s="1398" t="s">
        <v>76</v>
      </c>
      <c r="N160" s="1109"/>
      <c r="O160" s="1109"/>
      <c r="P160" s="1109"/>
      <c r="Q160" s="1109"/>
      <c r="R160" s="1109"/>
      <c r="S160" s="1109"/>
      <c r="T160" s="1109"/>
      <c r="U160" s="1109"/>
      <c r="V160" s="1109"/>
      <c r="W160" s="1109"/>
      <c r="X160" s="1109"/>
      <c r="Y160" s="1110"/>
      <c r="Z160" s="714" t="s">
        <v>77</v>
      </c>
      <c r="AA160" s="715"/>
      <c r="AB160" s="715"/>
      <c r="AC160" s="716"/>
      <c r="AD160" s="1397" t="s">
        <v>37</v>
      </c>
      <c r="AE160" s="1254"/>
      <c r="AF160" s="1254"/>
      <c r="AG160" s="1254"/>
      <c r="AH160" s="1254"/>
      <c r="AI160" s="1398" t="s">
        <v>76</v>
      </c>
      <c r="AJ160" s="1109"/>
      <c r="AK160" s="1109"/>
      <c r="AL160" s="1109"/>
      <c r="AM160" s="1109"/>
      <c r="AN160" s="1109"/>
      <c r="AO160" s="1109"/>
      <c r="AP160" s="1109"/>
      <c r="AQ160" s="1109"/>
      <c r="AR160" s="1109"/>
      <c r="AS160" s="1109"/>
      <c r="AT160" s="1109"/>
      <c r="AU160" s="1110"/>
      <c r="AV160" s="714" t="s">
        <v>77</v>
      </c>
      <c r="AW160" s="715"/>
      <c r="AX160" s="715"/>
      <c r="AY160" s="717"/>
    </row>
    <row r="161" spans="2:51" ht="24.75" customHeight="1" x14ac:dyDescent="0.15">
      <c r="B161" s="688"/>
      <c r="C161" s="689"/>
      <c r="D161" s="689"/>
      <c r="E161" s="689"/>
      <c r="F161" s="689"/>
      <c r="G161" s="690"/>
      <c r="H161" s="1406"/>
      <c r="I161" s="1360"/>
      <c r="J161" s="1360"/>
      <c r="K161" s="1360"/>
      <c r="L161" s="1361"/>
      <c r="M161" s="725"/>
      <c r="N161" s="720"/>
      <c r="O161" s="720"/>
      <c r="P161" s="720"/>
      <c r="Q161" s="720"/>
      <c r="R161" s="720"/>
      <c r="S161" s="720"/>
      <c r="T161" s="720"/>
      <c r="U161" s="720"/>
      <c r="V161" s="720"/>
      <c r="W161" s="720"/>
      <c r="X161" s="720"/>
      <c r="Y161" s="721"/>
      <c r="Z161" s="1407"/>
      <c r="AA161" s="1408"/>
      <c r="AB161" s="1408"/>
      <c r="AC161" s="1409"/>
      <c r="AD161" s="1406"/>
      <c r="AE161" s="1360"/>
      <c r="AF161" s="1360"/>
      <c r="AG161" s="1360"/>
      <c r="AH161" s="1361"/>
      <c r="AI161" s="725"/>
      <c r="AJ161" s="720"/>
      <c r="AK161" s="720"/>
      <c r="AL161" s="720"/>
      <c r="AM161" s="720"/>
      <c r="AN161" s="720"/>
      <c r="AO161" s="720"/>
      <c r="AP161" s="720"/>
      <c r="AQ161" s="720"/>
      <c r="AR161" s="720"/>
      <c r="AS161" s="720"/>
      <c r="AT161" s="720"/>
      <c r="AU161" s="721"/>
      <c r="AV161" s="1407"/>
      <c r="AW161" s="1408"/>
      <c r="AX161" s="1408"/>
      <c r="AY161" s="1410"/>
    </row>
    <row r="162" spans="2:51" ht="24.75" customHeight="1" x14ac:dyDescent="0.15">
      <c r="B162" s="688"/>
      <c r="C162" s="689"/>
      <c r="D162" s="689"/>
      <c r="E162" s="689"/>
      <c r="F162" s="689"/>
      <c r="G162" s="690"/>
      <c r="H162" s="1399"/>
      <c r="I162" s="1371"/>
      <c r="J162" s="1371"/>
      <c r="K162" s="1371"/>
      <c r="L162" s="1372"/>
      <c r="M162" s="710"/>
      <c r="N162" s="705"/>
      <c r="O162" s="705"/>
      <c r="P162" s="705"/>
      <c r="Q162" s="705"/>
      <c r="R162" s="705"/>
      <c r="S162" s="705"/>
      <c r="T162" s="705"/>
      <c r="U162" s="705"/>
      <c r="V162" s="705"/>
      <c r="W162" s="705"/>
      <c r="X162" s="705"/>
      <c r="Y162" s="706"/>
      <c r="Z162" s="1402"/>
      <c r="AA162" s="1403"/>
      <c r="AB162" s="1403"/>
      <c r="AC162" s="1404"/>
      <c r="AD162" s="1399"/>
      <c r="AE162" s="1371"/>
      <c r="AF162" s="1371"/>
      <c r="AG162" s="1371"/>
      <c r="AH162" s="1372"/>
      <c r="AI162" s="710"/>
      <c r="AJ162" s="705"/>
      <c r="AK162" s="705"/>
      <c r="AL162" s="705"/>
      <c r="AM162" s="705"/>
      <c r="AN162" s="705"/>
      <c r="AO162" s="705"/>
      <c r="AP162" s="705"/>
      <c r="AQ162" s="705"/>
      <c r="AR162" s="705"/>
      <c r="AS162" s="705"/>
      <c r="AT162" s="705"/>
      <c r="AU162" s="706"/>
      <c r="AV162" s="1402"/>
      <c r="AW162" s="1403"/>
      <c r="AX162" s="1403"/>
      <c r="AY162" s="1405"/>
    </row>
    <row r="163" spans="2:51" ht="24.75" customHeight="1" x14ac:dyDescent="0.15">
      <c r="B163" s="688"/>
      <c r="C163" s="689"/>
      <c r="D163" s="689"/>
      <c r="E163" s="689"/>
      <c r="F163" s="689"/>
      <c r="G163" s="690"/>
      <c r="H163" s="1399"/>
      <c r="I163" s="1371"/>
      <c r="J163" s="1371"/>
      <c r="K163" s="1371"/>
      <c r="L163" s="1372"/>
      <c r="M163" s="710"/>
      <c r="N163" s="705"/>
      <c r="O163" s="705"/>
      <c r="P163" s="705"/>
      <c r="Q163" s="705"/>
      <c r="R163" s="705"/>
      <c r="S163" s="705"/>
      <c r="T163" s="705"/>
      <c r="U163" s="705"/>
      <c r="V163" s="705"/>
      <c r="W163" s="705"/>
      <c r="X163" s="705"/>
      <c r="Y163" s="706"/>
      <c r="Z163" s="1402"/>
      <c r="AA163" s="1403"/>
      <c r="AB163" s="1403"/>
      <c r="AC163" s="1404"/>
      <c r="AD163" s="1399"/>
      <c r="AE163" s="1371"/>
      <c r="AF163" s="1371"/>
      <c r="AG163" s="1371"/>
      <c r="AH163" s="1372"/>
      <c r="AI163" s="710"/>
      <c r="AJ163" s="705"/>
      <c r="AK163" s="705"/>
      <c r="AL163" s="705"/>
      <c r="AM163" s="705"/>
      <c r="AN163" s="705"/>
      <c r="AO163" s="705"/>
      <c r="AP163" s="705"/>
      <c r="AQ163" s="705"/>
      <c r="AR163" s="705"/>
      <c r="AS163" s="705"/>
      <c r="AT163" s="705"/>
      <c r="AU163" s="706"/>
      <c r="AV163" s="1402"/>
      <c r="AW163" s="1403"/>
      <c r="AX163" s="1403"/>
      <c r="AY163" s="1405"/>
    </row>
    <row r="164" spans="2:51" ht="24.75" customHeight="1" x14ac:dyDescent="0.15">
      <c r="B164" s="688"/>
      <c r="C164" s="689"/>
      <c r="D164" s="689"/>
      <c r="E164" s="689"/>
      <c r="F164" s="689"/>
      <c r="G164" s="690"/>
      <c r="H164" s="1399"/>
      <c r="I164" s="1371"/>
      <c r="J164" s="1371"/>
      <c r="K164" s="1371"/>
      <c r="L164" s="1372"/>
      <c r="M164" s="710"/>
      <c r="N164" s="705"/>
      <c r="O164" s="705"/>
      <c r="P164" s="705"/>
      <c r="Q164" s="705"/>
      <c r="R164" s="705"/>
      <c r="S164" s="705"/>
      <c r="T164" s="705"/>
      <c r="U164" s="705"/>
      <c r="V164" s="705"/>
      <c r="W164" s="705"/>
      <c r="X164" s="705"/>
      <c r="Y164" s="706"/>
      <c r="Z164" s="1402"/>
      <c r="AA164" s="1403"/>
      <c r="AB164" s="1403"/>
      <c r="AC164" s="1404"/>
      <c r="AD164" s="1399"/>
      <c r="AE164" s="1371"/>
      <c r="AF164" s="1371"/>
      <c r="AG164" s="1371"/>
      <c r="AH164" s="1372"/>
      <c r="AI164" s="710"/>
      <c r="AJ164" s="705"/>
      <c r="AK164" s="705"/>
      <c r="AL164" s="705"/>
      <c r="AM164" s="705"/>
      <c r="AN164" s="705"/>
      <c r="AO164" s="705"/>
      <c r="AP164" s="705"/>
      <c r="AQ164" s="705"/>
      <c r="AR164" s="705"/>
      <c r="AS164" s="705"/>
      <c r="AT164" s="705"/>
      <c r="AU164" s="706"/>
      <c r="AV164" s="1402"/>
      <c r="AW164" s="1403"/>
      <c r="AX164" s="1403"/>
      <c r="AY164" s="1405"/>
    </row>
    <row r="165" spans="2:51" ht="24.75" customHeight="1" x14ac:dyDescent="0.15">
      <c r="B165" s="688"/>
      <c r="C165" s="689"/>
      <c r="D165" s="689"/>
      <c r="E165" s="689"/>
      <c r="F165" s="689"/>
      <c r="G165" s="690"/>
      <c r="H165" s="1399"/>
      <c r="I165" s="1371"/>
      <c r="J165" s="1371"/>
      <c r="K165" s="1371"/>
      <c r="L165" s="1372"/>
      <c r="M165" s="710"/>
      <c r="N165" s="705"/>
      <c r="O165" s="705"/>
      <c r="P165" s="705"/>
      <c r="Q165" s="705"/>
      <c r="R165" s="705"/>
      <c r="S165" s="705"/>
      <c r="T165" s="705"/>
      <c r="U165" s="705"/>
      <c r="V165" s="705"/>
      <c r="W165" s="705"/>
      <c r="X165" s="705"/>
      <c r="Y165" s="706"/>
      <c r="Z165" s="1402"/>
      <c r="AA165" s="1403"/>
      <c r="AB165" s="1403"/>
      <c r="AC165" s="1403"/>
      <c r="AD165" s="1399"/>
      <c r="AE165" s="1371"/>
      <c r="AF165" s="1371"/>
      <c r="AG165" s="1371"/>
      <c r="AH165" s="1372"/>
      <c r="AI165" s="710"/>
      <c r="AJ165" s="705"/>
      <c r="AK165" s="705"/>
      <c r="AL165" s="705"/>
      <c r="AM165" s="705"/>
      <c r="AN165" s="705"/>
      <c r="AO165" s="705"/>
      <c r="AP165" s="705"/>
      <c r="AQ165" s="705"/>
      <c r="AR165" s="705"/>
      <c r="AS165" s="705"/>
      <c r="AT165" s="705"/>
      <c r="AU165" s="706"/>
      <c r="AV165" s="1402"/>
      <c r="AW165" s="1403"/>
      <c r="AX165" s="1403"/>
      <c r="AY165" s="1405"/>
    </row>
    <row r="166" spans="2:51" ht="24.75" customHeight="1" x14ac:dyDescent="0.15">
      <c r="B166" s="688"/>
      <c r="C166" s="689"/>
      <c r="D166" s="689"/>
      <c r="E166" s="689"/>
      <c r="F166" s="689"/>
      <c r="G166" s="690"/>
      <c r="H166" s="1399"/>
      <c r="I166" s="1371"/>
      <c r="J166" s="1371"/>
      <c r="K166" s="1371"/>
      <c r="L166" s="1372"/>
      <c r="M166" s="710"/>
      <c r="N166" s="705"/>
      <c r="O166" s="705"/>
      <c r="P166" s="705"/>
      <c r="Q166" s="705"/>
      <c r="R166" s="705"/>
      <c r="S166" s="705"/>
      <c r="T166" s="705"/>
      <c r="U166" s="705"/>
      <c r="V166" s="705"/>
      <c r="W166" s="705"/>
      <c r="X166" s="705"/>
      <c r="Y166" s="706"/>
      <c r="Z166" s="1402"/>
      <c r="AA166" s="1403"/>
      <c r="AB166" s="1403"/>
      <c r="AC166" s="1403"/>
      <c r="AD166" s="1399"/>
      <c r="AE166" s="1371"/>
      <c r="AF166" s="1371"/>
      <c r="AG166" s="1371"/>
      <c r="AH166" s="1372"/>
      <c r="AI166" s="710"/>
      <c r="AJ166" s="705"/>
      <c r="AK166" s="705"/>
      <c r="AL166" s="705"/>
      <c r="AM166" s="705"/>
      <c r="AN166" s="705"/>
      <c r="AO166" s="705"/>
      <c r="AP166" s="705"/>
      <c r="AQ166" s="705"/>
      <c r="AR166" s="705"/>
      <c r="AS166" s="705"/>
      <c r="AT166" s="705"/>
      <c r="AU166" s="706"/>
      <c r="AV166" s="1402"/>
      <c r="AW166" s="1403"/>
      <c r="AX166" s="1403"/>
      <c r="AY166" s="1405"/>
    </row>
    <row r="167" spans="2:51" ht="24.75" customHeight="1" x14ac:dyDescent="0.15">
      <c r="B167" s="688"/>
      <c r="C167" s="689"/>
      <c r="D167" s="689"/>
      <c r="E167" s="689"/>
      <c r="F167" s="689"/>
      <c r="G167" s="690"/>
      <c r="H167" s="1399"/>
      <c r="I167" s="1371"/>
      <c r="J167" s="1371"/>
      <c r="K167" s="1371"/>
      <c r="L167" s="1372"/>
      <c r="M167" s="710"/>
      <c r="N167" s="705"/>
      <c r="O167" s="705"/>
      <c r="P167" s="705"/>
      <c r="Q167" s="705"/>
      <c r="R167" s="705"/>
      <c r="S167" s="705"/>
      <c r="T167" s="705"/>
      <c r="U167" s="705"/>
      <c r="V167" s="705"/>
      <c r="W167" s="705"/>
      <c r="X167" s="705"/>
      <c r="Y167" s="706"/>
      <c r="Z167" s="1402"/>
      <c r="AA167" s="1403"/>
      <c r="AB167" s="1403"/>
      <c r="AC167" s="1403"/>
      <c r="AD167" s="1399"/>
      <c r="AE167" s="1371"/>
      <c r="AF167" s="1371"/>
      <c r="AG167" s="1371"/>
      <c r="AH167" s="1372"/>
      <c r="AI167" s="710"/>
      <c r="AJ167" s="705"/>
      <c r="AK167" s="705"/>
      <c r="AL167" s="705"/>
      <c r="AM167" s="705"/>
      <c r="AN167" s="705"/>
      <c r="AO167" s="705"/>
      <c r="AP167" s="705"/>
      <c r="AQ167" s="705"/>
      <c r="AR167" s="705"/>
      <c r="AS167" s="705"/>
      <c r="AT167" s="705"/>
      <c r="AU167" s="706"/>
      <c r="AV167" s="1402"/>
      <c r="AW167" s="1403"/>
      <c r="AX167" s="1403"/>
      <c r="AY167" s="1405"/>
    </row>
    <row r="168" spans="2:51" ht="24.75" customHeight="1" x14ac:dyDescent="0.15">
      <c r="B168" s="688"/>
      <c r="C168" s="689"/>
      <c r="D168" s="689"/>
      <c r="E168" s="689"/>
      <c r="F168" s="689"/>
      <c r="G168" s="690"/>
      <c r="H168" s="1422"/>
      <c r="I168" s="1356"/>
      <c r="J168" s="1356"/>
      <c r="K168" s="1356"/>
      <c r="L168" s="1357"/>
      <c r="M168" s="730"/>
      <c r="N168" s="1423"/>
      <c r="O168" s="1423"/>
      <c r="P168" s="1423"/>
      <c r="Q168" s="1423"/>
      <c r="R168" s="1423"/>
      <c r="S168" s="1423"/>
      <c r="T168" s="1423"/>
      <c r="U168" s="1423"/>
      <c r="V168" s="1423"/>
      <c r="W168" s="1423"/>
      <c r="X168" s="1423"/>
      <c r="Y168" s="1424"/>
      <c r="Z168" s="1420"/>
      <c r="AA168" s="1421"/>
      <c r="AB168" s="1421"/>
      <c r="AC168" s="1421"/>
      <c r="AD168" s="1422"/>
      <c r="AE168" s="1356"/>
      <c r="AF168" s="1356"/>
      <c r="AG168" s="1356"/>
      <c r="AH168" s="1357"/>
      <c r="AI168" s="730"/>
      <c r="AJ168" s="1423"/>
      <c r="AK168" s="1423"/>
      <c r="AL168" s="1423"/>
      <c r="AM168" s="1423"/>
      <c r="AN168" s="1423"/>
      <c r="AO168" s="1423"/>
      <c r="AP168" s="1423"/>
      <c r="AQ168" s="1423"/>
      <c r="AR168" s="1423"/>
      <c r="AS168" s="1423"/>
      <c r="AT168" s="1423"/>
      <c r="AU168" s="1424"/>
      <c r="AV168" s="1420"/>
      <c r="AW168" s="1421"/>
      <c r="AX168" s="1421"/>
      <c r="AY168" s="1425"/>
    </row>
    <row r="169" spans="2:51" ht="24.75" customHeight="1" x14ac:dyDescent="0.15">
      <c r="B169" s="688"/>
      <c r="C169" s="689"/>
      <c r="D169" s="689"/>
      <c r="E169" s="689"/>
      <c r="F169" s="689"/>
      <c r="G169" s="690"/>
      <c r="H169" s="1426" t="s">
        <v>21</v>
      </c>
      <c r="I169" s="1109"/>
      <c r="J169" s="1109"/>
      <c r="K169" s="1109"/>
      <c r="L169" s="1109"/>
      <c r="M169" s="742"/>
      <c r="N169" s="1219"/>
      <c r="O169" s="1219"/>
      <c r="P169" s="1219"/>
      <c r="Q169" s="1219"/>
      <c r="R169" s="1219"/>
      <c r="S169" s="1219"/>
      <c r="T169" s="1219"/>
      <c r="U169" s="1219"/>
      <c r="V169" s="1219"/>
      <c r="W169" s="1219"/>
      <c r="X169" s="1219"/>
      <c r="Y169" s="1220"/>
      <c r="Z169" s="1427">
        <f>SUM(Z161:AC168)</f>
        <v>0</v>
      </c>
      <c r="AA169" s="1428"/>
      <c r="AB169" s="1428"/>
      <c r="AC169" s="1429"/>
      <c r="AD169" s="1426" t="s">
        <v>21</v>
      </c>
      <c r="AE169" s="1109"/>
      <c r="AF169" s="1109"/>
      <c r="AG169" s="1109"/>
      <c r="AH169" s="1109"/>
      <c r="AI169" s="742"/>
      <c r="AJ169" s="1219"/>
      <c r="AK169" s="1219"/>
      <c r="AL169" s="1219"/>
      <c r="AM169" s="1219"/>
      <c r="AN169" s="1219"/>
      <c r="AO169" s="1219"/>
      <c r="AP169" s="1219"/>
      <c r="AQ169" s="1219"/>
      <c r="AR169" s="1219"/>
      <c r="AS169" s="1219"/>
      <c r="AT169" s="1219"/>
      <c r="AU169" s="1220"/>
      <c r="AV169" s="1427">
        <f>SUM(AV161:AY168)</f>
        <v>0</v>
      </c>
      <c r="AW169" s="1428"/>
      <c r="AX169" s="1428"/>
      <c r="AY169" s="1430"/>
    </row>
    <row r="170" spans="2:51" ht="24.75" customHeight="1" x14ac:dyDescent="0.15">
      <c r="B170" s="688"/>
      <c r="C170" s="689"/>
      <c r="D170" s="689"/>
      <c r="E170" s="689"/>
      <c r="F170" s="689"/>
      <c r="G170" s="690"/>
      <c r="H170" s="736" t="s">
        <v>1824</v>
      </c>
      <c r="I170" s="737"/>
      <c r="J170" s="737"/>
      <c r="K170" s="737"/>
      <c r="L170" s="737"/>
      <c r="M170" s="737"/>
      <c r="N170" s="737"/>
      <c r="O170" s="737"/>
      <c r="P170" s="737"/>
      <c r="Q170" s="737"/>
      <c r="R170" s="737"/>
      <c r="S170" s="737"/>
      <c r="T170" s="737"/>
      <c r="U170" s="737"/>
      <c r="V170" s="737"/>
      <c r="W170" s="737"/>
      <c r="X170" s="737"/>
      <c r="Y170" s="737"/>
      <c r="Z170" s="737"/>
      <c r="AA170" s="737"/>
      <c r="AB170" s="737"/>
      <c r="AC170" s="738"/>
      <c r="AD170" s="736" t="s">
        <v>1657</v>
      </c>
      <c r="AE170" s="737"/>
      <c r="AF170" s="737"/>
      <c r="AG170" s="737"/>
      <c r="AH170" s="737"/>
      <c r="AI170" s="737"/>
      <c r="AJ170" s="737"/>
      <c r="AK170" s="737"/>
      <c r="AL170" s="737"/>
      <c r="AM170" s="737"/>
      <c r="AN170" s="737"/>
      <c r="AO170" s="737"/>
      <c r="AP170" s="737"/>
      <c r="AQ170" s="737"/>
      <c r="AR170" s="737"/>
      <c r="AS170" s="737"/>
      <c r="AT170" s="737"/>
      <c r="AU170" s="737"/>
      <c r="AV170" s="737"/>
      <c r="AW170" s="737"/>
      <c r="AX170" s="737"/>
      <c r="AY170" s="739"/>
    </row>
    <row r="171" spans="2:51" ht="24.75" customHeight="1" x14ac:dyDescent="0.15">
      <c r="B171" s="688"/>
      <c r="C171" s="689"/>
      <c r="D171" s="689"/>
      <c r="E171" s="689"/>
      <c r="F171" s="689"/>
      <c r="G171" s="690"/>
      <c r="H171" s="1397" t="s">
        <v>37</v>
      </c>
      <c r="I171" s="1254"/>
      <c r="J171" s="1254"/>
      <c r="K171" s="1254"/>
      <c r="L171" s="1254"/>
      <c r="M171" s="1398" t="s">
        <v>76</v>
      </c>
      <c r="N171" s="1109"/>
      <c r="O171" s="1109"/>
      <c r="P171" s="1109"/>
      <c r="Q171" s="1109"/>
      <c r="R171" s="1109"/>
      <c r="S171" s="1109"/>
      <c r="T171" s="1109"/>
      <c r="U171" s="1109"/>
      <c r="V171" s="1109"/>
      <c r="W171" s="1109"/>
      <c r="X171" s="1109"/>
      <c r="Y171" s="1110"/>
      <c r="Z171" s="714" t="s">
        <v>77</v>
      </c>
      <c r="AA171" s="715"/>
      <c r="AB171" s="715"/>
      <c r="AC171" s="716"/>
      <c r="AD171" s="1397" t="s">
        <v>37</v>
      </c>
      <c r="AE171" s="1254"/>
      <c r="AF171" s="1254"/>
      <c r="AG171" s="1254"/>
      <c r="AH171" s="1254"/>
      <c r="AI171" s="1398" t="s">
        <v>76</v>
      </c>
      <c r="AJ171" s="1109"/>
      <c r="AK171" s="1109"/>
      <c r="AL171" s="1109"/>
      <c r="AM171" s="1109"/>
      <c r="AN171" s="1109"/>
      <c r="AO171" s="1109"/>
      <c r="AP171" s="1109"/>
      <c r="AQ171" s="1109"/>
      <c r="AR171" s="1109"/>
      <c r="AS171" s="1109"/>
      <c r="AT171" s="1109"/>
      <c r="AU171" s="1110"/>
      <c r="AV171" s="714" t="s">
        <v>77</v>
      </c>
      <c r="AW171" s="715"/>
      <c r="AX171" s="715"/>
      <c r="AY171" s="717"/>
    </row>
    <row r="172" spans="2:51" ht="24.75" customHeight="1" x14ac:dyDescent="0.15">
      <c r="B172" s="688"/>
      <c r="C172" s="689"/>
      <c r="D172" s="689"/>
      <c r="E172" s="689"/>
      <c r="F172" s="689"/>
      <c r="G172" s="690"/>
      <c r="H172" s="1406"/>
      <c r="I172" s="1360"/>
      <c r="J172" s="1360"/>
      <c r="K172" s="1360"/>
      <c r="L172" s="1361"/>
      <c r="M172" s="725"/>
      <c r="N172" s="720"/>
      <c r="O172" s="720"/>
      <c r="P172" s="720"/>
      <c r="Q172" s="720"/>
      <c r="R172" s="720"/>
      <c r="S172" s="720"/>
      <c r="T172" s="720"/>
      <c r="U172" s="720"/>
      <c r="V172" s="720"/>
      <c r="W172" s="720"/>
      <c r="X172" s="720"/>
      <c r="Y172" s="721"/>
      <c r="Z172" s="1407"/>
      <c r="AA172" s="1408"/>
      <c r="AB172" s="1408"/>
      <c r="AC172" s="1409"/>
      <c r="AD172" s="1406"/>
      <c r="AE172" s="1360"/>
      <c r="AF172" s="1360"/>
      <c r="AG172" s="1360"/>
      <c r="AH172" s="1361"/>
      <c r="AI172" s="725"/>
      <c r="AJ172" s="720"/>
      <c r="AK172" s="720"/>
      <c r="AL172" s="720"/>
      <c r="AM172" s="720"/>
      <c r="AN172" s="720"/>
      <c r="AO172" s="720"/>
      <c r="AP172" s="720"/>
      <c r="AQ172" s="720"/>
      <c r="AR172" s="720"/>
      <c r="AS172" s="720"/>
      <c r="AT172" s="720"/>
      <c r="AU172" s="721"/>
      <c r="AV172" s="1407"/>
      <c r="AW172" s="1408"/>
      <c r="AX172" s="1408"/>
      <c r="AY172" s="1410"/>
    </row>
    <row r="173" spans="2:51" ht="24.75" customHeight="1" x14ac:dyDescent="0.15">
      <c r="B173" s="688"/>
      <c r="C173" s="689"/>
      <c r="D173" s="689"/>
      <c r="E173" s="689"/>
      <c r="F173" s="689"/>
      <c r="G173" s="690"/>
      <c r="H173" s="1399"/>
      <c r="I173" s="1371"/>
      <c r="J173" s="1371"/>
      <c r="K173" s="1371"/>
      <c r="L173" s="1372"/>
      <c r="M173" s="710"/>
      <c r="N173" s="705"/>
      <c r="O173" s="705"/>
      <c r="P173" s="705"/>
      <c r="Q173" s="705"/>
      <c r="R173" s="705"/>
      <c r="S173" s="705"/>
      <c r="T173" s="705"/>
      <c r="U173" s="705"/>
      <c r="V173" s="705"/>
      <c r="W173" s="705"/>
      <c r="X173" s="705"/>
      <c r="Y173" s="706"/>
      <c r="Z173" s="1402"/>
      <c r="AA173" s="1403"/>
      <c r="AB173" s="1403"/>
      <c r="AC173" s="1404"/>
      <c r="AD173" s="1399"/>
      <c r="AE173" s="1371"/>
      <c r="AF173" s="1371"/>
      <c r="AG173" s="1371"/>
      <c r="AH173" s="1372"/>
      <c r="AI173" s="710"/>
      <c r="AJ173" s="705"/>
      <c r="AK173" s="705"/>
      <c r="AL173" s="705"/>
      <c r="AM173" s="705"/>
      <c r="AN173" s="705"/>
      <c r="AO173" s="705"/>
      <c r="AP173" s="705"/>
      <c r="AQ173" s="705"/>
      <c r="AR173" s="705"/>
      <c r="AS173" s="705"/>
      <c r="AT173" s="705"/>
      <c r="AU173" s="706"/>
      <c r="AV173" s="1402"/>
      <c r="AW173" s="1403"/>
      <c r="AX173" s="1403"/>
      <c r="AY173" s="1405"/>
    </row>
    <row r="174" spans="2:51" ht="24.75" customHeight="1" x14ac:dyDescent="0.15">
      <c r="B174" s="688"/>
      <c r="C174" s="689"/>
      <c r="D174" s="689"/>
      <c r="E174" s="689"/>
      <c r="F174" s="689"/>
      <c r="G174" s="690"/>
      <c r="H174" s="1399"/>
      <c r="I174" s="1371"/>
      <c r="J174" s="1371"/>
      <c r="K174" s="1371"/>
      <c r="L174" s="1372"/>
      <c r="M174" s="710"/>
      <c r="N174" s="705"/>
      <c r="O174" s="705"/>
      <c r="P174" s="705"/>
      <c r="Q174" s="705"/>
      <c r="R174" s="705"/>
      <c r="S174" s="705"/>
      <c r="T174" s="705"/>
      <c r="U174" s="705"/>
      <c r="V174" s="705"/>
      <c r="W174" s="705"/>
      <c r="X174" s="705"/>
      <c r="Y174" s="706"/>
      <c r="Z174" s="1402"/>
      <c r="AA174" s="1403"/>
      <c r="AB174" s="1403"/>
      <c r="AC174" s="1404"/>
      <c r="AD174" s="1399"/>
      <c r="AE174" s="1371"/>
      <c r="AF174" s="1371"/>
      <c r="AG174" s="1371"/>
      <c r="AH174" s="1372"/>
      <c r="AI174" s="710"/>
      <c r="AJ174" s="705"/>
      <c r="AK174" s="705"/>
      <c r="AL174" s="705"/>
      <c r="AM174" s="705"/>
      <c r="AN174" s="705"/>
      <c r="AO174" s="705"/>
      <c r="AP174" s="705"/>
      <c r="AQ174" s="705"/>
      <c r="AR174" s="705"/>
      <c r="AS174" s="705"/>
      <c r="AT174" s="705"/>
      <c r="AU174" s="706"/>
      <c r="AV174" s="1402"/>
      <c r="AW174" s="1403"/>
      <c r="AX174" s="1403"/>
      <c r="AY174" s="1405"/>
    </row>
    <row r="175" spans="2:51" ht="24.75" customHeight="1" x14ac:dyDescent="0.15">
      <c r="B175" s="688"/>
      <c r="C175" s="689"/>
      <c r="D175" s="689"/>
      <c r="E175" s="689"/>
      <c r="F175" s="689"/>
      <c r="G175" s="690"/>
      <c r="H175" s="1399"/>
      <c r="I175" s="1371"/>
      <c r="J175" s="1371"/>
      <c r="K175" s="1371"/>
      <c r="L175" s="1372"/>
      <c r="M175" s="710"/>
      <c r="N175" s="705"/>
      <c r="O175" s="705"/>
      <c r="P175" s="705"/>
      <c r="Q175" s="705"/>
      <c r="R175" s="705"/>
      <c r="S175" s="705"/>
      <c r="T175" s="705"/>
      <c r="U175" s="705"/>
      <c r="V175" s="705"/>
      <c r="W175" s="705"/>
      <c r="X175" s="705"/>
      <c r="Y175" s="706"/>
      <c r="Z175" s="1402"/>
      <c r="AA175" s="1403"/>
      <c r="AB175" s="1403"/>
      <c r="AC175" s="1404"/>
      <c r="AD175" s="1399"/>
      <c r="AE175" s="1371"/>
      <c r="AF175" s="1371"/>
      <c r="AG175" s="1371"/>
      <c r="AH175" s="1372"/>
      <c r="AI175" s="710"/>
      <c r="AJ175" s="705"/>
      <c r="AK175" s="705"/>
      <c r="AL175" s="705"/>
      <c r="AM175" s="705"/>
      <c r="AN175" s="705"/>
      <c r="AO175" s="705"/>
      <c r="AP175" s="705"/>
      <c r="AQ175" s="705"/>
      <c r="AR175" s="705"/>
      <c r="AS175" s="705"/>
      <c r="AT175" s="705"/>
      <c r="AU175" s="706"/>
      <c r="AV175" s="1402"/>
      <c r="AW175" s="1403"/>
      <c r="AX175" s="1403"/>
      <c r="AY175" s="1405"/>
    </row>
    <row r="176" spans="2:51" ht="24.75" customHeight="1" x14ac:dyDescent="0.15">
      <c r="B176" s="688"/>
      <c r="C176" s="689"/>
      <c r="D176" s="689"/>
      <c r="E176" s="689"/>
      <c r="F176" s="689"/>
      <c r="G176" s="690"/>
      <c r="H176" s="1399"/>
      <c r="I176" s="1371"/>
      <c r="J176" s="1371"/>
      <c r="K176" s="1371"/>
      <c r="L176" s="1372"/>
      <c r="M176" s="710"/>
      <c r="N176" s="705"/>
      <c r="O176" s="705"/>
      <c r="P176" s="705"/>
      <c r="Q176" s="705"/>
      <c r="R176" s="705"/>
      <c r="S176" s="705"/>
      <c r="T176" s="705"/>
      <c r="U176" s="705"/>
      <c r="V176" s="705"/>
      <c r="W176" s="705"/>
      <c r="X176" s="705"/>
      <c r="Y176" s="706"/>
      <c r="Z176" s="1402"/>
      <c r="AA176" s="1403"/>
      <c r="AB176" s="1403"/>
      <c r="AC176" s="1403"/>
      <c r="AD176" s="1399"/>
      <c r="AE176" s="1371"/>
      <c r="AF176" s="1371"/>
      <c r="AG176" s="1371"/>
      <c r="AH176" s="1372"/>
      <c r="AI176" s="710"/>
      <c r="AJ176" s="705"/>
      <c r="AK176" s="705"/>
      <c r="AL176" s="705"/>
      <c r="AM176" s="705"/>
      <c r="AN176" s="705"/>
      <c r="AO176" s="705"/>
      <c r="AP176" s="705"/>
      <c r="AQ176" s="705"/>
      <c r="AR176" s="705"/>
      <c r="AS176" s="705"/>
      <c r="AT176" s="705"/>
      <c r="AU176" s="706"/>
      <c r="AV176" s="1402"/>
      <c r="AW176" s="1403"/>
      <c r="AX176" s="1403"/>
      <c r="AY176" s="1405"/>
    </row>
    <row r="177" spans="2:51" ht="24.75" customHeight="1" x14ac:dyDescent="0.15">
      <c r="B177" s="688"/>
      <c r="C177" s="689"/>
      <c r="D177" s="689"/>
      <c r="E177" s="689"/>
      <c r="F177" s="689"/>
      <c r="G177" s="690"/>
      <c r="H177" s="1399"/>
      <c r="I177" s="1371"/>
      <c r="J177" s="1371"/>
      <c r="K177" s="1371"/>
      <c r="L177" s="1372"/>
      <c r="M177" s="710"/>
      <c r="N177" s="705"/>
      <c r="O177" s="705"/>
      <c r="P177" s="705"/>
      <c r="Q177" s="705"/>
      <c r="R177" s="705"/>
      <c r="S177" s="705"/>
      <c r="T177" s="705"/>
      <c r="U177" s="705"/>
      <c r="V177" s="705"/>
      <c r="W177" s="705"/>
      <c r="X177" s="705"/>
      <c r="Y177" s="706"/>
      <c r="Z177" s="1402"/>
      <c r="AA177" s="1403"/>
      <c r="AB177" s="1403"/>
      <c r="AC177" s="1403"/>
      <c r="AD177" s="1399"/>
      <c r="AE177" s="1371"/>
      <c r="AF177" s="1371"/>
      <c r="AG177" s="1371"/>
      <c r="AH177" s="1372"/>
      <c r="AI177" s="710"/>
      <c r="AJ177" s="705"/>
      <c r="AK177" s="705"/>
      <c r="AL177" s="705"/>
      <c r="AM177" s="705"/>
      <c r="AN177" s="705"/>
      <c r="AO177" s="705"/>
      <c r="AP177" s="705"/>
      <c r="AQ177" s="705"/>
      <c r="AR177" s="705"/>
      <c r="AS177" s="705"/>
      <c r="AT177" s="705"/>
      <c r="AU177" s="706"/>
      <c r="AV177" s="1402"/>
      <c r="AW177" s="1403"/>
      <c r="AX177" s="1403"/>
      <c r="AY177" s="1405"/>
    </row>
    <row r="178" spans="2:51" ht="24.75" customHeight="1" x14ac:dyDescent="0.15">
      <c r="B178" s="688"/>
      <c r="C178" s="689"/>
      <c r="D178" s="689"/>
      <c r="E178" s="689"/>
      <c r="F178" s="689"/>
      <c r="G178" s="690"/>
      <c r="H178" s="1399"/>
      <c r="I178" s="1371"/>
      <c r="J178" s="1371"/>
      <c r="K178" s="1371"/>
      <c r="L178" s="1372"/>
      <c r="M178" s="710"/>
      <c r="N178" s="705"/>
      <c r="O178" s="705"/>
      <c r="P178" s="705"/>
      <c r="Q178" s="705"/>
      <c r="R178" s="705"/>
      <c r="S178" s="705"/>
      <c r="T178" s="705"/>
      <c r="U178" s="705"/>
      <c r="V178" s="705"/>
      <c r="W178" s="705"/>
      <c r="X178" s="705"/>
      <c r="Y178" s="706"/>
      <c r="Z178" s="1402"/>
      <c r="AA178" s="1403"/>
      <c r="AB178" s="1403"/>
      <c r="AC178" s="1403"/>
      <c r="AD178" s="1399"/>
      <c r="AE178" s="1371"/>
      <c r="AF178" s="1371"/>
      <c r="AG178" s="1371"/>
      <c r="AH178" s="1372"/>
      <c r="AI178" s="710"/>
      <c r="AJ178" s="705"/>
      <c r="AK178" s="705"/>
      <c r="AL178" s="705"/>
      <c r="AM178" s="705"/>
      <c r="AN178" s="705"/>
      <c r="AO178" s="705"/>
      <c r="AP178" s="705"/>
      <c r="AQ178" s="705"/>
      <c r="AR178" s="705"/>
      <c r="AS178" s="705"/>
      <c r="AT178" s="705"/>
      <c r="AU178" s="706"/>
      <c r="AV178" s="1402"/>
      <c r="AW178" s="1403"/>
      <c r="AX178" s="1403"/>
      <c r="AY178" s="1405"/>
    </row>
    <row r="179" spans="2:51" ht="24.75" customHeight="1" x14ac:dyDescent="0.15">
      <c r="B179" s="688"/>
      <c r="C179" s="689"/>
      <c r="D179" s="689"/>
      <c r="E179" s="689"/>
      <c r="F179" s="689"/>
      <c r="G179" s="690"/>
      <c r="H179" s="1422"/>
      <c r="I179" s="1356"/>
      <c r="J179" s="1356"/>
      <c r="K179" s="1356"/>
      <c r="L179" s="1357"/>
      <c r="M179" s="730"/>
      <c r="N179" s="1423"/>
      <c r="O179" s="1423"/>
      <c r="P179" s="1423"/>
      <c r="Q179" s="1423"/>
      <c r="R179" s="1423"/>
      <c r="S179" s="1423"/>
      <c r="T179" s="1423"/>
      <c r="U179" s="1423"/>
      <c r="V179" s="1423"/>
      <c r="W179" s="1423"/>
      <c r="X179" s="1423"/>
      <c r="Y179" s="1424"/>
      <c r="Z179" s="1420"/>
      <c r="AA179" s="1421"/>
      <c r="AB179" s="1421"/>
      <c r="AC179" s="1421"/>
      <c r="AD179" s="1422"/>
      <c r="AE179" s="1356"/>
      <c r="AF179" s="1356"/>
      <c r="AG179" s="1356"/>
      <c r="AH179" s="1357"/>
      <c r="AI179" s="730"/>
      <c r="AJ179" s="1423"/>
      <c r="AK179" s="1423"/>
      <c r="AL179" s="1423"/>
      <c r="AM179" s="1423"/>
      <c r="AN179" s="1423"/>
      <c r="AO179" s="1423"/>
      <c r="AP179" s="1423"/>
      <c r="AQ179" s="1423"/>
      <c r="AR179" s="1423"/>
      <c r="AS179" s="1423"/>
      <c r="AT179" s="1423"/>
      <c r="AU179" s="1424"/>
      <c r="AV179" s="1420"/>
      <c r="AW179" s="1421"/>
      <c r="AX179" s="1421"/>
      <c r="AY179" s="1425"/>
    </row>
    <row r="180" spans="2:51" ht="24.75" customHeight="1" thickBot="1" x14ac:dyDescent="0.2">
      <c r="B180" s="691"/>
      <c r="C180" s="692"/>
      <c r="D180" s="692"/>
      <c r="E180" s="692"/>
      <c r="F180" s="692"/>
      <c r="G180" s="693"/>
      <c r="H180" s="1432" t="s">
        <v>21</v>
      </c>
      <c r="I180" s="1433"/>
      <c r="J180" s="1433"/>
      <c r="K180" s="1433"/>
      <c r="L180" s="1433"/>
      <c r="M180" s="754"/>
      <c r="N180" s="1434"/>
      <c r="O180" s="1434"/>
      <c r="P180" s="1434"/>
      <c r="Q180" s="1434"/>
      <c r="R180" s="1434"/>
      <c r="S180" s="1434"/>
      <c r="T180" s="1434"/>
      <c r="U180" s="1434"/>
      <c r="V180" s="1434"/>
      <c r="W180" s="1434"/>
      <c r="X180" s="1434"/>
      <c r="Y180" s="1435"/>
      <c r="Z180" s="1436">
        <f>SUM(Z172:AC179)</f>
        <v>0</v>
      </c>
      <c r="AA180" s="1437"/>
      <c r="AB180" s="1437"/>
      <c r="AC180" s="1438"/>
      <c r="AD180" s="1432" t="s">
        <v>21</v>
      </c>
      <c r="AE180" s="1433"/>
      <c r="AF180" s="1433"/>
      <c r="AG180" s="1433"/>
      <c r="AH180" s="1433"/>
      <c r="AI180" s="754"/>
      <c r="AJ180" s="1434"/>
      <c r="AK180" s="1434"/>
      <c r="AL180" s="1434"/>
      <c r="AM180" s="1434"/>
      <c r="AN180" s="1434"/>
      <c r="AO180" s="1434"/>
      <c r="AP180" s="1434"/>
      <c r="AQ180" s="1434"/>
      <c r="AR180" s="1434"/>
      <c r="AS180" s="1434"/>
      <c r="AT180" s="1434"/>
      <c r="AU180" s="1435"/>
      <c r="AV180" s="1436">
        <f>SUM(AV172:AY179)</f>
        <v>0</v>
      </c>
      <c r="AW180" s="1437"/>
      <c r="AX180" s="1437"/>
      <c r="AY180" s="1439"/>
    </row>
    <row r="181" spans="2:51" x14ac:dyDescent="0.15">
      <c r="B181" s="33"/>
      <c r="C181" s="33"/>
      <c r="D181" s="33"/>
      <c r="E181" s="33"/>
      <c r="F181" s="33"/>
      <c r="G181" s="33"/>
      <c r="H181" s="33"/>
      <c r="I181" s="33"/>
      <c r="J181" s="33"/>
      <c r="K181" s="33"/>
      <c r="L181" s="33"/>
      <c r="M181" s="33"/>
      <c r="N181" s="33"/>
      <c r="O181" s="33"/>
      <c r="P181" s="33"/>
      <c r="Q181" s="33"/>
      <c r="R181" s="33"/>
      <c r="S181" s="33"/>
      <c r="T181" s="33"/>
      <c r="U181" s="33"/>
      <c r="V181" s="33"/>
      <c r="W181" s="33"/>
      <c r="X181" s="33"/>
      <c r="Y181" s="33"/>
      <c r="Z181" s="33"/>
      <c r="AA181" s="33"/>
      <c r="AB181" s="33"/>
      <c r="AC181" s="33"/>
      <c r="AD181" s="33"/>
      <c r="AE181" s="33"/>
      <c r="AF181" s="33"/>
      <c r="AG181" s="33"/>
      <c r="AH181" s="33"/>
      <c r="AI181" s="33"/>
      <c r="AJ181" s="33"/>
      <c r="AK181" s="33"/>
      <c r="AL181" s="33"/>
      <c r="AM181" s="33"/>
      <c r="AN181" s="33"/>
      <c r="AO181" s="33"/>
      <c r="AP181" s="33"/>
      <c r="AQ181" s="33"/>
      <c r="AR181" s="33"/>
      <c r="AS181" s="33"/>
      <c r="AT181" s="33"/>
      <c r="AU181" s="33"/>
      <c r="AV181" s="33"/>
      <c r="AW181" s="33"/>
      <c r="AX181" s="33"/>
      <c r="AY181" s="33"/>
    </row>
    <row r="182" spans="2:51" x14ac:dyDescent="0.15">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row>
    <row r="183" spans="2:51" ht="14.4" x14ac:dyDescent="0.15">
      <c r="B183" s="33"/>
      <c r="C183" s="24" t="s">
        <v>1567</v>
      </c>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row>
    <row r="184" spans="2:51" x14ac:dyDescent="0.15">
      <c r="B184" s="33"/>
      <c r="C184" s="33" t="s">
        <v>1734</v>
      </c>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row>
    <row r="185" spans="2:51" ht="34.549999999999997" customHeight="1" x14ac:dyDescent="0.15">
      <c r="B185" s="1431"/>
      <c r="C185" s="1431"/>
      <c r="D185" s="1199" t="s">
        <v>1569</v>
      </c>
      <c r="E185" s="1199"/>
      <c r="F185" s="1199"/>
      <c r="G185" s="1199"/>
      <c r="H185" s="1199"/>
      <c r="I185" s="1199"/>
      <c r="J185" s="1199"/>
      <c r="K185" s="1199"/>
      <c r="L185" s="1199"/>
      <c r="M185" s="1199"/>
      <c r="N185" s="1199" t="s">
        <v>1570</v>
      </c>
      <c r="O185" s="1199"/>
      <c r="P185" s="1199"/>
      <c r="Q185" s="1199"/>
      <c r="R185" s="1199"/>
      <c r="S185" s="1199"/>
      <c r="T185" s="1199"/>
      <c r="U185" s="1199"/>
      <c r="V185" s="1199"/>
      <c r="W185" s="1199"/>
      <c r="X185" s="1199"/>
      <c r="Y185" s="1199"/>
      <c r="Z185" s="1199"/>
      <c r="AA185" s="1199"/>
      <c r="AB185" s="1199"/>
      <c r="AC185" s="1199"/>
      <c r="AD185" s="1199"/>
      <c r="AE185" s="1199"/>
      <c r="AF185" s="1199"/>
      <c r="AG185" s="1199"/>
      <c r="AH185" s="1199"/>
      <c r="AI185" s="1199"/>
      <c r="AJ185" s="1199"/>
      <c r="AK185" s="1199"/>
      <c r="AL185" s="1200" t="s">
        <v>1571</v>
      </c>
      <c r="AM185" s="1199"/>
      <c r="AN185" s="1199"/>
      <c r="AO185" s="1199"/>
      <c r="AP185" s="1199"/>
      <c r="AQ185" s="1199"/>
      <c r="AR185" s="1199" t="s">
        <v>87</v>
      </c>
      <c r="AS185" s="1199"/>
      <c r="AT185" s="1199"/>
      <c r="AU185" s="1199"/>
      <c r="AV185" s="1199" t="s">
        <v>88</v>
      </c>
      <c r="AW185" s="1199"/>
      <c r="AX185" s="1199"/>
      <c r="AY185" s="33"/>
    </row>
    <row r="186" spans="2:51" ht="24.05" customHeight="1" x14ac:dyDescent="0.15">
      <c r="B186" s="1431">
        <v>1</v>
      </c>
      <c r="C186" s="1431">
        <v>1</v>
      </c>
      <c r="D186" s="1449" t="s">
        <v>768</v>
      </c>
      <c r="E186" s="1381"/>
      <c r="F186" s="1381"/>
      <c r="G186" s="1381"/>
      <c r="H186" s="1381"/>
      <c r="I186" s="1381"/>
      <c r="J186" s="1381"/>
      <c r="K186" s="1381"/>
      <c r="L186" s="1381"/>
      <c r="M186" s="1450"/>
      <c r="N186" s="1449" t="s">
        <v>1825</v>
      </c>
      <c r="O186" s="1381"/>
      <c r="P186" s="1381"/>
      <c r="Q186" s="1381"/>
      <c r="R186" s="1381"/>
      <c r="S186" s="1381"/>
      <c r="T186" s="1381"/>
      <c r="U186" s="1381"/>
      <c r="V186" s="1381"/>
      <c r="W186" s="1381"/>
      <c r="X186" s="1381"/>
      <c r="Y186" s="1381"/>
      <c r="Z186" s="1381"/>
      <c r="AA186" s="1381"/>
      <c r="AB186" s="1381"/>
      <c r="AC186" s="1381"/>
      <c r="AD186" s="1381"/>
      <c r="AE186" s="1381"/>
      <c r="AF186" s="1381"/>
      <c r="AG186" s="1381"/>
      <c r="AH186" s="1381"/>
      <c r="AI186" s="1381"/>
      <c r="AJ186" s="1381"/>
      <c r="AK186" s="1450"/>
      <c r="AL186" s="3255">
        <v>341</v>
      </c>
      <c r="AM186" s="3256"/>
      <c r="AN186" s="3256"/>
      <c r="AO186" s="3256"/>
      <c r="AP186" s="3256"/>
      <c r="AQ186" s="3256"/>
      <c r="AR186" s="1440"/>
      <c r="AS186" s="1440"/>
      <c r="AT186" s="1440"/>
      <c r="AU186" s="1440"/>
      <c r="AV186" s="1440"/>
      <c r="AW186" s="1440"/>
      <c r="AX186" s="1440"/>
      <c r="AY186" s="33"/>
    </row>
    <row r="187" spans="2:51" ht="24.05" customHeight="1" x14ac:dyDescent="0.15">
      <c r="B187" s="1431">
        <v>2</v>
      </c>
      <c r="C187" s="1431">
        <v>1</v>
      </c>
      <c r="D187" s="1449" t="s">
        <v>1826</v>
      </c>
      <c r="E187" s="1381"/>
      <c r="F187" s="1381"/>
      <c r="G187" s="1381"/>
      <c r="H187" s="1381"/>
      <c r="I187" s="1381"/>
      <c r="J187" s="1381"/>
      <c r="K187" s="1381"/>
      <c r="L187" s="1381"/>
      <c r="M187" s="1450"/>
      <c r="N187" s="1449" t="s">
        <v>1825</v>
      </c>
      <c r="O187" s="1381"/>
      <c r="P187" s="1381"/>
      <c r="Q187" s="1381"/>
      <c r="R187" s="1381"/>
      <c r="S187" s="1381"/>
      <c r="T187" s="1381"/>
      <c r="U187" s="1381"/>
      <c r="V187" s="1381"/>
      <c r="W187" s="1381"/>
      <c r="X187" s="1381"/>
      <c r="Y187" s="1381"/>
      <c r="Z187" s="1381"/>
      <c r="AA187" s="1381"/>
      <c r="AB187" s="1381"/>
      <c r="AC187" s="1381"/>
      <c r="AD187" s="1381"/>
      <c r="AE187" s="1381"/>
      <c r="AF187" s="1381"/>
      <c r="AG187" s="1381"/>
      <c r="AH187" s="1381"/>
      <c r="AI187" s="1381"/>
      <c r="AJ187" s="1381"/>
      <c r="AK187" s="1450"/>
      <c r="AL187" s="3255">
        <v>23</v>
      </c>
      <c r="AM187" s="3256"/>
      <c r="AN187" s="3256"/>
      <c r="AO187" s="3256"/>
      <c r="AP187" s="3256"/>
      <c r="AQ187" s="3256"/>
      <c r="AR187" s="1440"/>
      <c r="AS187" s="1440"/>
      <c r="AT187" s="1440"/>
      <c r="AU187" s="1440"/>
      <c r="AV187" s="1440"/>
      <c r="AW187" s="1440"/>
      <c r="AX187" s="1440"/>
      <c r="AY187" s="33"/>
    </row>
    <row r="188" spans="2:51" ht="24.05" customHeight="1" x14ac:dyDescent="0.15">
      <c r="B188" s="1431">
        <v>3</v>
      </c>
      <c r="C188" s="1431">
        <v>1</v>
      </c>
      <c r="D188" s="1449" t="s">
        <v>1827</v>
      </c>
      <c r="E188" s="774"/>
      <c r="F188" s="774"/>
      <c r="G188" s="774"/>
      <c r="H188" s="774"/>
      <c r="I188" s="774"/>
      <c r="J188" s="774"/>
      <c r="K188" s="774"/>
      <c r="L188" s="774"/>
      <c r="M188" s="775"/>
      <c r="N188" s="1449" t="s">
        <v>1825</v>
      </c>
      <c r="O188" s="1381"/>
      <c r="P188" s="1381"/>
      <c r="Q188" s="1381"/>
      <c r="R188" s="1381"/>
      <c r="S188" s="1381"/>
      <c r="T188" s="1381"/>
      <c r="U188" s="1381"/>
      <c r="V188" s="1381"/>
      <c r="W188" s="1381"/>
      <c r="X188" s="1381"/>
      <c r="Y188" s="1381"/>
      <c r="Z188" s="1381"/>
      <c r="AA188" s="1381"/>
      <c r="AB188" s="1381"/>
      <c r="AC188" s="1381"/>
      <c r="AD188" s="1381"/>
      <c r="AE188" s="1381"/>
      <c r="AF188" s="1381"/>
      <c r="AG188" s="1381"/>
      <c r="AH188" s="1381"/>
      <c r="AI188" s="1381"/>
      <c r="AJ188" s="1381"/>
      <c r="AK188" s="1450"/>
      <c r="AL188" s="3257">
        <v>21</v>
      </c>
      <c r="AM188" s="774"/>
      <c r="AN188" s="774"/>
      <c r="AO188" s="774"/>
      <c r="AP188" s="774"/>
      <c r="AQ188" s="775"/>
      <c r="AR188" s="1440"/>
      <c r="AS188" s="1440"/>
      <c r="AT188" s="1440"/>
      <c r="AU188" s="1440"/>
      <c r="AV188" s="1440"/>
      <c r="AW188" s="1440"/>
      <c r="AX188" s="1440"/>
      <c r="AY188" s="33"/>
    </row>
    <row r="189" spans="2:51" ht="24.05" customHeight="1" x14ac:dyDescent="0.15">
      <c r="B189" s="1431">
        <v>4</v>
      </c>
      <c r="C189" s="1431">
        <v>1</v>
      </c>
      <c r="D189" s="1449" t="s">
        <v>1572</v>
      </c>
      <c r="E189" s="774"/>
      <c r="F189" s="774"/>
      <c r="G189" s="774"/>
      <c r="H189" s="774"/>
      <c r="I189" s="774"/>
      <c r="J189" s="774"/>
      <c r="K189" s="774"/>
      <c r="L189" s="774"/>
      <c r="M189" s="775"/>
      <c r="N189" s="1449" t="s">
        <v>1825</v>
      </c>
      <c r="O189" s="1381"/>
      <c r="P189" s="1381"/>
      <c r="Q189" s="1381"/>
      <c r="R189" s="1381"/>
      <c r="S189" s="1381"/>
      <c r="T189" s="1381"/>
      <c r="U189" s="1381"/>
      <c r="V189" s="1381"/>
      <c r="W189" s="1381"/>
      <c r="X189" s="1381"/>
      <c r="Y189" s="1381"/>
      <c r="Z189" s="1381"/>
      <c r="AA189" s="1381"/>
      <c r="AB189" s="1381"/>
      <c r="AC189" s="1381"/>
      <c r="AD189" s="1381"/>
      <c r="AE189" s="1381"/>
      <c r="AF189" s="1381"/>
      <c r="AG189" s="1381"/>
      <c r="AH189" s="1381"/>
      <c r="AI189" s="1381"/>
      <c r="AJ189" s="1381"/>
      <c r="AK189" s="1450"/>
      <c r="AL189" s="3257">
        <v>10</v>
      </c>
      <c r="AM189" s="774"/>
      <c r="AN189" s="774"/>
      <c r="AO189" s="774"/>
      <c r="AP189" s="774"/>
      <c r="AQ189" s="775"/>
      <c r="AR189" s="1440"/>
      <c r="AS189" s="1440"/>
      <c r="AT189" s="1440"/>
      <c r="AU189" s="1440"/>
      <c r="AV189" s="1440"/>
      <c r="AW189" s="1440"/>
      <c r="AX189" s="1440"/>
      <c r="AY189" s="33"/>
    </row>
    <row r="190" spans="2:51" ht="24.05" customHeight="1" x14ac:dyDescent="0.15">
      <c r="B190" s="1431">
        <v>5</v>
      </c>
      <c r="C190" s="1431">
        <v>1</v>
      </c>
      <c r="D190" s="1449" t="s">
        <v>1340</v>
      </c>
      <c r="E190" s="774"/>
      <c r="F190" s="774"/>
      <c r="G190" s="774"/>
      <c r="H190" s="774"/>
      <c r="I190" s="774"/>
      <c r="J190" s="774"/>
      <c r="K190" s="774"/>
      <c r="L190" s="774"/>
      <c r="M190" s="775"/>
      <c r="N190" s="1449" t="s">
        <v>1825</v>
      </c>
      <c r="O190" s="1381"/>
      <c r="P190" s="1381"/>
      <c r="Q190" s="1381"/>
      <c r="R190" s="1381"/>
      <c r="S190" s="1381"/>
      <c r="T190" s="1381"/>
      <c r="U190" s="1381"/>
      <c r="V190" s="1381"/>
      <c r="W190" s="1381"/>
      <c r="X190" s="1381"/>
      <c r="Y190" s="1381"/>
      <c r="Z190" s="1381"/>
      <c r="AA190" s="1381"/>
      <c r="AB190" s="1381"/>
      <c r="AC190" s="1381"/>
      <c r="AD190" s="1381"/>
      <c r="AE190" s="1381"/>
      <c r="AF190" s="1381"/>
      <c r="AG190" s="1381"/>
      <c r="AH190" s="1381"/>
      <c r="AI190" s="1381"/>
      <c r="AJ190" s="1381"/>
      <c r="AK190" s="1450"/>
      <c r="AL190" s="3257">
        <v>3</v>
      </c>
      <c r="AM190" s="774"/>
      <c r="AN190" s="774"/>
      <c r="AO190" s="774"/>
      <c r="AP190" s="774"/>
      <c r="AQ190" s="775"/>
      <c r="AR190" s="1440"/>
      <c r="AS190" s="1440"/>
      <c r="AT190" s="1440"/>
      <c r="AU190" s="1440"/>
      <c r="AV190" s="1440"/>
      <c r="AW190" s="1440"/>
      <c r="AX190" s="1440"/>
      <c r="AY190" s="33"/>
    </row>
    <row r="191" spans="2:51" ht="24.05" customHeight="1" x14ac:dyDescent="0.15">
      <c r="B191" s="1431">
        <v>6</v>
      </c>
      <c r="C191" s="1431">
        <v>1</v>
      </c>
      <c r="D191" s="1449" t="s">
        <v>134</v>
      </c>
      <c r="E191" s="774"/>
      <c r="F191" s="774"/>
      <c r="G191" s="774"/>
      <c r="H191" s="774"/>
      <c r="I191" s="774"/>
      <c r="J191" s="774"/>
      <c r="K191" s="774"/>
      <c r="L191" s="774"/>
      <c r="M191" s="775"/>
      <c r="N191" s="1449" t="s">
        <v>1825</v>
      </c>
      <c r="O191" s="1381"/>
      <c r="P191" s="1381"/>
      <c r="Q191" s="1381"/>
      <c r="R191" s="1381"/>
      <c r="S191" s="1381"/>
      <c r="T191" s="1381"/>
      <c r="U191" s="1381"/>
      <c r="V191" s="1381"/>
      <c r="W191" s="1381"/>
      <c r="X191" s="1381"/>
      <c r="Y191" s="1381"/>
      <c r="Z191" s="1381"/>
      <c r="AA191" s="1381"/>
      <c r="AB191" s="1381"/>
      <c r="AC191" s="1381"/>
      <c r="AD191" s="1381"/>
      <c r="AE191" s="1381"/>
      <c r="AF191" s="1381"/>
      <c r="AG191" s="1381"/>
      <c r="AH191" s="1381"/>
      <c r="AI191" s="1381"/>
      <c r="AJ191" s="1381"/>
      <c r="AK191" s="1450"/>
      <c r="AL191" s="3257">
        <v>2</v>
      </c>
      <c r="AM191" s="774"/>
      <c r="AN191" s="774"/>
      <c r="AO191" s="774"/>
      <c r="AP191" s="774"/>
      <c r="AQ191" s="775"/>
      <c r="AR191" s="1440"/>
      <c r="AS191" s="1440"/>
      <c r="AT191" s="1440"/>
      <c r="AU191" s="1440"/>
      <c r="AV191" s="1440"/>
      <c r="AW191" s="1440"/>
      <c r="AX191" s="1440"/>
      <c r="AY191" s="33"/>
    </row>
    <row r="192" spans="2:51" ht="24.05" customHeight="1" x14ac:dyDescent="0.15">
      <c r="B192" s="1431">
        <v>7</v>
      </c>
      <c r="C192" s="1431">
        <v>1</v>
      </c>
      <c r="D192" s="1440"/>
      <c r="E192" s="1440"/>
      <c r="F192" s="1440"/>
      <c r="G192" s="1440"/>
      <c r="H192" s="1440"/>
      <c r="I192" s="1440"/>
      <c r="J192" s="1440"/>
      <c r="K192" s="1440"/>
      <c r="L192" s="1440"/>
      <c r="M192" s="1440"/>
      <c r="N192" s="1440"/>
      <c r="O192" s="1440"/>
      <c r="P192" s="1440"/>
      <c r="Q192" s="1440"/>
      <c r="R192" s="1440"/>
      <c r="S192" s="1440"/>
      <c r="T192" s="1440"/>
      <c r="U192" s="1440"/>
      <c r="V192" s="1440"/>
      <c r="W192" s="1440"/>
      <c r="X192" s="1440"/>
      <c r="Y192" s="1440"/>
      <c r="Z192" s="1440"/>
      <c r="AA192" s="1440"/>
      <c r="AB192" s="1440"/>
      <c r="AC192" s="1440"/>
      <c r="AD192" s="1440"/>
      <c r="AE192" s="1440"/>
      <c r="AF192" s="1440"/>
      <c r="AG192" s="1440"/>
      <c r="AH192" s="1440"/>
      <c r="AI192" s="1440"/>
      <c r="AJ192" s="1440"/>
      <c r="AK192" s="1440"/>
      <c r="AL192" s="3255"/>
      <c r="AM192" s="3256"/>
      <c r="AN192" s="3256"/>
      <c r="AO192" s="3256"/>
      <c r="AP192" s="3256"/>
      <c r="AQ192" s="3256"/>
      <c r="AR192" s="1440"/>
      <c r="AS192" s="1440"/>
      <c r="AT192" s="1440"/>
      <c r="AU192" s="1440"/>
      <c r="AV192" s="1440"/>
      <c r="AW192" s="1440"/>
      <c r="AX192" s="1440"/>
      <c r="AY192" s="33"/>
    </row>
    <row r="193" spans="2:51" ht="24.05" customHeight="1" x14ac:dyDescent="0.15">
      <c r="B193" s="1431">
        <v>8</v>
      </c>
      <c r="C193" s="1431">
        <v>1</v>
      </c>
      <c r="D193" s="1440"/>
      <c r="E193" s="1440"/>
      <c r="F193" s="1440"/>
      <c r="G193" s="1440"/>
      <c r="H193" s="1440"/>
      <c r="I193" s="1440"/>
      <c r="J193" s="1440"/>
      <c r="K193" s="1440"/>
      <c r="L193" s="1440"/>
      <c r="M193" s="1440"/>
      <c r="N193" s="1440"/>
      <c r="O193" s="1440"/>
      <c r="P193" s="1440"/>
      <c r="Q193" s="1440"/>
      <c r="R193" s="1440"/>
      <c r="S193" s="1440"/>
      <c r="T193" s="1440"/>
      <c r="U193" s="1440"/>
      <c r="V193" s="1440"/>
      <c r="W193" s="1440"/>
      <c r="X193" s="1440"/>
      <c r="Y193" s="1440"/>
      <c r="Z193" s="1440"/>
      <c r="AA193" s="1440"/>
      <c r="AB193" s="1440"/>
      <c r="AC193" s="1440"/>
      <c r="AD193" s="1440"/>
      <c r="AE193" s="1440"/>
      <c r="AF193" s="1440"/>
      <c r="AG193" s="1440"/>
      <c r="AH193" s="1440"/>
      <c r="AI193" s="1440"/>
      <c r="AJ193" s="1440"/>
      <c r="AK193" s="1440"/>
      <c r="AL193" s="3255"/>
      <c r="AM193" s="3256"/>
      <c r="AN193" s="3256"/>
      <c r="AO193" s="3256"/>
      <c r="AP193" s="3256"/>
      <c r="AQ193" s="3256"/>
      <c r="AR193" s="1440"/>
      <c r="AS193" s="1440"/>
      <c r="AT193" s="1440"/>
      <c r="AU193" s="1440"/>
      <c r="AV193" s="1440"/>
      <c r="AW193" s="1440"/>
      <c r="AX193" s="1440"/>
      <c r="AY193" s="33"/>
    </row>
    <row r="194" spans="2:51" ht="24.05" customHeight="1" x14ac:dyDescent="0.15">
      <c r="B194" s="1431">
        <v>9</v>
      </c>
      <c r="C194" s="1431">
        <v>1</v>
      </c>
      <c r="D194" s="1440"/>
      <c r="E194" s="1440"/>
      <c r="F194" s="1440"/>
      <c r="G194" s="1440"/>
      <c r="H194" s="1440"/>
      <c r="I194" s="1440"/>
      <c r="J194" s="1440"/>
      <c r="K194" s="1440"/>
      <c r="L194" s="1440"/>
      <c r="M194" s="1440"/>
      <c r="N194" s="1440"/>
      <c r="O194" s="1440"/>
      <c r="P194" s="1440"/>
      <c r="Q194" s="1440"/>
      <c r="R194" s="1440"/>
      <c r="S194" s="1440"/>
      <c r="T194" s="1440"/>
      <c r="U194" s="1440"/>
      <c r="V194" s="1440"/>
      <c r="W194" s="1440"/>
      <c r="X194" s="1440"/>
      <c r="Y194" s="1440"/>
      <c r="Z194" s="1440"/>
      <c r="AA194" s="1440"/>
      <c r="AB194" s="1440"/>
      <c r="AC194" s="1440"/>
      <c r="AD194" s="1440"/>
      <c r="AE194" s="1440"/>
      <c r="AF194" s="1440"/>
      <c r="AG194" s="1440"/>
      <c r="AH194" s="1440"/>
      <c r="AI194" s="1440"/>
      <c r="AJ194" s="1440"/>
      <c r="AK194" s="1440"/>
      <c r="AL194" s="3255"/>
      <c r="AM194" s="3256"/>
      <c r="AN194" s="3256"/>
      <c r="AO194" s="3256"/>
      <c r="AP194" s="3256"/>
      <c r="AQ194" s="3256"/>
      <c r="AR194" s="1440"/>
      <c r="AS194" s="1440"/>
      <c r="AT194" s="1440"/>
      <c r="AU194" s="1440"/>
      <c r="AV194" s="1440"/>
      <c r="AW194" s="1440"/>
      <c r="AX194" s="1440"/>
      <c r="AY194" s="33"/>
    </row>
    <row r="195" spans="2:51" ht="24.05" customHeight="1" x14ac:dyDescent="0.15">
      <c r="B195" s="1431">
        <v>10</v>
      </c>
      <c r="C195" s="1431">
        <v>1</v>
      </c>
      <c r="D195" s="1440"/>
      <c r="E195" s="1440"/>
      <c r="F195" s="1440"/>
      <c r="G195" s="1440"/>
      <c r="H195" s="1440"/>
      <c r="I195" s="1440"/>
      <c r="J195" s="1440"/>
      <c r="K195" s="1440"/>
      <c r="L195" s="1440"/>
      <c r="M195" s="1440"/>
      <c r="N195" s="1440"/>
      <c r="O195" s="1440"/>
      <c r="P195" s="1440"/>
      <c r="Q195" s="1440"/>
      <c r="R195" s="1440"/>
      <c r="S195" s="1440"/>
      <c r="T195" s="1440"/>
      <c r="U195" s="1440"/>
      <c r="V195" s="1440"/>
      <c r="W195" s="1440"/>
      <c r="X195" s="1440"/>
      <c r="Y195" s="1440"/>
      <c r="Z195" s="1440"/>
      <c r="AA195" s="1440"/>
      <c r="AB195" s="1440"/>
      <c r="AC195" s="1440"/>
      <c r="AD195" s="1440"/>
      <c r="AE195" s="1440"/>
      <c r="AF195" s="1440"/>
      <c r="AG195" s="1440"/>
      <c r="AH195" s="1440"/>
      <c r="AI195" s="1440"/>
      <c r="AJ195" s="1440"/>
      <c r="AK195" s="1440"/>
      <c r="AL195" s="3255"/>
      <c r="AM195" s="3256"/>
      <c r="AN195" s="3256"/>
      <c r="AO195" s="3256"/>
      <c r="AP195" s="3256"/>
      <c r="AQ195" s="3256"/>
      <c r="AR195" s="1440"/>
      <c r="AS195" s="1440"/>
      <c r="AT195" s="1440"/>
      <c r="AU195" s="1440"/>
      <c r="AV195" s="1440"/>
      <c r="AW195" s="1440"/>
      <c r="AX195" s="1440"/>
      <c r="AY195" s="33"/>
    </row>
    <row r="196" spans="2:51" x14ac:dyDescent="0.15">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row>
    <row r="197" spans="2:51" ht="23.25" hidden="1" customHeight="1" x14ac:dyDescent="0.15">
      <c r="B197" s="33" t="s">
        <v>89</v>
      </c>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row>
    <row r="198" spans="2:51" ht="36" hidden="1" customHeight="1" x14ac:dyDescent="0.15">
      <c r="B198" s="107" t="s">
        <v>90</v>
      </c>
      <c r="C198" s="107"/>
      <c r="D198" s="107"/>
      <c r="E198" s="107"/>
      <c r="F198" s="107"/>
      <c r="G198" s="107"/>
      <c r="H198" s="107"/>
      <c r="I198" s="1215"/>
      <c r="J198" s="1215"/>
      <c r="K198" s="1215"/>
      <c r="L198" s="1215"/>
      <c r="M198" s="1215"/>
      <c r="N198" s="1215"/>
      <c r="O198" s="1215"/>
      <c r="P198" s="1215"/>
      <c r="Q198" s="1215"/>
      <c r="R198" s="1215"/>
      <c r="S198" s="1215"/>
      <c r="T198" s="1215"/>
      <c r="U198" s="1215"/>
      <c r="V198" s="1215"/>
      <c r="W198" s="1215"/>
      <c r="X198" s="1215"/>
      <c r="Y198" s="1215"/>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row>
    <row r="199" spans="2:51" ht="36" hidden="1" customHeight="1" x14ac:dyDescent="0.15">
      <c r="B199" s="112" t="s">
        <v>91</v>
      </c>
      <c r="C199" s="105"/>
      <c r="D199" s="105"/>
      <c r="E199" s="105"/>
      <c r="F199" s="105"/>
      <c r="G199" s="105"/>
      <c r="H199" s="106"/>
      <c r="I199" s="1111" t="s">
        <v>1584</v>
      </c>
      <c r="J199" s="1109"/>
      <c r="K199" s="1109"/>
      <c r="L199" s="1109"/>
      <c r="M199" s="1110"/>
      <c r="N199" s="1155" t="s">
        <v>93</v>
      </c>
      <c r="O199" s="1156"/>
      <c r="P199" s="1156"/>
      <c r="Q199" s="1156"/>
      <c r="R199" s="1156"/>
      <c r="S199" s="1156"/>
      <c r="T199" s="1157"/>
      <c r="U199" s="1111" t="s">
        <v>1584</v>
      </c>
      <c r="V199" s="1109"/>
      <c r="W199" s="1109"/>
      <c r="X199" s="1109"/>
      <c r="Y199" s="1110"/>
      <c r="Z199" s="1155" t="s">
        <v>94</v>
      </c>
      <c r="AA199" s="1156"/>
      <c r="AB199" s="1156"/>
      <c r="AC199" s="1156"/>
      <c r="AD199" s="1156"/>
      <c r="AE199" s="1156"/>
      <c r="AF199" s="1157"/>
      <c r="AG199" s="1111" t="s">
        <v>1584</v>
      </c>
      <c r="AH199" s="1109"/>
      <c r="AI199" s="1109"/>
      <c r="AJ199" s="1109"/>
      <c r="AK199" s="1110"/>
      <c r="AL199" s="104" t="s">
        <v>95</v>
      </c>
      <c r="AM199" s="105"/>
      <c r="AN199" s="105"/>
      <c r="AO199" s="105"/>
      <c r="AP199" s="105"/>
      <c r="AQ199" s="105"/>
      <c r="AR199" s="106"/>
      <c r="AS199" s="1111" t="s">
        <v>1584</v>
      </c>
      <c r="AT199" s="1109"/>
      <c r="AU199" s="1109"/>
      <c r="AV199" s="1109"/>
      <c r="AW199" s="1110"/>
      <c r="AX199" s="33"/>
      <c r="AY199" s="33"/>
    </row>
    <row r="200" spans="2:51" ht="36" hidden="1" customHeight="1" x14ac:dyDescent="0.15">
      <c r="B200" s="104" t="s">
        <v>96</v>
      </c>
      <c r="C200" s="105"/>
      <c r="D200" s="105"/>
      <c r="E200" s="105"/>
      <c r="F200" s="105"/>
      <c r="G200" s="105"/>
      <c r="H200" s="106"/>
      <c r="I200" s="1449"/>
      <c r="J200" s="1381"/>
      <c r="K200" s="1381"/>
      <c r="L200" s="1381"/>
      <c r="M200" s="1450"/>
      <c r="N200" s="1155" t="s">
        <v>97</v>
      </c>
      <c r="O200" s="1156"/>
      <c r="P200" s="1156"/>
      <c r="Q200" s="1156"/>
      <c r="R200" s="1156"/>
      <c r="S200" s="1156"/>
      <c r="T200" s="1157"/>
      <c r="U200" s="1449"/>
      <c r="V200" s="1381"/>
      <c r="W200" s="1381"/>
      <c r="X200" s="1381"/>
      <c r="Y200" s="1450"/>
      <c r="Z200" s="1155" t="s">
        <v>98</v>
      </c>
      <c r="AA200" s="1156"/>
      <c r="AB200" s="1156"/>
      <c r="AC200" s="1156"/>
      <c r="AD200" s="1156"/>
      <c r="AE200" s="1156"/>
      <c r="AF200" s="1157"/>
      <c r="AG200" s="1449"/>
      <c r="AH200" s="1381"/>
      <c r="AI200" s="1381"/>
      <c r="AJ200" s="1381"/>
      <c r="AK200" s="1450"/>
      <c r="AL200" s="112" t="s">
        <v>99</v>
      </c>
      <c r="AM200" s="105"/>
      <c r="AN200" s="105"/>
      <c r="AO200" s="105"/>
      <c r="AP200" s="105"/>
      <c r="AQ200" s="105"/>
      <c r="AR200" s="106"/>
      <c r="AS200" s="1449"/>
      <c r="AT200" s="1381"/>
      <c r="AU200" s="1381"/>
      <c r="AV200" s="1381"/>
      <c r="AW200" s="1450"/>
      <c r="AX200" s="33"/>
      <c r="AY200" s="33"/>
    </row>
    <row r="201" spans="2:51" x14ac:dyDescent="0.15">
      <c r="B201" s="33"/>
      <c r="C201" s="33" t="s">
        <v>1737</v>
      </c>
      <c r="D201" s="33"/>
      <c r="E201" s="33"/>
      <c r="F201" s="33"/>
      <c r="G201" s="33"/>
      <c r="H201" s="33"/>
      <c r="I201" s="33"/>
      <c r="J201" s="33"/>
      <c r="K201" s="33"/>
      <c r="L201" s="33"/>
      <c r="M201" s="33"/>
      <c r="N201" s="33"/>
      <c r="O201" s="33"/>
      <c r="P201" s="33"/>
      <c r="Q201" s="33"/>
      <c r="R201" s="33"/>
      <c r="S201" s="33"/>
      <c r="T201" s="33"/>
      <c r="U201" s="33"/>
      <c r="V201" s="33"/>
      <c r="W201" s="33"/>
      <c r="X201" s="33"/>
      <c r="Y201" s="33"/>
      <c r="Z201" s="33"/>
      <c r="AA201" s="33"/>
      <c r="AB201" s="33"/>
      <c r="AC201" s="33"/>
      <c r="AD201" s="33"/>
      <c r="AE201" s="33"/>
      <c r="AF201" s="33"/>
      <c r="AG201" s="33"/>
      <c r="AH201" s="33"/>
      <c r="AI201" s="33"/>
      <c r="AJ201" s="33"/>
      <c r="AK201" s="33"/>
      <c r="AL201" s="33"/>
      <c r="AM201" s="33"/>
      <c r="AN201" s="33"/>
      <c r="AO201" s="33"/>
      <c r="AP201" s="33"/>
      <c r="AQ201" s="33"/>
      <c r="AR201" s="33"/>
      <c r="AS201" s="33"/>
      <c r="AT201" s="33"/>
      <c r="AU201" s="33"/>
      <c r="AV201" s="33"/>
      <c r="AW201" s="33"/>
      <c r="AX201" s="33"/>
      <c r="AY201" s="33"/>
    </row>
    <row r="202" spans="2:51" ht="34.549999999999997" customHeight="1" x14ac:dyDescent="0.15">
      <c r="B202" s="1431"/>
      <c r="C202" s="1431"/>
      <c r="D202" s="1199" t="s">
        <v>1569</v>
      </c>
      <c r="E202" s="1199"/>
      <c r="F202" s="1199"/>
      <c r="G202" s="1199"/>
      <c r="H202" s="1199"/>
      <c r="I202" s="1199"/>
      <c r="J202" s="1199"/>
      <c r="K202" s="1199"/>
      <c r="L202" s="1199"/>
      <c r="M202" s="1199"/>
      <c r="N202" s="1199" t="s">
        <v>1570</v>
      </c>
      <c r="O202" s="1199"/>
      <c r="P202" s="1199"/>
      <c r="Q202" s="1199"/>
      <c r="R202" s="1199"/>
      <c r="S202" s="1199"/>
      <c r="T202" s="1199"/>
      <c r="U202" s="1199"/>
      <c r="V202" s="1199"/>
      <c r="W202" s="1199"/>
      <c r="X202" s="1199"/>
      <c r="Y202" s="1199"/>
      <c r="Z202" s="1199"/>
      <c r="AA202" s="1199"/>
      <c r="AB202" s="1199"/>
      <c r="AC202" s="1199"/>
      <c r="AD202" s="1199"/>
      <c r="AE202" s="1199"/>
      <c r="AF202" s="1199"/>
      <c r="AG202" s="1199"/>
      <c r="AH202" s="1199"/>
      <c r="AI202" s="1199"/>
      <c r="AJ202" s="1199"/>
      <c r="AK202" s="1199"/>
      <c r="AL202" s="1200" t="s">
        <v>1571</v>
      </c>
      <c r="AM202" s="1199"/>
      <c r="AN202" s="1199"/>
      <c r="AO202" s="1199"/>
      <c r="AP202" s="1199"/>
      <c r="AQ202" s="1199"/>
      <c r="AR202" s="1199" t="s">
        <v>87</v>
      </c>
      <c r="AS202" s="1199"/>
      <c r="AT202" s="1199"/>
      <c r="AU202" s="1199"/>
      <c r="AV202" s="1199" t="s">
        <v>88</v>
      </c>
      <c r="AW202" s="1199"/>
      <c r="AX202" s="1199"/>
      <c r="AY202" s="33"/>
    </row>
    <row r="203" spans="2:51" ht="24.05" customHeight="1" x14ac:dyDescent="0.15">
      <c r="B203" s="1431">
        <v>1</v>
      </c>
      <c r="C203" s="1431">
        <v>1</v>
      </c>
      <c r="D203" s="1449" t="s">
        <v>768</v>
      </c>
      <c r="E203" s="1381"/>
      <c r="F203" s="1381"/>
      <c r="G203" s="1381"/>
      <c r="H203" s="1381"/>
      <c r="I203" s="1381"/>
      <c r="J203" s="1381"/>
      <c r="K203" s="1381"/>
      <c r="L203" s="1381"/>
      <c r="M203" s="1450"/>
      <c r="N203" s="1449" t="s">
        <v>1825</v>
      </c>
      <c r="O203" s="1381"/>
      <c r="P203" s="1381"/>
      <c r="Q203" s="1381"/>
      <c r="R203" s="1381"/>
      <c r="S203" s="1381"/>
      <c r="T203" s="1381"/>
      <c r="U203" s="1381"/>
      <c r="V203" s="1381"/>
      <c r="W203" s="1381"/>
      <c r="X203" s="1381"/>
      <c r="Y203" s="1381"/>
      <c r="Z203" s="1381"/>
      <c r="AA203" s="1381"/>
      <c r="AB203" s="1381"/>
      <c r="AC203" s="1381"/>
      <c r="AD203" s="1381"/>
      <c r="AE203" s="1381"/>
      <c r="AF203" s="1381"/>
      <c r="AG203" s="1381"/>
      <c r="AH203" s="1381"/>
      <c r="AI203" s="1381"/>
      <c r="AJ203" s="1381"/>
      <c r="AK203" s="1450"/>
      <c r="AL203" s="3255">
        <v>341</v>
      </c>
      <c r="AM203" s="3256"/>
      <c r="AN203" s="3256"/>
      <c r="AO203" s="3256"/>
      <c r="AP203" s="3256"/>
      <c r="AQ203" s="3256"/>
      <c r="AR203" s="1440"/>
      <c r="AS203" s="1440"/>
      <c r="AT203" s="1440"/>
      <c r="AU203" s="1440"/>
      <c r="AV203" s="1440"/>
      <c r="AW203" s="1440"/>
      <c r="AX203" s="1440"/>
      <c r="AY203" s="33"/>
    </row>
    <row r="204" spans="2:51" ht="24.05" customHeight="1" x14ac:dyDescent="0.15">
      <c r="B204" s="1431">
        <v>2</v>
      </c>
      <c r="C204" s="1431">
        <v>1</v>
      </c>
      <c r="D204" s="1449" t="s">
        <v>1826</v>
      </c>
      <c r="E204" s="1381"/>
      <c r="F204" s="1381"/>
      <c r="G204" s="1381"/>
      <c r="H204" s="1381"/>
      <c r="I204" s="1381"/>
      <c r="J204" s="1381"/>
      <c r="K204" s="1381"/>
      <c r="L204" s="1381"/>
      <c r="M204" s="1450"/>
      <c r="N204" s="1449" t="s">
        <v>1825</v>
      </c>
      <c r="O204" s="1381"/>
      <c r="P204" s="1381"/>
      <c r="Q204" s="1381"/>
      <c r="R204" s="1381"/>
      <c r="S204" s="1381"/>
      <c r="T204" s="1381"/>
      <c r="U204" s="1381"/>
      <c r="V204" s="1381"/>
      <c r="W204" s="1381"/>
      <c r="X204" s="1381"/>
      <c r="Y204" s="1381"/>
      <c r="Z204" s="1381"/>
      <c r="AA204" s="1381"/>
      <c r="AB204" s="1381"/>
      <c r="AC204" s="1381"/>
      <c r="AD204" s="1381"/>
      <c r="AE204" s="1381"/>
      <c r="AF204" s="1381"/>
      <c r="AG204" s="1381"/>
      <c r="AH204" s="1381"/>
      <c r="AI204" s="1381"/>
      <c r="AJ204" s="1381"/>
      <c r="AK204" s="1450"/>
      <c r="AL204" s="3255">
        <v>23</v>
      </c>
      <c r="AM204" s="3256"/>
      <c r="AN204" s="3256"/>
      <c r="AO204" s="3256"/>
      <c r="AP204" s="3256"/>
      <c r="AQ204" s="3256"/>
      <c r="AR204" s="1440"/>
      <c r="AS204" s="1440"/>
      <c r="AT204" s="1440"/>
      <c r="AU204" s="1440"/>
      <c r="AV204" s="1440"/>
      <c r="AW204" s="1440"/>
      <c r="AX204" s="1440"/>
      <c r="AY204" s="33"/>
    </row>
    <row r="205" spans="2:51" ht="24.05" customHeight="1" x14ac:dyDescent="0.15">
      <c r="B205" s="1431">
        <v>3</v>
      </c>
      <c r="C205" s="1431">
        <v>1</v>
      </c>
      <c r="D205" s="1449" t="s">
        <v>1827</v>
      </c>
      <c r="E205" s="774"/>
      <c r="F205" s="774"/>
      <c r="G205" s="774"/>
      <c r="H205" s="774"/>
      <c r="I205" s="774"/>
      <c r="J205" s="774"/>
      <c r="K205" s="774"/>
      <c r="L205" s="774"/>
      <c r="M205" s="775"/>
      <c r="N205" s="1449" t="s">
        <v>1825</v>
      </c>
      <c r="O205" s="1381"/>
      <c r="P205" s="1381"/>
      <c r="Q205" s="1381"/>
      <c r="R205" s="1381"/>
      <c r="S205" s="1381"/>
      <c r="T205" s="1381"/>
      <c r="U205" s="1381"/>
      <c r="V205" s="1381"/>
      <c r="W205" s="1381"/>
      <c r="X205" s="1381"/>
      <c r="Y205" s="1381"/>
      <c r="Z205" s="1381"/>
      <c r="AA205" s="1381"/>
      <c r="AB205" s="1381"/>
      <c r="AC205" s="1381"/>
      <c r="AD205" s="1381"/>
      <c r="AE205" s="1381"/>
      <c r="AF205" s="1381"/>
      <c r="AG205" s="1381"/>
      <c r="AH205" s="1381"/>
      <c r="AI205" s="1381"/>
      <c r="AJ205" s="1381"/>
      <c r="AK205" s="1450"/>
      <c r="AL205" s="3257">
        <v>21</v>
      </c>
      <c r="AM205" s="774"/>
      <c r="AN205" s="774"/>
      <c r="AO205" s="774"/>
      <c r="AP205" s="774"/>
      <c r="AQ205" s="775"/>
      <c r="AR205" s="1440"/>
      <c r="AS205" s="1440"/>
      <c r="AT205" s="1440"/>
      <c r="AU205" s="1440"/>
      <c r="AV205" s="1440"/>
      <c r="AW205" s="1440"/>
      <c r="AX205" s="1440"/>
      <c r="AY205" s="33"/>
    </row>
    <row r="206" spans="2:51" ht="24.05" customHeight="1" x14ac:dyDescent="0.15">
      <c r="B206" s="1431">
        <v>4</v>
      </c>
      <c r="C206" s="1431">
        <v>1</v>
      </c>
      <c r="D206" s="1449" t="s">
        <v>1572</v>
      </c>
      <c r="E206" s="774"/>
      <c r="F206" s="774"/>
      <c r="G206" s="774"/>
      <c r="H206" s="774"/>
      <c r="I206" s="774"/>
      <c r="J206" s="774"/>
      <c r="K206" s="774"/>
      <c r="L206" s="774"/>
      <c r="M206" s="775"/>
      <c r="N206" s="1449" t="s">
        <v>1825</v>
      </c>
      <c r="O206" s="1381"/>
      <c r="P206" s="1381"/>
      <c r="Q206" s="1381"/>
      <c r="R206" s="1381"/>
      <c r="S206" s="1381"/>
      <c r="T206" s="1381"/>
      <c r="U206" s="1381"/>
      <c r="V206" s="1381"/>
      <c r="W206" s="1381"/>
      <c r="X206" s="1381"/>
      <c r="Y206" s="1381"/>
      <c r="Z206" s="1381"/>
      <c r="AA206" s="1381"/>
      <c r="AB206" s="1381"/>
      <c r="AC206" s="1381"/>
      <c r="AD206" s="1381"/>
      <c r="AE206" s="1381"/>
      <c r="AF206" s="1381"/>
      <c r="AG206" s="1381"/>
      <c r="AH206" s="1381"/>
      <c r="AI206" s="1381"/>
      <c r="AJ206" s="1381"/>
      <c r="AK206" s="1450"/>
      <c r="AL206" s="3257">
        <v>10</v>
      </c>
      <c r="AM206" s="774"/>
      <c r="AN206" s="774"/>
      <c r="AO206" s="774"/>
      <c r="AP206" s="774"/>
      <c r="AQ206" s="775"/>
      <c r="AR206" s="1440"/>
      <c r="AS206" s="1440"/>
      <c r="AT206" s="1440"/>
      <c r="AU206" s="1440"/>
      <c r="AV206" s="1440"/>
      <c r="AW206" s="1440"/>
      <c r="AX206" s="1440"/>
      <c r="AY206" s="33"/>
    </row>
    <row r="207" spans="2:51" ht="24.05" customHeight="1" x14ac:dyDescent="0.15">
      <c r="B207" s="1431">
        <v>5</v>
      </c>
      <c r="C207" s="1431">
        <v>1</v>
      </c>
      <c r="D207" s="1449" t="s">
        <v>1340</v>
      </c>
      <c r="E207" s="774"/>
      <c r="F207" s="774"/>
      <c r="G207" s="774"/>
      <c r="H207" s="774"/>
      <c r="I207" s="774"/>
      <c r="J207" s="774"/>
      <c r="K207" s="774"/>
      <c r="L207" s="774"/>
      <c r="M207" s="775"/>
      <c r="N207" s="1449" t="s">
        <v>1825</v>
      </c>
      <c r="O207" s="1381"/>
      <c r="P207" s="1381"/>
      <c r="Q207" s="1381"/>
      <c r="R207" s="1381"/>
      <c r="S207" s="1381"/>
      <c r="T207" s="1381"/>
      <c r="U207" s="1381"/>
      <c r="V207" s="1381"/>
      <c r="W207" s="1381"/>
      <c r="X207" s="1381"/>
      <c r="Y207" s="1381"/>
      <c r="Z207" s="1381"/>
      <c r="AA207" s="1381"/>
      <c r="AB207" s="1381"/>
      <c r="AC207" s="1381"/>
      <c r="AD207" s="1381"/>
      <c r="AE207" s="1381"/>
      <c r="AF207" s="1381"/>
      <c r="AG207" s="1381"/>
      <c r="AH207" s="1381"/>
      <c r="AI207" s="1381"/>
      <c r="AJ207" s="1381"/>
      <c r="AK207" s="1450"/>
      <c r="AL207" s="3257">
        <v>3</v>
      </c>
      <c r="AM207" s="774"/>
      <c r="AN207" s="774"/>
      <c r="AO207" s="774"/>
      <c r="AP207" s="774"/>
      <c r="AQ207" s="775"/>
      <c r="AR207" s="1440"/>
      <c r="AS207" s="1440"/>
      <c r="AT207" s="1440"/>
      <c r="AU207" s="1440"/>
      <c r="AV207" s="1440"/>
      <c r="AW207" s="1440"/>
      <c r="AX207" s="1440"/>
      <c r="AY207" s="33"/>
    </row>
    <row r="208" spans="2:51" ht="24.05" customHeight="1" x14ac:dyDescent="0.15">
      <c r="B208" s="1431">
        <v>6</v>
      </c>
      <c r="C208" s="1431">
        <v>1</v>
      </c>
      <c r="D208" s="1449" t="s">
        <v>134</v>
      </c>
      <c r="E208" s="774"/>
      <c r="F208" s="774"/>
      <c r="G208" s="774"/>
      <c r="H208" s="774"/>
      <c r="I208" s="774"/>
      <c r="J208" s="774"/>
      <c r="K208" s="774"/>
      <c r="L208" s="774"/>
      <c r="M208" s="775"/>
      <c r="N208" s="1449" t="s">
        <v>1825</v>
      </c>
      <c r="O208" s="1381"/>
      <c r="P208" s="1381"/>
      <c r="Q208" s="1381"/>
      <c r="R208" s="1381"/>
      <c r="S208" s="1381"/>
      <c r="T208" s="1381"/>
      <c r="U208" s="1381"/>
      <c r="V208" s="1381"/>
      <c r="W208" s="1381"/>
      <c r="X208" s="1381"/>
      <c r="Y208" s="1381"/>
      <c r="Z208" s="1381"/>
      <c r="AA208" s="1381"/>
      <c r="AB208" s="1381"/>
      <c r="AC208" s="1381"/>
      <c r="AD208" s="1381"/>
      <c r="AE208" s="1381"/>
      <c r="AF208" s="1381"/>
      <c r="AG208" s="1381"/>
      <c r="AH208" s="1381"/>
      <c r="AI208" s="1381"/>
      <c r="AJ208" s="1381"/>
      <c r="AK208" s="1450"/>
      <c r="AL208" s="3257">
        <v>2</v>
      </c>
      <c r="AM208" s="774"/>
      <c r="AN208" s="774"/>
      <c r="AO208" s="774"/>
      <c r="AP208" s="774"/>
      <c r="AQ208" s="775"/>
      <c r="AR208" s="1440"/>
      <c r="AS208" s="1440"/>
      <c r="AT208" s="1440"/>
      <c r="AU208" s="1440"/>
      <c r="AV208" s="1440"/>
      <c r="AW208" s="1440"/>
      <c r="AX208" s="1440"/>
      <c r="AY208" s="33"/>
    </row>
    <row r="209" spans="2:51" ht="24.05" customHeight="1" x14ac:dyDescent="0.15">
      <c r="B209" s="1431">
        <v>7</v>
      </c>
      <c r="C209" s="1431">
        <v>1</v>
      </c>
      <c r="D209" s="1440"/>
      <c r="E209" s="1440"/>
      <c r="F209" s="1440"/>
      <c r="G209" s="1440"/>
      <c r="H209" s="1440"/>
      <c r="I209" s="1440"/>
      <c r="J209" s="1440"/>
      <c r="K209" s="1440"/>
      <c r="L209" s="1440"/>
      <c r="M209" s="1440"/>
      <c r="N209" s="1440"/>
      <c r="O209" s="1440"/>
      <c r="P209" s="1440"/>
      <c r="Q209" s="1440"/>
      <c r="R209" s="1440"/>
      <c r="S209" s="1440"/>
      <c r="T209" s="1440"/>
      <c r="U209" s="1440"/>
      <c r="V209" s="1440"/>
      <c r="W209" s="1440"/>
      <c r="X209" s="1440"/>
      <c r="Y209" s="1440"/>
      <c r="Z209" s="1440"/>
      <c r="AA209" s="1440"/>
      <c r="AB209" s="1440"/>
      <c r="AC209" s="1440"/>
      <c r="AD209" s="1440"/>
      <c r="AE209" s="1440"/>
      <c r="AF209" s="1440"/>
      <c r="AG209" s="1440"/>
      <c r="AH209" s="1440"/>
      <c r="AI209" s="1440"/>
      <c r="AJ209" s="1440"/>
      <c r="AK209" s="1440"/>
      <c r="AL209" s="3255"/>
      <c r="AM209" s="3256"/>
      <c r="AN209" s="3256"/>
      <c r="AO209" s="3256"/>
      <c r="AP209" s="3256"/>
      <c r="AQ209" s="3256"/>
      <c r="AR209" s="1440"/>
      <c r="AS209" s="1440"/>
      <c r="AT209" s="1440"/>
      <c r="AU209" s="1440"/>
      <c r="AV209" s="1440"/>
      <c r="AW209" s="1440"/>
      <c r="AX209" s="1440"/>
      <c r="AY209" s="33"/>
    </row>
    <row r="210" spans="2:51" ht="24.05" customHeight="1" x14ac:dyDescent="0.15">
      <c r="B210" s="1431">
        <v>8</v>
      </c>
      <c r="C210" s="1431">
        <v>1</v>
      </c>
      <c r="D210" s="1440"/>
      <c r="E210" s="1440"/>
      <c r="F210" s="1440"/>
      <c r="G210" s="1440"/>
      <c r="H210" s="1440"/>
      <c r="I210" s="1440"/>
      <c r="J210" s="1440"/>
      <c r="K210" s="1440"/>
      <c r="L210" s="1440"/>
      <c r="M210" s="1440"/>
      <c r="N210" s="1440"/>
      <c r="O210" s="1440"/>
      <c r="P210" s="1440"/>
      <c r="Q210" s="1440"/>
      <c r="R210" s="1440"/>
      <c r="S210" s="1440"/>
      <c r="T210" s="1440"/>
      <c r="U210" s="1440"/>
      <c r="V210" s="1440"/>
      <c r="W210" s="1440"/>
      <c r="X210" s="1440"/>
      <c r="Y210" s="1440"/>
      <c r="Z210" s="1440"/>
      <c r="AA210" s="1440"/>
      <c r="AB210" s="1440"/>
      <c r="AC210" s="1440"/>
      <c r="AD210" s="1440"/>
      <c r="AE210" s="1440"/>
      <c r="AF210" s="1440"/>
      <c r="AG210" s="1440"/>
      <c r="AH210" s="1440"/>
      <c r="AI210" s="1440"/>
      <c r="AJ210" s="1440"/>
      <c r="AK210" s="1440"/>
      <c r="AL210" s="3255"/>
      <c r="AM210" s="3256"/>
      <c r="AN210" s="3256"/>
      <c r="AO210" s="3256"/>
      <c r="AP210" s="3256"/>
      <c r="AQ210" s="3256"/>
      <c r="AR210" s="1440"/>
      <c r="AS210" s="1440"/>
      <c r="AT210" s="1440"/>
      <c r="AU210" s="1440"/>
      <c r="AV210" s="1440"/>
      <c r="AW210" s="1440"/>
      <c r="AX210" s="1440"/>
      <c r="AY210" s="33"/>
    </row>
    <row r="211" spans="2:51" ht="24.05" customHeight="1" x14ac:dyDescent="0.15">
      <c r="B211" s="1431">
        <v>9</v>
      </c>
      <c r="C211" s="1431">
        <v>1</v>
      </c>
      <c r="D211" s="1440"/>
      <c r="E211" s="1440"/>
      <c r="F211" s="1440"/>
      <c r="G211" s="1440"/>
      <c r="H211" s="1440"/>
      <c r="I211" s="1440"/>
      <c r="J211" s="1440"/>
      <c r="K211" s="1440"/>
      <c r="L211" s="1440"/>
      <c r="M211" s="1440"/>
      <c r="N211" s="1440"/>
      <c r="O211" s="1440"/>
      <c r="P211" s="1440"/>
      <c r="Q211" s="1440"/>
      <c r="R211" s="1440"/>
      <c r="S211" s="1440"/>
      <c r="T211" s="1440"/>
      <c r="U211" s="1440"/>
      <c r="V211" s="1440"/>
      <c r="W211" s="1440"/>
      <c r="X211" s="1440"/>
      <c r="Y211" s="1440"/>
      <c r="Z211" s="1440"/>
      <c r="AA211" s="1440"/>
      <c r="AB211" s="1440"/>
      <c r="AC211" s="1440"/>
      <c r="AD211" s="1440"/>
      <c r="AE211" s="1440"/>
      <c r="AF211" s="1440"/>
      <c r="AG211" s="1440"/>
      <c r="AH211" s="1440"/>
      <c r="AI211" s="1440"/>
      <c r="AJ211" s="1440"/>
      <c r="AK211" s="1440"/>
      <c r="AL211" s="3255"/>
      <c r="AM211" s="3256"/>
      <c r="AN211" s="3256"/>
      <c r="AO211" s="3256"/>
      <c r="AP211" s="3256"/>
      <c r="AQ211" s="3256"/>
      <c r="AR211" s="1440"/>
      <c r="AS211" s="1440"/>
      <c r="AT211" s="1440"/>
      <c r="AU211" s="1440"/>
      <c r="AV211" s="1440"/>
      <c r="AW211" s="1440"/>
      <c r="AX211" s="1440"/>
      <c r="AY211" s="33"/>
    </row>
    <row r="212" spans="2:51" ht="24.05" customHeight="1" x14ac:dyDescent="0.15">
      <c r="B212" s="1431">
        <v>10</v>
      </c>
      <c r="C212" s="1431">
        <v>1</v>
      </c>
      <c r="D212" s="1440"/>
      <c r="E212" s="1440"/>
      <c r="F212" s="1440"/>
      <c r="G212" s="1440"/>
      <c r="H212" s="1440"/>
      <c r="I212" s="1440"/>
      <c r="J212" s="1440"/>
      <c r="K212" s="1440"/>
      <c r="L212" s="1440"/>
      <c r="M212" s="1440"/>
      <c r="N212" s="1440"/>
      <c r="O212" s="1440"/>
      <c r="P212" s="1440"/>
      <c r="Q212" s="1440"/>
      <c r="R212" s="1440"/>
      <c r="S212" s="1440"/>
      <c r="T212" s="1440"/>
      <c r="U212" s="1440"/>
      <c r="V212" s="1440"/>
      <c r="W212" s="1440"/>
      <c r="X212" s="1440"/>
      <c r="Y212" s="1440"/>
      <c r="Z212" s="1440"/>
      <c r="AA212" s="1440"/>
      <c r="AB212" s="1440"/>
      <c r="AC212" s="1440"/>
      <c r="AD212" s="1440"/>
      <c r="AE212" s="1440"/>
      <c r="AF212" s="1440"/>
      <c r="AG212" s="1440"/>
      <c r="AH212" s="1440"/>
      <c r="AI212" s="1440"/>
      <c r="AJ212" s="1440"/>
      <c r="AK212" s="1440"/>
      <c r="AL212" s="3255"/>
      <c r="AM212" s="3256"/>
      <c r="AN212" s="3256"/>
      <c r="AO212" s="3256"/>
      <c r="AP212" s="3256"/>
      <c r="AQ212" s="3256"/>
      <c r="AR212" s="1440"/>
      <c r="AS212" s="1440"/>
      <c r="AT212" s="1440"/>
      <c r="AU212" s="1440"/>
      <c r="AV212" s="1440"/>
      <c r="AW212" s="1440"/>
      <c r="AX212" s="1440"/>
      <c r="AY212" s="33"/>
    </row>
    <row r="213" spans="2:51" x14ac:dyDescent="0.15">
      <c r="B213" s="33"/>
      <c r="C213" s="33"/>
      <c r="D213" s="33"/>
      <c r="E213" s="33"/>
      <c r="F213" s="33"/>
      <c r="G213" s="33"/>
      <c r="H213" s="33"/>
      <c r="I213" s="33"/>
      <c r="J213" s="33"/>
      <c r="K213" s="33"/>
      <c r="L213" s="33"/>
      <c r="M213" s="33"/>
      <c r="N213" s="33"/>
      <c r="O213" s="33"/>
      <c r="P213" s="33"/>
      <c r="Q213" s="33"/>
      <c r="R213" s="33"/>
      <c r="S213" s="33"/>
      <c r="T213" s="33"/>
      <c r="U213" s="33"/>
      <c r="V213" s="33"/>
      <c r="W213" s="33"/>
      <c r="X213" s="33"/>
      <c r="Y213" s="33"/>
      <c r="Z213" s="33"/>
      <c r="AA213" s="33"/>
      <c r="AB213" s="33"/>
      <c r="AC213" s="33"/>
      <c r="AD213" s="33"/>
      <c r="AE213" s="33"/>
      <c r="AF213" s="33"/>
      <c r="AG213" s="33"/>
      <c r="AH213" s="33"/>
      <c r="AI213" s="33"/>
      <c r="AJ213" s="33"/>
      <c r="AK213" s="33"/>
      <c r="AL213" s="33"/>
      <c r="AM213" s="33"/>
      <c r="AN213" s="33"/>
      <c r="AO213" s="33"/>
      <c r="AP213" s="33"/>
      <c r="AQ213" s="33"/>
      <c r="AR213" s="33"/>
      <c r="AS213" s="33"/>
      <c r="AT213" s="33"/>
      <c r="AU213" s="33"/>
      <c r="AV213" s="33"/>
      <c r="AW213" s="33"/>
      <c r="AX213" s="33"/>
      <c r="AY213" s="33"/>
    </row>
    <row r="214" spans="2:51" x14ac:dyDescent="0.15">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row>
    <row r="215" spans="2:51" x14ac:dyDescent="0.15">
      <c r="B215" s="33"/>
      <c r="C215" s="33" t="s">
        <v>1828</v>
      </c>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row>
    <row r="216" spans="2:51" ht="34.549999999999997" customHeight="1" x14ac:dyDescent="0.15">
      <c r="B216" s="1431"/>
      <c r="C216" s="1431"/>
      <c r="D216" s="1199" t="s">
        <v>1569</v>
      </c>
      <c r="E216" s="1199"/>
      <c r="F216" s="1199"/>
      <c r="G216" s="1199"/>
      <c r="H216" s="1199"/>
      <c r="I216" s="1199"/>
      <c r="J216" s="1199"/>
      <c r="K216" s="1199"/>
      <c r="L216" s="1199"/>
      <c r="M216" s="1199"/>
      <c r="N216" s="1199" t="s">
        <v>1570</v>
      </c>
      <c r="O216" s="1199"/>
      <c r="P216" s="1199"/>
      <c r="Q216" s="1199"/>
      <c r="R216" s="1199"/>
      <c r="S216" s="1199"/>
      <c r="T216" s="1199"/>
      <c r="U216" s="1199"/>
      <c r="V216" s="1199"/>
      <c r="W216" s="1199"/>
      <c r="X216" s="1199"/>
      <c r="Y216" s="1199"/>
      <c r="Z216" s="1199"/>
      <c r="AA216" s="1199"/>
      <c r="AB216" s="1199"/>
      <c r="AC216" s="1199"/>
      <c r="AD216" s="1199"/>
      <c r="AE216" s="1199"/>
      <c r="AF216" s="1199"/>
      <c r="AG216" s="1199"/>
      <c r="AH216" s="1199"/>
      <c r="AI216" s="1199"/>
      <c r="AJ216" s="1199"/>
      <c r="AK216" s="1199"/>
      <c r="AL216" s="1200" t="s">
        <v>1571</v>
      </c>
      <c r="AM216" s="1199"/>
      <c r="AN216" s="1199"/>
      <c r="AO216" s="1199"/>
      <c r="AP216" s="1199"/>
      <c r="AQ216" s="1199"/>
      <c r="AR216" s="1199" t="s">
        <v>87</v>
      </c>
      <c r="AS216" s="1199"/>
      <c r="AT216" s="1199"/>
      <c r="AU216" s="1199"/>
      <c r="AV216" s="1199" t="s">
        <v>88</v>
      </c>
      <c r="AW216" s="1199"/>
      <c r="AX216" s="1199"/>
      <c r="AY216" s="33"/>
    </row>
    <row r="217" spans="2:51" ht="24.05" customHeight="1" x14ac:dyDescent="0.15">
      <c r="B217" s="1431">
        <v>1</v>
      </c>
      <c r="C217" s="1431">
        <v>1</v>
      </c>
      <c r="D217" s="1440"/>
      <c r="E217" s="1440"/>
      <c r="F217" s="1440"/>
      <c r="G217" s="1440"/>
      <c r="H217" s="1440"/>
      <c r="I217" s="1440"/>
      <c r="J217" s="1440"/>
      <c r="K217" s="1440"/>
      <c r="L217" s="1440"/>
      <c r="M217" s="1440"/>
      <c r="N217" s="1440"/>
      <c r="O217" s="1440"/>
      <c r="P217" s="1440"/>
      <c r="Q217" s="1440"/>
      <c r="R217" s="1440"/>
      <c r="S217" s="1440"/>
      <c r="T217" s="1440"/>
      <c r="U217" s="1440"/>
      <c r="V217" s="1440"/>
      <c r="W217" s="1440"/>
      <c r="X217" s="1440"/>
      <c r="Y217" s="1440"/>
      <c r="Z217" s="1440"/>
      <c r="AA217" s="1440"/>
      <c r="AB217" s="1440"/>
      <c r="AC217" s="1440"/>
      <c r="AD217" s="1440"/>
      <c r="AE217" s="1440"/>
      <c r="AF217" s="1440"/>
      <c r="AG217" s="1440"/>
      <c r="AH217" s="1440"/>
      <c r="AI217" s="1440"/>
      <c r="AJ217" s="1440"/>
      <c r="AK217" s="1440"/>
      <c r="AL217" s="3255"/>
      <c r="AM217" s="3256"/>
      <c r="AN217" s="3256"/>
      <c r="AO217" s="3256"/>
      <c r="AP217" s="3256"/>
      <c r="AQ217" s="3256"/>
      <c r="AR217" s="1440"/>
      <c r="AS217" s="1440"/>
      <c r="AT217" s="1440"/>
      <c r="AU217" s="1440"/>
      <c r="AV217" s="1440"/>
      <c r="AW217" s="1440"/>
      <c r="AX217" s="1440"/>
      <c r="AY217" s="33"/>
    </row>
    <row r="218" spans="2:51" ht="24.05" customHeight="1" x14ac:dyDescent="0.15">
      <c r="B218" s="1431">
        <v>2</v>
      </c>
      <c r="C218" s="1431">
        <v>1</v>
      </c>
      <c r="D218" s="1440"/>
      <c r="E218" s="1440"/>
      <c r="F218" s="1440"/>
      <c r="G218" s="1440"/>
      <c r="H218" s="1440"/>
      <c r="I218" s="1440"/>
      <c r="J218" s="1440"/>
      <c r="K218" s="1440"/>
      <c r="L218" s="1440"/>
      <c r="M218" s="1440"/>
      <c r="N218" s="1440"/>
      <c r="O218" s="1440"/>
      <c r="P218" s="1440"/>
      <c r="Q218" s="1440"/>
      <c r="R218" s="1440"/>
      <c r="S218" s="1440"/>
      <c r="T218" s="1440"/>
      <c r="U218" s="1440"/>
      <c r="V218" s="1440"/>
      <c r="W218" s="1440"/>
      <c r="X218" s="1440"/>
      <c r="Y218" s="1440"/>
      <c r="Z218" s="1440"/>
      <c r="AA218" s="1440"/>
      <c r="AB218" s="1440"/>
      <c r="AC218" s="1440"/>
      <c r="AD218" s="1440"/>
      <c r="AE218" s="1440"/>
      <c r="AF218" s="1440"/>
      <c r="AG218" s="1440"/>
      <c r="AH218" s="1440"/>
      <c r="AI218" s="1440"/>
      <c r="AJ218" s="1440"/>
      <c r="AK218" s="1440"/>
      <c r="AL218" s="3255"/>
      <c r="AM218" s="3256"/>
      <c r="AN218" s="3256"/>
      <c r="AO218" s="3256"/>
      <c r="AP218" s="3256"/>
      <c r="AQ218" s="3256"/>
      <c r="AR218" s="1440"/>
      <c r="AS218" s="1440"/>
      <c r="AT218" s="1440"/>
      <c r="AU218" s="1440"/>
      <c r="AV218" s="1440"/>
      <c r="AW218" s="1440"/>
      <c r="AX218" s="1440"/>
      <c r="AY218" s="33"/>
    </row>
    <row r="219" spans="2:51" ht="24.05" customHeight="1" x14ac:dyDescent="0.15">
      <c r="B219" s="1431">
        <v>3</v>
      </c>
      <c r="C219" s="1431">
        <v>1</v>
      </c>
      <c r="D219" s="1440"/>
      <c r="E219" s="1440"/>
      <c r="F219" s="1440"/>
      <c r="G219" s="1440"/>
      <c r="H219" s="1440"/>
      <c r="I219" s="1440"/>
      <c r="J219" s="1440"/>
      <c r="K219" s="1440"/>
      <c r="L219" s="1440"/>
      <c r="M219" s="1440"/>
      <c r="N219" s="1440"/>
      <c r="O219" s="1440"/>
      <c r="P219" s="1440"/>
      <c r="Q219" s="1440"/>
      <c r="R219" s="1440"/>
      <c r="S219" s="1440"/>
      <c r="T219" s="1440"/>
      <c r="U219" s="1440"/>
      <c r="V219" s="1440"/>
      <c r="W219" s="1440"/>
      <c r="X219" s="1440"/>
      <c r="Y219" s="1440"/>
      <c r="Z219" s="1440"/>
      <c r="AA219" s="1440"/>
      <c r="AB219" s="1440"/>
      <c r="AC219" s="1440"/>
      <c r="AD219" s="1440"/>
      <c r="AE219" s="1440"/>
      <c r="AF219" s="1440"/>
      <c r="AG219" s="1440"/>
      <c r="AH219" s="1440"/>
      <c r="AI219" s="1440"/>
      <c r="AJ219" s="1440"/>
      <c r="AK219" s="1440"/>
      <c r="AL219" s="3255"/>
      <c r="AM219" s="3256"/>
      <c r="AN219" s="3256"/>
      <c r="AO219" s="3256"/>
      <c r="AP219" s="3256"/>
      <c r="AQ219" s="3256"/>
      <c r="AR219" s="1440"/>
      <c r="AS219" s="1440"/>
      <c r="AT219" s="1440"/>
      <c r="AU219" s="1440"/>
      <c r="AV219" s="1440"/>
      <c r="AW219" s="1440"/>
      <c r="AX219" s="1440"/>
      <c r="AY219" s="33"/>
    </row>
    <row r="220" spans="2:51" ht="24.05" customHeight="1" x14ac:dyDescent="0.15">
      <c r="B220" s="1431">
        <v>4</v>
      </c>
      <c r="C220" s="1431">
        <v>1</v>
      </c>
      <c r="D220" s="1440"/>
      <c r="E220" s="1440"/>
      <c r="F220" s="1440"/>
      <c r="G220" s="1440"/>
      <c r="H220" s="1440"/>
      <c r="I220" s="1440"/>
      <c r="J220" s="1440"/>
      <c r="K220" s="1440"/>
      <c r="L220" s="1440"/>
      <c r="M220" s="1440"/>
      <c r="N220" s="1440"/>
      <c r="O220" s="1440"/>
      <c r="P220" s="1440"/>
      <c r="Q220" s="1440"/>
      <c r="R220" s="1440"/>
      <c r="S220" s="1440"/>
      <c r="T220" s="1440"/>
      <c r="U220" s="1440"/>
      <c r="V220" s="1440"/>
      <c r="W220" s="1440"/>
      <c r="X220" s="1440"/>
      <c r="Y220" s="1440"/>
      <c r="Z220" s="1440"/>
      <c r="AA220" s="1440"/>
      <c r="AB220" s="1440"/>
      <c r="AC220" s="1440"/>
      <c r="AD220" s="1440"/>
      <c r="AE220" s="1440"/>
      <c r="AF220" s="1440"/>
      <c r="AG220" s="1440"/>
      <c r="AH220" s="1440"/>
      <c r="AI220" s="1440"/>
      <c r="AJ220" s="1440"/>
      <c r="AK220" s="1440"/>
      <c r="AL220" s="3255"/>
      <c r="AM220" s="3256"/>
      <c r="AN220" s="3256"/>
      <c r="AO220" s="3256"/>
      <c r="AP220" s="3256"/>
      <c r="AQ220" s="3256"/>
      <c r="AR220" s="1440"/>
      <c r="AS220" s="1440"/>
      <c r="AT220" s="1440"/>
      <c r="AU220" s="1440"/>
      <c r="AV220" s="1440"/>
      <c r="AW220" s="1440"/>
      <c r="AX220" s="1440"/>
      <c r="AY220" s="33"/>
    </row>
    <row r="221" spans="2:51" ht="24.05" customHeight="1" x14ac:dyDescent="0.15">
      <c r="B221" s="1431">
        <v>5</v>
      </c>
      <c r="C221" s="1431">
        <v>1</v>
      </c>
      <c r="D221" s="1440"/>
      <c r="E221" s="1440"/>
      <c r="F221" s="1440"/>
      <c r="G221" s="1440"/>
      <c r="H221" s="1440"/>
      <c r="I221" s="1440"/>
      <c r="J221" s="1440"/>
      <c r="K221" s="1440"/>
      <c r="L221" s="1440"/>
      <c r="M221" s="1440"/>
      <c r="N221" s="1440"/>
      <c r="O221" s="1440"/>
      <c r="P221" s="1440"/>
      <c r="Q221" s="1440"/>
      <c r="R221" s="1440"/>
      <c r="S221" s="1440"/>
      <c r="T221" s="1440"/>
      <c r="U221" s="1440"/>
      <c r="V221" s="1440"/>
      <c r="W221" s="1440"/>
      <c r="X221" s="1440"/>
      <c r="Y221" s="1440"/>
      <c r="Z221" s="1440"/>
      <c r="AA221" s="1440"/>
      <c r="AB221" s="1440"/>
      <c r="AC221" s="1440"/>
      <c r="AD221" s="1440"/>
      <c r="AE221" s="1440"/>
      <c r="AF221" s="1440"/>
      <c r="AG221" s="1440"/>
      <c r="AH221" s="1440"/>
      <c r="AI221" s="1440"/>
      <c r="AJ221" s="1440"/>
      <c r="AK221" s="1440"/>
      <c r="AL221" s="3255"/>
      <c r="AM221" s="3256"/>
      <c r="AN221" s="3256"/>
      <c r="AO221" s="3256"/>
      <c r="AP221" s="3256"/>
      <c r="AQ221" s="3256"/>
      <c r="AR221" s="1440"/>
      <c r="AS221" s="1440"/>
      <c r="AT221" s="1440"/>
      <c r="AU221" s="1440"/>
      <c r="AV221" s="1440"/>
      <c r="AW221" s="1440"/>
      <c r="AX221" s="1440"/>
      <c r="AY221" s="33"/>
    </row>
    <row r="222" spans="2:51" ht="24.05" customHeight="1" x14ac:dyDescent="0.15">
      <c r="B222" s="1431">
        <v>6</v>
      </c>
      <c r="C222" s="1431">
        <v>1</v>
      </c>
      <c r="D222" s="1440"/>
      <c r="E222" s="1440"/>
      <c r="F222" s="1440"/>
      <c r="G222" s="1440"/>
      <c r="H222" s="1440"/>
      <c r="I222" s="1440"/>
      <c r="J222" s="1440"/>
      <c r="K222" s="1440"/>
      <c r="L222" s="1440"/>
      <c r="M222" s="1440"/>
      <c r="N222" s="1440"/>
      <c r="O222" s="1440"/>
      <c r="P222" s="1440"/>
      <c r="Q222" s="1440"/>
      <c r="R222" s="1440"/>
      <c r="S222" s="1440"/>
      <c r="T222" s="1440"/>
      <c r="U222" s="1440"/>
      <c r="V222" s="1440"/>
      <c r="W222" s="1440"/>
      <c r="X222" s="1440"/>
      <c r="Y222" s="1440"/>
      <c r="Z222" s="1440"/>
      <c r="AA222" s="1440"/>
      <c r="AB222" s="1440"/>
      <c r="AC222" s="1440"/>
      <c r="AD222" s="1440"/>
      <c r="AE222" s="1440"/>
      <c r="AF222" s="1440"/>
      <c r="AG222" s="1440"/>
      <c r="AH222" s="1440"/>
      <c r="AI222" s="1440"/>
      <c r="AJ222" s="1440"/>
      <c r="AK222" s="1440"/>
      <c r="AL222" s="3255"/>
      <c r="AM222" s="3256"/>
      <c r="AN222" s="3256"/>
      <c r="AO222" s="3256"/>
      <c r="AP222" s="3256"/>
      <c r="AQ222" s="3256"/>
      <c r="AR222" s="1440"/>
      <c r="AS222" s="1440"/>
      <c r="AT222" s="1440"/>
      <c r="AU222" s="1440"/>
      <c r="AV222" s="1440"/>
      <c r="AW222" s="1440"/>
      <c r="AX222" s="1440"/>
      <c r="AY222" s="33"/>
    </row>
    <row r="223" spans="2:51" ht="24.05" customHeight="1" x14ac:dyDescent="0.15">
      <c r="B223" s="1431">
        <v>7</v>
      </c>
      <c r="C223" s="1431">
        <v>1</v>
      </c>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3255"/>
      <c r="AM223" s="3256"/>
      <c r="AN223" s="3256"/>
      <c r="AO223" s="3256"/>
      <c r="AP223" s="3256"/>
      <c r="AQ223" s="3256"/>
      <c r="AR223" s="1440"/>
      <c r="AS223" s="1440"/>
      <c r="AT223" s="1440"/>
      <c r="AU223" s="1440"/>
      <c r="AV223" s="1440"/>
      <c r="AW223" s="1440"/>
      <c r="AX223" s="1440"/>
      <c r="AY223" s="33"/>
    </row>
    <row r="224" spans="2:51" ht="24.05" customHeight="1" x14ac:dyDescent="0.15">
      <c r="B224" s="1431">
        <v>8</v>
      </c>
      <c r="C224" s="1431">
        <v>1</v>
      </c>
      <c r="D224" s="1440"/>
      <c r="E224" s="1440"/>
      <c r="F224" s="1440"/>
      <c r="G224" s="1440"/>
      <c r="H224" s="1440"/>
      <c r="I224" s="1440"/>
      <c r="J224" s="1440"/>
      <c r="K224" s="1440"/>
      <c r="L224" s="1440"/>
      <c r="M224" s="1440"/>
      <c r="N224" s="1440"/>
      <c r="O224" s="1440"/>
      <c r="P224" s="1440"/>
      <c r="Q224" s="1440"/>
      <c r="R224" s="1440"/>
      <c r="S224" s="1440"/>
      <c r="T224" s="1440"/>
      <c r="U224" s="1440"/>
      <c r="V224" s="1440"/>
      <c r="W224" s="1440"/>
      <c r="X224" s="1440"/>
      <c r="Y224" s="1440"/>
      <c r="Z224" s="1440"/>
      <c r="AA224" s="1440"/>
      <c r="AB224" s="1440"/>
      <c r="AC224" s="1440"/>
      <c r="AD224" s="1440"/>
      <c r="AE224" s="1440"/>
      <c r="AF224" s="1440"/>
      <c r="AG224" s="1440"/>
      <c r="AH224" s="1440"/>
      <c r="AI224" s="1440"/>
      <c r="AJ224" s="1440"/>
      <c r="AK224" s="1440"/>
      <c r="AL224" s="3255"/>
      <c r="AM224" s="3256"/>
      <c r="AN224" s="3256"/>
      <c r="AO224" s="3256"/>
      <c r="AP224" s="3256"/>
      <c r="AQ224" s="3256"/>
      <c r="AR224" s="1440"/>
      <c r="AS224" s="1440"/>
      <c r="AT224" s="1440"/>
      <c r="AU224" s="1440"/>
      <c r="AV224" s="1440"/>
      <c r="AW224" s="1440"/>
      <c r="AX224" s="1440"/>
      <c r="AY224" s="33"/>
    </row>
    <row r="225" spans="2:51" ht="24.05" customHeight="1" x14ac:dyDescent="0.15">
      <c r="B225" s="1431">
        <v>9</v>
      </c>
      <c r="C225" s="1431">
        <v>1</v>
      </c>
      <c r="D225" s="1440"/>
      <c r="E225" s="1440"/>
      <c r="F225" s="1440"/>
      <c r="G225" s="1440"/>
      <c r="H225" s="1440"/>
      <c r="I225" s="1440"/>
      <c r="J225" s="1440"/>
      <c r="K225" s="1440"/>
      <c r="L225" s="1440"/>
      <c r="M225" s="1440"/>
      <c r="N225" s="1440"/>
      <c r="O225" s="1440"/>
      <c r="P225" s="1440"/>
      <c r="Q225" s="1440"/>
      <c r="R225" s="1440"/>
      <c r="S225" s="1440"/>
      <c r="T225" s="1440"/>
      <c r="U225" s="1440"/>
      <c r="V225" s="1440"/>
      <c r="W225" s="1440"/>
      <c r="X225" s="1440"/>
      <c r="Y225" s="1440"/>
      <c r="Z225" s="1440"/>
      <c r="AA225" s="1440"/>
      <c r="AB225" s="1440"/>
      <c r="AC225" s="1440"/>
      <c r="AD225" s="1440"/>
      <c r="AE225" s="1440"/>
      <c r="AF225" s="1440"/>
      <c r="AG225" s="1440"/>
      <c r="AH225" s="1440"/>
      <c r="AI225" s="1440"/>
      <c r="AJ225" s="1440"/>
      <c r="AK225" s="1440"/>
      <c r="AL225" s="3255"/>
      <c r="AM225" s="3256"/>
      <c r="AN225" s="3256"/>
      <c r="AO225" s="3256"/>
      <c r="AP225" s="3256"/>
      <c r="AQ225" s="3256"/>
      <c r="AR225" s="1440"/>
      <c r="AS225" s="1440"/>
      <c r="AT225" s="1440"/>
      <c r="AU225" s="1440"/>
      <c r="AV225" s="1440"/>
      <c r="AW225" s="1440"/>
      <c r="AX225" s="1440"/>
      <c r="AY225" s="33"/>
    </row>
    <row r="226" spans="2:51" ht="24.05" customHeight="1" x14ac:dyDescent="0.15">
      <c r="B226" s="1431">
        <v>10</v>
      </c>
      <c r="C226" s="1431">
        <v>1</v>
      </c>
      <c r="D226" s="1440"/>
      <c r="E226" s="1440"/>
      <c r="F226" s="1440"/>
      <c r="G226" s="1440"/>
      <c r="H226" s="1440"/>
      <c r="I226" s="1440"/>
      <c r="J226" s="1440"/>
      <c r="K226" s="1440"/>
      <c r="L226" s="1440"/>
      <c r="M226" s="1440"/>
      <c r="N226" s="1440"/>
      <c r="O226" s="1440"/>
      <c r="P226" s="1440"/>
      <c r="Q226" s="1440"/>
      <c r="R226" s="1440"/>
      <c r="S226" s="1440"/>
      <c r="T226" s="1440"/>
      <c r="U226" s="1440"/>
      <c r="V226" s="1440"/>
      <c r="W226" s="1440"/>
      <c r="X226" s="1440"/>
      <c r="Y226" s="1440"/>
      <c r="Z226" s="1440"/>
      <c r="AA226" s="1440"/>
      <c r="AB226" s="1440"/>
      <c r="AC226" s="1440"/>
      <c r="AD226" s="1440"/>
      <c r="AE226" s="1440"/>
      <c r="AF226" s="1440"/>
      <c r="AG226" s="1440"/>
      <c r="AH226" s="1440"/>
      <c r="AI226" s="1440"/>
      <c r="AJ226" s="1440"/>
      <c r="AK226" s="1440"/>
      <c r="AL226" s="3255"/>
      <c r="AM226" s="3256"/>
      <c r="AN226" s="3256"/>
      <c r="AO226" s="3256"/>
      <c r="AP226" s="3256"/>
      <c r="AQ226" s="3256"/>
      <c r="AR226" s="1440"/>
      <c r="AS226" s="1440"/>
      <c r="AT226" s="1440"/>
      <c r="AU226" s="1440"/>
      <c r="AV226" s="1440"/>
      <c r="AW226" s="1440"/>
      <c r="AX226" s="1440"/>
      <c r="AY226" s="33"/>
    </row>
    <row r="227" spans="2:51" x14ac:dyDescent="0.15">
      <c r="B227" s="33"/>
      <c r="C227" s="33"/>
      <c r="D227" s="33"/>
      <c r="E227" s="33"/>
      <c r="F227" s="33"/>
      <c r="G227" s="33"/>
      <c r="H227" s="33"/>
      <c r="I227" s="33"/>
      <c r="J227" s="33"/>
      <c r="K227" s="33"/>
      <c r="L227" s="33"/>
      <c r="M227" s="33"/>
      <c r="N227" s="33"/>
      <c r="O227" s="33"/>
      <c r="P227" s="33"/>
      <c r="Q227" s="33"/>
      <c r="R227" s="33"/>
      <c r="S227" s="33"/>
      <c r="T227" s="33"/>
      <c r="U227" s="33"/>
      <c r="V227" s="33"/>
      <c r="W227" s="33"/>
      <c r="X227" s="33"/>
      <c r="Y227" s="33"/>
      <c r="Z227" s="33"/>
      <c r="AA227" s="33"/>
      <c r="AB227" s="33"/>
      <c r="AC227" s="33"/>
      <c r="AD227" s="33"/>
      <c r="AE227" s="33"/>
      <c r="AF227" s="33"/>
      <c r="AG227" s="33"/>
      <c r="AH227" s="33"/>
      <c r="AI227" s="33"/>
      <c r="AJ227" s="33"/>
      <c r="AK227" s="33"/>
      <c r="AL227" s="33"/>
      <c r="AM227" s="33"/>
      <c r="AN227" s="33"/>
      <c r="AO227" s="33"/>
      <c r="AP227" s="33"/>
      <c r="AQ227" s="33"/>
      <c r="AR227" s="33"/>
      <c r="AS227" s="33"/>
      <c r="AT227" s="33"/>
      <c r="AU227" s="33"/>
      <c r="AV227" s="33"/>
      <c r="AW227" s="33"/>
      <c r="AX227" s="33"/>
      <c r="AY227" s="33"/>
    </row>
    <row r="228" spans="2:51" ht="23.25" hidden="1" customHeight="1" x14ac:dyDescent="0.15">
      <c r="B228" s="33" t="s">
        <v>89</v>
      </c>
      <c r="C228" s="33"/>
      <c r="D228" s="33"/>
      <c r="E228" s="33"/>
      <c r="F228" s="33"/>
      <c r="G228" s="33"/>
      <c r="H228" s="33"/>
      <c r="I228" s="33"/>
      <c r="J228" s="33"/>
      <c r="K228" s="33"/>
      <c r="L228" s="33"/>
      <c r="M228" s="33"/>
      <c r="N228" s="33"/>
      <c r="O228" s="33"/>
      <c r="P228" s="33"/>
      <c r="Q228" s="33"/>
      <c r="R228" s="33"/>
      <c r="S228" s="33"/>
      <c r="T228" s="33"/>
      <c r="U228" s="33"/>
      <c r="V228" s="33"/>
      <c r="W228" s="33"/>
      <c r="X228" s="33"/>
      <c r="Y228" s="33"/>
      <c r="Z228" s="33"/>
      <c r="AA228" s="33"/>
      <c r="AB228" s="33"/>
      <c r="AC228" s="33"/>
      <c r="AD228" s="33"/>
      <c r="AE228" s="33"/>
      <c r="AF228" s="33"/>
      <c r="AG228" s="33"/>
      <c r="AH228" s="33"/>
      <c r="AI228" s="33"/>
      <c r="AJ228" s="33"/>
      <c r="AK228" s="33"/>
      <c r="AL228" s="33"/>
      <c r="AM228" s="33"/>
      <c r="AN228" s="33"/>
      <c r="AO228" s="33"/>
      <c r="AP228" s="33"/>
      <c r="AQ228" s="33"/>
      <c r="AR228" s="33"/>
      <c r="AS228" s="33"/>
      <c r="AT228" s="33"/>
      <c r="AU228" s="33"/>
      <c r="AV228" s="33"/>
      <c r="AW228" s="33"/>
      <c r="AX228" s="33"/>
      <c r="AY228" s="33"/>
    </row>
    <row r="229" spans="2:51" ht="36" hidden="1" customHeight="1" x14ac:dyDescent="0.15">
      <c r="B229" s="107" t="s">
        <v>90</v>
      </c>
      <c r="C229" s="107"/>
      <c r="D229" s="107"/>
      <c r="E229" s="107"/>
      <c r="F229" s="107"/>
      <c r="G229" s="107"/>
      <c r="H229" s="107"/>
      <c r="I229" s="1215"/>
      <c r="J229" s="1215"/>
      <c r="K229" s="1215"/>
      <c r="L229" s="1215"/>
      <c r="M229" s="1215"/>
      <c r="N229" s="1215"/>
      <c r="O229" s="1215"/>
      <c r="P229" s="1215"/>
      <c r="Q229" s="1215"/>
      <c r="R229" s="1215"/>
      <c r="S229" s="1215"/>
      <c r="T229" s="1215"/>
      <c r="U229" s="1215"/>
      <c r="V229" s="1215"/>
      <c r="W229" s="1215"/>
      <c r="X229" s="1215"/>
      <c r="Y229" s="1215"/>
      <c r="Z229" s="33"/>
      <c r="AA229" s="33"/>
      <c r="AB229" s="33"/>
      <c r="AC229" s="33"/>
      <c r="AD229" s="33"/>
      <c r="AE229" s="33"/>
      <c r="AF229" s="33"/>
      <c r="AG229" s="33"/>
      <c r="AH229" s="33"/>
      <c r="AI229" s="33"/>
      <c r="AJ229" s="33"/>
      <c r="AK229" s="33"/>
      <c r="AL229" s="33"/>
      <c r="AM229" s="33"/>
      <c r="AN229" s="33"/>
      <c r="AO229" s="33"/>
      <c r="AP229" s="33"/>
      <c r="AQ229" s="33"/>
      <c r="AR229" s="33"/>
      <c r="AS229" s="33"/>
      <c r="AT229" s="33"/>
      <c r="AU229" s="33"/>
      <c r="AV229" s="33"/>
      <c r="AW229" s="33"/>
      <c r="AX229" s="33"/>
      <c r="AY229" s="33"/>
    </row>
    <row r="230" spans="2:51" ht="36" hidden="1" customHeight="1" x14ac:dyDescent="0.15">
      <c r="B230" s="112" t="s">
        <v>91</v>
      </c>
      <c r="C230" s="105"/>
      <c r="D230" s="105"/>
      <c r="E230" s="105"/>
      <c r="F230" s="105"/>
      <c r="G230" s="105"/>
      <c r="H230" s="106"/>
      <c r="I230" s="1111" t="s">
        <v>1584</v>
      </c>
      <c r="J230" s="1109"/>
      <c r="K230" s="1109"/>
      <c r="L230" s="1109"/>
      <c r="M230" s="1110"/>
      <c r="N230" s="1155" t="s">
        <v>93</v>
      </c>
      <c r="O230" s="1156"/>
      <c r="P230" s="1156"/>
      <c r="Q230" s="1156"/>
      <c r="R230" s="1156"/>
      <c r="S230" s="1156"/>
      <c r="T230" s="1157"/>
      <c r="U230" s="1111" t="s">
        <v>1584</v>
      </c>
      <c r="V230" s="1109"/>
      <c r="W230" s="1109"/>
      <c r="X230" s="1109"/>
      <c r="Y230" s="1110"/>
      <c r="Z230" s="1155" t="s">
        <v>94</v>
      </c>
      <c r="AA230" s="1156"/>
      <c r="AB230" s="1156"/>
      <c r="AC230" s="1156"/>
      <c r="AD230" s="1156"/>
      <c r="AE230" s="1156"/>
      <c r="AF230" s="1157"/>
      <c r="AG230" s="1111" t="s">
        <v>1584</v>
      </c>
      <c r="AH230" s="1109"/>
      <c r="AI230" s="1109"/>
      <c r="AJ230" s="1109"/>
      <c r="AK230" s="1110"/>
      <c r="AL230" s="104" t="s">
        <v>95</v>
      </c>
      <c r="AM230" s="105"/>
      <c r="AN230" s="105"/>
      <c r="AO230" s="105"/>
      <c r="AP230" s="105"/>
      <c r="AQ230" s="105"/>
      <c r="AR230" s="106"/>
      <c r="AS230" s="1111" t="s">
        <v>1584</v>
      </c>
      <c r="AT230" s="1109"/>
      <c r="AU230" s="1109"/>
      <c r="AV230" s="1109"/>
      <c r="AW230" s="1110"/>
      <c r="AX230" s="33"/>
      <c r="AY230" s="33"/>
    </row>
    <row r="231" spans="2:51" ht="36" hidden="1" customHeight="1" x14ac:dyDescent="0.15">
      <c r="B231" s="104" t="s">
        <v>96</v>
      </c>
      <c r="C231" s="105"/>
      <c r="D231" s="105"/>
      <c r="E231" s="105"/>
      <c r="F231" s="105"/>
      <c r="G231" s="105"/>
      <c r="H231" s="106"/>
      <c r="I231" s="1449"/>
      <c r="J231" s="1381"/>
      <c r="K231" s="1381"/>
      <c r="L231" s="1381"/>
      <c r="M231" s="1450"/>
      <c r="N231" s="1155" t="s">
        <v>97</v>
      </c>
      <c r="O231" s="1156"/>
      <c r="P231" s="1156"/>
      <c r="Q231" s="1156"/>
      <c r="R231" s="1156"/>
      <c r="S231" s="1156"/>
      <c r="T231" s="1157"/>
      <c r="U231" s="1449"/>
      <c r="V231" s="1381"/>
      <c r="W231" s="1381"/>
      <c r="X231" s="1381"/>
      <c r="Y231" s="1450"/>
      <c r="Z231" s="1155" t="s">
        <v>98</v>
      </c>
      <c r="AA231" s="1156"/>
      <c r="AB231" s="1156"/>
      <c r="AC231" s="1156"/>
      <c r="AD231" s="1156"/>
      <c r="AE231" s="1156"/>
      <c r="AF231" s="1157"/>
      <c r="AG231" s="1449"/>
      <c r="AH231" s="1381"/>
      <c r="AI231" s="1381"/>
      <c r="AJ231" s="1381"/>
      <c r="AK231" s="1450"/>
      <c r="AL231" s="112" t="s">
        <v>99</v>
      </c>
      <c r="AM231" s="105"/>
      <c r="AN231" s="105"/>
      <c r="AO231" s="105"/>
      <c r="AP231" s="105"/>
      <c r="AQ231" s="105"/>
      <c r="AR231" s="106"/>
      <c r="AS231" s="1449"/>
      <c r="AT231" s="1381"/>
      <c r="AU231" s="1381"/>
      <c r="AV231" s="1381"/>
      <c r="AW231" s="1450"/>
      <c r="AX231" s="33"/>
      <c r="AY231" s="33"/>
    </row>
    <row r="232" spans="2:51" x14ac:dyDescent="0.15">
      <c r="B232" s="33"/>
      <c r="C232" s="33"/>
      <c r="D232" s="33"/>
      <c r="E232" s="33"/>
      <c r="F232" s="33"/>
      <c r="G232" s="33"/>
      <c r="H232" s="33"/>
      <c r="I232" s="33"/>
      <c r="J232" s="33"/>
      <c r="K232" s="33"/>
      <c r="L232" s="33"/>
      <c r="M232" s="33"/>
      <c r="N232" s="33"/>
      <c r="O232" s="33"/>
      <c r="P232" s="33"/>
      <c r="Q232" s="33"/>
      <c r="R232" s="33"/>
      <c r="S232" s="33"/>
      <c r="T232" s="33"/>
      <c r="U232" s="33"/>
      <c r="V232" s="33"/>
      <c r="W232" s="33"/>
      <c r="X232" s="33"/>
      <c r="Y232" s="33"/>
      <c r="Z232" s="33"/>
      <c r="AA232" s="33"/>
      <c r="AB232" s="33"/>
      <c r="AC232" s="33"/>
      <c r="AD232" s="33"/>
      <c r="AE232" s="33"/>
      <c r="AF232" s="33"/>
      <c r="AG232" s="33"/>
      <c r="AH232" s="33"/>
      <c r="AI232" s="33"/>
      <c r="AJ232" s="33"/>
      <c r="AK232" s="33"/>
      <c r="AL232" s="33"/>
      <c r="AM232" s="33"/>
      <c r="AN232" s="33"/>
      <c r="AO232" s="33"/>
      <c r="AP232" s="33"/>
      <c r="AQ232" s="33"/>
      <c r="AR232" s="33"/>
      <c r="AS232" s="33"/>
      <c r="AT232" s="33"/>
      <c r="AU232" s="33"/>
      <c r="AV232" s="33"/>
      <c r="AW232" s="33"/>
      <c r="AX232" s="33"/>
      <c r="AY232" s="33"/>
    </row>
    <row r="233" spans="2:51" x14ac:dyDescent="0.15">
      <c r="B233" s="33"/>
      <c r="C233" s="33"/>
      <c r="D233" s="33"/>
      <c r="E233" s="33"/>
      <c r="F233" s="33"/>
      <c r="G233" s="33"/>
      <c r="H233" s="33"/>
      <c r="I233" s="33"/>
      <c r="J233" s="33"/>
      <c r="K233" s="33"/>
      <c r="L233" s="33"/>
      <c r="M233" s="33"/>
      <c r="N233" s="33"/>
      <c r="O233" s="33"/>
      <c r="P233" s="33"/>
      <c r="Q233" s="33"/>
      <c r="R233" s="33"/>
      <c r="S233" s="33"/>
      <c r="T233" s="33"/>
      <c r="U233" s="33"/>
      <c r="V233" s="33"/>
      <c r="W233" s="33"/>
      <c r="X233" s="33"/>
      <c r="Y233" s="33"/>
      <c r="Z233" s="33"/>
      <c r="AA233" s="33"/>
      <c r="AB233" s="33"/>
      <c r="AC233" s="33"/>
      <c r="AD233" s="33"/>
      <c r="AE233" s="33"/>
      <c r="AF233" s="33"/>
      <c r="AG233" s="33"/>
      <c r="AH233" s="33"/>
      <c r="AI233" s="33"/>
      <c r="AJ233" s="33"/>
      <c r="AK233" s="33"/>
      <c r="AL233" s="33"/>
      <c r="AM233" s="33"/>
      <c r="AN233" s="33"/>
      <c r="AO233" s="33"/>
      <c r="AP233" s="33"/>
      <c r="AQ233" s="33"/>
      <c r="AR233" s="33"/>
      <c r="AS233" s="33"/>
      <c r="AT233" s="33"/>
      <c r="AU233" s="33"/>
      <c r="AV233" s="33"/>
      <c r="AW233" s="33"/>
      <c r="AX233" s="33"/>
      <c r="AY233" s="33"/>
    </row>
    <row r="234" spans="2:51" x14ac:dyDescent="0.15">
      <c r="B234" s="33"/>
      <c r="C234" s="33"/>
      <c r="D234" s="33"/>
      <c r="E234" s="33"/>
      <c r="F234" s="33"/>
      <c r="G234" s="33"/>
      <c r="H234" s="33"/>
      <c r="I234" s="33"/>
      <c r="J234" s="33"/>
      <c r="K234" s="33"/>
      <c r="L234" s="33"/>
      <c r="M234" s="33"/>
      <c r="N234" s="33"/>
      <c r="O234" s="33"/>
      <c r="P234" s="33"/>
      <c r="Q234" s="33"/>
      <c r="R234" s="33"/>
      <c r="S234" s="33"/>
      <c r="T234" s="33"/>
      <c r="U234" s="33"/>
      <c r="V234" s="33"/>
      <c r="W234" s="33"/>
      <c r="X234" s="33"/>
      <c r="Y234" s="33"/>
      <c r="Z234" s="33"/>
      <c r="AA234" s="33"/>
      <c r="AB234" s="33"/>
      <c r="AC234" s="33"/>
      <c r="AD234" s="33"/>
      <c r="AE234" s="33"/>
      <c r="AF234" s="33"/>
      <c r="AG234" s="33"/>
      <c r="AH234" s="33"/>
      <c r="AI234" s="33"/>
      <c r="AJ234" s="33"/>
      <c r="AK234" s="33"/>
      <c r="AL234" s="33"/>
      <c r="AM234" s="33"/>
      <c r="AN234" s="33"/>
      <c r="AO234" s="33"/>
      <c r="AP234" s="33"/>
      <c r="AQ234" s="33"/>
      <c r="AR234" s="33"/>
      <c r="AS234" s="33"/>
      <c r="AT234" s="33"/>
      <c r="AU234" s="33"/>
      <c r="AV234" s="33"/>
      <c r="AW234" s="33"/>
      <c r="AX234" s="33"/>
      <c r="AY234" s="33"/>
    </row>
    <row r="235" spans="2:51" x14ac:dyDescent="0.15">
      <c r="B235" s="33"/>
      <c r="C235" s="33"/>
      <c r="D235" s="33"/>
      <c r="E235" s="33"/>
      <c r="F235" s="33"/>
      <c r="G235" s="33"/>
      <c r="H235" s="33"/>
      <c r="I235" s="33"/>
      <c r="J235" s="33"/>
      <c r="K235" s="33"/>
      <c r="L235" s="33"/>
      <c r="M235" s="33"/>
      <c r="N235" s="33"/>
      <c r="O235" s="33"/>
      <c r="P235" s="33"/>
      <c r="Q235" s="33"/>
      <c r="R235" s="33"/>
      <c r="S235" s="33"/>
      <c r="T235" s="33"/>
      <c r="U235" s="33"/>
      <c r="V235" s="33"/>
      <c r="W235" s="33"/>
      <c r="X235" s="33"/>
      <c r="Y235" s="33"/>
      <c r="Z235" s="33"/>
      <c r="AA235" s="33"/>
      <c r="AB235" s="33"/>
      <c r="AC235" s="33"/>
      <c r="AD235" s="33"/>
      <c r="AE235" s="33"/>
      <c r="AF235" s="33"/>
      <c r="AG235" s="33"/>
      <c r="AH235" s="33"/>
      <c r="AI235" s="33"/>
      <c r="AJ235" s="33"/>
      <c r="AK235" s="33"/>
      <c r="AL235" s="33"/>
      <c r="AM235" s="33"/>
      <c r="AN235" s="33"/>
      <c r="AO235" s="33"/>
      <c r="AP235" s="33"/>
      <c r="AQ235" s="33"/>
      <c r="AR235" s="33"/>
      <c r="AS235" s="33"/>
      <c r="AT235" s="33"/>
      <c r="AU235" s="33"/>
      <c r="AV235" s="33"/>
      <c r="AW235" s="33"/>
      <c r="AX235" s="33"/>
      <c r="AY235" s="33"/>
    </row>
    <row r="236" spans="2:51" x14ac:dyDescent="0.15">
      <c r="B236" s="33"/>
      <c r="C236" s="33"/>
      <c r="D236" s="33"/>
      <c r="E236" s="33"/>
      <c r="F236" s="33"/>
      <c r="G236" s="33"/>
      <c r="H236" s="33"/>
      <c r="I236" s="33"/>
      <c r="J236" s="33"/>
      <c r="K236" s="33"/>
      <c r="L236" s="33"/>
      <c r="M236" s="33"/>
      <c r="N236" s="33"/>
      <c r="O236" s="33"/>
      <c r="P236" s="33"/>
      <c r="Q236" s="33"/>
      <c r="R236" s="33"/>
      <c r="S236" s="33"/>
      <c r="T236" s="33"/>
      <c r="U236" s="33"/>
      <c r="V236" s="33"/>
      <c r="W236" s="33"/>
      <c r="X236" s="33"/>
      <c r="Y236" s="33"/>
      <c r="Z236" s="33"/>
      <c r="AA236" s="33"/>
      <c r="AB236" s="33"/>
      <c r="AC236" s="33"/>
      <c r="AD236" s="33"/>
      <c r="AE236" s="33"/>
      <c r="AF236" s="33"/>
      <c r="AG236" s="33"/>
      <c r="AH236" s="33"/>
      <c r="AI236" s="33"/>
      <c r="AJ236" s="33"/>
      <c r="AK236" s="33"/>
      <c r="AL236" s="33"/>
      <c r="AM236" s="33"/>
      <c r="AN236" s="33"/>
      <c r="AO236" s="33"/>
      <c r="AP236" s="33"/>
      <c r="AQ236" s="33"/>
      <c r="AR236" s="33"/>
      <c r="AS236" s="33"/>
      <c r="AT236" s="33"/>
      <c r="AU236" s="33"/>
      <c r="AV236" s="33"/>
      <c r="AW236" s="33"/>
      <c r="AX236" s="33"/>
      <c r="AY236" s="33"/>
    </row>
    <row r="237" spans="2:51" x14ac:dyDescent="0.15">
      <c r="B237" s="33"/>
      <c r="C237" s="33"/>
      <c r="D237" s="33"/>
      <c r="E237" s="33"/>
      <c r="F237" s="33"/>
      <c r="G237" s="33"/>
      <c r="H237" s="33"/>
      <c r="I237" s="33"/>
      <c r="J237" s="33"/>
      <c r="K237" s="33"/>
      <c r="L237" s="33"/>
      <c r="M237" s="33"/>
      <c r="N237" s="33"/>
      <c r="O237" s="33"/>
      <c r="P237" s="33"/>
      <c r="Q237" s="33"/>
      <c r="R237" s="33"/>
      <c r="S237" s="33"/>
      <c r="T237" s="33"/>
      <c r="U237" s="33"/>
      <c r="V237" s="33"/>
      <c r="W237" s="33"/>
      <c r="X237" s="33"/>
      <c r="Y237" s="33"/>
      <c r="Z237" s="33"/>
      <c r="AA237" s="33"/>
      <c r="AB237" s="33"/>
      <c r="AC237" s="33"/>
      <c r="AD237" s="33"/>
      <c r="AE237" s="33"/>
      <c r="AF237" s="33"/>
      <c r="AG237" s="33"/>
      <c r="AH237" s="33"/>
      <c r="AI237" s="33"/>
      <c r="AJ237" s="33"/>
      <c r="AK237" s="33"/>
      <c r="AL237" s="33"/>
      <c r="AM237" s="33"/>
      <c r="AN237" s="33"/>
      <c r="AO237" s="33"/>
      <c r="AP237" s="33"/>
      <c r="AQ237" s="33"/>
      <c r="AR237" s="33"/>
      <c r="AS237" s="33"/>
      <c r="AT237" s="33"/>
      <c r="AU237" s="33"/>
      <c r="AV237" s="33"/>
      <c r="AW237" s="33"/>
      <c r="AX237" s="33"/>
      <c r="AY237" s="33"/>
    </row>
    <row r="238" spans="2:51" x14ac:dyDescent="0.15">
      <c r="B238" s="33"/>
      <c r="C238" s="33"/>
      <c r="D238" s="33"/>
      <c r="E238" s="33"/>
      <c r="F238" s="33"/>
      <c r="G238" s="33"/>
      <c r="H238" s="33"/>
      <c r="I238" s="33"/>
      <c r="J238" s="33"/>
      <c r="K238" s="33"/>
      <c r="L238" s="33"/>
      <c r="M238" s="33"/>
      <c r="N238" s="33"/>
      <c r="O238" s="33"/>
      <c r="P238" s="33"/>
      <c r="Q238" s="33"/>
      <c r="R238" s="33"/>
      <c r="S238" s="33"/>
      <c r="T238" s="33"/>
      <c r="U238" s="33"/>
      <c r="V238" s="33"/>
      <c r="W238" s="33"/>
      <c r="X238" s="33"/>
      <c r="Y238" s="33"/>
      <c r="Z238" s="33"/>
      <c r="AA238" s="33"/>
      <c r="AB238" s="33"/>
      <c r="AC238" s="33"/>
      <c r="AD238" s="33"/>
      <c r="AE238" s="33"/>
      <c r="AF238" s="33"/>
      <c r="AG238" s="33"/>
      <c r="AH238" s="33"/>
      <c r="AI238" s="33"/>
      <c r="AJ238" s="33"/>
      <c r="AK238" s="33"/>
      <c r="AL238" s="33"/>
      <c r="AM238" s="33"/>
      <c r="AN238" s="33"/>
      <c r="AO238" s="33"/>
      <c r="AP238" s="33"/>
      <c r="AQ238" s="33"/>
      <c r="AR238" s="33"/>
      <c r="AS238" s="33"/>
      <c r="AT238" s="33"/>
      <c r="AU238" s="33"/>
      <c r="AV238" s="33"/>
      <c r="AW238" s="33"/>
      <c r="AX238" s="33"/>
      <c r="AY238" s="33"/>
    </row>
    <row r="239" spans="2:51" x14ac:dyDescent="0.15">
      <c r="B239" s="33"/>
      <c r="C239" s="33"/>
      <c r="D239" s="33"/>
      <c r="E239" s="33"/>
      <c r="F239" s="33"/>
      <c r="G239" s="33"/>
      <c r="H239" s="33"/>
      <c r="I239" s="33"/>
      <c r="J239" s="33"/>
      <c r="K239" s="33"/>
      <c r="L239" s="33"/>
      <c r="M239" s="33"/>
      <c r="N239" s="33"/>
      <c r="O239" s="33"/>
      <c r="P239" s="33"/>
      <c r="Q239" s="33"/>
      <c r="R239" s="33"/>
      <c r="S239" s="33"/>
      <c r="T239" s="33"/>
      <c r="U239" s="33"/>
      <c r="V239" s="33"/>
      <c r="W239" s="33"/>
      <c r="X239" s="33"/>
      <c r="Y239" s="33"/>
      <c r="Z239" s="33"/>
      <c r="AA239" s="33"/>
      <c r="AB239" s="33"/>
      <c r="AC239" s="33"/>
      <c r="AD239" s="33"/>
      <c r="AE239" s="33"/>
      <c r="AF239" s="33"/>
      <c r="AG239" s="33"/>
      <c r="AH239" s="33"/>
      <c r="AI239" s="33"/>
      <c r="AJ239" s="33"/>
      <c r="AK239" s="33"/>
      <c r="AL239" s="33"/>
      <c r="AM239" s="33"/>
      <c r="AN239" s="33"/>
      <c r="AO239" s="33"/>
      <c r="AP239" s="33"/>
      <c r="AQ239" s="33"/>
      <c r="AR239" s="33"/>
      <c r="AS239" s="33"/>
      <c r="AT239" s="33"/>
      <c r="AU239" s="33"/>
      <c r="AV239" s="33"/>
      <c r="AW239" s="33"/>
      <c r="AX239" s="33"/>
      <c r="AY239" s="33"/>
    </row>
    <row r="240" spans="2:51" x14ac:dyDescent="0.15">
      <c r="B240" s="33"/>
      <c r="C240" s="33"/>
      <c r="D240" s="33"/>
      <c r="E240" s="33"/>
      <c r="F240" s="33"/>
      <c r="G240" s="33"/>
      <c r="H240" s="33"/>
      <c r="I240" s="33"/>
      <c r="J240" s="33"/>
      <c r="K240" s="33"/>
      <c r="L240" s="33"/>
      <c r="M240" s="33"/>
      <c r="N240" s="33"/>
      <c r="O240" s="33"/>
      <c r="P240" s="33"/>
      <c r="Q240" s="33"/>
      <c r="R240" s="33"/>
      <c r="S240" s="33"/>
      <c r="T240" s="33"/>
      <c r="U240" s="33"/>
      <c r="V240" s="33"/>
      <c r="W240" s="33"/>
      <c r="X240" s="33"/>
      <c r="Y240" s="33"/>
      <c r="Z240" s="33"/>
      <c r="AA240" s="33"/>
      <c r="AB240" s="33"/>
      <c r="AC240" s="33"/>
      <c r="AD240" s="33"/>
      <c r="AE240" s="33"/>
      <c r="AF240" s="33"/>
      <c r="AG240" s="33"/>
      <c r="AH240" s="33"/>
      <c r="AI240" s="33"/>
      <c r="AJ240" s="33"/>
      <c r="AK240" s="33"/>
      <c r="AL240" s="33"/>
      <c r="AM240" s="33"/>
      <c r="AN240" s="33"/>
      <c r="AO240" s="33"/>
      <c r="AP240" s="33"/>
      <c r="AQ240" s="33"/>
      <c r="AR240" s="33"/>
      <c r="AS240" s="33"/>
      <c r="AT240" s="33"/>
      <c r="AU240" s="33"/>
      <c r="AV240" s="33"/>
      <c r="AW240" s="33"/>
      <c r="AX240" s="33"/>
      <c r="AY240" s="33"/>
    </row>
    <row r="241" spans="2:51" x14ac:dyDescent="0.15">
      <c r="B241" s="33"/>
      <c r="C241" s="33"/>
      <c r="D241" s="33"/>
      <c r="E241" s="33"/>
      <c r="F241" s="33"/>
      <c r="G241" s="33"/>
      <c r="H241" s="33"/>
      <c r="I241" s="33"/>
      <c r="J241" s="33"/>
      <c r="K241" s="33"/>
      <c r="L241" s="33"/>
      <c r="M241" s="33"/>
      <c r="N241" s="33"/>
      <c r="O241" s="33"/>
      <c r="P241" s="33"/>
      <c r="Q241" s="33"/>
      <c r="R241" s="33"/>
      <c r="S241" s="33"/>
      <c r="T241" s="33"/>
      <c r="U241" s="33"/>
      <c r="V241" s="33"/>
      <c r="W241" s="33"/>
      <c r="X241" s="33"/>
      <c r="Y241" s="33"/>
      <c r="Z241" s="33"/>
      <c r="AA241" s="33"/>
      <c r="AB241" s="33"/>
      <c r="AC241" s="33"/>
      <c r="AD241" s="33"/>
      <c r="AE241" s="33"/>
      <c r="AF241" s="33"/>
      <c r="AG241" s="33"/>
      <c r="AH241" s="33"/>
      <c r="AI241" s="33"/>
      <c r="AJ241" s="33"/>
      <c r="AK241" s="33"/>
      <c r="AL241" s="33"/>
      <c r="AM241" s="33"/>
      <c r="AN241" s="33"/>
      <c r="AO241" s="33"/>
      <c r="AP241" s="33"/>
      <c r="AQ241" s="33"/>
      <c r="AR241" s="33"/>
      <c r="AS241" s="33"/>
      <c r="AT241" s="33"/>
      <c r="AU241" s="33"/>
      <c r="AV241" s="33"/>
      <c r="AW241" s="33"/>
      <c r="AX241" s="33"/>
      <c r="AY241" s="33"/>
    </row>
    <row r="242" spans="2:51" x14ac:dyDescent="0.15">
      <c r="B242" s="33"/>
      <c r="C242" s="33"/>
      <c r="D242" s="33"/>
      <c r="E242" s="33"/>
      <c r="F242" s="33"/>
      <c r="G242" s="33"/>
      <c r="H242" s="33"/>
      <c r="I242" s="33"/>
      <c r="J242" s="33"/>
      <c r="K242" s="33"/>
      <c r="L242" s="33"/>
      <c r="M242" s="33"/>
      <c r="N242" s="33"/>
      <c r="O242" s="33"/>
      <c r="P242" s="33"/>
      <c r="Q242" s="33"/>
      <c r="R242" s="33"/>
      <c r="S242" s="33"/>
      <c r="T242" s="33"/>
      <c r="U242" s="33"/>
      <c r="V242" s="33"/>
      <c r="W242" s="33"/>
      <c r="X242" s="33"/>
      <c r="Y242" s="33"/>
      <c r="Z242" s="33"/>
      <c r="AA242" s="33"/>
      <c r="AB242" s="33"/>
      <c r="AC242" s="33"/>
      <c r="AD242" s="33"/>
      <c r="AE242" s="33"/>
      <c r="AF242" s="33"/>
      <c r="AG242" s="33"/>
      <c r="AH242" s="33"/>
      <c r="AI242" s="33"/>
      <c r="AJ242" s="33"/>
      <c r="AK242" s="33"/>
      <c r="AL242" s="33"/>
      <c r="AM242" s="33"/>
      <c r="AN242" s="33"/>
      <c r="AO242" s="33"/>
      <c r="AP242" s="33"/>
      <c r="AQ242" s="33"/>
      <c r="AR242" s="33"/>
      <c r="AS242" s="33"/>
      <c r="AT242" s="33"/>
      <c r="AU242" s="33"/>
      <c r="AV242" s="33"/>
      <c r="AW242" s="33"/>
      <c r="AX242" s="33"/>
      <c r="AY242" s="33"/>
    </row>
    <row r="243" spans="2:51" x14ac:dyDescent="0.15">
      <c r="B243" s="33"/>
      <c r="C243" s="33"/>
      <c r="D243" s="33"/>
      <c r="E243" s="33"/>
      <c r="F243" s="33"/>
      <c r="G243" s="33"/>
      <c r="H243" s="33"/>
      <c r="I243" s="33"/>
      <c r="J243" s="33"/>
      <c r="K243" s="33"/>
      <c r="L243" s="33"/>
      <c r="M243" s="33"/>
      <c r="N243" s="33"/>
      <c r="O243" s="33"/>
      <c r="P243" s="33"/>
      <c r="Q243" s="33"/>
      <c r="R243" s="33"/>
      <c r="S243" s="33"/>
      <c r="T243" s="33"/>
      <c r="U243" s="33"/>
      <c r="V243" s="33"/>
      <c r="W243" s="33"/>
      <c r="X243" s="33"/>
      <c r="Y243" s="33"/>
      <c r="Z243" s="33"/>
      <c r="AA243" s="33"/>
      <c r="AB243" s="33"/>
      <c r="AC243" s="33"/>
      <c r="AD243" s="33"/>
      <c r="AE243" s="33"/>
      <c r="AF243" s="33"/>
      <c r="AG243" s="33"/>
      <c r="AH243" s="33"/>
      <c r="AI243" s="33"/>
      <c r="AJ243" s="33"/>
      <c r="AK243" s="33"/>
      <c r="AL243" s="33"/>
      <c r="AM243" s="33"/>
      <c r="AN243" s="33"/>
      <c r="AO243" s="33"/>
      <c r="AP243" s="33"/>
      <c r="AQ243" s="33"/>
      <c r="AR243" s="33"/>
      <c r="AS243" s="33"/>
      <c r="AT243" s="33"/>
      <c r="AU243" s="33"/>
      <c r="AV243" s="33"/>
      <c r="AW243" s="33"/>
      <c r="AX243" s="33"/>
      <c r="AY243" s="33"/>
    </row>
    <row r="244" spans="2:51" x14ac:dyDescent="0.15">
      <c r="B244" s="33"/>
      <c r="C244" s="33"/>
      <c r="D244" s="33"/>
      <c r="E244" s="33"/>
      <c r="F244" s="33"/>
      <c r="G244" s="33"/>
      <c r="H244" s="33"/>
      <c r="I244" s="33"/>
      <c r="J244" s="33"/>
      <c r="K244" s="33"/>
      <c r="L244" s="33"/>
      <c r="M244" s="33"/>
      <c r="N244" s="33"/>
      <c r="O244" s="33"/>
      <c r="P244" s="33"/>
      <c r="Q244" s="33"/>
      <c r="R244" s="33"/>
      <c r="S244" s="33"/>
      <c r="T244" s="33"/>
      <c r="U244" s="33"/>
      <c r="V244" s="33"/>
      <c r="W244" s="33"/>
      <c r="X244" s="33"/>
      <c r="Y244" s="33"/>
      <c r="Z244" s="33"/>
      <c r="AA244" s="33"/>
      <c r="AB244" s="33"/>
      <c r="AC244" s="33"/>
      <c r="AD244" s="33"/>
      <c r="AE244" s="33"/>
      <c r="AF244" s="33"/>
      <c r="AG244" s="33"/>
      <c r="AH244" s="33"/>
      <c r="AI244" s="33"/>
      <c r="AJ244" s="33"/>
      <c r="AK244" s="33"/>
      <c r="AL244" s="33"/>
      <c r="AM244" s="33"/>
      <c r="AN244" s="33"/>
      <c r="AO244" s="33"/>
      <c r="AP244" s="33"/>
      <c r="AQ244" s="33"/>
      <c r="AR244" s="33"/>
      <c r="AS244" s="33"/>
      <c r="AT244" s="33"/>
      <c r="AU244" s="33"/>
      <c r="AV244" s="33"/>
      <c r="AW244" s="33"/>
      <c r="AX244" s="33"/>
      <c r="AY244" s="33"/>
    </row>
    <row r="245" spans="2:51" x14ac:dyDescent="0.15">
      <c r="B245" s="33"/>
      <c r="C245" s="33"/>
      <c r="D245" s="33"/>
      <c r="E245" s="33"/>
      <c r="F245" s="33"/>
      <c r="G245" s="33"/>
      <c r="H245" s="33"/>
      <c r="I245" s="33"/>
      <c r="J245" s="33"/>
      <c r="K245" s="33"/>
      <c r="L245" s="33"/>
      <c r="M245" s="33"/>
      <c r="N245" s="33"/>
      <c r="O245" s="33"/>
      <c r="P245" s="33"/>
      <c r="Q245" s="33"/>
      <c r="R245" s="33"/>
      <c r="S245" s="33"/>
      <c r="T245" s="33"/>
      <c r="U245" s="33"/>
      <c r="V245" s="33"/>
      <c r="W245" s="33"/>
      <c r="X245" s="33"/>
      <c r="Y245" s="33"/>
      <c r="Z245" s="33"/>
      <c r="AA245" s="33"/>
      <c r="AB245" s="33"/>
      <c r="AC245" s="33"/>
      <c r="AD245" s="33"/>
      <c r="AE245" s="33"/>
      <c r="AF245" s="33"/>
      <c r="AG245" s="33"/>
      <c r="AH245" s="33"/>
      <c r="AI245" s="33"/>
      <c r="AJ245" s="33"/>
      <c r="AK245" s="33"/>
      <c r="AL245" s="33"/>
      <c r="AM245" s="33"/>
      <c r="AN245" s="33"/>
      <c r="AO245" s="33"/>
      <c r="AP245" s="33"/>
      <c r="AQ245" s="33"/>
      <c r="AR245" s="33"/>
      <c r="AS245" s="33"/>
      <c r="AT245" s="33"/>
      <c r="AU245" s="33"/>
      <c r="AV245" s="33"/>
      <c r="AW245" s="33"/>
      <c r="AX245" s="33"/>
      <c r="AY245" s="33"/>
    </row>
    <row r="246" spans="2:51" x14ac:dyDescent="0.15">
      <c r="B246" s="33"/>
      <c r="C246" s="33"/>
      <c r="D246" s="33"/>
      <c r="E246" s="33"/>
      <c r="F246" s="33"/>
      <c r="G246" s="33"/>
      <c r="H246" s="33"/>
      <c r="I246" s="33"/>
      <c r="J246" s="33"/>
      <c r="K246" s="33"/>
      <c r="L246" s="33"/>
      <c r="M246" s="33"/>
      <c r="N246" s="33"/>
      <c r="O246" s="33"/>
      <c r="P246" s="33"/>
      <c r="Q246" s="33"/>
      <c r="R246" s="33"/>
      <c r="S246" s="33"/>
      <c r="T246" s="33"/>
      <c r="U246" s="33"/>
      <c r="V246" s="33"/>
      <c r="W246" s="33"/>
      <c r="X246" s="33"/>
      <c r="Y246" s="33"/>
      <c r="Z246" s="33"/>
      <c r="AA246" s="33"/>
      <c r="AB246" s="33"/>
      <c r="AC246" s="33"/>
      <c r="AD246" s="33"/>
      <c r="AE246" s="33"/>
      <c r="AF246" s="33"/>
      <c r="AG246" s="33"/>
      <c r="AH246" s="33"/>
      <c r="AI246" s="33"/>
      <c r="AJ246" s="33"/>
      <c r="AK246" s="33"/>
      <c r="AL246" s="33"/>
      <c r="AM246" s="33"/>
      <c r="AN246" s="33"/>
      <c r="AO246" s="33"/>
      <c r="AP246" s="33"/>
      <c r="AQ246" s="33"/>
      <c r="AR246" s="33"/>
      <c r="AS246" s="33"/>
      <c r="AT246" s="33"/>
      <c r="AU246" s="33"/>
      <c r="AV246" s="33"/>
      <c r="AW246" s="33"/>
      <c r="AX246" s="33"/>
      <c r="AY246" s="33"/>
    </row>
    <row r="247" spans="2:51" x14ac:dyDescent="0.15">
      <c r="B247" s="33"/>
      <c r="C247" s="33"/>
      <c r="D247" s="33"/>
      <c r="E247" s="33"/>
      <c r="F247" s="33"/>
      <c r="G247" s="33"/>
      <c r="H247" s="33"/>
      <c r="I247" s="33"/>
      <c r="J247" s="33"/>
      <c r="K247" s="33"/>
      <c r="L247" s="33"/>
      <c r="M247" s="33"/>
      <c r="N247" s="33"/>
      <c r="O247" s="33"/>
      <c r="P247" s="33"/>
      <c r="Q247" s="33"/>
      <c r="R247" s="33"/>
      <c r="S247" s="33"/>
      <c r="T247" s="33"/>
      <c r="U247" s="33"/>
      <c r="V247" s="33"/>
      <c r="W247" s="33"/>
      <c r="X247" s="33"/>
      <c r="Y247" s="33"/>
      <c r="Z247" s="33"/>
      <c r="AA247" s="33"/>
      <c r="AB247" s="33"/>
      <c r="AC247" s="33"/>
      <c r="AD247" s="33"/>
      <c r="AE247" s="33"/>
      <c r="AF247" s="33"/>
      <c r="AG247" s="33"/>
      <c r="AH247" s="33"/>
      <c r="AI247" s="33"/>
      <c r="AJ247" s="33"/>
      <c r="AK247" s="33"/>
      <c r="AL247" s="33"/>
      <c r="AM247" s="33"/>
      <c r="AN247" s="33"/>
      <c r="AO247" s="33"/>
      <c r="AP247" s="33"/>
      <c r="AQ247" s="33"/>
      <c r="AR247" s="33"/>
      <c r="AS247" s="33"/>
      <c r="AT247" s="33"/>
      <c r="AU247" s="33"/>
      <c r="AV247" s="33"/>
      <c r="AW247" s="33"/>
      <c r="AX247" s="33"/>
      <c r="AY247" s="33"/>
    </row>
    <row r="248" spans="2:51" x14ac:dyDescent="0.15">
      <c r="B248" s="33"/>
      <c r="C248" s="33"/>
      <c r="D248" s="33"/>
      <c r="E248" s="33"/>
      <c r="F248" s="33"/>
      <c r="G248" s="33"/>
      <c r="H248" s="33"/>
      <c r="I248" s="33"/>
      <c r="J248" s="33"/>
      <c r="K248" s="33"/>
      <c r="L248" s="33"/>
      <c r="M248" s="33"/>
      <c r="N248" s="33"/>
      <c r="O248" s="33"/>
      <c r="P248" s="33"/>
      <c r="Q248" s="33"/>
      <c r="R248" s="33"/>
      <c r="S248" s="33"/>
      <c r="T248" s="33"/>
      <c r="U248" s="33"/>
      <c r="V248" s="33"/>
      <c r="W248" s="33"/>
      <c r="X248" s="33"/>
      <c r="Y248" s="33"/>
      <c r="Z248" s="33"/>
      <c r="AA248" s="33"/>
      <c r="AB248" s="33"/>
      <c r="AC248" s="33"/>
      <c r="AD248" s="33"/>
      <c r="AE248" s="33"/>
      <c r="AF248" s="33"/>
      <c r="AG248" s="33"/>
      <c r="AH248" s="33"/>
      <c r="AI248" s="33"/>
      <c r="AJ248" s="33"/>
      <c r="AK248" s="33"/>
      <c r="AL248" s="33"/>
      <c r="AM248" s="33"/>
      <c r="AN248" s="33"/>
      <c r="AO248" s="33"/>
      <c r="AP248" s="33"/>
      <c r="AQ248" s="33"/>
      <c r="AR248" s="33"/>
      <c r="AS248" s="33"/>
      <c r="AT248" s="33"/>
      <c r="AU248" s="33"/>
      <c r="AV248" s="33"/>
      <c r="AW248" s="33"/>
      <c r="AX248" s="33"/>
      <c r="AY248" s="33"/>
    </row>
  </sheetData>
  <mergeCells count="690">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D31:L31"/>
    <mergeCell ref="M31:R31"/>
    <mergeCell ref="S31:X31"/>
    <mergeCell ref="D32:L32"/>
    <mergeCell ref="M32:R32"/>
    <mergeCell ref="S32:X32"/>
    <mergeCell ref="M28:R28"/>
    <mergeCell ref="S28:X28"/>
    <mergeCell ref="D29:L29"/>
    <mergeCell ref="M29:R29"/>
    <mergeCell ref="S29:X29"/>
    <mergeCell ref="D30:L30"/>
    <mergeCell ref="M30:R30"/>
    <mergeCell ref="S30:X30"/>
    <mergeCell ref="D28:L28"/>
    <mergeCell ref="B37:C40"/>
    <mergeCell ref="D37:AY37"/>
    <mergeCell ref="D38:AY38"/>
    <mergeCell ref="D39:AY39"/>
    <mergeCell ref="D40:AY40"/>
    <mergeCell ref="D41:AY41"/>
    <mergeCell ref="D33:L33"/>
    <mergeCell ref="M33:R33"/>
    <mergeCell ref="S33:X33"/>
    <mergeCell ref="D34:L34"/>
    <mergeCell ref="M34:R34"/>
    <mergeCell ref="S34:X34"/>
    <mergeCell ref="B26:C34"/>
    <mergeCell ref="D26:L26"/>
    <mergeCell ref="M26:R26"/>
    <mergeCell ref="S26:X26"/>
    <mergeCell ref="Y26:AY26"/>
    <mergeCell ref="D27:L27"/>
    <mergeCell ref="M27:R27"/>
    <mergeCell ref="S27:X27"/>
    <mergeCell ref="Y27:AY34"/>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AH48:AY52"/>
    <mergeCell ref="D49:G49"/>
    <mergeCell ref="H49:AG49"/>
    <mergeCell ref="D50:G50"/>
    <mergeCell ref="H50:AG50"/>
    <mergeCell ref="D51:G51"/>
    <mergeCell ref="H51:AG51"/>
    <mergeCell ref="D52:G52"/>
    <mergeCell ref="H52:AG52"/>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B65:AY65"/>
    <mergeCell ref="B66:F66"/>
    <mergeCell ref="G66:AY66"/>
    <mergeCell ref="B67:AY67"/>
    <mergeCell ref="B68:AY68"/>
    <mergeCell ref="B69:AY69"/>
    <mergeCell ref="D60:AY60"/>
    <mergeCell ref="D61:AY61"/>
    <mergeCell ref="D62:AY62"/>
    <mergeCell ref="B63:AY63"/>
    <mergeCell ref="B64:F64"/>
    <mergeCell ref="G64:AY64"/>
    <mergeCell ref="M70:AA70"/>
    <mergeCell ref="AL70:AY70"/>
    <mergeCell ref="B73:G134"/>
    <mergeCell ref="AD74:AW75"/>
    <mergeCell ref="T76:AK79"/>
    <mergeCell ref="P84:Z89"/>
    <mergeCell ref="AF84:AP89"/>
    <mergeCell ref="Q90:Y95"/>
    <mergeCell ref="AG90:AO93"/>
    <mergeCell ref="AA94:AC95"/>
    <mergeCell ref="P101:Z106"/>
    <mergeCell ref="Q107:Y110"/>
    <mergeCell ref="B137:G180"/>
    <mergeCell ref="H137:AC137"/>
    <mergeCell ref="AD137:AY137"/>
    <mergeCell ref="H138:L138"/>
    <mergeCell ref="M138:Y138"/>
    <mergeCell ref="Z138:AC138"/>
    <mergeCell ref="AD138:AH138"/>
    <mergeCell ref="AI138:AU138"/>
    <mergeCell ref="H140:L140"/>
    <mergeCell ref="M140:Y140"/>
    <mergeCell ref="Z140:AC140"/>
    <mergeCell ref="AD140:AH140"/>
    <mergeCell ref="AI140:AU140"/>
    <mergeCell ref="AV140:AY140"/>
    <mergeCell ref="AV138:AY138"/>
    <mergeCell ref="H139:L139"/>
    <mergeCell ref="M139:Y139"/>
    <mergeCell ref="Z139:AC139"/>
    <mergeCell ref="AD139:AH139"/>
    <mergeCell ref="AI139:AU139"/>
    <mergeCell ref="AV139:AY139"/>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4:L144"/>
    <mergeCell ref="M144:Y144"/>
    <mergeCell ref="Z144:AC144"/>
    <mergeCell ref="AD144:AH144"/>
    <mergeCell ref="AI144:AU144"/>
    <mergeCell ref="AV144:AY144"/>
    <mergeCell ref="H143:L143"/>
    <mergeCell ref="M143:Y143"/>
    <mergeCell ref="Z143:AC143"/>
    <mergeCell ref="AD143:AH143"/>
    <mergeCell ref="AI143:AU143"/>
    <mergeCell ref="AV143:AY143"/>
    <mergeCell ref="H146:L146"/>
    <mergeCell ref="M146:Y146"/>
    <mergeCell ref="Z146:AC146"/>
    <mergeCell ref="AD146:AH146"/>
    <mergeCell ref="AI146:AU146"/>
    <mergeCell ref="AV146:AY146"/>
    <mergeCell ref="H145:L145"/>
    <mergeCell ref="M145:Y145"/>
    <mergeCell ref="Z145:AC145"/>
    <mergeCell ref="AD145:AH145"/>
    <mergeCell ref="AI145:AU145"/>
    <mergeCell ref="AV145:AY145"/>
    <mergeCell ref="H148:AC148"/>
    <mergeCell ref="AD148:AY148"/>
    <mergeCell ref="H149:L149"/>
    <mergeCell ref="M149:Y149"/>
    <mergeCell ref="Z149:AC149"/>
    <mergeCell ref="AD149:AH149"/>
    <mergeCell ref="AI149:AU149"/>
    <mergeCell ref="AV149:AY149"/>
    <mergeCell ref="H147:L147"/>
    <mergeCell ref="M147:Y147"/>
    <mergeCell ref="Z147:AC147"/>
    <mergeCell ref="AD147:AH147"/>
    <mergeCell ref="AI147:AU147"/>
    <mergeCell ref="AV147:AY147"/>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5:L155"/>
    <mergeCell ref="M155:Y155"/>
    <mergeCell ref="Z155:AC155"/>
    <mergeCell ref="AD155:AH155"/>
    <mergeCell ref="AI155:AU155"/>
    <mergeCell ref="AV155:AY155"/>
    <mergeCell ref="H154:L154"/>
    <mergeCell ref="M154:Y154"/>
    <mergeCell ref="Z154:AC154"/>
    <mergeCell ref="AD154:AH154"/>
    <mergeCell ref="AI154:AU154"/>
    <mergeCell ref="AV154:AY154"/>
    <mergeCell ref="H157:L157"/>
    <mergeCell ref="M157:Y157"/>
    <mergeCell ref="Z157:AC157"/>
    <mergeCell ref="AD157:AH157"/>
    <mergeCell ref="AI157:AU157"/>
    <mergeCell ref="AV157:AY157"/>
    <mergeCell ref="H156:L156"/>
    <mergeCell ref="M156:Y156"/>
    <mergeCell ref="Z156:AC156"/>
    <mergeCell ref="AD156:AH156"/>
    <mergeCell ref="AI156:AU156"/>
    <mergeCell ref="AV156:AY156"/>
    <mergeCell ref="H159:AC159"/>
    <mergeCell ref="AD159:AY159"/>
    <mergeCell ref="H160:L160"/>
    <mergeCell ref="M160:Y160"/>
    <mergeCell ref="Z160:AC160"/>
    <mergeCell ref="AD160:AH160"/>
    <mergeCell ref="AI160:AU160"/>
    <mergeCell ref="AV160:AY160"/>
    <mergeCell ref="H158:L158"/>
    <mergeCell ref="M158:Y158"/>
    <mergeCell ref="Z158:AC158"/>
    <mergeCell ref="AD158:AH158"/>
    <mergeCell ref="AI158:AU158"/>
    <mergeCell ref="AV158:AY158"/>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8:L168"/>
    <mergeCell ref="M168:Y168"/>
    <mergeCell ref="Z168:AC168"/>
    <mergeCell ref="AD168:AH168"/>
    <mergeCell ref="AI168:AU168"/>
    <mergeCell ref="AV168:AY168"/>
    <mergeCell ref="H167:L167"/>
    <mergeCell ref="M167:Y167"/>
    <mergeCell ref="Z167:AC167"/>
    <mergeCell ref="AD167:AH167"/>
    <mergeCell ref="AI167:AU167"/>
    <mergeCell ref="AV167:AY167"/>
    <mergeCell ref="H170:AC170"/>
    <mergeCell ref="AD170:AY170"/>
    <mergeCell ref="H171:L171"/>
    <mergeCell ref="M171:Y171"/>
    <mergeCell ref="Z171:AC171"/>
    <mergeCell ref="AD171:AH171"/>
    <mergeCell ref="AI171:AU171"/>
    <mergeCell ref="AV171:AY171"/>
    <mergeCell ref="H169:L169"/>
    <mergeCell ref="M169:Y169"/>
    <mergeCell ref="Z169:AC169"/>
    <mergeCell ref="AD169:AH169"/>
    <mergeCell ref="AI169:AU169"/>
    <mergeCell ref="AV169:AY169"/>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9:L179"/>
    <mergeCell ref="M179:Y179"/>
    <mergeCell ref="Z179:AC179"/>
    <mergeCell ref="AD179:AH179"/>
    <mergeCell ref="AI179:AU179"/>
    <mergeCell ref="AV179:AY179"/>
    <mergeCell ref="H178:L178"/>
    <mergeCell ref="M178:Y178"/>
    <mergeCell ref="Z178:AC178"/>
    <mergeCell ref="AD178:AH178"/>
    <mergeCell ref="AI178:AU178"/>
    <mergeCell ref="AV178:AY178"/>
    <mergeCell ref="B185:C185"/>
    <mergeCell ref="D185:M185"/>
    <mergeCell ref="N185:AK185"/>
    <mergeCell ref="AL185:AQ185"/>
    <mergeCell ref="AR185:AU185"/>
    <mergeCell ref="AV185:AX185"/>
    <mergeCell ref="H180:L180"/>
    <mergeCell ref="M180:Y180"/>
    <mergeCell ref="Z180:AC180"/>
    <mergeCell ref="AD180:AH180"/>
    <mergeCell ref="AI180:AU180"/>
    <mergeCell ref="AV180:AY180"/>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AS199:AW199"/>
    <mergeCell ref="I200:M200"/>
    <mergeCell ref="N200:T200"/>
    <mergeCell ref="U200:Y200"/>
    <mergeCell ref="Z200:AF200"/>
    <mergeCell ref="AG200:AK200"/>
    <mergeCell ref="AS200:AW200"/>
    <mergeCell ref="I198:Y198"/>
    <mergeCell ref="I199:M199"/>
    <mergeCell ref="N199:T199"/>
    <mergeCell ref="U199:Y199"/>
    <mergeCell ref="Z199:AF199"/>
    <mergeCell ref="AG199:AK199"/>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16:C216"/>
    <mergeCell ref="D216:M216"/>
    <mergeCell ref="N216:AK216"/>
    <mergeCell ref="AL216:AQ216"/>
    <mergeCell ref="AR216:AU216"/>
    <mergeCell ref="AV216:AX216"/>
    <mergeCell ref="B212:C212"/>
    <mergeCell ref="D212:M212"/>
    <mergeCell ref="N212:AK212"/>
    <mergeCell ref="AL212:AQ212"/>
    <mergeCell ref="AR212:AU212"/>
    <mergeCell ref="AV212:AX212"/>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AS230:AW230"/>
    <mergeCell ref="I231:M231"/>
    <mergeCell ref="N231:T231"/>
    <mergeCell ref="U231:Y231"/>
    <mergeCell ref="Z231:AF231"/>
    <mergeCell ref="AG231:AK231"/>
    <mergeCell ref="AS231:AW231"/>
    <mergeCell ref="I229:Y229"/>
    <mergeCell ref="I230:M230"/>
    <mergeCell ref="N230:T230"/>
    <mergeCell ref="U230:Y230"/>
    <mergeCell ref="Z230:AF230"/>
    <mergeCell ref="AG230:AK230"/>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135" max="50" man="1"/>
    <brk id="181"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2"/>
  <sheetViews>
    <sheetView topLeftCell="X1" zoomScaleNormal="100" zoomScaleSheetLayoutView="90" zoomScalePageLayoutView="85"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7" width="2.77734375" customWidth="1"/>
    <col min="28" max="28" width="3.4414062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3.25" customHeight="1" x14ac:dyDescent="0.15">
      <c r="AQ1" s="1072"/>
      <c r="AR1" s="1072"/>
      <c r="AS1" s="1072"/>
      <c r="AT1" s="1072"/>
      <c r="AU1" s="1072"/>
      <c r="AV1" s="1072"/>
      <c r="AW1" s="1072"/>
      <c r="AX1" s="34"/>
    </row>
    <row r="2" spans="2:51" ht="23.25" customHeight="1" x14ac:dyDescent="0.15">
      <c r="AQ2" s="103"/>
      <c r="AR2" s="103"/>
      <c r="AS2" s="103"/>
      <c r="AT2" s="103"/>
      <c r="AU2" s="103"/>
      <c r="AV2" s="103"/>
      <c r="AW2" s="103"/>
      <c r="AX2" s="34"/>
    </row>
    <row r="3" spans="2:51" ht="37.5" customHeight="1" thickBot="1" x14ac:dyDescent="0.2">
      <c r="AK3" s="1073" t="s">
        <v>0</v>
      </c>
      <c r="AL3" s="1073"/>
      <c r="AM3" s="1073"/>
      <c r="AN3" s="1073"/>
      <c r="AO3" s="1073"/>
      <c r="AP3" s="1073"/>
      <c r="AQ3" s="1073"/>
      <c r="AR3" s="2250" t="s">
        <v>1829</v>
      </c>
      <c r="AS3" s="2251"/>
      <c r="AT3" s="2251"/>
      <c r="AU3" s="2251"/>
      <c r="AV3" s="2251"/>
      <c r="AW3" s="2251"/>
      <c r="AX3" s="2251"/>
      <c r="AY3" s="2251"/>
    </row>
    <row r="4" spans="2:51" ht="19" thickBot="1" x14ac:dyDescent="0.2">
      <c r="B4" s="1076" t="s">
        <v>916</v>
      </c>
      <c r="C4" s="1950"/>
      <c r="D4" s="1950"/>
      <c r="E4" s="1950"/>
      <c r="F4" s="1950"/>
      <c r="G4" s="1950"/>
      <c r="H4" s="1950"/>
      <c r="I4" s="1950"/>
      <c r="J4" s="1950"/>
      <c r="K4" s="1950"/>
      <c r="L4" s="1950"/>
      <c r="M4" s="1950"/>
      <c r="N4" s="1950"/>
      <c r="O4" s="1950"/>
      <c r="P4" s="1950"/>
      <c r="Q4" s="1950"/>
      <c r="R4" s="1950"/>
      <c r="S4" s="1950"/>
      <c r="T4" s="1950"/>
      <c r="U4" s="1950"/>
      <c r="V4" s="1950"/>
      <c r="W4" s="1950"/>
      <c r="X4" s="1950"/>
      <c r="Y4" s="1950"/>
      <c r="Z4" s="1950"/>
      <c r="AA4" s="1950"/>
      <c r="AB4" s="1950"/>
      <c r="AC4" s="1950"/>
      <c r="AD4" s="1950"/>
      <c r="AE4" s="1950"/>
      <c r="AF4" s="1950"/>
      <c r="AG4" s="1950"/>
      <c r="AH4" s="1950"/>
      <c r="AI4" s="1950"/>
      <c r="AJ4" s="1950"/>
      <c r="AK4" s="1950"/>
      <c r="AL4" s="1950"/>
      <c r="AM4" s="1950"/>
      <c r="AN4" s="1950"/>
      <c r="AO4" s="1950"/>
      <c r="AP4" s="1950"/>
      <c r="AQ4" s="1950"/>
      <c r="AR4" s="1950"/>
      <c r="AS4" s="1950"/>
      <c r="AT4" s="1950"/>
      <c r="AU4" s="1950"/>
      <c r="AV4" s="1950"/>
      <c r="AW4" s="1950"/>
      <c r="AX4" s="1950"/>
      <c r="AY4" s="1951"/>
    </row>
    <row r="5" spans="2:51" ht="32.25" customHeight="1" x14ac:dyDescent="0.15">
      <c r="B5" s="1079" t="s">
        <v>1</v>
      </c>
      <c r="C5" s="1080"/>
      <c r="D5" s="1080"/>
      <c r="E5" s="1080"/>
      <c r="F5" s="1080"/>
      <c r="G5" s="1080"/>
      <c r="H5" s="3357" t="s">
        <v>1830</v>
      </c>
      <c r="I5" s="3358"/>
      <c r="J5" s="3358"/>
      <c r="K5" s="3358"/>
      <c r="L5" s="3358"/>
      <c r="M5" s="3358"/>
      <c r="N5" s="3358"/>
      <c r="O5" s="3358"/>
      <c r="P5" s="3358"/>
      <c r="Q5" s="3358"/>
      <c r="R5" s="3358"/>
      <c r="S5" s="3358"/>
      <c r="T5" s="3358"/>
      <c r="U5" s="3358"/>
      <c r="V5" s="3358"/>
      <c r="W5" s="3358"/>
      <c r="X5" s="3358"/>
      <c r="Y5" s="3359"/>
      <c r="Z5" s="1084" t="s">
        <v>129</v>
      </c>
      <c r="AA5" s="2096"/>
      <c r="AB5" s="2096"/>
      <c r="AC5" s="2096"/>
      <c r="AD5" s="2096"/>
      <c r="AE5" s="2097"/>
      <c r="AF5" s="3510" t="s">
        <v>1831</v>
      </c>
      <c r="AG5" s="3511"/>
      <c r="AH5" s="3511"/>
      <c r="AI5" s="3511"/>
      <c r="AJ5" s="3511"/>
      <c r="AK5" s="3511"/>
      <c r="AL5" s="3511"/>
      <c r="AM5" s="3511"/>
      <c r="AN5" s="3511"/>
      <c r="AO5" s="3511"/>
      <c r="AP5" s="3511"/>
      <c r="AQ5" s="3512"/>
      <c r="AR5" s="1093" t="s">
        <v>2</v>
      </c>
      <c r="AS5" s="2096"/>
      <c r="AT5" s="2096"/>
      <c r="AU5" s="2096"/>
      <c r="AV5" s="2096"/>
      <c r="AW5" s="2096"/>
      <c r="AX5" s="2096"/>
      <c r="AY5" s="3514"/>
    </row>
    <row r="6" spans="2:51" ht="31.6" customHeight="1" x14ac:dyDescent="0.15">
      <c r="B6" s="1095" t="s">
        <v>3</v>
      </c>
      <c r="C6" s="1096"/>
      <c r="D6" s="1096"/>
      <c r="E6" s="1096"/>
      <c r="F6" s="1096"/>
      <c r="G6" s="1097"/>
      <c r="H6" s="3351" t="s">
        <v>1832</v>
      </c>
      <c r="I6" s="3352"/>
      <c r="J6" s="3352"/>
      <c r="K6" s="3352"/>
      <c r="L6" s="3352"/>
      <c r="M6" s="3352"/>
      <c r="N6" s="3352"/>
      <c r="O6" s="3352"/>
      <c r="P6" s="3352"/>
      <c r="Q6" s="3352"/>
      <c r="R6" s="3352"/>
      <c r="S6" s="3352"/>
      <c r="T6" s="3352"/>
      <c r="U6" s="3352"/>
      <c r="V6" s="3352"/>
      <c r="W6" s="3509"/>
      <c r="X6" s="3509"/>
      <c r="Y6" s="3509"/>
      <c r="Z6" s="1125" t="s">
        <v>4</v>
      </c>
      <c r="AA6" s="3212"/>
      <c r="AB6" s="3212"/>
      <c r="AC6" s="3212"/>
      <c r="AD6" s="3212"/>
      <c r="AE6" s="3213"/>
      <c r="AF6" s="3513"/>
      <c r="AG6" s="3184"/>
      <c r="AH6" s="3184"/>
      <c r="AI6" s="3184"/>
      <c r="AJ6" s="3184"/>
      <c r="AK6" s="3184"/>
      <c r="AL6" s="3184"/>
      <c r="AM6" s="3184"/>
      <c r="AN6" s="3184"/>
      <c r="AO6" s="3184"/>
      <c r="AP6" s="3184"/>
      <c r="AQ6" s="3185"/>
      <c r="AR6" s="2313" t="s">
        <v>1833</v>
      </c>
      <c r="AS6" s="2314"/>
      <c r="AT6" s="2314"/>
      <c r="AU6" s="2314"/>
      <c r="AV6" s="2314"/>
      <c r="AW6" s="2314"/>
      <c r="AX6" s="2314"/>
      <c r="AY6" s="2315"/>
    </row>
    <row r="7" spans="2:51" ht="30.8" customHeight="1" x14ac:dyDescent="0.15">
      <c r="B7" s="1131" t="s">
        <v>5</v>
      </c>
      <c r="C7" s="1132"/>
      <c r="D7" s="1132"/>
      <c r="E7" s="1132"/>
      <c r="F7" s="1132"/>
      <c r="G7" s="1132"/>
      <c r="H7" s="3353" t="s">
        <v>1834</v>
      </c>
      <c r="I7" s="678"/>
      <c r="J7" s="678"/>
      <c r="K7" s="678"/>
      <c r="L7" s="678"/>
      <c r="M7" s="678"/>
      <c r="N7" s="678"/>
      <c r="O7" s="678"/>
      <c r="P7" s="678"/>
      <c r="Q7" s="678"/>
      <c r="R7" s="678"/>
      <c r="S7" s="678"/>
      <c r="T7" s="678"/>
      <c r="U7" s="678"/>
      <c r="V7" s="678"/>
      <c r="W7" s="678"/>
      <c r="X7" s="678"/>
      <c r="Y7" s="678"/>
      <c r="Z7" s="1134" t="s">
        <v>6</v>
      </c>
      <c r="AA7" s="1135"/>
      <c r="AB7" s="1135"/>
      <c r="AC7" s="1135"/>
      <c r="AD7" s="1135"/>
      <c r="AE7" s="1136"/>
      <c r="AF7" s="3354" t="s">
        <v>1763</v>
      </c>
      <c r="AG7" s="3355"/>
      <c r="AH7" s="3355"/>
      <c r="AI7" s="3355"/>
      <c r="AJ7" s="3355"/>
      <c r="AK7" s="3355"/>
      <c r="AL7" s="3355"/>
      <c r="AM7" s="3355"/>
      <c r="AN7" s="3355"/>
      <c r="AO7" s="3355"/>
      <c r="AP7" s="3355"/>
      <c r="AQ7" s="3355"/>
      <c r="AR7" s="2612"/>
      <c r="AS7" s="2612"/>
      <c r="AT7" s="2612"/>
      <c r="AU7" s="2612"/>
      <c r="AV7" s="2612"/>
      <c r="AW7" s="2612"/>
      <c r="AX7" s="2612"/>
      <c r="AY7" s="3356"/>
    </row>
    <row r="8" spans="2:51" ht="18" customHeight="1" x14ac:dyDescent="0.15">
      <c r="B8" s="1098" t="s">
        <v>112</v>
      </c>
      <c r="C8" s="1099"/>
      <c r="D8" s="1099"/>
      <c r="E8" s="1099"/>
      <c r="F8" s="1099"/>
      <c r="G8" s="1099"/>
      <c r="H8" s="3503" t="s">
        <v>1764</v>
      </c>
      <c r="I8" s="2146"/>
      <c r="J8" s="2146"/>
      <c r="K8" s="2146"/>
      <c r="L8" s="2146"/>
      <c r="M8" s="2146"/>
      <c r="N8" s="2146"/>
      <c r="O8" s="2146"/>
      <c r="P8" s="2146"/>
      <c r="Q8" s="2146"/>
      <c r="R8" s="2146"/>
      <c r="S8" s="2146"/>
      <c r="T8" s="2146"/>
      <c r="U8" s="2146"/>
      <c r="V8" s="2146"/>
      <c r="W8" s="1203"/>
      <c r="X8" s="1203"/>
      <c r="Y8" s="1203"/>
      <c r="Z8" s="1108" t="s">
        <v>130</v>
      </c>
      <c r="AA8" s="741"/>
      <c r="AB8" s="741"/>
      <c r="AC8" s="741"/>
      <c r="AD8" s="741"/>
      <c r="AE8" s="765"/>
      <c r="AF8" s="3345" t="s">
        <v>1835</v>
      </c>
      <c r="AG8" s="3504"/>
      <c r="AH8" s="3504"/>
      <c r="AI8" s="3504"/>
      <c r="AJ8" s="3504"/>
      <c r="AK8" s="3504"/>
      <c r="AL8" s="3504"/>
      <c r="AM8" s="3504"/>
      <c r="AN8" s="3504"/>
      <c r="AO8" s="3504"/>
      <c r="AP8" s="3504"/>
      <c r="AQ8" s="3504"/>
      <c r="AR8" s="3504"/>
      <c r="AS8" s="3504"/>
      <c r="AT8" s="3504"/>
      <c r="AU8" s="3504"/>
      <c r="AV8" s="3504"/>
      <c r="AW8" s="3504"/>
      <c r="AX8" s="3504"/>
      <c r="AY8" s="3505"/>
    </row>
    <row r="9" spans="2:51" ht="24.05" customHeight="1" x14ac:dyDescent="0.15">
      <c r="B9" s="1100"/>
      <c r="C9" s="1101"/>
      <c r="D9" s="1101"/>
      <c r="E9" s="1101"/>
      <c r="F9" s="1101"/>
      <c r="G9" s="1101"/>
      <c r="H9" s="2147"/>
      <c r="I9" s="2148"/>
      <c r="J9" s="2148"/>
      <c r="K9" s="2148"/>
      <c r="L9" s="2148"/>
      <c r="M9" s="2148"/>
      <c r="N9" s="2148"/>
      <c r="O9" s="2148"/>
      <c r="P9" s="2148"/>
      <c r="Q9" s="2148"/>
      <c r="R9" s="2148"/>
      <c r="S9" s="2148"/>
      <c r="T9" s="2148"/>
      <c r="U9" s="2148"/>
      <c r="V9" s="2148"/>
      <c r="W9" s="1206"/>
      <c r="X9" s="1206"/>
      <c r="Y9" s="1206"/>
      <c r="Z9" s="764"/>
      <c r="AA9" s="741"/>
      <c r="AB9" s="741"/>
      <c r="AC9" s="741"/>
      <c r="AD9" s="741"/>
      <c r="AE9" s="765"/>
      <c r="AF9" s="3506"/>
      <c r="AG9" s="3507"/>
      <c r="AH9" s="3507"/>
      <c r="AI9" s="3507"/>
      <c r="AJ9" s="3507"/>
      <c r="AK9" s="3507"/>
      <c r="AL9" s="3507"/>
      <c r="AM9" s="3507"/>
      <c r="AN9" s="3507"/>
      <c r="AO9" s="3507"/>
      <c r="AP9" s="3507"/>
      <c r="AQ9" s="3507"/>
      <c r="AR9" s="3507"/>
      <c r="AS9" s="3507"/>
      <c r="AT9" s="3507"/>
      <c r="AU9" s="3507"/>
      <c r="AV9" s="3507"/>
      <c r="AW9" s="3507"/>
      <c r="AX9" s="3507"/>
      <c r="AY9" s="3508"/>
    </row>
    <row r="10" spans="2:51" ht="103.75" customHeight="1" x14ac:dyDescent="0.15">
      <c r="B10" s="1118" t="s">
        <v>113</v>
      </c>
      <c r="C10" s="1119"/>
      <c r="D10" s="1119"/>
      <c r="E10" s="1119"/>
      <c r="F10" s="1119"/>
      <c r="G10" s="1119"/>
      <c r="H10" s="2155" t="s">
        <v>1836</v>
      </c>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c r="AT10" s="2156"/>
      <c r="AU10" s="2156"/>
      <c r="AV10" s="2156"/>
      <c r="AW10" s="2156"/>
      <c r="AX10" s="2156"/>
      <c r="AY10" s="2157"/>
    </row>
    <row r="11" spans="2:51" ht="119.8" customHeight="1" x14ac:dyDescent="0.15">
      <c r="B11" s="1118" t="s">
        <v>114</v>
      </c>
      <c r="C11" s="1119"/>
      <c r="D11" s="1119"/>
      <c r="E11" s="1119"/>
      <c r="F11" s="1119"/>
      <c r="G11" s="1119"/>
      <c r="H11" s="2155" t="s">
        <v>1837</v>
      </c>
      <c r="I11" s="2156"/>
      <c r="J11" s="2156"/>
      <c r="K11" s="2156"/>
      <c r="L11" s="2156"/>
      <c r="M11" s="2156"/>
      <c r="N11" s="2156"/>
      <c r="O11" s="2156"/>
      <c r="P11" s="2156"/>
      <c r="Q11" s="2156"/>
      <c r="R11" s="2156"/>
      <c r="S11" s="2156"/>
      <c r="T11" s="2156"/>
      <c r="U11" s="2156"/>
      <c r="V11" s="2156"/>
      <c r="W11" s="2156"/>
      <c r="X11" s="2156"/>
      <c r="Y11" s="2156"/>
      <c r="Z11" s="2156"/>
      <c r="AA11" s="2156"/>
      <c r="AB11" s="2156"/>
      <c r="AC11" s="2156"/>
      <c r="AD11" s="2156"/>
      <c r="AE11" s="2156"/>
      <c r="AF11" s="2156"/>
      <c r="AG11" s="2156"/>
      <c r="AH11" s="2156"/>
      <c r="AI11" s="2156"/>
      <c r="AJ11" s="2156"/>
      <c r="AK11" s="2156"/>
      <c r="AL11" s="2156"/>
      <c r="AM11" s="2156"/>
      <c r="AN11" s="2156"/>
      <c r="AO11" s="2156"/>
      <c r="AP11" s="2156"/>
      <c r="AQ11" s="2156"/>
      <c r="AR11" s="2156"/>
      <c r="AS11" s="2156"/>
      <c r="AT11" s="2156"/>
      <c r="AU11" s="2156"/>
      <c r="AV11" s="2156"/>
      <c r="AW11" s="2156"/>
      <c r="AX11" s="2156"/>
      <c r="AY11" s="2157"/>
    </row>
    <row r="12" spans="2:51" ht="29.3" customHeight="1" x14ac:dyDescent="0.15">
      <c r="B12" s="1118" t="s">
        <v>10</v>
      </c>
      <c r="C12" s="1119"/>
      <c r="D12" s="1119"/>
      <c r="E12" s="1119"/>
      <c r="F12" s="1119"/>
      <c r="G12" s="1143"/>
      <c r="H12" s="1628" t="s">
        <v>1838</v>
      </c>
      <c r="I12" s="1145"/>
      <c r="J12" s="1145"/>
      <c r="K12" s="1145"/>
      <c r="L12" s="1145"/>
      <c r="M12" s="1145"/>
      <c r="N12" s="1145"/>
      <c r="O12" s="1145"/>
      <c r="P12" s="1145"/>
      <c r="Q12" s="1145"/>
      <c r="R12" s="1145"/>
      <c r="S12" s="1145"/>
      <c r="T12" s="1145"/>
      <c r="U12" s="1145"/>
      <c r="V12" s="1145"/>
      <c r="W12" s="1145"/>
      <c r="X12" s="1145"/>
      <c r="Y12" s="1145"/>
      <c r="Z12" s="1145"/>
      <c r="AA12" s="1145"/>
      <c r="AB12" s="1145"/>
      <c r="AC12" s="1145"/>
      <c r="AD12" s="1145"/>
      <c r="AE12" s="1145"/>
      <c r="AF12" s="1145"/>
      <c r="AG12" s="1145"/>
      <c r="AH12" s="1145"/>
      <c r="AI12" s="1145"/>
      <c r="AJ12" s="1145"/>
      <c r="AK12" s="1145"/>
      <c r="AL12" s="1145"/>
      <c r="AM12" s="1145"/>
      <c r="AN12" s="1145"/>
      <c r="AO12" s="1145"/>
      <c r="AP12" s="1145"/>
      <c r="AQ12" s="1145"/>
      <c r="AR12" s="1145"/>
      <c r="AS12" s="1145"/>
      <c r="AT12" s="1145"/>
      <c r="AU12" s="1145"/>
      <c r="AV12" s="1145"/>
      <c r="AW12" s="1145"/>
      <c r="AX12" s="1145"/>
      <c r="AY12" s="1146"/>
    </row>
    <row r="13" spans="2:51" ht="20.95" customHeight="1" x14ac:dyDescent="0.15">
      <c r="B13" s="1147" t="s">
        <v>115</v>
      </c>
      <c r="C13" s="1148"/>
      <c r="D13" s="1148"/>
      <c r="E13" s="1148"/>
      <c r="F13" s="1148"/>
      <c r="G13" s="1149"/>
      <c r="H13" s="1153"/>
      <c r="I13" s="1154"/>
      <c r="J13" s="1154"/>
      <c r="K13" s="1154"/>
      <c r="L13" s="1154"/>
      <c r="M13" s="1154"/>
      <c r="N13" s="1154"/>
      <c r="O13" s="1154"/>
      <c r="P13" s="1154"/>
      <c r="Q13" s="1155" t="s">
        <v>116</v>
      </c>
      <c r="R13" s="1156"/>
      <c r="S13" s="1156"/>
      <c r="T13" s="1156"/>
      <c r="U13" s="1156"/>
      <c r="V13" s="1156"/>
      <c r="W13" s="1157"/>
      <c r="X13" s="1155" t="s">
        <v>124</v>
      </c>
      <c r="Y13" s="1156"/>
      <c r="Z13" s="1156"/>
      <c r="AA13" s="1156"/>
      <c r="AB13" s="1156"/>
      <c r="AC13" s="1156"/>
      <c r="AD13" s="1157"/>
      <c r="AE13" s="1155" t="s">
        <v>125</v>
      </c>
      <c r="AF13" s="1156"/>
      <c r="AG13" s="1156"/>
      <c r="AH13" s="1156"/>
      <c r="AI13" s="1156"/>
      <c r="AJ13" s="1156"/>
      <c r="AK13" s="1157"/>
      <c r="AL13" s="1155" t="s">
        <v>126</v>
      </c>
      <c r="AM13" s="1156"/>
      <c r="AN13" s="1156"/>
      <c r="AO13" s="1156"/>
      <c r="AP13" s="1156"/>
      <c r="AQ13" s="1156"/>
      <c r="AR13" s="1157"/>
      <c r="AS13" s="1155" t="s">
        <v>117</v>
      </c>
      <c r="AT13" s="1156"/>
      <c r="AU13" s="1156"/>
      <c r="AV13" s="1156"/>
      <c r="AW13" s="1156"/>
      <c r="AX13" s="1156"/>
      <c r="AY13" s="1158"/>
    </row>
    <row r="14" spans="2:51" ht="32.25" customHeight="1" x14ac:dyDescent="0.15">
      <c r="B14" s="685"/>
      <c r="C14" s="686"/>
      <c r="D14" s="686"/>
      <c r="E14" s="686"/>
      <c r="F14" s="686"/>
      <c r="G14" s="687"/>
      <c r="H14" s="1159" t="s">
        <v>17</v>
      </c>
      <c r="I14" s="1962"/>
      <c r="J14" s="1165" t="s">
        <v>18</v>
      </c>
      <c r="K14" s="1166"/>
      <c r="L14" s="1166"/>
      <c r="M14" s="1166"/>
      <c r="N14" s="1166"/>
      <c r="O14" s="1166"/>
      <c r="P14" s="1167"/>
      <c r="Q14" s="3498"/>
      <c r="R14" s="3498"/>
      <c r="S14" s="3498"/>
      <c r="T14" s="3498"/>
      <c r="U14" s="3498"/>
      <c r="V14" s="3498"/>
      <c r="W14" s="3498"/>
      <c r="X14" s="3498"/>
      <c r="Y14" s="3498"/>
      <c r="Z14" s="3498"/>
      <c r="AA14" s="3498"/>
      <c r="AB14" s="3498"/>
      <c r="AC14" s="3498"/>
      <c r="AD14" s="3498"/>
      <c r="AE14" s="3499">
        <v>0</v>
      </c>
      <c r="AF14" s="3499"/>
      <c r="AG14" s="3499"/>
      <c r="AH14" s="3499"/>
      <c r="AI14" s="3499"/>
      <c r="AJ14" s="3499"/>
      <c r="AK14" s="3499"/>
      <c r="AL14" s="3500" t="s">
        <v>1839</v>
      </c>
      <c r="AM14" s="3501"/>
      <c r="AN14" s="3501"/>
      <c r="AO14" s="3501"/>
      <c r="AP14" s="3501"/>
      <c r="AQ14" s="3501"/>
      <c r="AR14" s="3502"/>
      <c r="AS14" s="3500" t="s">
        <v>1840</v>
      </c>
      <c r="AT14" s="3501"/>
      <c r="AU14" s="3501"/>
      <c r="AV14" s="3501"/>
      <c r="AW14" s="3501"/>
      <c r="AX14" s="3501"/>
      <c r="AY14" s="3502"/>
    </row>
    <row r="15" spans="2:51" ht="28.5" customHeight="1" x14ac:dyDescent="0.15">
      <c r="B15" s="685"/>
      <c r="C15" s="686"/>
      <c r="D15" s="686"/>
      <c r="E15" s="686"/>
      <c r="F15" s="686"/>
      <c r="G15" s="687"/>
      <c r="H15" s="1963"/>
      <c r="I15" s="1964"/>
      <c r="J15" s="1173" t="s">
        <v>19</v>
      </c>
      <c r="K15" s="1174"/>
      <c r="L15" s="1174"/>
      <c r="M15" s="1174"/>
      <c r="N15" s="1174"/>
      <c r="O15" s="1174"/>
      <c r="P15" s="1175"/>
      <c r="Q15" s="3490"/>
      <c r="R15" s="3490"/>
      <c r="S15" s="3490"/>
      <c r="T15" s="3490"/>
      <c r="U15" s="3490"/>
      <c r="V15" s="3490"/>
      <c r="W15" s="3490"/>
      <c r="X15" s="3490"/>
      <c r="Y15" s="3490"/>
      <c r="Z15" s="3490"/>
      <c r="AA15" s="3490"/>
      <c r="AB15" s="3490"/>
      <c r="AC15" s="3490"/>
      <c r="AD15" s="3490"/>
      <c r="AE15" s="3491">
        <v>2363</v>
      </c>
      <c r="AF15" s="3492"/>
      <c r="AG15" s="3492"/>
      <c r="AH15" s="3492"/>
      <c r="AI15" s="3492"/>
      <c r="AJ15" s="3492"/>
      <c r="AK15" s="3493"/>
      <c r="AL15" s="3494">
        <v>0</v>
      </c>
      <c r="AM15" s="3494"/>
      <c r="AN15" s="3494"/>
      <c r="AO15" s="3494"/>
      <c r="AP15" s="3494"/>
      <c r="AQ15" s="3494"/>
      <c r="AR15" s="3494"/>
      <c r="AS15" s="3495"/>
      <c r="AT15" s="3495"/>
      <c r="AU15" s="3495"/>
      <c r="AV15" s="3495"/>
      <c r="AW15" s="3495"/>
      <c r="AX15" s="3495"/>
      <c r="AY15" s="3496"/>
    </row>
    <row r="16" spans="2:51" ht="24.75" customHeight="1" x14ac:dyDescent="0.15">
      <c r="B16" s="685"/>
      <c r="C16" s="686"/>
      <c r="D16" s="686"/>
      <c r="E16" s="686"/>
      <c r="F16" s="686"/>
      <c r="G16" s="687"/>
      <c r="H16" s="1963"/>
      <c r="I16" s="1964"/>
      <c r="J16" s="1173" t="s">
        <v>20</v>
      </c>
      <c r="K16" s="1174"/>
      <c r="L16" s="1174"/>
      <c r="M16" s="1174"/>
      <c r="N16" s="1174"/>
      <c r="O16" s="1174"/>
      <c r="P16" s="1175"/>
      <c r="Q16" s="3490"/>
      <c r="R16" s="3490"/>
      <c r="S16" s="3490"/>
      <c r="T16" s="3490"/>
      <c r="U16" s="3490"/>
      <c r="V16" s="3490"/>
      <c r="W16" s="3490"/>
      <c r="X16" s="3490"/>
      <c r="Y16" s="3490"/>
      <c r="Z16" s="3490"/>
      <c r="AA16" s="3490"/>
      <c r="AB16" s="3490"/>
      <c r="AC16" s="3490"/>
      <c r="AD16" s="3490"/>
      <c r="AE16" s="3497">
        <v>-363</v>
      </c>
      <c r="AF16" s="3497"/>
      <c r="AG16" s="3497"/>
      <c r="AH16" s="3497"/>
      <c r="AI16" s="3497"/>
      <c r="AJ16" s="3497"/>
      <c r="AK16" s="3497"/>
      <c r="AL16" s="3494">
        <v>363</v>
      </c>
      <c r="AM16" s="3494"/>
      <c r="AN16" s="3494"/>
      <c r="AO16" s="3494"/>
      <c r="AP16" s="3494"/>
      <c r="AQ16" s="3494"/>
      <c r="AR16" s="3494"/>
      <c r="AS16" s="3495"/>
      <c r="AT16" s="3495"/>
      <c r="AU16" s="3495"/>
      <c r="AV16" s="3495"/>
      <c r="AW16" s="3495"/>
      <c r="AX16" s="3495"/>
      <c r="AY16" s="3496"/>
    </row>
    <row r="17" spans="2:51" ht="24.75" customHeight="1" x14ac:dyDescent="0.15">
      <c r="B17" s="685"/>
      <c r="C17" s="686"/>
      <c r="D17" s="686"/>
      <c r="E17" s="686"/>
      <c r="F17" s="686"/>
      <c r="G17" s="687"/>
      <c r="H17" s="1965"/>
      <c r="I17" s="1966"/>
      <c r="J17" s="1177" t="s">
        <v>21</v>
      </c>
      <c r="K17" s="1178"/>
      <c r="L17" s="1178"/>
      <c r="M17" s="1178"/>
      <c r="N17" s="1178"/>
      <c r="O17" s="1178"/>
      <c r="P17" s="1179"/>
      <c r="Q17" s="3485">
        <f>SUM(Q14:Q16)</f>
        <v>0</v>
      </c>
      <c r="R17" s="3485"/>
      <c r="S17" s="3485"/>
      <c r="T17" s="3485"/>
      <c r="U17" s="3485"/>
      <c r="V17" s="3485"/>
      <c r="W17" s="3485"/>
      <c r="X17" s="3485">
        <f t="shared" ref="X17" si="0">SUM(X14:X16)</f>
        <v>0</v>
      </c>
      <c r="Y17" s="3485"/>
      <c r="Z17" s="3485"/>
      <c r="AA17" s="3485"/>
      <c r="AB17" s="3485"/>
      <c r="AC17" s="3485"/>
      <c r="AD17" s="3485"/>
      <c r="AE17" s="3486">
        <f>SUM(AE14:AE16)</f>
        <v>2000</v>
      </c>
      <c r="AF17" s="3486"/>
      <c r="AG17" s="3486"/>
      <c r="AH17" s="3486"/>
      <c r="AI17" s="3486"/>
      <c r="AJ17" s="3486"/>
      <c r="AK17" s="3486"/>
      <c r="AL17" s="3486">
        <v>3446</v>
      </c>
      <c r="AM17" s="3486"/>
      <c r="AN17" s="3486"/>
      <c r="AO17" s="3486"/>
      <c r="AP17" s="3486"/>
      <c r="AQ17" s="3486"/>
      <c r="AR17" s="3486"/>
      <c r="AS17" s="3487">
        <v>5966</v>
      </c>
      <c r="AT17" s="3488"/>
      <c r="AU17" s="3488"/>
      <c r="AV17" s="3488"/>
      <c r="AW17" s="3488"/>
      <c r="AX17" s="3488"/>
      <c r="AY17" s="3489"/>
    </row>
    <row r="18" spans="2:51" ht="24.75" customHeight="1" x14ac:dyDescent="0.15">
      <c r="B18" s="685"/>
      <c r="C18" s="686"/>
      <c r="D18" s="686"/>
      <c r="E18" s="686"/>
      <c r="F18" s="686"/>
      <c r="G18" s="687"/>
      <c r="H18" s="1190" t="s">
        <v>22</v>
      </c>
      <c r="I18" s="1191"/>
      <c r="J18" s="1191"/>
      <c r="K18" s="1191"/>
      <c r="L18" s="1191"/>
      <c r="M18" s="1191"/>
      <c r="N18" s="1191"/>
      <c r="O18" s="1191"/>
      <c r="P18" s="1191"/>
      <c r="Q18" s="3481"/>
      <c r="R18" s="3481"/>
      <c r="S18" s="3481"/>
      <c r="T18" s="3481"/>
      <c r="U18" s="3481"/>
      <c r="V18" s="3481"/>
      <c r="W18" s="3481"/>
      <c r="X18" s="3481"/>
      <c r="Y18" s="3481"/>
      <c r="Z18" s="3481"/>
      <c r="AA18" s="3481"/>
      <c r="AB18" s="3481"/>
      <c r="AC18" s="3481"/>
      <c r="AD18" s="3481"/>
      <c r="AE18" s="3482">
        <v>1952</v>
      </c>
      <c r="AF18" s="3482"/>
      <c r="AG18" s="3482"/>
      <c r="AH18" s="3482"/>
      <c r="AI18" s="3482"/>
      <c r="AJ18" s="3482"/>
      <c r="AK18" s="3482"/>
      <c r="AL18" s="3483"/>
      <c r="AM18" s="3483"/>
      <c r="AN18" s="3483"/>
      <c r="AO18" s="3483"/>
      <c r="AP18" s="3483"/>
      <c r="AQ18" s="3483"/>
      <c r="AR18" s="3483"/>
      <c r="AS18" s="3483"/>
      <c r="AT18" s="3483"/>
      <c r="AU18" s="3483"/>
      <c r="AV18" s="3483"/>
      <c r="AW18" s="3483"/>
      <c r="AX18" s="3483"/>
      <c r="AY18" s="3484"/>
    </row>
    <row r="19" spans="2:51" ht="24.75" customHeight="1" x14ac:dyDescent="0.15">
      <c r="B19" s="1150"/>
      <c r="C19" s="1151"/>
      <c r="D19" s="1151"/>
      <c r="E19" s="1151"/>
      <c r="F19" s="1151"/>
      <c r="G19" s="1152"/>
      <c r="H19" s="1190" t="s">
        <v>23</v>
      </c>
      <c r="I19" s="1191"/>
      <c r="J19" s="1191"/>
      <c r="K19" s="1191"/>
      <c r="L19" s="1191"/>
      <c r="M19" s="1191"/>
      <c r="N19" s="1191"/>
      <c r="O19" s="1191"/>
      <c r="P19" s="1191"/>
      <c r="Q19" s="3480"/>
      <c r="R19" s="3480"/>
      <c r="S19" s="3480"/>
      <c r="T19" s="3480"/>
      <c r="U19" s="3480"/>
      <c r="V19" s="3480"/>
      <c r="W19" s="3480"/>
      <c r="X19" s="3480"/>
      <c r="Y19" s="3480"/>
      <c r="Z19" s="3480"/>
      <c r="AA19" s="3480"/>
      <c r="AB19" s="3480"/>
      <c r="AC19" s="3480"/>
      <c r="AD19" s="3480"/>
      <c r="AE19" s="2004">
        <f t="shared" ref="AE19" si="1">(AE18/AE17)</f>
        <v>0.97599999999999998</v>
      </c>
      <c r="AF19" s="2004"/>
      <c r="AG19" s="2004"/>
      <c r="AH19" s="2004"/>
      <c r="AI19" s="2004"/>
      <c r="AJ19" s="2004"/>
      <c r="AK19" s="2004"/>
      <c r="AL19" s="1691"/>
      <c r="AM19" s="1691"/>
      <c r="AN19" s="1691"/>
      <c r="AO19" s="1691"/>
      <c r="AP19" s="1691"/>
      <c r="AQ19" s="1691"/>
      <c r="AR19" s="1691"/>
      <c r="AS19" s="1691"/>
      <c r="AT19" s="1691"/>
      <c r="AU19" s="1691"/>
      <c r="AV19" s="1691"/>
      <c r="AW19" s="1691"/>
      <c r="AX19" s="1691"/>
      <c r="AY19" s="1692"/>
    </row>
    <row r="20" spans="2:51" ht="31.75" customHeight="1" x14ac:dyDescent="0.15">
      <c r="B20" s="1246" t="s">
        <v>24</v>
      </c>
      <c r="C20" s="1247"/>
      <c r="D20" s="1247"/>
      <c r="E20" s="1247"/>
      <c r="F20" s="1247"/>
      <c r="G20" s="1248"/>
      <c r="H20" s="1217" t="s">
        <v>25</v>
      </c>
      <c r="I20" s="1709"/>
      <c r="J20" s="1709"/>
      <c r="K20" s="1709"/>
      <c r="L20" s="1709"/>
      <c r="M20" s="1709"/>
      <c r="N20" s="1709"/>
      <c r="O20" s="1709"/>
      <c r="P20" s="1709"/>
      <c r="Q20" s="1709"/>
      <c r="R20" s="1709"/>
      <c r="S20" s="1709"/>
      <c r="T20" s="1709"/>
      <c r="U20" s="1709"/>
      <c r="V20" s="1709"/>
      <c r="W20" s="1709"/>
      <c r="X20" s="1709"/>
      <c r="Y20" s="1710"/>
      <c r="Z20" s="1711"/>
      <c r="AA20" s="1712"/>
      <c r="AB20" s="1713"/>
      <c r="AC20" s="1708" t="s">
        <v>26</v>
      </c>
      <c r="AD20" s="1709"/>
      <c r="AE20" s="1710"/>
      <c r="AF20" s="1199" t="s">
        <v>116</v>
      </c>
      <c r="AG20" s="1199"/>
      <c r="AH20" s="1199"/>
      <c r="AI20" s="1199"/>
      <c r="AJ20" s="1199"/>
      <c r="AK20" s="1199" t="s">
        <v>124</v>
      </c>
      <c r="AL20" s="1199"/>
      <c r="AM20" s="1199"/>
      <c r="AN20" s="1199"/>
      <c r="AO20" s="1199"/>
      <c r="AP20" s="1199" t="s">
        <v>125</v>
      </c>
      <c r="AQ20" s="1199"/>
      <c r="AR20" s="1199"/>
      <c r="AS20" s="1199"/>
      <c r="AT20" s="1199"/>
      <c r="AU20" s="1200" t="s">
        <v>131</v>
      </c>
      <c r="AV20" s="1199"/>
      <c r="AW20" s="1199"/>
      <c r="AX20" s="1199"/>
      <c r="AY20" s="1201"/>
    </row>
    <row r="21" spans="2:51" ht="35.200000000000003" customHeight="1" x14ac:dyDescent="0.15">
      <c r="B21" s="1249"/>
      <c r="C21" s="1247"/>
      <c r="D21" s="1247"/>
      <c r="E21" s="1247"/>
      <c r="F21" s="1247"/>
      <c r="G21" s="1248"/>
      <c r="H21" s="2407" t="s">
        <v>1771</v>
      </c>
      <c r="I21" s="1340"/>
      <c r="J21" s="1340"/>
      <c r="K21" s="1340"/>
      <c r="L21" s="1340"/>
      <c r="M21" s="1340"/>
      <c r="N21" s="1340"/>
      <c r="O21" s="1340"/>
      <c r="P21" s="1340"/>
      <c r="Q21" s="1340"/>
      <c r="R21" s="1340"/>
      <c r="S21" s="1340"/>
      <c r="T21" s="1340"/>
      <c r="U21" s="1340"/>
      <c r="V21" s="1340"/>
      <c r="W21" s="1340"/>
      <c r="X21" s="1340"/>
      <c r="Y21" s="2905"/>
      <c r="Z21" s="1208" t="s">
        <v>27</v>
      </c>
      <c r="AA21" s="1209"/>
      <c r="AB21" s="1210"/>
      <c r="AC21" s="1211" t="s">
        <v>1772</v>
      </c>
      <c r="AD21" s="1211"/>
      <c r="AE21" s="1211"/>
      <c r="AF21" s="2807" t="s">
        <v>1773</v>
      </c>
      <c r="AG21" s="1614"/>
      <c r="AH21" s="1614"/>
      <c r="AI21" s="1614"/>
      <c r="AJ21" s="1614"/>
      <c r="AK21" s="2807" t="s">
        <v>1774</v>
      </c>
      <c r="AL21" s="1614"/>
      <c r="AM21" s="1614"/>
      <c r="AN21" s="1614"/>
      <c r="AO21" s="1614"/>
      <c r="AP21" s="2658" t="s">
        <v>1775</v>
      </c>
      <c r="AQ21" s="3323"/>
      <c r="AR21" s="3323"/>
      <c r="AS21" s="3323"/>
      <c r="AT21" s="3324"/>
      <c r="AU21" s="1214" t="s">
        <v>1776</v>
      </c>
      <c r="AV21" s="1215"/>
      <c r="AW21" s="1215"/>
      <c r="AX21" s="1215"/>
      <c r="AY21" s="1216"/>
    </row>
    <row r="22" spans="2:51" ht="35.200000000000003" customHeight="1" x14ac:dyDescent="0.15">
      <c r="B22" s="1250"/>
      <c r="C22" s="1251"/>
      <c r="D22" s="1251"/>
      <c r="E22" s="1251"/>
      <c r="F22" s="1251"/>
      <c r="G22" s="1252"/>
      <c r="H22" s="3320"/>
      <c r="I22" s="3321"/>
      <c r="J22" s="3321"/>
      <c r="K22" s="3321"/>
      <c r="L22" s="3321"/>
      <c r="M22" s="3321"/>
      <c r="N22" s="3321"/>
      <c r="O22" s="3321"/>
      <c r="P22" s="3321"/>
      <c r="Q22" s="3321"/>
      <c r="R22" s="3321"/>
      <c r="S22" s="3321"/>
      <c r="T22" s="3321"/>
      <c r="U22" s="3321"/>
      <c r="V22" s="3321"/>
      <c r="W22" s="3321"/>
      <c r="X22" s="3321"/>
      <c r="Y22" s="3322"/>
      <c r="Z22" s="1155" t="s">
        <v>28</v>
      </c>
      <c r="AA22" s="1156"/>
      <c r="AB22" s="1157"/>
      <c r="AC22" s="1239" t="s">
        <v>1615</v>
      </c>
      <c r="AD22" s="1239"/>
      <c r="AE22" s="1239"/>
      <c r="AF22" s="2425">
        <v>37.9</v>
      </c>
      <c r="AG22" s="2425"/>
      <c r="AH22" s="2425"/>
      <c r="AI22" s="2425"/>
      <c r="AJ22" s="2425"/>
      <c r="AK22" s="2425">
        <v>57.9</v>
      </c>
      <c r="AL22" s="2425"/>
      <c r="AM22" s="2425"/>
      <c r="AN22" s="2425"/>
      <c r="AO22" s="2425"/>
      <c r="AP22" s="1398">
        <v>95.2</v>
      </c>
      <c r="AQ22" s="1304"/>
      <c r="AR22" s="1304"/>
      <c r="AS22" s="1304"/>
      <c r="AT22" s="1305"/>
      <c r="AU22" s="1241"/>
      <c r="AV22" s="1241"/>
      <c r="AW22" s="1241"/>
      <c r="AX22" s="1241"/>
      <c r="AY22" s="1242"/>
    </row>
    <row r="23" spans="2:51" ht="31.75" customHeight="1" x14ac:dyDescent="0.15">
      <c r="B23" s="1243" t="s">
        <v>29</v>
      </c>
      <c r="C23" s="1244"/>
      <c r="D23" s="1244"/>
      <c r="E23" s="1244"/>
      <c r="F23" s="1244"/>
      <c r="G23" s="1245"/>
      <c r="H23" s="1217" t="s">
        <v>30</v>
      </c>
      <c r="I23" s="1709"/>
      <c r="J23" s="1709"/>
      <c r="K23" s="1709"/>
      <c r="L23" s="1709"/>
      <c r="M23" s="1709"/>
      <c r="N23" s="1709"/>
      <c r="O23" s="1709"/>
      <c r="P23" s="1709"/>
      <c r="Q23" s="1709"/>
      <c r="R23" s="1709"/>
      <c r="S23" s="1709"/>
      <c r="T23" s="1709"/>
      <c r="U23" s="1709"/>
      <c r="V23" s="1709"/>
      <c r="W23" s="1709"/>
      <c r="X23" s="1709"/>
      <c r="Y23" s="1710"/>
      <c r="Z23" s="1711"/>
      <c r="AA23" s="1712"/>
      <c r="AB23" s="1713"/>
      <c r="AC23" s="1708" t="s">
        <v>26</v>
      </c>
      <c r="AD23" s="1709"/>
      <c r="AE23" s="1710"/>
      <c r="AF23" s="1199" t="s">
        <v>116</v>
      </c>
      <c r="AG23" s="1199"/>
      <c r="AH23" s="1199"/>
      <c r="AI23" s="1199"/>
      <c r="AJ23" s="1199"/>
      <c r="AK23" s="1199" t="s">
        <v>124</v>
      </c>
      <c r="AL23" s="1199"/>
      <c r="AM23" s="1199"/>
      <c r="AN23" s="1199"/>
      <c r="AO23" s="1199"/>
      <c r="AP23" s="1199" t="s">
        <v>125</v>
      </c>
      <c r="AQ23" s="1199"/>
      <c r="AR23" s="1199"/>
      <c r="AS23" s="1199"/>
      <c r="AT23" s="1199"/>
      <c r="AU23" s="1264" t="s">
        <v>31</v>
      </c>
      <c r="AV23" s="1265"/>
      <c r="AW23" s="1265"/>
      <c r="AX23" s="1265"/>
      <c r="AY23" s="1266"/>
    </row>
    <row r="24" spans="2:51" ht="39.950000000000003" customHeight="1" x14ac:dyDescent="0.15">
      <c r="B24" s="688"/>
      <c r="C24" s="689"/>
      <c r="D24" s="689"/>
      <c r="E24" s="689"/>
      <c r="F24" s="689"/>
      <c r="G24" s="690"/>
      <c r="H24" s="3465" t="s">
        <v>1841</v>
      </c>
      <c r="I24" s="3466"/>
      <c r="J24" s="3466"/>
      <c r="K24" s="3466"/>
      <c r="L24" s="3466"/>
      <c r="M24" s="3466"/>
      <c r="N24" s="3466"/>
      <c r="O24" s="3466"/>
      <c r="P24" s="3466"/>
      <c r="Q24" s="3466"/>
      <c r="R24" s="3466"/>
      <c r="S24" s="3466"/>
      <c r="T24" s="3466"/>
      <c r="U24" s="3466"/>
      <c r="V24" s="3466"/>
      <c r="W24" s="3466"/>
      <c r="X24" s="3466"/>
      <c r="Y24" s="3467"/>
      <c r="Z24" s="1269" t="s">
        <v>1842</v>
      </c>
      <c r="AA24" s="1270"/>
      <c r="AB24" s="1271"/>
      <c r="AC24" s="3471"/>
      <c r="AD24" s="3472"/>
      <c r="AE24" s="3473"/>
      <c r="AF24" s="467"/>
      <c r="AG24" s="467"/>
      <c r="AH24" s="467"/>
      <c r="AI24" s="467"/>
      <c r="AJ24" s="467"/>
      <c r="AK24" s="3477"/>
      <c r="AL24" s="3477"/>
      <c r="AM24" s="3477"/>
      <c r="AN24" s="3477"/>
      <c r="AO24" s="3477"/>
      <c r="AP24" s="3478" t="s">
        <v>1843</v>
      </c>
      <c r="AQ24" s="821"/>
      <c r="AR24" s="821"/>
      <c r="AS24" s="821"/>
      <c r="AT24" s="3479"/>
      <c r="AU24" s="1590"/>
      <c r="AV24" s="699"/>
      <c r="AW24" s="699"/>
      <c r="AX24" s="699"/>
      <c r="AY24" s="1718"/>
    </row>
    <row r="25" spans="2:51" ht="26.85" customHeight="1" x14ac:dyDescent="0.15">
      <c r="B25" s="670"/>
      <c r="C25" s="554"/>
      <c r="D25" s="554"/>
      <c r="E25" s="554"/>
      <c r="F25" s="554"/>
      <c r="G25" s="1573"/>
      <c r="H25" s="3468"/>
      <c r="I25" s="3469"/>
      <c r="J25" s="3469"/>
      <c r="K25" s="3469"/>
      <c r="L25" s="3469"/>
      <c r="M25" s="3469"/>
      <c r="N25" s="3469"/>
      <c r="O25" s="3469"/>
      <c r="P25" s="3469"/>
      <c r="Q25" s="3469"/>
      <c r="R25" s="3469"/>
      <c r="S25" s="3469"/>
      <c r="T25" s="3469"/>
      <c r="U25" s="3469"/>
      <c r="V25" s="3469"/>
      <c r="W25" s="3469"/>
      <c r="X25" s="3469"/>
      <c r="Y25" s="3470"/>
      <c r="Z25" s="1584"/>
      <c r="AA25" s="1585"/>
      <c r="AB25" s="1586"/>
      <c r="AC25" s="3474"/>
      <c r="AD25" s="3475"/>
      <c r="AE25" s="3476"/>
      <c r="AF25" s="3449"/>
      <c r="AG25" s="3450"/>
      <c r="AH25" s="3450"/>
      <c r="AI25" s="3450"/>
      <c r="AJ25" s="3451"/>
      <c r="AK25" s="3452"/>
      <c r="AL25" s="3453"/>
      <c r="AM25" s="3453"/>
      <c r="AN25" s="3453"/>
      <c r="AO25" s="3454"/>
      <c r="AP25" s="895" t="s">
        <v>1844</v>
      </c>
      <c r="AQ25" s="914"/>
      <c r="AR25" s="914"/>
      <c r="AS25" s="914"/>
      <c r="AT25" s="3455"/>
      <c r="AU25" s="3456" t="s">
        <v>1845</v>
      </c>
      <c r="AV25" s="3457"/>
      <c r="AW25" s="3457"/>
      <c r="AX25" s="3457"/>
      <c r="AY25" s="3458"/>
    </row>
    <row r="26" spans="2:51" ht="71.349999999999994" customHeight="1" x14ac:dyDescent="0.15">
      <c r="B26" s="1243" t="s">
        <v>34</v>
      </c>
      <c r="C26" s="1256"/>
      <c r="D26" s="1256"/>
      <c r="E26" s="1256"/>
      <c r="F26" s="1256"/>
      <c r="G26" s="1256"/>
      <c r="H26" s="3459" t="s">
        <v>1846</v>
      </c>
      <c r="I26" s="3460"/>
      <c r="J26" s="3460"/>
      <c r="K26" s="3460"/>
      <c r="L26" s="3460"/>
      <c r="M26" s="3460"/>
      <c r="N26" s="3460"/>
      <c r="O26" s="3460"/>
      <c r="P26" s="3460"/>
      <c r="Q26" s="3460"/>
      <c r="R26" s="3460"/>
      <c r="S26" s="3460"/>
      <c r="T26" s="3460"/>
      <c r="U26" s="3460"/>
      <c r="V26" s="3460"/>
      <c r="W26" s="3460"/>
      <c r="X26" s="3460"/>
      <c r="Y26" s="3461"/>
      <c r="Z26" s="1726" t="s">
        <v>35</v>
      </c>
      <c r="AA26" s="1727"/>
      <c r="AB26" s="1728"/>
      <c r="AC26" s="3462" t="s">
        <v>1847</v>
      </c>
      <c r="AD26" s="3463"/>
      <c r="AE26" s="3463"/>
      <c r="AF26" s="3463"/>
      <c r="AG26" s="3463"/>
      <c r="AH26" s="3463"/>
      <c r="AI26" s="3463"/>
      <c r="AJ26" s="3463"/>
      <c r="AK26" s="3463"/>
      <c r="AL26" s="3463"/>
      <c r="AM26" s="3463"/>
      <c r="AN26" s="3463"/>
      <c r="AO26" s="3463"/>
      <c r="AP26" s="3463"/>
      <c r="AQ26" s="3463"/>
      <c r="AR26" s="3463"/>
      <c r="AS26" s="3463"/>
      <c r="AT26" s="3463"/>
      <c r="AU26" s="3463"/>
      <c r="AV26" s="3463"/>
      <c r="AW26" s="3463"/>
      <c r="AX26" s="3463"/>
      <c r="AY26" s="3464"/>
    </row>
    <row r="27" spans="2:51" ht="23.1" customHeight="1" x14ac:dyDescent="0.15">
      <c r="B27" s="1317" t="s">
        <v>36</v>
      </c>
      <c r="C27" s="1318"/>
      <c r="D27" s="1323" t="s">
        <v>37</v>
      </c>
      <c r="E27" s="1324"/>
      <c r="F27" s="1324"/>
      <c r="G27" s="1324"/>
      <c r="H27" s="1324"/>
      <c r="I27" s="1324"/>
      <c r="J27" s="1324"/>
      <c r="K27" s="1324"/>
      <c r="L27" s="1325"/>
      <c r="M27" s="3302" t="s">
        <v>1781</v>
      </c>
      <c r="N27" s="3303"/>
      <c r="O27" s="3303"/>
      <c r="P27" s="3303"/>
      <c r="Q27" s="3303"/>
      <c r="R27" s="3303"/>
      <c r="S27" s="3302" t="s">
        <v>1782</v>
      </c>
      <c r="T27" s="3303"/>
      <c r="U27" s="3303"/>
      <c r="V27" s="3303"/>
      <c r="W27" s="3303"/>
      <c r="X27" s="3303"/>
      <c r="Y27" s="1328" t="s">
        <v>39</v>
      </c>
      <c r="Z27" s="1324"/>
      <c r="AA27" s="1324"/>
      <c r="AB27" s="1324"/>
      <c r="AC27" s="1324"/>
      <c r="AD27" s="1324"/>
      <c r="AE27" s="1324"/>
      <c r="AF27" s="1324"/>
      <c r="AG27" s="1324"/>
      <c r="AH27" s="1324"/>
      <c r="AI27" s="1324"/>
      <c r="AJ27" s="1324"/>
      <c r="AK27" s="1324"/>
      <c r="AL27" s="1324"/>
      <c r="AM27" s="1324"/>
      <c r="AN27" s="1324"/>
      <c r="AO27" s="1324"/>
      <c r="AP27" s="1324"/>
      <c r="AQ27" s="1324"/>
      <c r="AR27" s="1324"/>
      <c r="AS27" s="1324"/>
      <c r="AT27" s="1324"/>
      <c r="AU27" s="1324"/>
      <c r="AV27" s="1324"/>
      <c r="AW27" s="1324"/>
      <c r="AX27" s="1324"/>
      <c r="AY27" s="1329"/>
    </row>
    <row r="28" spans="2:51" ht="23.1" customHeight="1" x14ac:dyDescent="0.15">
      <c r="B28" s="1319"/>
      <c r="C28" s="1320"/>
      <c r="D28" s="3444" t="s">
        <v>1848</v>
      </c>
      <c r="E28" s="3445"/>
      <c r="F28" s="3445"/>
      <c r="G28" s="3445"/>
      <c r="H28" s="3445"/>
      <c r="I28" s="3445"/>
      <c r="J28" s="3445"/>
      <c r="K28" s="3445"/>
      <c r="L28" s="3446"/>
      <c r="M28" s="2966" t="s">
        <v>1849</v>
      </c>
      <c r="N28" s="2966"/>
      <c r="O28" s="2966"/>
      <c r="P28" s="2966"/>
      <c r="Q28" s="2966"/>
      <c r="R28" s="2966"/>
      <c r="S28" s="3447" t="s">
        <v>1850</v>
      </c>
      <c r="T28" s="3448"/>
      <c r="U28" s="3448"/>
      <c r="V28" s="3448"/>
      <c r="W28" s="3448"/>
      <c r="X28" s="3448"/>
      <c r="Y28" s="3308" t="s">
        <v>1851</v>
      </c>
      <c r="Z28" s="3309"/>
      <c r="AA28" s="3309"/>
      <c r="AB28" s="3309"/>
      <c r="AC28" s="3309"/>
      <c r="AD28" s="3309"/>
      <c r="AE28" s="3309"/>
      <c r="AF28" s="3309"/>
      <c r="AG28" s="3309"/>
      <c r="AH28" s="3309"/>
      <c r="AI28" s="3309"/>
      <c r="AJ28" s="3309"/>
      <c r="AK28" s="3309"/>
      <c r="AL28" s="3309"/>
      <c r="AM28" s="3309"/>
      <c r="AN28" s="3309"/>
      <c r="AO28" s="3309"/>
      <c r="AP28" s="3309"/>
      <c r="AQ28" s="3309"/>
      <c r="AR28" s="3309"/>
      <c r="AS28" s="3309"/>
      <c r="AT28" s="3309"/>
      <c r="AU28" s="3309"/>
      <c r="AV28" s="3309"/>
      <c r="AW28" s="3309"/>
      <c r="AX28" s="3309"/>
      <c r="AY28" s="3310"/>
    </row>
    <row r="29" spans="2:51" ht="23.1" customHeight="1" x14ac:dyDescent="0.15">
      <c r="B29" s="1319"/>
      <c r="C29" s="1320"/>
      <c r="D29" s="3441"/>
      <c r="E29" s="3442"/>
      <c r="F29" s="3442"/>
      <c r="G29" s="3442"/>
      <c r="H29" s="3442"/>
      <c r="I29" s="3442"/>
      <c r="J29" s="3442"/>
      <c r="K29" s="3442"/>
      <c r="L29" s="3443"/>
      <c r="M29" s="2468"/>
      <c r="N29" s="2468"/>
      <c r="O29" s="2468"/>
      <c r="P29" s="2468"/>
      <c r="Q29" s="2468"/>
      <c r="R29" s="2468"/>
      <c r="S29" s="3301"/>
      <c r="T29" s="3301"/>
      <c r="U29" s="3301"/>
      <c r="V29" s="3301"/>
      <c r="W29" s="3301"/>
      <c r="X29" s="3301"/>
      <c r="Y29" s="3311"/>
      <c r="Z29" s="3312"/>
      <c r="AA29" s="3312"/>
      <c r="AB29" s="3312"/>
      <c r="AC29" s="3312"/>
      <c r="AD29" s="3312"/>
      <c r="AE29" s="3312"/>
      <c r="AF29" s="3312"/>
      <c r="AG29" s="3312"/>
      <c r="AH29" s="3312"/>
      <c r="AI29" s="3312"/>
      <c r="AJ29" s="3312"/>
      <c r="AK29" s="3312"/>
      <c r="AL29" s="3312"/>
      <c r="AM29" s="3312"/>
      <c r="AN29" s="3312"/>
      <c r="AO29" s="3312"/>
      <c r="AP29" s="3312"/>
      <c r="AQ29" s="3312"/>
      <c r="AR29" s="3312"/>
      <c r="AS29" s="3312"/>
      <c r="AT29" s="3312"/>
      <c r="AU29" s="3312"/>
      <c r="AV29" s="3312"/>
      <c r="AW29" s="3312"/>
      <c r="AX29" s="3312"/>
      <c r="AY29" s="3313"/>
    </row>
    <row r="30" spans="2:51" ht="23.1" customHeight="1" x14ac:dyDescent="0.15">
      <c r="B30" s="1319"/>
      <c r="C30" s="1320"/>
      <c r="D30" s="3441"/>
      <c r="E30" s="3442"/>
      <c r="F30" s="3442"/>
      <c r="G30" s="3442"/>
      <c r="H30" s="3442"/>
      <c r="I30" s="3442"/>
      <c r="J30" s="3442"/>
      <c r="K30" s="3442"/>
      <c r="L30" s="3443"/>
      <c r="M30" s="2468"/>
      <c r="N30" s="2468"/>
      <c r="O30" s="2468"/>
      <c r="P30" s="2468"/>
      <c r="Q30" s="2468"/>
      <c r="R30" s="2468"/>
      <c r="S30" s="3301"/>
      <c r="T30" s="3301"/>
      <c r="U30" s="3301"/>
      <c r="V30" s="3301"/>
      <c r="W30" s="3301"/>
      <c r="X30" s="3301"/>
      <c r="Y30" s="3311"/>
      <c r="Z30" s="3312"/>
      <c r="AA30" s="3312"/>
      <c r="AB30" s="3312"/>
      <c r="AC30" s="3312"/>
      <c r="AD30" s="3312"/>
      <c r="AE30" s="3312"/>
      <c r="AF30" s="3312"/>
      <c r="AG30" s="3312"/>
      <c r="AH30" s="3312"/>
      <c r="AI30" s="3312"/>
      <c r="AJ30" s="3312"/>
      <c r="AK30" s="3312"/>
      <c r="AL30" s="3312"/>
      <c r="AM30" s="3312"/>
      <c r="AN30" s="3312"/>
      <c r="AO30" s="3312"/>
      <c r="AP30" s="3312"/>
      <c r="AQ30" s="3312"/>
      <c r="AR30" s="3312"/>
      <c r="AS30" s="3312"/>
      <c r="AT30" s="3312"/>
      <c r="AU30" s="3312"/>
      <c r="AV30" s="3312"/>
      <c r="AW30" s="3312"/>
      <c r="AX30" s="3312"/>
      <c r="AY30" s="3313"/>
    </row>
    <row r="31" spans="2:51" ht="23.1" customHeight="1" x14ac:dyDescent="0.15">
      <c r="B31" s="1319"/>
      <c r="C31" s="1320"/>
      <c r="D31" s="3441"/>
      <c r="E31" s="3442"/>
      <c r="F31" s="3442"/>
      <c r="G31" s="3442"/>
      <c r="H31" s="3442"/>
      <c r="I31" s="3442"/>
      <c r="J31" s="3442"/>
      <c r="K31" s="3442"/>
      <c r="L31" s="3443"/>
      <c r="M31" s="2468"/>
      <c r="N31" s="2468"/>
      <c r="O31" s="2468"/>
      <c r="P31" s="2468"/>
      <c r="Q31" s="2468"/>
      <c r="R31" s="2468"/>
      <c r="S31" s="3301"/>
      <c r="T31" s="3301"/>
      <c r="U31" s="3301"/>
      <c r="V31" s="3301"/>
      <c r="W31" s="3301"/>
      <c r="X31" s="3301"/>
      <c r="Y31" s="3311"/>
      <c r="Z31" s="3312"/>
      <c r="AA31" s="3312"/>
      <c r="AB31" s="3312"/>
      <c r="AC31" s="3312"/>
      <c r="AD31" s="3312"/>
      <c r="AE31" s="3312"/>
      <c r="AF31" s="3312"/>
      <c r="AG31" s="3312"/>
      <c r="AH31" s="3312"/>
      <c r="AI31" s="3312"/>
      <c r="AJ31" s="3312"/>
      <c r="AK31" s="3312"/>
      <c r="AL31" s="3312"/>
      <c r="AM31" s="3312"/>
      <c r="AN31" s="3312"/>
      <c r="AO31" s="3312"/>
      <c r="AP31" s="3312"/>
      <c r="AQ31" s="3312"/>
      <c r="AR31" s="3312"/>
      <c r="AS31" s="3312"/>
      <c r="AT31" s="3312"/>
      <c r="AU31" s="3312"/>
      <c r="AV31" s="3312"/>
      <c r="AW31" s="3312"/>
      <c r="AX31" s="3312"/>
      <c r="AY31" s="3313"/>
    </row>
    <row r="32" spans="2:51" ht="23.1" customHeight="1" x14ac:dyDescent="0.15">
      <c r="B32" s="1319"/>
      <c r="C32" s="1320"/>
      <c r="D32" s="3441"/>
      <c r="E32" s="3442"/>
      <c r="F32" s="3442"/>
      <c r="G32" s="3442"/>
      <c r="H32" s="3442"/>
      <c r="I32" s="3442"/>
      <c r="J32" s="3442"/>
      <c r="K32" s="3442"/>
      <c r="L32" s="3443"/>
      <c r="M32" s="2468"/>
      <c r="N32" s="2468"/>
      <c r="O32" s="2468"/>
      <c r="P32" s="2468"/>
      <c r="Q32" s="2468"/>
      <c r="R32" s="2468"/>
      <c r="S32" s="3301"/>
      <c r="T32" s="3301"/>
      <c r="U32" s="3301"/>
      <c r="V32" s="3301"/>
      <c r="W32" s="3301"/>
      <c r="X32" s="3301"/>
      <c r="Y32" s="3311"/>
      <c r="Z32" s="3312"/>
      <c r="AA32" s="3312"/>
      <c r="AB32" s="3312"/>
      <c r="AC32" s="3312"/>
      <c r="AD32" s="3312"/>
      <c r="AE32" s="3312"/>
      <c r="AF32" s="3312"/>
      <c r="AG32" s="3312"/>
      <c r="AH32" s="3312"/>
      <c r="AI32" s="3312"/>
      <c r="AJ32" s="3312"/>
      <c r="AK32" s="3312"/>
      <c r="AL32" s="3312"/>
      <c r="AM32" s="3312"/>
      <c r="AN32" s="3312"/>
      <c r="AO32" s="3312"/>
      <c r="AP32" s="3312"/>
      <c r="AQ32" s="3312"/>
      <c r="AR32" s="3312"/>
      <c r="AS32" s="3312"/>
      <c r="AT32" s="3312"/>
      <c r="AU32" s="3312"/>
      <c r="AV32" s="3312"/>
      <c r="AW32" s="3312"/>
      <c r="AX32" s="3312"/>
      <c r="AY32" s="3313"/>
    </row>
    <row r="33" spans="1:51" ht="23.1" customHeight="1" x14ac:dyDescent="0.15">
      <c r="B33" s="1319"/>
      <c r="C33" s="1320"/>
      <c r="D33" s="3441"/>
      <c r="E33" s="3442"/>
      <c r="F33" s="3442"/>
      <c r="G33" s="3442"/>
      <c r="H33" s="3442"/>
      <c r="I33" s="3442"/>
      <c r="J33" s="3442"/>
      <c r="K33" s="3442"/>
      <c r="L33" s="3443"/>
      <c r="M33" s="2468"/>
      <c r="N33" s="2468"/>
      <c r="O33" s="2468"/>
      <c r="P33" s="2468"/>
      <c r="Q33" s="2468"/>
      <c r="R33" s="2468"/>
      <c r="S33" s="3301"/>
      <c r="T33" s="3301"/>
      <c r="U33" s="3301"/>
      <c r="V33" s="3301"/>
      <c r="W33" s="3301"/>
      <c r="X33" s="3301"/>
      <c r="Y33" s="3311"/>
      <c r="Z33" s="3312"/>
      <c r="AA33" s="3312"/>
      <c r="AB33" s="3312"/>
      <c r="AC33" s="3312"/>
      <c r="AD33" s="3312"/>
      <c r="AE33" s="3312"/>
      <c r="AF33" s="3312"/>
      <c r="AG33" s="3312"/>
      <c r="AH33" s="3312"/>
      <c r="AI33" s="3312"/>
      <c r="AJ33" s="3312"/>
      <c r="AK33" s="3312"/>
      <c r="AL33" s="3312"/>
      <c r="AM33" s="3312"/>
      <c r="AN33" s="3312"/>
      <c r="AO33" s="3312"/>
      <c r="AP33" s="3312"/>
      <c r="AQ33" s="3312"/>
      <c r="AR33" s="3312"/>
      <c r="AS33" s="3312"/>
      <c r="AT33" s="3312"/>
      <c r="AU33" s="3312"/>
      <c r="AV33" s="3312"/>
      <c r="AW33" s="3312"/>
      <c r="AX33" s="3312"/>
      <c r="AY33" s="3313"/>
    </row>
    <row r="34" spans="1:51" ht="23.1" customHeight="1" x14ac:dyDescent="0.15">
      <c r="B34" s="1319"/>
      <c r="C34" s="1320"/>
      <c r="D34" s="3435"/>
      <c r="E34" s="3436"/>
      <c r="F34" s="3436"/>
      <c r="G34" s="3436"/>
      <c r="H34" s="3436"/>
      <c r="I34" s="3436"/>
      <c r="J34" s="3436"/>
      <c r="K34" s="3436"/>
      <c r="L34" s="3437"/>
      <c r="M34" s="3297"/>
      <c r="N34" s="3297"/>
      <c r="O34" s="3297"/>
      <c r="P34" s="3297"/>
      <c r="Q34" s="3297"/>
      <c r="R34" s="3297"/>
      <c r="S34" s="2828"/>
      <c r="T34" s="2828"/>
      <c r="U34" s="2828"/>
      <c r="V34" s="2828"/>
      <c r="W34" s="2828"/>
      <c r="X34" s="2828"/>
      <c r="Y34" s="3311"/>
      <c r="Z34" s="3312"/>
      <c r="AA34" s="3312"/>
      <c r="AB34" s="3312"/>
      <c r="AC34" s="3312"/>
      <c r="AD34" s="3312"/>
      <c r="AE34" s="3312"/>
      <c r="AF34" s="3312"/>
      <c r="AG34" s="3312"/>
      <c r="AH34" s="3312"/>
      <c r="AI34" s="3312"/>
      <c r="AJ34" s="3312"/>
      <c r="AK34" s="3312"/>
      <c r="AL34" s="3312"/>
      <c r="AM34" s="3312"/>
      <c r="AN34" s="3312"/>
      <c r="AO34" s="3312"/>
      <c r="AP34" s="3312"/>
      <c r="AQ34" s="3312"/>
      <c r="AR34" s="3312"/>
      <c r="AS34" s="3312"/>
      <c r="AT34" s="3312"/>
      <c r="AU34" s="3312"/>
      <c r="AV34" s="3312"/>
      <c r="AW34" s="3312"/>
      <c r="AX34" s="3312"/>
      <c r="AY34" s="3313"/>
    </row>
    <row r="35" spans="1:51" ht="23.1" customHeight="1" x14ac:dyDescent="0.15">
      <c r="B35" s="1321"/>
      <c r="C35" s="1322"/>
      <c r="D35" s="1303" t="s">
        <v>21</v>
      </c>
      <c r="E35" s="1304"/>
      <c r="F35" s="1304"/>
      <c r="G35" s="1304"/>
      <c r="H35" s="1304"/>
      <c r="I35" s="1304"/>
      <c r="J35" s="1304"/>
      <c r="K35" s="1304"/>
      <c r="L35" s="1305"/>
      <c r="M35" s="3438" t="s">
        <v>1852</v>
      </c>
      <c r="N35" s="3438"/>
      <c r="O35" s="3438"/>
      <c r="P35" s="3438"/>
      <c r="Q35" s="3438"/>
      <c r="R35" s="3438"/>
      <c r="S35" s="3439" t="s">
        <v>1853</v>
      </c>
      <c r="T35" s="3440"/>
      <c r="U35" s="3440"/>
      <c r="V35" s="3440"/>
      <c r="W35" s="3440"/>
      <c r="X35" s="3440"/>
      <c r="Y35" s="3314"/>
      <c r="Z35" s="3315"/>
      <c r="AA35" s="3315"/>
      <c r="AB35" s="3315"/>
      <c r="AC35" s="3315"/>
      <c r="AD35" s="3315"/>
      <c r="AE35" s="3315"/>
      <c r="AF35" s="3315"/>
      <c r="AG35" s="3315"/>
      <c r="AH35" s="3315"/>
      <c r="AI35" s="3315"/>
      <c r="AJ35" s="3315"/>
      <c r="AK35" s="3315"/>
      <c r="AL35" s="3315"/>
      <c r="AM35" s="3315"/>
      <c r="AN35" s="3315"/>
      <c r="AO35" s="3315"/>
      <c r="AP35" s="3315"/>
      <c r="AQ35" s="3315"/>
      <c r="AR35" s="3315"/>
      <c r="AS35" s="3315"/>
      <c r="AT35" s="3315"/>
      <c r="AU35" s="3315"/>
      <c r="AV35" s="3315"/>
      <c r="AW35" s="3315"/>
      <c r="AX35" s="3315"/>
      <c r="AY35" s="3316"/>
    </row>
    <row r="36" spans="1:51" ht="2.95" customHeight="1" x14ac:dyDescent="0.15">
      <c r="A36" s="1"/>
      <c r="B36" s="2"/>
      <c r="C36" s="2"/>
      <c r="D36" s="120"/>
      <c r="E36" s="120"/>
      <c r="F36" s="120"/>
      <c r="G36" s="120"/>
      <c r="H36" s="120"/>
      <c r="I36" s="120"/>
      <c r="J36" s="120"/>
      <c r="K36" s="12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c r="AM36" s="120"/>
      <c r="AN36" s="120"/>
      <c r="AO36" s="120"/>
      <c r="AP36" s="120"/>
      <c r="AQ36" s="120"/>
      <c r="AR36" s="120"/>
      <c r="AS36" s="120"/>
      <c r="AT36" s="120"/>
      <c r="AU36" s="120"/>
      <c r="AV36" s="120"/>
      <c r="AW36" s="120"/>
      <c r="AX36" s="120"/>
      <c r="AY36" s="120"/>
    </row>
    <row r="37" spans="1:51" ht="2.95" customHeight="1" thickBot="1" x14ac:dyDescent="0.2">
      <c r="A37" s="1"/>
      <c r="B37" s="3"/>
      <c r="C37" s="3"/>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row>
    <row r="38" spans="1:51" ht="20.95" hidden="1" customHeight="1" x14ac:dyDescent="0.15">
      <c r="B38" s="549" t="s">
        <v>40</v>
      </c>
      <c r="C38" s="550"/>
      <c r="D38" s="553" t="s">
        <v>41</v>
      </c>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4"/>
      <c r="AQ38" s="554"/>
      <c r="AR38" s="554"/>
      <c r="AS38" s="554"/>
      <c r="AT38" s="554"/>
      <c r="AU38" s="554"/>
      <c r="AV38" s="554"/>
      <c r="AW38" s="554"/>
      <c r="AX38" s="554"/>
      <c r="AY38" s="555"/>
    </row>
    <row r="39" spans="1:51" ht="203.25" hidden="1" customHeight="1" x14ac:dyDescent="0.15">
      <c r="B39" s="549"/>
      <c r="C39" s="550"/>
      <c r="D39" s="556" t="s">
        <v>42</v>
      </c>
      <c r="E39" s="557"/>
      <c r="F39" s="557"/>
      <c r="G39" s="557"/>
      <c r="H39" s="557"/>
      <c r="I39" s="557"/>
      <c r="J39" s="557"/>
      <c r="K39" s="557"/>
      <c r="L39" s="557"/>
      <c r="M39" s="557"/>
      <c r="N39" s="557"/>
      <c r="O39" s="557"/>
      <c r="P39" s="557"/>
      <c r="Q39" s="557"/>
      <c r="R39" s="557"/>
      <c r="S39" s="557"/>
      <c r="T39" s="557"/>
      <c r="U39" s="557"/>
      <c r="V39" s="557"/>
      <c r="W39" s="557"/>
      <c r="X39" s="557"/>
      <c r="Y39" s="557"/>
      <c r="Z39" s="557"/>
      <c r="AA39" s="557"/>
      <c r="AB39" s="557"/>
      <c r="AC39" s="557"/>
      <c r="AD39" s="557"/>
      <c r="AE39" s="557"/>
      <c r="AF39" s="557"/>
      <c r="AG39" s="557"/>
      <c r="AH39" s="557"/>
      <c r="AI39" s="557"/>
      <c r="AJ39" s="557"/>
      <c r="AK39" s="557"/>
      <c r="AL39" s="557"/>
      <c r="AM39" s="557"/>
      <c r="AN39" s="557"/>
      <c r="AO39" s="557"/>
      <c r="AP39" s="557"/>
      <c r="AQ39" s="557"/>
      <c r="AR39" s="557"/>
      <c r="AS39" s="557"/>
      <c r="AT39" s="557"/>
      <c r="AU39" s="557"/>
      <c r="AV39" s="557"/>
      <c r="AW39" s="557"/>
      <c r="AX39" s="557"/>
      <c r="AY39" s="558"/>
    </row>
    <row r="40" spans="1:51" ht="20.3" hidden="1" customHeight="1" x14ac:dyDescent="0.15">
      <c r="B40" s="549"/>
      <c r="C40" s="550"/>
      <c r="D40" s="559" t="s">
        <v>43</v>
      </c>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1"/>
    </row>
    <row r="41" spans="1:51" ht="100.5" hidden="1" customHeight="1" thickBot="1" x14ac:dyDescent="0.2">
      <c r="B41" s="551"/>
      <c r="C41" s="552"/>
      <c r="D41" s="562"/>
      <c r="E41" s="563"/>
      <c r="F41" s="563"/>
      <c r="G41" s="563"/>
      <c r="H41" s="563"/>
      <c r="I41" s="563"/>
      <c r="J41" s="563"/>
      <c r="K41" s="563"/>
      <c r="L41" s="563"/>
      <c r="M41" s="563"/>
      <c r="N41" s="563"/>
      <c r="O41" s="563"/>
      <c r="P41" s="563"/>
      <c r="Q41" s="563"/>
      <c r="R41" s="563"/>
      <c r="S41" s="563"/>
      <c r="T41" s="563"/>
      <c r="U41" s="563"/>
      <c r="V41" s="563"/>
      <c r="W41" s="563"/>
      <c r="X41" s="563"/>
      <c r="Y41" s="563"/>
      <c r="Z41" s="563"/>
      <c r="AA41" s="563"/>
      <c r="AB41" s="563"/>
      <c r="AC41" s="563"/>
      <c r="AD41" s="563"/>
      <c r="AE41" s="563"/>
      <c r="AF41" s="563"/>
      <c r="AG41" s="563"/>
      <c r="AH41" s="563"/>
      <c r="AI41" s="563"/>
      <c r="AJ41" s="563"/>
      <c r="AK41" s="563"/>
      <c r="AL41" s="563"/>
      <c r="AM41" s="563"/>
      <c r="AN41" s="563"/>
      <c r="AO41" s="563"/>
      <c r="AP41" s="563"/>
      <c r="AQ41" s="563"/>
      <c r="AR41" s="563"/>
      <c r="AS41" s="563"/>
      <c r="AT41" s="563"/>
      <c r="AU41" s="563"/>
      <c r="AV41" s="563"/>
      <c r="AW41" s="563"/>
      <c r="AX41" s="563"/>
      <c r="AY41" s="564"/>
    </row>
    <row r="42" spans="1:51" ht="20.95" hidden="1" customHeight="1" x14ac:dyDescent="0.15">
      <c r="A42" s="4"/>
      <c r="B42" s="5"/>
      <c r="C42" s="6"/>
      <c r="D42" s="596" t="s">
        <v>44</v>
      </c>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8"/>
    </row>
    <row r="43" spans="1:51" ht="136" hidden="1" customHeight="1" x14ac:dyDescent="0.15">
      <c r="A43" s="4"/>
      <c r="B43" s="7"/>
      <c r="C43" s="8"/>
      <c r="D43" s="599"/>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1"/>
    </row>
    <row r="44" spans="1:51" ht="20.95" customHeight="1" x14ac:dyDescent="0.15">
      <c r="A44" s="4"/>
      <c r="B44" s="602" t="s">
        <v>45</v>
      </c>
      <c r="C44" s="603"/>
      <c r="D44" s="603"/>
      <c r="E44" s="603"/>
      <c r="F44" s="603"/>
      <c r="G44" s="603"/>
      <c r="H44" s="603"/>
      <c r="I44" s="603"/>
      <c r="J44" s="603"/>
      <c r="K44" s="603"/>
      <c r="L44" s="603"/>
      <c r="M44" s="603"/>
      <c r="N44" s="603"/>
      <c r="O44" s="603"/>
      <c r="P44" s="603"/>
      <c r="Q44" s="603"/>
      <c r="R44" s="603"/>
      <c r="S44" s="603"/>
      <c r="T44" s="603"/>
      <c r="U44" s="603"/>
      <c r="V44" s="603"/>
      <c r="W44" s="603"/>
      <c r="X44" s="603"/>
      <c r="Y44" s="603"/>
      <c r="Z44" s="603"/>
      <c r="AA44" s="603"/>
      <c r="AB44" s="603"/>
      <c r="AC44" s="603"/>
      <c r="AD44" s="603"/>
      <c r="AE44" s="603"/>
      <c r="AF44" s="603"/>
      <c r="AG44" s="603"/>
      <c r="AH44" s="603"/>
      <c r="AI44" s="603"/>
      <c r="AJ44" s="603"/>
      <c r="AK44" s="603"/>
      <c r="AL44" s="603"/>
      <c r="AM44" s="603"/>
      <c r="AN44" s="603"/>
      <c r="AO44" s="603"/>
      <c r="AP44" s="603"/>
      <c r="AQ44" s="603"/>
      <c r="AR44" s="603"/>
      <c r="AS44" s="603"/>
      <c r="AT44" s="603"/>
      <c r="AU44" s="603"/>
      <c r="AV44" s="603"/>
      <c r="AW44" s="603"/>
      <c r="AX44" s="603"/>
      <c r="AY44" s="604"/>
    </row>
    <row r="45" spans="1:51" ht="20.95" customHeight="1" x14ac:dyDescent="0.15">
      <c r="A45" s="4"/>
      <c r="B45" s="7"/>
      <c r="C45" s="8"/>
      <c r="D45" s="605" t="s">
        <v>46</v>
      </c>
      <c r="E45" s="606"/>
      <c r="F45" s="606"/>
      <c r="G45" s="606"/>
      <c r="H45" s="607" t="s">
        <v>47</v>
      </c>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8"/>
      <c r="AH45" s="607" t="s">
        <v>48</v>
      </c>
      <c r="AI45" s="606"/>
      <c r="AJ45" s="606"/>
      <c r="AK45" s="606"/>
      <c r="AL45" s="606"/>
      <c r="AM45" s="606"/>
      <c r="AN45" s="606"/>
      <c r="AO45" s="606"/>
      <c r="AP45" s="606"/>
      <c r="AQ45" s="606"/>
      <c r="AR45" s="606"/>
      <c r="AS45" s="606"/>
      <c r="AT45" s="606"/>
      <c r="AU45" s="606"/>
      <c r="AV45" s="606"/>
      <c r="AW45" s="606"/>
      <c r="AX45" s="606"/>
      <c r="AY45" s="609"/>
    </row>
    <row r="46" spans="1:51" ht="26.2" customHeight="1" x14ac:dyDescent="0.15">
      <c r="A46" s="4"/>
      <c r="B46" s="565" t="s">
        <v>49</v>
      </c>
      <c r="C46" s="566"/>
      <c r="D46" s="1758" t="s">
        <v>1714</v>
      </c>
      <c r="E46" s="1810"/>
      <c r="F46" s="1810"/>
      <c r="G46" s="1811"/>
      <c r="H46" s="574" t="s">
        <v>51</v>
      </c>
      <c r="I46" s="572"/>
      <c r="J46" s="572"/>
      <c r="K46" s="572"/>
      <c r="L46" s="572"/>
      <c r="M46" s="572"/>
      <c r="N46" s="572"/>
      <c r="O46" s="572"/>
      <c r="P46" s="572"/>
      <c r="Q46" s="572"/>
      <c r="R46" s="572"/>
      <c r="S46" s="572"/>
      <c r="T46" s="572"/>
      <c r="U46" s="572"/>
      <c r="V46" s="572"/>
      <c r="W46" s="572"/>
      <c r="X46" s="572"/>
      <c r="Y46" s="572"/>
      <c r="Z46" s="572"/>
      <c r="AA46" s="572"/>
      <c r="AB46" s="572"/>
      <c r="AC46" s="572"/>
      <c r="AD46" s="572"/>
      <c r="AE46" s="572"/>
      <c r="AF46" s="572"/>
      <c r="AG46" s="573"/>
      <c r="AH46" s="2129" t="s">
        <v>1854</v>
      </c>
      <c r="AI46" s="1345"/>
      <c r="AJ46" s="1345"/>
      <c r="AK46" s="1345"/>
      <c r="AL46" s="1345"/>
      <c r="AM46" s="1345"/>
      <c r="AN46" s="1345"/>
      <c r="AO46" s="1345"/>
      <c r="AP46" s="1345"/>
      <c r="AQ46" s="1345"/>
      <c r="AR46" s="1345"/>
      <c r="AS46" s="1345"/>
      <c r="AT46" s="1345"/>
      <c r="AU46" s="1345"/>
      <c r="AV46" s="1345"/>
      <c r="AW46" s="1345"/>
      <c r="AX46" s="1345"/>
      <c r="AY46" s="1346"/>
    </row>
    <row r="47" spans="1:51" ht="33.4" customHeight="1" x14ac:dyDescent="0.15">
      <c r="A47" s="4"/>
      <c r="B47" s="567"/>
      <c r="C47" s="568"/>
      <c r="D47" s="1760" t="s">
        <v>1714</v>
      </c>
      <c r="E47" s="1786"/>
      <c r="F47" s="1786"/>
      <c r="G47" s="1787"/>
      <c r="H47" s="587" t="s">
        <v>52</v>
      </c>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9"/>
      <c r="AH47" s="1347"/>
      <c r="AI47" s="1348"/>
      <c r="AJ47" s="1348"/>
      <c r="AK47" s="1348"/>
      <c r="AL47" s="1348"/>
      <c r="AM47" s="1348"/>
      <c r="AN47" s="1348"/>
      <c r="AO47" s="1348"/>
      <c r="AP47" s="1348"/>
      <c r="AQ47" s="1348"/>
      <c r="AR47" s="1348"/>
      <c r="AS47" s="1348"/>
      <c r="AT47" s="1348"/>
      <c r="AU47" s="1348"/>
      <c r="AV47" s="1348"/>
      <c r="AW47" s="1348"/>
      <c r="AX47" s="1348"/>
      <c r="AY47" s="1349"/>
    </row>
    <row r="48" spans="1:51" ht="26.2" customHeight="1" x14ac:dyDescent="0.15">
      <c r="A48" s="4"/>
      <c r="B48" s="569"/>
      <c r="C48" s="570"/>
      <c r="D48" s="590" t="s">
        <v>1717</v>
      </c>
      <c r="E48" s="1799"/>
      <c r="F48" s="1799"/>
      <c r="G48" s="1800"/>
      <c r="H48" s="593" t="s">
        <v>1716</v>
      </c>
      <c r="I48" s="594"/>
      <c r="J48" s="594"/>
      <c r="K48" s="594"/>
      <c r="L48" s="594"/>
      <c r="M48" s="594"/>
      <c r="N48" s="594"/>
      <c r="O48" s="594"/>
      <c r="P48" s="594"/>
      <c r="Q48" s="594"/>
      <c r="R48" s="594"/>
      <c r="S48" s="594"/>
      <c r="T48" s="594"/>
      <c r="U48" s="594"/>
      <c r="V48" s="594"/>
      <c r="W48" s="594"/>
      <c r="X48" s="594"/>
      <c r="Y48" s="594"/>
      <c r="Z48" s="594"/>
      <c r="AA48" s="594"/>
      <c r="AB48" s="594"/>
      <c r="AC48" s="594"/>
      <c r="AD48" s="594"/>
      <c r="AE48" s="594"/>
      <c r="AF48" s="594"/>
      <c r="AG48" s="595"/>
      <c r="AH48" s="1350"/>
      <c r="AI48" s="1351"/>
      <c r="AJ48" s="1351"/>
      <c r="AK48" s="1351"/>
      <c r="AL48" s="1351"/>
      <c r="AM48" s="1351"/>
      <c r="AN48" s="1351"/>
      <c r="AO48" s="1351"/>
      <c r="AP48" s="1351"/>
      <c r="AQ48" s="1351"/>
      <c r="AR48" s="1351"/>
      <c r="AS48" s="1351"/>
      <c r="AT48" s="1351"/>
      <c r="AU48" s="1351"/>
      <c r="AV48" s="1351"/>
      <c r="AW48" s="1351"/>
      <c r="AX48" s="1351"/>
      <c r="AY48" s="1352"/>
    </row>
    <row r="49" spans="1:51" ht="26.2" customHeight="1" x14ac:dyDescent="0.15">
      <c r="A49" s="4"/>
      <c r="B49" s="567" t="s">
        <v>53</v>
      </c>
      <c r="C49" s="568"/>
      <c r="D49" s="626" t="s">
        <v>1855</v>
      </c>
      <c r="E49" s="1810"/>
      <c r="F49" s="1810"/>
      <c r="G49" s="1811"/>
      <c r="H49" s="574" t="s">
        <v>54</v>
      </c>
      <c r="I49" s="572"/>
      <c r="J49" s="572"/>
      <c r="K49" s="572"/>
      <c r="L49" s="572"/>
      <c r="M49" s="572"/>
      <c r="N49" s="572"/>
      <c r="O49" s="572"/>
      <c r="P49" s="572"/>
      <c r="Q49" s="572"/>
      <c r="R49" s="572"/>
      <c r="S49" s="572"/>
      <c r="T49" s="572"/>
      <c r="U49" s="572"/>
      <c r="V49" s="572"/>
      <c r="W49" s="572"/>
      <c r="X49" s="572"/>
      <c r="Y49" s="572"/>
      <c r="Z49" s="572"/>
      <c r="AA49" s="572"/>
      <c r="AB49" s="572"/>
      <c r="AC49" s="572"/>
      <c r="AD49" s="572"/>
      <c r="AE49" s="572"/>
      <c r="AF49" s="572"/>
      <c r="AG49" s="573"/>
      <c r="AH49" s="2129" t="s">
        <v>1856</v>
      </c>
      <c r="AI49" s="1345"/>
      <c r="AJ49" s="1345"/>
      <c r="AK49" s="1345"/>
      <c r="AL49" s="1345"/>
      <c r="AM49" s="1345"/>
      <c r="AN49" s="1345"/>
      <c r="AO49" s="1345"/>
      <c r="AP49" s="1345"/>
      <c r="AQ49" s="1345"/>
      <c r="AR49" s="1345"/>
      <c r="AS49" s="1345"/>
      <c r="AT49" s="1345"/>
      <c r="AU49" s="1345"/>
      <c r="AV49" s="1345"/>
      <c r="AW49" s="1345"/>
      <c r="AX49" s="1345"/>
      <c r="AY49" s="1346"/>
    </row>
    <row r="50" spans="1:51" ht="26.2" customHeight="1" x14ac:dyDescent="0.15">
      <c r="A50" s="4"/>
      <c r="B50" s="567"/>
      <c r="C50" s="568"/>
      <c r="D50" s="3432" t="s">
        <v>1717</v>
      </c>
      <c r="E50" s="3433"/>
      <c r="F50" s="3433"/>
      <c r="G50" s="3434"/>
      <c r="H50" s="625" t="s">
        <v>1718</v>
      </c>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6"/>
      <c r="AH50" s="1347"/>
      <c r="AI50" s="1348"/>
      <c r="AJ50" s="1348"/>
      <c r="AK50" s="1348"/>
      <c r="AL50" s="1348"/>
      <c r="AM50" s="1348"/>
      <c r="AN50" s="1348"/>
      <c r="AO50" s="1348"/>
      <c r="AP50" s="1348"/>
      <c r="AQ50" s="1348"/>
      <c r="AR50" s="1348"/>
      <c r="AS50" s="1348"/>
      <c r="AT50" s="1348"/>
      <c r="AU50" s="1348"/>
      <c r="AV50" s="1348"/>
      <c r="AW50" s="1348"/>
      <c r="AX50" s="1348"/>
      <c r="AY50" s="1349"/>
    </row>
    <row r="51" spans="1:51" ht="26.2" customHeight="1" x14ac:dyDescent="0.15">
      <c r="A51" s="4"/>
      <c r="B51" s="567"/>
      <c r="C51" s="568"/>
      <c r="D51" s="622" t="s">
        <v>1714</v>
      </c>
      <c r="E51" s="1786"/>
      <c r="F51" s="1786"/>
      <c r="G51" s="1787"/>
      <c r="H51" s="625" t="s">
        <v>55</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6"/>
      <c r="AH51" s="1347"/>
      <c r="AI51" s="1348"/>
      <c r="AJ51" s="1348"/>
      <c r="AK51" s="1348"/>
      <c r="AL51" s="1348"/>
      <c r="AM51" s="1348"/>
      <c r="AN51" s="1348"/>
      <c r="AO51" s="1348"/>
      <c r="AP51" s="1348"/>
      <c r="AQ51" s="1348"/>
      <c r="AR51" s="1348"/>
      <c r="AS51" s="1348"/>
      <c r="AT51" s="1348"/>
      <c r="AU51" s="1348"/>
      <c r="AV51" s="1348"/>
      <c r="AW51" s="1348"/>
      <c r="AX51" s="1348"/>
      <c r="AY51" s="1349"/>
    </row>
    <row r="52" spans="1:51" ht="26.2" customHeight="1" x14ac:dyDescent="0.15">
      <c r="A52" s="4"/>
      <c r="B52" s="567"/>
      <c r="C52" s="568"/>
      <c r="D52" s="622" t="s">
        <v>1714</v>
      </c>
      <c r="E52" s="1786"/>
      <c r="F52" s="1786"/>
      <c r="G52" s="1787"/>
      <c r="H52" s="625" t="s">
        <v>56</v>
      </c>
      <c r="I52" s="585"/>
      <c r="J52" s="585"/>
      <c r="K52" s="585"/>
      <c r="L52" s="585"/>
      <c r="M52" s="585"/>
      <c r="N52" s="585"/>
      <c r="O52" s="585"/>
      <c r="P52" s="585"/>
      <c r="Q52" s="585"/>
      <c r="R52" s="585"/>
      <c r="S52" s="585"/>
      <c r="T52" s="585"/>
      <c r="U52" s="585"/>
      <c r="V52" s="585"/>
      <c r="W52" s="585"/>
      <c r="X52" s="585"/>
      <c r="Y52" s="585"/>
      <c r="Z52" s="585"/>
      <c r="AA52" s="585"/>
      <c r="AB52" s="585"/>
      <c r="AC52" s="585"/>
      <c r="AD52" s="585"/>
      <c r="AE52" s="585"/>
      <c r="AF52" s="585"/>
      <c r="AG52" s="586"/>
      <c r="AH52" s="1347"/>
      <c r="AI52" s="1348"/>
      <c r="AJ52" s="1348"/>
      <c r="AK52" s="1348"/>
      <c r="AL52" s="1348"/>
      <c r="AM52" s="1348"/>
      <c r="AN52" s="1348"/>
      <c r="AO52" s="1348"/>
      <c r="AP52" s="1348"/>
      <c r="AQ52" s="1348"/>
      <c r="AR52" s="1348"/>
      <c r="AS52" s="1348"/>
      <c r="AT52" s="1348"/>
      <c r="AU52" s="1348"/>
      <c r="AV52" s="1348"/>
      <c r="AW52" s="1348"/>
      <c r="AX52" s="1348"/>
      <c r="AY52" s="1349"/>
    </row>
    <row r="53" spans="1:51" ht="26.2" customHeight="1" x14ac:dyDescent="0.15">
      <c r="A53" s="4"/>
      <c r="B53" s="569"/>
      <c r="C53" s="570"/>
      <c r="D53" s="590" t="s">
        <v>1714</v>
      </c>
      <c r="E53" s="1799"/>
      <c r="F53" s="1799"/>
      <c r="G53" s="1800"/>
      <c r="H53" s="593" t="s">
        <v>57</v>
      </c>
      <c r="I53" s="594"/>
      <c r="J53" s="594"/>
      <c r="K53" s="594"/>
      <c r="L53" s="594"/>
      <c r="M53" s="594"/>
      <c r="N53" s="594"/>
      <c r="O53" s="594"/>
      <c r="P53" s="594"/>
      <c r="Q53" s="594"/>
      <c r="R53" s="594"/>
      <c r="S53" s="594"/>
      <c r="T53" s="594"/>
      <c r="U53" s="594"/>
      <c r="V53" s="594"/>
      <c r="W53" s="594"/>
      <c r="X53" s="594"/>
      <c r="Y53" s="594"/>
      <c r="Z53" s="594"/>
      <c r="AA53" s="594"/>
      <c r="AB53" s="594"/>
      <c r="AC53" s="594"/>
      <c r="AD53" s="594"/>
      <c r="AE53" s="594"/>
      <c r="AF53" s="594"/>
      <c r="AG53" s="595"/>
      <c r="AH53" s="1350"/>
      <c r="AI53" s="1351"/>
      <c r="AJ53" s="1351"/>
      <c r="AK53" s="1351"/>
      <c r="AL53" s="1351"/>
      <c r="AM53" s="1351"/>
      <c r="AN53" s="1351"/>
      <c r="AO53" s="1351"/>
      <c r="AP53" s="1351"/>
      <c r="AQ53" s="1351"/>
      <c r="AR53" s="1351"/>
      <c r="AS53" s="1351"/>
      <c r="AT53" s="1351"/>
      <c r="AU53" s="1351"/>
      <c r="AV53" s="1351"/>
      <c r="AW53" s="1351"/>
      <c r="AX53" s="1351"/>
      <c r="AY53" s="1352"/>
    </row>
    <row r="54" spans="1:51" ht="26.2" customHeight="1" x14ac:dyDescent="0.15">
      <c r="A54" s="4"/>
      <c r="B54" s="565" t="s">
        <v>58</v>
      </c>
      <c r="C54" s="566"/>
      <c r="D54" s="626" t="s">
        <v>1714</v>
      </c>
      <c r="E54" s="1810"/>
      <c r="F54" s="1810"/>
      <c r="G54" s="1811"/>
      <c r="H54" s="574" t="s">
        <v>59</v>
      </c>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3"/>
      <c r="AH54" s="2129" t="s">
        <v>1857</v>
      </c>
      <c r="AI54" s="1345"/>
      <c r="AJ54" s="1345"/>
      <c r="AK54" s="1345"/>
      <c r="AL54" s="1345"/>
      <c r="AM54" s="1345"/>
      <c r="AN54" s="1345"/>
      <c r="AO54" s="1345"/>
      <c r="AP54" s="1345"/>
      <c r="AQ54" s="1345"/>
      <c r="AR54" s="1345"/>
      <c r="AS54" s="1345"/>
      <c r="AT54" s="1345"/>
      <c r="AU54" s="1345"/>
      <c r="AV54" s="1345"/>
      <c r="AW54" s="1345"/>
      <c r="AX54" s="1345"/>
      <c r="AY54" s="1346"/>
    </row>
    <row r="55" spans="1:51" ht="26.2" customHeight="1" x14ac:dyDescent="0.15">
      <c r="A55" s="4"/>
      <c r="B55" s="567"/>
      <c r="C55" s="568"/>
      <c r="D55" s="627" t="s">
        <v>1714</v>
      </c>
      <c r="E55" s="1298"/>
      <c r="F55" s="1298"/>
      <c r="G55" s="1299"/>
      <c r="H55" s="625" t="s">
        <v>60</v>
      </c>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6"/>
      <c r="AH55" s="1347"/>
      <c r="AI55" s="1348"/>
      <c r="AJ55" s="1348"/>
      <c r="AK55" s="1348"/>
      <c r="AL55" s="1348"/>
      <c r="AM55" s="1348"/>
      <c r="AN55" s="1348"/>
      <c r="AO55" s="1348"/>
      <c r="AP55" s="1348"/>
      <c r="AQ55" s="1348"/>
      <c r="AR55" s="1348"/>
      <c r="AS55" s="1348"/>
      <c r="AT55" s="1348"/>
      <c r="AU55" s="1348"/>
      <c r="AV55" s="1348"/>
      <c r="AW55" s="1348"/>
      <c r="AX55" s="1348"/>
      <c r="AY55" s="1349"/>
    </row>
    <row r="56" spans="1:51" ht="26.2" customHeight="1" x14ac:dyDescent="0.15">
      <c r="A56" s="4"/>
      <c r="B56" s="567"/>
      <c r="C56" s="568"/>
      <c r="D56" s="622" t="s">
        <v>1714</v>
      </c>
      <c r="E56" s="1786"/>
      <c r="F56" s="1786"/>
      <c r="G56" s="1787"/>
      <c r="H56" s="625" t="s">
        <v>1719</v>
      </c>
      <c r="I56" s="585"/>
      <c r="J56" s="585"/>
      <c r="K56" s="585"/>
      <c r="L56" s="585"/>
      <c r="M56" s="585"/>
      <c r="N56" s="585"/>
      <c r="O56" s="585"/>
      <c r="P56" s="585"/>
      <c r="Q56" s="585"/>
      <c r="R56" s="585"/>
      <c r="S56" s="585"/>
      <c r="T56" s="585"/>
      <c r="U56" s="585"/>
      <c r="V56" s="585"/>
      <c r="W56" s="585"/>
      <c r="X56" s="585"/>
      <c r="Y56" s="585"/>
      <c r="Z56" s="585"/>
      <c r="AA56" s="585"/>
      <c r="AB56" s="585"/>
      <c r="AC56" s="585"/>
      <c r="AD56" s="585"/>
      <c r="AE56" s="585"/>
      <c r="AF56" s="585"/>
      <c r="AG56" s="586"/>
      <c r="AH56" s="1347"/>
      <c r="AI56" s="1348"/>
      <c r="AJ56" s="1348"/>
      <c r="AK56" s="1348"/>
      <c r="AL56" s="1348"/>
      <c r="AM56" s="1348"/>
      <c r="AN56" s="1348"/>
      <c r="AO56" s="1348"/>
      <c r="AP56" s="1348"/>
      <c r="AQ56" s="1348"/>
      <c r="AR56" s="1348"/>
      <c r="AS56" s="1348"/>
      <c r="AT56" s="1348"/>
      <c r="AU56" s="1348"/>
      <c r="AV56" s="1348"/>
      <c r="AW56" s="1348"/>
      <c r="AX56" s="1348"/>
      <c r="AY56" s="1349"/>
    </row>
    <row r="57" spans="1:51" ht="26.2" customHeight="1" x14ac:dyDescent="0.15">
      <c r="A57" s="4"/>
      <c r="B57" s="567"/>
      <c r="C57" s="568"/>
      <c r="D57" s="628" t="s">
        <v>1574</v>
      </c>
      <c r="E57" s="3430"/>
      <c r="F57" s="3430"/>
      <c r="G57" s="3431"/>
      <c r="H57" s="631" t="s">
        <v>61</v>
      </c>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3"/>
      <c r="AH57" s="1347"/>
      <c r="AI57" s="1348"/>
      <c r="AJ57" s="1348"/>
      <c r="AK57" s="1348"/>
      <c r="AL57" s="1348"/>
      <c r="AM57" s="1348"/>
      <c r="AN57" s="1348"/>
      <c r="AO57" s="1348"/>
      <c r="AP57" s="1348"/>
      <c r="AQ57" s="1348"/>
      <c r="AR57" s="1348"/>
      <c r="AS57" s="1348"/>
      <c r="AT57" s="1348"/>
      <c r="AU57" s="1348"/>
      <c r="AV57" s="1348"/>
      <c r="AW57" s="1348"/>
      <c r="AX57" s="1348"/>
      <c r="AY57" s="1349"/>
    </row>
    <row r="58" spans="1:51" ht="26.2" customHeight="1" x14ac:dyDescent="0.15">
      <c r="A58" s="4"/>
      <c r="B58" s="567"/>
      <c r="C58" s="568"/>
      <c r="D58" s="634"/>
      <c r="E58" s="3426"/>
      <c r="F58" s="3426"/>
      <c r="G58" s="3427"/>
      <c r="H58" s="637" t="s">
        <v>62</v>
      </c>
      <c r="I58" s="638"/>
      <c r="J58" s="638"/>
      <c r="K58" s="638"/>
      <c r="L58" s="638"/>
      <c r="M58" s="638"/>
      <c r="N58" s="638"/>
      <c r="O58" s="638"/>
      <c r="P58" s="638"/>
      <c r="Q58" s="638"/>
      <c r="R58" s="638"/>
      <c r="S58" s="638"/>
      <c r="T58" s="638"/>
      <c r="U58" s="638"/>
      <c r="V58" s="639"/>
      <c r="W58" s="639"/>
      <c r="X58" s="639"/>
      <c r="Y58" s="639"/>
      <c r="Z58" s="639"/>
      <c r="AA58" s="639"/>
      <c r="AB58" s="639"/>
      <c r="AC58" s="639"/>
      <c r="AD58" s="639"/>
      <c r="AE58" s="639"/>
      <c r="AF58" s="639"/>
      <c r="AG58" s="640"/>
      <c r="AH58" s="1347"/>
      <c r="AI58" s="1348"/>
      <c r="AJ58" s="1348"/>
      <c r="AK58" s="1348"/>
      <c r="AL58" s="1348"/>
      <c r="AM58" s="1348"/>
      <c r="AN58" s="1348"/>
      <c r="AO58" s="1348"/>
      <c r="AP58" s="1348"/>
      <c r="AQ58" s="1348"/>
      <c r="AR58" s="1348"/>
      <c r="AS58" s="1348"/>
      <c r="AT58" s="1348"/>
      <c r="AU58" s="1348"/>
      <c r="AV58" s="1348"/>
      <c r="AW58" s="1348"/>
      <c r="AX58" s="1348"/>
      <c r="AY58" s="1349"/>
    </row>
    <row r="59" spans="1:51" ht="26.2" customHeight="1" x14ac:dyDescent="0.15">
      <c r="A59" s="4"/>
      <c r="B59" s="569"/>
      <c r="C59" s="570"/>
      <c r="D59" s="590" t="s">
        <v>1714</v>
      </c>
      <c r="E59" s="1799"/>
      <c r="F59" s="1799"/>
      <c r="G59" s="1800"/>
      <c r="H59" s="593" t="s">
        <v>63</v>
      </c>
      <c r="I59" s="594"/>
      <c r="J59" s="594"/>
      <c r="K59" s="594"/>
      <c r="L59" s="594"/>
      <c r="M59" s="594"/>
      <c r="N59" s="594"/>
      <c r="O59" s="594"/>
      <c r="P59" s="594"/>
      <c r="Q59" s="594"/>
      <c r="R59" s="594"/>
      <c r="S59" s="594"/>
      <c r="T59" s="594"/>
      <c r="U59" s="594"/>
      <c r="V59" s="594"/>
      <c r="W59" s="594"/>
      <c r="X59" s="594"/>
      <c r="Y59" s="594"/>
      <c r="Z59" s="594"/>
      <c r="AA59" s="594"/>
      <c r="AB59" s="594"/>
      <c r="AC59" s="594"/>
      <c r="AD59" s="594"/>
      <c r="AE59" s="594"/>
      <c r="AF59" s="594"/>
      <c r="AG59" s="595"/>
      <c r="AH59" s="1350"/>
      <c r="AI59" s="1351"/>
      <c r="AJ59" s="1351"/>
      <c r="AK59" s="1351"/>
      <c r="AL59" s="1351"/>
      <c r="AM59" s="1351"/>
      <c r="AN59" s="1351"/>
      <c r="AO59" s="1351"/>
      <c r="AP59" s="1351"/>
      <c r="AQ59" s="1351"/>
      <c r="AR59" s="1351"/>
      <c r="AS59" s="1351"/>
      <c r="AT59" s="1351"/>
      <c r="AU59" s="1351"/>
      <c r="AV59" s="1351"/>
      <c r="AW59" s="1351"/>
      <c r="AX59" s="1351"/>
      <c r="AY59" s="1352"/>
    </row>
    <row r="60" spans="1:51" ht="180" customHeight="1" thickBot="1" x14ac:dyDescent="0.2">
      <c r="A60" s="4"/>
      <c r="B60" s="659" t="s">
        <v>64</v>
      </c>
      <c r="C60" s="660"/>
      <c r="D60" s="1764" t="s">
        <v>1858</v>
      </c>
      <c r="E60" s="3428"/>
      <c r="F60" s="3428"/>
      <c r="G60" s="3428"/>
      <c r="H60" s="3428"/>
      <c r="I60" s="3428"/>
      <c r="J60" s="3428"/>
      <c r="K60" s="3428"/>
      <c r="L60" s="3428"/>
      <c r="M60" s="3428"/>
      <c r="N60" s="3428"/>
      <c r="O60" s="3428"/>
      <c r="P60" s="3428"/>
      <c r="Q60" s="3428"/>
      <c r="R60" s="3428"/>
      <c r="S60" s="3428"/>
      <c r="T60" s="3428"/>
      <c r="U60" s="3428"/>
      <c r="V60" s="3428"/>
      <c r="W60" s="3428"/>
      <c r="X60" s="3428"/>
      <c r="Y60" s="3428"/>
      <c r="Z60" s="3428"/>
      <c r="AA60" s="3428"/>
      <c r="AB60" s="3428"/>
      <c r="AC60" s="3428"/>
      <c r="AD60" s="3428"/>
      <c r="AE60" s="3428"/>
      <c r="AF60" s="3428"/>
      <c r="AG60" s="3428"/>
      <c r="AH60" s="3428"/>
      <c r="AI60" s="3428"/>
      <c r="AJ60" s="3428"/>
      <c r="AK60" s="3428"/>
      <c r="AL60" s="3428"/>
      <c r="AM60" s="3428"/>
      <c r="AN60" s="3428"/>
      <c r="AO60" s="3428"/>
      <c r="AP60" s="3428"/>
      <c r="AQ60" s="3428"/>
      <c r="AR60" s="3428"/>
      <c r="AS60" s="3428"/>
      <c r="AT60" s="3428"/>
      <c r="AU60" s="3428"/>
      <c r="AV60" s="3428"/>
      <c r="AW60" s="3428"/>
      <c r="AX60" s="3428"/>
      <c r="AY60" s="3429"/>
    </row>
    <row r="61" spans="1:51" ht="20.95" hidden="1" customHeight="1" x14ac:dyDescent="0.15">
      <c r="A61" s="4"/>
      <c r="B61" s="7"/>
      <c r="C61" s="8"/>
      <c r="D61" s="553" t="s">
        <v>65</v>
      </c>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5"/>
    </row>
    <row r="62" spans="1:51" ht="97.55" hidden="1" customHeight="1" x14ac:dyDescent="0.15">
      <c r="A62" s="4"/>
      <c r="B62" s="7"/>
      <c r="C62" s="8"/>
      <c r="D62" s="664" t="s">
        <v>66</v>
      </c>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5"/>
      <c r="AF62" s="665"/>
      <c r="AG62" s="665"/>
      <c r="AH62" s="665"/>
      <c r="AI62" s="665"/>
      <c r="AJ62" s="665"/>
      <c r="AK62" s="665"/>
      <c r="AL62" s="665"/>
      <c r="AM62" s="665"/>
      <c r="AN62" s="665"/>
      <c r="AO62" s="665"/>
      <c r="AP62" s="665"/>
      <c r="AQ62" s="665"/>
      <c r="AR62" s="665"/>
      <c r="AS62" s="665"/>
      <c r="AT62" s="665"/>
      <c r="AU62" s="665"/>
      <c r="AV62" s="665"/>
      <c r="AW62" s="665"/>
      <c r="AX62" s="665"/>
      <c r="AY62" s="666"/>
    </row>
    <row r="63" spans="1:51" ht="119.8" hidden="1" customHeight="1" x14ac:dyDescent="0.15">
      <c r="A63" s="4"/>
      <c r="B63" s="7"/>
      <c r="C63" s="8"/>
      <c r="D63" s="667" t="s">
        <v>67</v>
      </c>
      <c r="E63" s="668"/>
      <c r="F63" s="668"/>
      <c r="G63" s="668"/>
      <c r="H63" s="668"/>
      <c r="I63" s="668"/>
      <c r="J63" s="668"/>
      <c r="K63" s="668"/>
      <c r="L63" s="668"/>
      <c r="M63" s="668"/>
      <c r="N63" s="668"/>
      <c r="O63" s="668"/>
      <c r="P63" s="668"/>
      <c r="Q63" s="668"/>
      <c r="R63" s="668"/>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9"/>
    </row>
    <row r="64" spans="1:51" ht="20.95" customHeight="1" x14ac:dyDescent="0.15">
      <c r="A64" s="4"/>
      <c r="B64" s="670" t="s">
        <v>68</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c r="AE64" s="554"/>
      <c r="AF64" s="554"/>
      <c r="AG64" s="554"/>
      <c r="AH64" s="554"/>
      <c r="AI64" s="554"/>
      <c r="AJ64" s="554"/>
      <c r="AK64" s="554"/>
      <c r="AL64" s="554"/>
      <c r="AM64" s="554"/>
      <c r="AN64" s="554"/>
      <c r="AO64" s="554"/>
      <c r="AP64" s="554"/>
      <c r="AQ64" s="554"/>
      <c r="AR64" s="554"/>
      <c r="AS64" s="554"/>
      <c r="AT64" s="554"/>
      <c r="AU64" s="554"/>
      <c r="AV64" s="554"/>
      <c r="AW64" s="554"/>
      <c r="AX64" s="554"/>
      <c r="AY64" s="555"/>
    </row>
    <row r="65" spans="1:256" ht="122.4" customHeight="1" x14ac:dyDescent="0.15">
      <c r="A65" s="9"/>
      <c r="B65" s="641" t="s">
        <v>144</v>
      </c>
      <c r="C65" s="1381"/>
      <c r="D65" s="1381"/>
      <c r="E65" s="1381"/>
      <c r="F65" s="1382"/>
      <c r="G65" s="1383" t="s">
        <v>1859</v>
      </c>
      <c r="H65" s="2028"/>
      <c r="I65" s="2028"/>
      <c r="J65" s="2028"/>
      <c r="K65" s="2028"/>
      <c r="L65" s="2028"/>
      <c r="M65" s="2028"/>
      <c r="N65" s="2028"/>
      <c r="O65" s="2028"/>
      <c r="P65" s="2028"/>
      <c r="Q65" s="2028"/>
      <c r="R65" s="2028"/>
      <c r="S65" s="2028"/>
      <c r="T65" s="2028"/>
      <c r="U65" s="2028"/>
      <c r="V65" s="2028"/>
      <c r="W65" s="2028"/>
      <c r="X65" s="2028"/>
      <c r="Y65" s="2028"/>
      <c r="Z65" s="2028"/>
      <c r="AA65" s="2028"/>
      <c r="AB65" s="2028"/>
      <c r="AC65" s="2028"/>
      <c r="AD65" s="2028"/>
      <c r="AE65" s="2028"/>
      <c r="AF65" s="2028"/>
      <c r="AG65" s="2028"/>
      <c r="AH65" s="2028"/>
      <c r="AI65" s="2028"/>
      <c r="AJ65" s="2028"/>
      <c r="AK65" s="2028"/>
      <c r="AL65" s="2028"/>
      <c r="AM65" s="2028"/>
      <c r="AN65" s="2028"/>
      <c r="AO65" s="2028"/>
      <c r="AP65" s="2028"/>
      <c r="AQ65" s="2028"/>
      <c r="AR65" s="2028"/>
      <c r="AS65" s="2028"/>
      <c r="AT65" s="2028"/>
      <c r="AU65" s="2028"/>
      <c r="AV65" s="2028"/>
      <c r="AW65" s="2028"/>
      <c r="AX65" s="2028"/>
      <c r="AY65" s="3425"/>
    </row>
    <row r="66" spans="1:256" ht="18.350000000000001" customHeight="1" x14ac:dyDescent="0.15">
      <c r="A66" s="9"/>
      <c r="B66" s="647" t="s">
        <v>69</v>
      </c>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9"/>
    </row>
    <row r="67" spans="1:256" ht="119.15" customHeight="1" thickBot="1" x14ac:dyDescent="0.2">
      <c r="A67" s="9"/>
      <c r="B67" s="1386" t="s">
        <v>1807</v>
      </c>
      <c r="C67" s="651"/>
      <c r="D67" s="651"/>
      <c r="E67" s="651"/>
      <c r="F67" s="652"/>
      <c r="G67" s="3422" t="s">
        <v>1860</v>
      </c>
      <c r="H67" s="3423"/>
      <c r="I67" s="3423"/>
      <c r="J67" s="3423"/>
      <c r="K67" s="3423"/>
      <c r="L67" s="3423"/>
      <c r="M67" s="3423"/>
      <c r="N67" s="3423"/>
      <c r="O67" s="3423"/>
      <c r="P67" s="3423"/>
      <c r="Q67" s="3423"/>
      <c r="R67" s="3423"/>
      <c r="S67" s="3423"/>
      <c r="T67" s="3423"/>
      <c r="U67" s="3423"/>
      <c r="V67" s="3423"/>
      <c r="W67" s="3423"/>
      <c r="X67" s="3423"/>
      <c r="Y67" s="3423"/>
      <c r="Z67" s="3423"/>
      <c r="AA67" s="3423"/>
      <c r="AB67" s="3423"/>
      <c r="AC67" s="3423"/>
      <c r="AD67" s="3423"/>
      <c r="AE67" s="3423"/>
      <c r="AF67" s="3423"/>
      <c r="AG67" s="3423"/>
      <c r="AH67" s="3423"/>
      <c r="AI67" s="3423"/>
      <c r="AJ67" s="3423"/>
      <c r="AK67" s="3423"/>
      <c r="AL67" s="3423"/>
      <c r="AM67" s="3423"/>
      <c r="AN67" s="3423"/>
      <c r="AO67" s="3423"/>
      <c r="AP67" s="3423"/>
      <c r="AQ67" s="3423"/>
      <c r="AR67" s="3423"/>
      <c r="AS67" s="3423"/>
      <c r="AT67" s="3423"/>
      <c r="AU67" s="3423"/>
      <c r="AV67" s="3423"/>
      <c r="AW67" s="3423"/>
      <c r="AX67" s="3423"/>
      <c r="AY67" s="3424"/>
    </row>
    <row r="68" spans="1:256" ht="19.649999999999999" customHeight="1" x14ac:dyDescent="0.15">
      <c r="A68" s="9"/>
      <c r="B68" s="656" t="s">
        <v>70</v>
      </c>
      <c r="C68" s="657"/>
      <c r="D68" s="657"/>
      <c r="E68" s="657"/>
      <c r="F68" s="657"/>
      <c r="G68" s="657"/>
      <c r="H68" s="657"/>
      <c r="I68" s="657"/>
      <c r="J68" s="657"/>
      <c r="K68" s="657"/>
      <c r="L68" s="657"/>
      <c r="M68" s="657"/>
      <c r="N68" s="657"/>
      <c r="O68" s="657"/>
      <c r="P68" s="657"/>
      <c r="Q68" s="657"/>
      <c r="R68" s="657"/>
      <c r="S68" s="657"/>
      <c r="T68" s="657"/>
      <c r="U68" s="657"/>
      <c r="V68" s="657"/>
      <c r="W68" s="657"/>
      <c r="X68" s="657"/>
      <c r="Y68" s="657"/>
      <c r="Z68" s="657"/>
      <c r="AA68" s="657"/>
      <c r="AB68" s="657"/>
      <c r="AC68" s="657"/>
      <c r="AD68" s="657"/>
      <c r="AE68" s="657"/>
      <c r="AF68" s="657"/>
      <c r="AG68" s="657"/>
      <c r="AH68" s="657"/>
      <c r="AI68" s="657"/>
      <c r="AJ68" s="657"/>
      <c r="AK68" s="657"/>
      <c r="AL68" s="657"/>
      <c r="AM68" s="657"/>
      <c r="AN68" s="657"/>
      <c r="AO68" s="657"/>
      <c r="AP68" s="657"/>
      <c r="AQ68" s="657"/>
      <c r="AR68" s="657"/>
      <c r="AS68" s="657"/>
      <c r="AT68" s="657"/>
      <c r="AU68" s="657"/>
      <c r="AV68" s="657"/>
      <c r="AW68" s="657"/>
      <c r="AX68" s="657"/>
      <c r="AY68" s="658"/>
    </row>
    <row r="69" spans="1:256" ht="205.2" customHeight="1" thickBot="1" x14ac:dyDescent="0.2">
      <c r="A69" s="9"/>
      <c r="B69" s="671"/>
      <c r="C69" s="672"/>
      <c r="D69" s="672"/>
      <c r="E69" s="672"/>
      <c r="F69" s="672"/>
      <c r="G69" s="672"/>
      <c r="H69" s="672"/>
      <c r="I69" s="672"/>
      <c r="J69" s="672"/>
      <c r="K69" s="672"/>
      <c r="L69" s="672"/>
      <c r="M69" s="672"/>
      <c r="N69" s="672"/>
      <c r="O69" s="672"/>
      <c r="P69" s="672"/>
      <c r="Q69" s="672"/>
      <c r="R69" s="672"/>
      <c r="S69" s="672"/>
      <c r="T69" s="672"/>
      <c r="U69" s="672"/>
      <c r="V69" s="672"/>
      <c r="W69" s="672"/>
      <c r="X69" s="672"/>
      <c r="Y69" s="672"/>
      <c r="Z69" s="672"/>
      <c r="AA69" s="672"/>
      <c r="AB69" s="672"/>
      <c r="AC69" s="672"/>
      <c r="AD69" s="672"/>
      <c r="AE69" s="672"/>
      <c r="AF69" s="672"/>
      <c r="AG69" s="672"/>
      <c r="AH69" s="672"/>
      <c r="AI69" s="672"/>
      <c r="AJ69" s="672"/>
      <c r="AK69" s="672"/>
      <c r="AL69" s="672"/>
      <c r="AM69" s="672"/>
      <c r="AN69" s="672"/>
      <c r="AO69" s="672"/>
      <c r="AP69" s="672"/>
      <c r="AQ69" s="672"/>
      <c r="AR69" s="672"/>
      <c r="AS69" s="672"/>
      <c r="AT69" s="672"/>
      <c r="AU69" s="672"/>
      <c r="AV69" s="672"/>
      <c r="AW69" s="672"/>
      <c r="AX69" s="672"/>
      <c r="AY69" s="673"/>
    </row>
    <row r="70" spans="1:256" ht="19.649999999999999" customHeight="1" x14ac:dyDescent="0.15">
      <c r="A70" s="9"/>
      <c r="B70" s="674" t="s">
        <v>71</v>
      </c>
      <c r="C70" s="675"/>
      <c r="D70" s="675"/>
      <c r="E70" s="675"/>
      <c r="F70" s="675"/>
      <c r="G70" s="675"/>
      <c r="H70" s="675"/>
      <c r="I70" s="675"/>
      <c r="J70" s="675"/>
      <c r="K70" s="675"/>
      <c r="L70" s="675"/>
      <c r="M70" s="675"/>
      <c r="N70" s="675"/>
      <c r="O70" s="675"/>
      <c r="P70" s="675"/>
      <c r="Q70" s="675"/>
      <c r="R70" s="675"/>
      <c r="S70" s="675"/>
      <c r="T70" s="675"/>
      <c r="U70" s="675"/>
      <c r="V70" s="675"/>
      <c r="W70" s="675"/>
      <c r="X70" s="675"/>
      <c r="Y70" s="675"/>
      <c r="Z70" s="675"/>
      <c r="AA70" s="675"/>
      <c r="AB70" s="675"/>
      <c r="AC70" s="675"/>
      <c r="AD70" s="675"/>
      <c r="AE70" s="675"/>
      <c r="AF70" s="675"/>
      <c r="AG70" s="675"/>
      <c r="AH70" s="675"/>
      <c r="AI70" s="675"/>
      <c r="AJ70" s="675"/>
      <c r="AK70" s="675"/>
      <c r="AL70" s="675"/>
      <c r="AM70" s="675"/>
      <c r="AN70" s="675"/>
      <c r="AO70" s="675"/>
      <c r="AP70" s="675"/>
      <c r="AQ70" s="675"/>
      <c r="AR70" s="675"/>
      <c r="AS70" s="675"/>
      <c r="AT70" s="675"/>
      <c r="AU70" s="675"/>
      <c r="AV70" s="675"/>
      <c r="AW70" s="675"/>
      <c r="AX70" s="675"/>
      <c r="AY70" s="676"/>
    </row>
    <row r="71" spans="1:256" ht="20" customHeight="1" x14ac:dyDescent="0.15">
      <c r="A71" s="9"/>
      <c r="B71" s="10" t="s">
        <v>72</v>
      </c>
      <c r="C71" s="11"/>
      <c r="D71" s="11"/>
      <c r="E71" s="11"/>
      <c r="F71" s="11"/>
      <c r="G71" s="11"/>
      <c r="H71" s="11"/>
      <c r="I71" s="11"/>
      <c r="J71" s="11"/>
      <c r="K71" s="11"/>
      <c r="L71" s="12"/>
      <c r="M71" s="677">
        <v>486</v>
      </c>
      <c r="N71" s="678"/>
      <c r="O71" s="678"/>
      <c r="P71" s="678"/>
      <c r="Q71" s="678"/>
      <c r="R71" s="678"/>
      <c r="S71" s="678"/>
      <c r="T71" s="678"/>
      <c r="U71" s="678"/>
      <c r="V71" s="678"/>
      <c r="W71" s="678"/>
      <c r="X71" s="678"/>
      <c r="Y71" s="678"/>
      <c r="Z71" s="678"/>
      <c r="AA71" s="679"/>
      <c r="AB71" s="11" t="s">
        <v>73</v>
      </c>
      <c r="AC71" s="11"/>
      <c r="AD71" s="11"/>
      <c r="AE71" s="11"/>
      <c r="AF71" s="11"/>
      <c r="AG71" s="11"/>
      <c r="AH71" s="11"/>
      <c r="AI71" s="11"/>
      <c r="AJ71" s="11"/>
      <c r="AK71" s="12"/>
      <c r="AL71" s="677">
        <v>382</v>
      </c>
      <c r="AM71" s="678"/>
      <c r="AN71" s="678"/>
      <c r="AO71" s="678"/>
      <c r="AP71" s="678"/>
      <c r="AQ71" s="678"/>
      <c r="AR71" s="678"/>
      <c r="AS71" s="678"/>
      <c r="AT71" s="678"/>
      <c r="AU71" s="678"/>
      <c r="AV71" s="678"/>
      <c r="AW71" s="678"/>
      <c r="AX71" s="678"/>
      <c r="AY71" s="681"/>
    </row>
    <row r="72" spans="1:256" ht="2.95" customHeight="1" x14ac:dyDescent="0.15">
      <c r="A72" s="4"/>
      <c r="B72" s="2"/>
      <c r="C72" s="2"/>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row>
    <row r="73" spans="1:256" ht="2.95" customHeight="1" thickBot="1" x14ac:dyDescent="0.2">
      <c r="A73" s="4"/>
      <c r="B73" s="3"/>
      <c r="C73" s="3"/>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row>
    <row r="74" spans="1:256" s="116" customFormat="1" ht="17.2" customHeight="1" x14ac:dyDescent="0.15">
      <c r="A74" s="209"/>
      <c r="B74" s="976" t="s">
        <v>1809</v>
      </c>
      <c r="C74" s="977"/>
      <c r="D74" s="977"/>
      <c r="E74" s="977"/>
      <c r="F74" s="977"/>
      <c r="G74" s="978"/>
      <c r="H74" s="268"/>
      <c r="I74" s="269"/>
      <c r="J74" s="269"/>
      <c r="K74" s="269"/>
      <c r="L74" s="269"/>
      <c r="M74" s="269"/>
      <c r="N74" s="269"/>
      <c r="O74" s="269"/>
      <c r="P74" s="269"/>
      <c r="Q74" s="269"/>
      <c r="R74" s="269"/>
      <c r="S74" s="269"/>
      <c r="T74" s="269"/>
      <c r="U74" s="269"/>
      <c r="V74" s="269"/>
      <c r="W74" s="269"/>
      <c r="X74" s="269"/>
      <c r="Y74" s="269"/>
      <c r="Z74" s="269"/>
      <c r="AA74" s="269"/>
      <c r="AB74" s="269"/>
      <c r="AC74" s="269"/>
      <c r="AD74" s="269"/>
      <c r="AE74" s="269"/>
      <c r="AF74" s="269"/>
      <c r="AG74" s="269"/>
      <c r="AH74" s="269"/>
      <c r="AI74" s="269"/>
      <c r="AJ74" s="269"/>
      <c r="AK74" s="270"/>
      <c r="AL74" s="270"/>
      <c r="AM74" s="270"/>
      <c r="AN74" s="270"/>
      <c r="AO74" s="270"/>
      <c r="AP74" s="270"/>
      <c r="AQ74" s="270"/>
      <c r="AR74" s="270"/>
      <c r="AS74" s="270"/>
      <c r="AT74" s="270"/>
      <c r="AU74" s="270"/>
      <c r="AV74" s="270"/>
      <c r="AW74" s="270"/>
      <c r="AX74" s="270"/>
      <c r="AY74" s="271"/>
      <c r="AZ74" s="209"/>
      <c r="BA74" s="209"/>
      <c r="BB74" s="209"/>
      <c r="BC74" s="209"/>
      <c r="BD74" s="209"/>
      <c r="BE74" s="209"/>
      <c r="BF74" s="209"/>
      <c r="BG74" s="209"/>
      <c r="BH74" s="209"/>
      <c r="BI74" s="209"/>
      <c r="BJ74" s="209"/>
      <c r="BK74" s="209"/>
      <c r="BL74" s="209"/>
      <c r="BM74" s="209"/>
      <c r="BN74" s="209"/>
      <c r="BO74" s="209"/>
      <c r="BP74" s="209"/>
      <c r="BQ74" s="209"/>
      <c r="BR74" s="209"/>
      <c r="BS74" s="209"/>
      <c r="BT74" s="209"/>
      <c r="BU74" s="209"/>
      <c r="BV74" s="209"/>
      <c r="BW74" s="209"/>
      <c r="BX74" s="209"/>
      <c r="BY74" s="209"/>
      <c r="BZ74" s="209"/>
      <c r="CA74" s="209"/>
      <c r="CB74" s="209"/>
      <c r="CC74" s="209"/>
      <c r="CD74" s="209"/>
      <c r="CE74" s="209"/>
      <c r="CF74" s="209"/>
      <c r="CG74" s="209"/>
      <c r="CH74" s="209"/>
      <c r="CI74" s="209"/>
      <c r="CJ74" s="209"/>
      <c r="CK74" s="209"/>
      <c r="CL74" s="209"/>
      <c r="CM74" s="209"/>
      <c r="CN74" s="209"/>
      <c r="CO74" s="209"/>
      <c r="CP74" s="209"/>
      <c r="CQ74" s="209"/>
      <c r="CR74" s="209"/>
      <c r="CS74" s="209"/>
      <c r="CT74" s="209"/>
      <c r="CU74" s="209"/>
      <c r="CV74" s="209"/>
      <c r="CW74" s="209"/>
      <c r="CX74" s="209"/>
      <c r="CY74" s="209"/>
      <c r="CZ74" s="209"/>
      <c r="DA74" s="209"/>
      <c r="DB74" s="209"/>
      <c r="DC74" s="209"/>
      <c r="DD74" s="209"/>
      <c r="DE74" s="209"/>
      <c r="DF74" s="209"/>
      <c r="DG74" s="209"/>
      <c r="DH74" s="209"/>
      <c r="DI74" s="209"/>
      <c r="DJ74" s="209"/>
      <c r="DK74" s="209"/>
      <c r="DL74" s="209"/>
      <c r="DM74" s="209"/>
      <c r="DN74" s="209"/>
      <c r="DO74" s="209"/>
      <c r="DP74" s="209"/>
      <c r="DQ74" s="209"/>
      <c r="DR74" s="209"/>
      <c r="DS74" s="209"/>
      <c r="DT74" s="209"/>
      <c r="DU74" s="209"/>
      <c r="DV74" s="209"/>
      <c r="DW74" s="209"/>
      <c r="DX74" s="209"/>
      <c r="DY74" s="209"/>
      <c r="DZ74" s="209"/>
      <c r="EA74" s="209"/>
      <c r="EB74" s="209"/>
      <c r="EC74" s="209"/>
      <c r="ED74" s="209"/>
      <c r="EE74" s="209"/>
      <c r="EF74" s="209"/>
      <c r="EG74" s="209"/>
      <c r="EH74" s="209"/>
      <c r="EI74" s="209"/>
      <c r="EJ74" s="209"/>
      <c r="EK74" s="209"/>
      <c r="EL74" s="209"/>
      <c r="EM74" s="209"/>
      <c r="EN74" s="209"/>
      <c r="EO74" s="209"/>
      <c r="EP74" s="209"/>
      <c r="EQ74" s="209"/>
      <c r="ER74" s="209"/>
      <c r="ES74" s="209"/>
      <c r="ET74" s="209"/>
      <c r="EU74" s="209"/>
      <c r="EV74" s="209"/>
      <c r="EW74" s="209"/>
      <c r="EX74" s="209"/>
      <c r="EY74" s="209"/>
      <c r="EZ74" s="209"/>
      <c r="FA74" s="209"/>
      <c r="FB74" s="209"/>
      <c r="FC74" s="209"/>
      <c r="FD74" s="209"/>
      <c r="FE74" s="209"/>
      <c r="FF74" s="209"/>
      <c r="FG74" s="209"/>
      <c r="FH74" s="209"/>
      <c r="FI74" s="209"/>
      <c r="FJ74" s="209"/>
      <c r="FK74" s="209"/>
      <c r="FL74" s="209"/>
      <c r="FM74" s="209"/>
      <c r="FN74" s="209"/>
      <c r="FO74" s="209"/>
      <c r="FP74" s="209"/>
      <c r="FQ74" s="209"/>
      <c r="FR74" s="209"/>
      <c r="FS74" s="209"/>
      <c r="FT74" s="209"/>
      <c r="FU74" s="209"/>
      <c r="FV74" s="209"/>
      <c r="FW74" s="209"/>
      <c r="FX74" s="209"/>
      <c r="FY74" s="209"/>
      <c r="FZ74" s="209"/>
      <c r="GA74" s="209"/>
      <c r="GB74" s="209"/>
      <c r="GC74" s="209"/>
      <c r="GD74" s="209"/>
      <c r="GE74" s="209"/>
      <c r="GF74" s="209"/>
      <c r="GG74" s="209"/>
      <c r="GH74" s="209"/>
      <c r="GI74" s="209"/>
      <c r="GJ74" s="209"/>
      <c r="GK74" s="209"/>
      <c r="GL74" s="209"/>
      <c r="GM74" s="209"/>
      <c r="GN74" s="209"/>
      <c r="GO74" s="209"/>
      <c r="GP74" s="209"/>
      <c r="GQ74" s="209"/>
      <c r="GR74" s="209"/>
      <c r="GS74" s="209"/>
      <c r="GT74" s="209"/>
      <c r="GU74" s="209"/>
      <c r="GV74" s="209"/>
      <c r="GW74" s="209"/>
      <c r="GX74" s="209"/>
      <c r="GY74" s="209"/>
      <c r="GZ74" s="209"/>
      <c r="HA74" s="209"/>
      <c r="HB74" s="209"/>
      <c r="HC74" s="209"/>
      <c r="HD74" s="209"/>
      <c r="HE74" s="209"/>
      <c r="HF74" s="209"/>
      <c r="HG74" s="209"/>
      <c r="HH74" s="209"/>
      <c r="HI74" s="209"/>
      <c r="HJ74" s="209"/>
      <c r="HK74" s="209"/>
      <c r="HL74" s="209"/>
      <c r="HM74" s="209"/>
      <c r="HN74" s="209"/>
      <c r="HO74" s="209"/>
      <c r="HP74" s="209"/>
      <c r="HQ74" s="209"/>
      <c r="HR74" s="209"/>
      <c r="HS74" s="209"/>
      <c r="HT74" s="209"/>
      <c r="HU74" s="209"/>
      <c r="HV74" s="209"/>
      <c r="HW74" s="209"/>
      <c r="HX74" s="209"/>
      <c r="HY74" s="209"/>
      <c r="HZ74" s="209"/>
      <c r="IA74" s="209"/>
      <c r="IB74" s="209"/>
      <c r="IC74" s="209"/>
      <c r="ID74" s="209"/>
      <c r="IE74" s="209"/>
      <c r="IF74" s="209"/>
      <c r="IG74" s="209"/>
      <c r="IH74" s="209"/>
      <c r="II74" s="209"/>
      <c r="IJ74" s="209"/>
      <c r="IK74" s="209"/>
      <c r="IL74" s="209"/>
      <c r="IM74" s="209"/>
      <c r="IN74" s="209"/>
      <c r="IO74" s="209"/>
      <c r="IP74" s="209"/>
      <c r="IQ74" s="209"/>
      <c r="IR74" s="209"/>
      <c r="IS74" s="209"/>
      <c r="IT74" s="209"/>
      <c r="IU74" s="209"/>
      <c r="IV74" s="209"/>
    </row>
    <row r="75" spans="1:256" s="116" customFormat="1" ht="17.2" customHeight="1" x14ac:dyDescent="0.15">
      <c r="A75" s="209"/>
      <c r="B75" s="377"/>
      <c r="C75" s="378"/>
      <c r="D75" s="378"/>
      <c r="E75" s="378"/>
      <c r="F75" s="378"/>
      <c r="G75" s="379"/>
      <c r="H75" s="138"/>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40"/>
      <c r="AZ75" s="209"/>
      <c r="BA75" s="209"/>
      <c r="BB75" s="209"/>
      <c r="BC75" s="209"/>
      <c r="BD75" s="209"/>
      <c r="BE75" s="209"/>
      <c r="BF75" s="209"/>
      <c r="BG75" s="209"/>
      <c r="BH75" s="209"/>
      <c r="BI75" s="209"/>
      <c r="BJ75" s="209"/>
      <c r="BK75" s="209"/>
      <c r="BL75" s="209"/>
      <c r="BM75" s="209"/>
      <c r="BN75" s="209"/>
      <c r="BO75" s="209"/>
      <c r="BP75" s="209"/>
      <c r="BQ75" s="209"/>
      <c r="BR75" s="209"/>
      <c r="BS75" s="209"/>
      <c r="BT75" s="209"/>
      <c r="BU75" s="209"/>
      <c r="BV75" s="209"/>
      <c r="BW75" s="209"/>
      <c r="BX75" s="209"/>
      <c r="BY75" s="209"/>
      <c r="BZ75" s="209"/>
      <c r="CA75" s="209"/>
      <c r="CB75" s="209"/>
      <c r="CC75" s="209"/>
      <c r="CD75" s="209"/>
      <c r="CE75" s="209"/>
      <c r="CF75" s="209"/>
      <c r="CG75" s="209"/>
      <c r="CH75" s="209"/>
      <c r="CI75" s="209"/>
      <c r="CJ75" s="209"/>
      <c r="CK75" s="209"/>
      <c r="CL75" s="209"/>
      <c r="CM75" s="209"/>
      <c r="CN75" s="209"/>
      <c r="CO75" s="209"/>
      <c r="CP75" s="209"/>
      <c r="CQ75" s="209"/>
      <c r="CR75" s="209"/>
      <c r="CS75" s="209"/>
      <c r="CT75" s="209"/>
      <c r="CU75" s="209"/>
      <c r="CV75" s="209"/>
      <c r="CW75" s="209"/>
      <c r="CX75" s="209"/>
      <c r="CY75" s="209"/>
      <c r="CZ75" s="209"/>
      <c r="DA75" s="209"/>
      <c r="DB75" s="209"/>
      <c r="DC75" s="209"/>
      <c r="DD75" s="209"/>
      <c r="DE75" s="209"/>
      <c r="DF75" s="209"/>
      <c r="DG75" s="209"/>
      <c r="DH75" s="209"/>
      <c r="DI75" s="209"/>
      <c r="DJ75" s="209"/>
      <c r="DK75" s="209"/>
      <c r="DL75" s="209"/>
      <c r="DM75" s="209"/>
      <c r="DN75" s="209"/>
      <c r="DO75" s="209"/>
      <c r="DP75" s="209"/>
      <c r="DQ75" s="209"/>
      <c r="DR75" s="209"/>
      <c r="DS75" s="209"/>
      <c r="DT75" s="209"/>
      <c r="DU75" s="209"/>
      <c r="DV75" s="209"/>
      <c r="DW75" s="209"/>
      <c r="DX75" s="209"/>
      <c r="DY75" s="209"/>
      <c r="DZ75" s="209"/>
      <c r="EA75" s="209"/>
      <c r="EB75" s="209"/>
      <c r="EC75" s="209"/>
      <c r="ED75" s="209"/>
      <c r="EE75" s="209"/>
      <c r="EF75" s="209"/>
      <c r="EG75" s="209"/>
      <c r="EH75" s="209"/>
      <c r="EI75" s="209"/>
      <c r="EJ75" s="209"/>
      <c r="EK75" s="209"/>
      <c r="EL75" s="209"/>
      <c r="EM75" s="209"/>
      <c r="EN75" s="209"/>
      <c r="EO75" s="209"/>
      <c r="EP75" s="209"/>
      <c r="EQ75" s="209"/>
      <c r="ER75" s="209"/>
      <c r="ES75" s="209"/>
      <c r="ET75" s="209"/>
      <c r="EU75" s="209"/>
      <c r="EV75" s="209"/>
      <c r="EW75" s="209"/>
      <c r="EX75" s="209"/>
      <c r="EY75" s="209"/>
      <c r="EZ75" s="209"/>
      <c r="FA75" s="209"/>
      <c r="FB75" s="209"/>
      <c r="FC75" s="209"/>
      <c r="FD75" s="209"/>
      <c r="FE75" s="209"/>
      <c r="FF75" s="209"/>
      <c r="FG75" s="209"/>
      <c r="FH75" s="209"/>
      <c r="FI75" s="209"/>
      <c r="FJ75" s="209"/>
      <c r="FK75" s="209"/>
      <c r="FL75" s="209"/>
      <c r="FM75" s="209"/>
      <c r="FN75" s="209"/>
      <c r="FO75" s="209"/>
      <c r="FP75" s="209"/>
      <c r="FQ75" s="209"/>
      <c r="FR75" s="209"/>
      <c r="FS75" s="209"/>
      <c r="FT75" s="209"/>
      <c r="FU75" s="209"/>
      <c r="FV75" s="209"/>
      <c r="FW75" s="209"/>
      <c r="FX75" s="209"/>
      <c r="FY75" s="209"/>
      <c r="FZ75" s="209"/>
      <c r="GA75" s="209"/>
      <c r="GB75" s="209"/>
      <c r="GC75" s="209"/>
      <c r="GD75" s="209"/>
      <c r="GE75" s="209"/>
      <c r="GF75" s="209"/>
      <c r="GG75" s="209"/>
      <c r="GH75" s="209"/>
      <c r="GI75" s="209"/>
      <c r="GJ75" s="209"/>
      <c r="GK75" s="209"/>
      <c r="GL75" s="209"/>
      <c r="GM75" s="209"/>
      <c r="GN75" s="209"/>
      <c r="GO75" s="209"/>
      <c r="GP75" s="209"/>
      <c r="GQ75" s="209"/>
      <c r="GR75" s="209"/>
      <c r="GS75" s="209"/>
      <c r="GT75" s="209"/>
      <c r="GU75" s="209"/>
      <c r="GV75" s="209"/>
      <c r="GW75" s="209"/>
      <c r="GX75" s="209"/>
      <c r="GY75" s="209"/>
      <c r="GZ75" s="209"/>
      <c r="HA75" s="209"/>
      <c r="HB75" s="209"/>
      <c r="HC75" s="209"/>
      <c r="HD75" s="209"/>
      <c r="HE75" s="209"/>
      <c r="HF75" s="209"/>
      <c r="HG75" s="209"/>
      <c r="HH75" s="209"/>
      <c r="HI75" s="209"/>
      <c r="HJ75" s="209"/>
      <c r="HK75" s="209"/>
      <c r="HL75" s="209"/>
      <c r="HM75" s="209"/>
      <c r="HN75" s="209"/>
      <c r="HO75" s="209"/>
      <c r="HP75" s="209"/>
      <c r="HQ75" s="209"/>
      <c r="HR75" s="209"/>
      <c r="HS75" s="209"/>
      <c r="HT75" s="209"/>
      <c r="HU75" s="209"/>
      <c r="HV75" s="209"/>
      <c r="HW75" s="209"/>
      <c r="HX75" s="209"/>
      <c r="HY75" s="209"/>
      <c r="HZ75" s="209"/>
      <c r="IA75" s="209"/>
      <c r="IB75" s="209"/>
      <c r="IC75" s="209"/>
      <c r="ID75" s="209"/>
      <c r="IE75" s="209"/>
      <c r="IF75" s="209"/>
      <c r="IG75" s="209"/>
      <c r="IH75" s="209"/>
      <c r="II75" s="209"/>
      <c r="IJ75" s="209"/>
      <c r="IK75" s="209"/>
      <c r="IL75" s="209"/>
      <c r="IM75" s="209"/>
      <c r="IN75" s="209"/>
      <c r="IO75" s="209"/>
      <c r="IP75" s="209"/>
      <c r="IQ75" s="209"/>
      <c r="IR75" s="209"/>
      <c r="IS75" s="209"/>
      <c r="IT75" s="209"/>
      <c r="IU75" s="209"/>
      <c r="IV75" s="209"/>
    </row>
    <row r="76" spans="1:256" s="116" customFormat="1" ht="17.2" customHeight="1" x14ac:dyDescent="0.15">
      <c r="A76" s="209"/>
      <c r="B76" s="377"/>
      <c r="C76" s="378"/>
      <c r="D76" s="378"/>
      <c r="E76" s="378"/>
      <c r="F76" s="378"/>
      <c r="G76" s="379"/>
      <c r="H76" s="138"/>
      <c r="I76" s="139"/>
      <c r="J76" s="139"/>
      <c r="K76" s="139"/>
      <c r="L76" s="139"/>
      <c r="M76" s="139"/>
      <c r="N76" s="139"/>
      <c r="O76" s="139"/>
      <c r="P76" s="139"/>
      <c r="Q76" s="139"/>
      <c r="R76" s="139"/>
      <c r="S76" s="139"/>
      <c r="T76" s="139"/>
      <c r="U76" s="139"/>
      <c r="V76" s="139"/>
      <c r="W76" s="139"/>
      <c r="X76" s="139"/>
      <c r="Y76" s="139"/>
      <c r="Z76" s="139"/>
      <c r="AA76" s="139"/>
      <c r="AB76" s="139"/>
      <c r="AC76" s="139"/>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40"/>
      <c r="AZ76" s="209"/>
      <c r="BA76" s="209"/>
      <c r="BB76" s="209"/>
      <c r="BC76" s="209"/>
      <c r="BD76" s="209"/>
      <c r="BE76" s="209"/>
      <c r="BF76" s="209"/>
      <c r="BG76" s="209"/>
      <c r="BH76" s="209"/>
      <c r="BI76" s="209"/>
      <c r="BJ76" s="209"/>
      <c r="BK76" s="209"/>
      <c r="BL76" s="209"/>
      <c r="BM76" s="209"/>
      <c r="BN76" s="209"/>
      <c r="BO76" s="209"/>
      <c r="BP76" s="209"/>
      <c r="BQ76" s="209"/>
      <c r="BR76" s="209"/>
      <c r="BS76" s="209"/>
      <c r="BT76" s="209"/>
      <c r="BU76" s="209"/>
      <c r="BV76" s="209"/>
      <c r="BW76" s="209"/>
      <c r="BX76" s="209"/>
      <c r="BY76" s="209"/>
      <c r="BZ76" s="209"/>
      <c r="CA76" s="209"/>
      <c r="CB76" s="209"/>
      <c r="CC76" s="209"/>
      <c r="CD76" s="209"/>
      <c r="CE76" s="209"/>
      <c r="CF76" s="209"/>
      <c r="CG76" s="209"/>
      <c r="CH76" s="209"/>
      <c r="CI76" s="209"/>
      <c r="CJ76" s="209"/>
      <c r="CK76" s="209"/>
      <c r="CL76" s="209"/>
      <c r="CM76" s="209"/>
      <c r="CN76" s="209"/>
      <c r="CO76" s="209"/>
      <c r="CP76" s="209"/>
      <c r="CQ76" s="209"/>
      <c r="CR76" s="209"/>
      <c r="CS76" s="209"/>
      <c r="CT76" s="209"/>
      <c r="CU76" s="209"/>
      <c r="CV76" s="209"/>
      <c r="CW76" s="209"/>
      <c r="CX76" s="209"/>
      <c r="CY76" s="209"/>
      <c r="CZ76" s="209"/>
      <c r="DA76" s="209"/>
      <c r="DB76" s="209"/>
      <c r="DC76" s="209"/>
      <c r="DD76" s="209"/>
      <c r="DE76" s="209"/>
      <c r="DF76" s="209"/>
      <c r="DG76" s="209"/>
      <c r="DH76" s="209"/>
      <c r="DI76" s="209"/>
      <c r="DJ76" s="209"/>
      <c r="DK76" s="209"/>
      <c r="DL76" s="209"/>
      <c r="DM76" s="209"/>
      <c r="DN76" s="209"/>
      <c r="DO76" s="209"/>
      <c r="DP76" s="209"/>
      <c r="DQ76" s="209"/>
      <c r="DR76" s="209"/>
      <c r="DS76" s="209"/>
      <c r="DT76" s="209"/>
      <c r="DU76" s="209"/>
      <c r="DV76" s="209"/>
      <c r="DW76" s="209"/>
      <c r="DX76" s="209"/>
      <c r="DY76" s="209"/>
      <c r="DZ76" s="209"/>
      <c r="EA76" s="209"/>
      <c r="EB76" s="209"/>
      <c r="EC76" s="209"/>
      <c r="ED76" s="209"/>
      <c r="EE76" s="209"/>
      <c r="EF76" s="209"/>
      <c r="EG76" s="209"/>
      <c r="EH76" s="209"/>
      <c r="EI76" s="209"/>
      <c r="EJ76" s="209"/>
      <c r="EK76" s="209"/>
      <c r="EL76" s="209"/>
      <c r="EM76" s="209"/>
      <c r="EN76" s="209"/>
      <c r="EO76" s="209"/>
      <c r="EP76" s="209"/>
      <c r="EQ76" s="209"/>
      <c r="ER76" s="209"/>
      <c r="ES76" s="209"/>
      <c r="ET76" s="209"/>
      <c r="EU76" s="209"/>
      <c r="EV76" s="209"/>
      <c r="EW76" s="209"/>
      <c r="EX76" s="209"/>
      <c r="EY76" s="209"/>
      <c r="EZ76" s="209"/>
      <c r="FA76" s="209"/>
      <c r="FB76" s="209"/>
      <c r="FC76" s="209"/>
      <c r="FD76" s="209"/>
      <c r="FE76" s="209"/>
      <c r="FF76" s="209"/>
      <c r="FG76" s="209"/>
      <c r="FH76" s="209"/>
      <c r="FI76" s="209"/>
      <c r="FJ76" s="209"/>
      <c r="FK76" s="209"/>
      <c r="FL76" s="209"/>
      <c r="FM76" s="209"/>
      <c r="FN76" s="209"/>
      <c r="FO76" s="209"/>
      <c r="FP76" s="209"/>
      <c r="FQ76" s="209"/>
      <c r="FR76" s="209"/>
      <c r="FS76" s="209"/>
      <c r="FT76" s="209"/>
      <c r="FU76" s="209"/>
      <c r="FV76" s="209"/>
      <c r="FW76" s="209"/>
      <c r="FX76" s="209"/>
      <c r="FY76" s="209"/>
      <c r="FZ76" s="209"/>
      <c r="GA76" s="209"/>
      <c r="GB76" s="209"/>
      <c r="GC76" s="209"/>
      <c r="GD76" s="209"/>
      <c r="GE76" s="209"/>
      <c r="GF76" s="209"/>
      <c r="GG76" s="209"/>
      <c r="GH76" s="209"/>
      <c r="GI76" s="209"/>
      <c r="GJ76" s="209"/>
      <c r="GK76" s="209"/>
      <c r="GL76" s="209"/>
      <c r="GM76" s="209"/>
      <c r="GN76" s="209"/>
      <c r="GO76" s="209"/>
      <c r="GP76" s="209"/>
      <c r="GQ76" s="209"/>
      <c r="GR76" s="209"/>
      <c r="GS76" s="209"/>
      <c r="GT76" s="209"/>
      <c r="GU76" s="209"/>
      <c r="GV76" s="209"/>
      <c r="GW76" s="209"/>
      <c r="GX76" s="209"/>
      <c r="GY76" s="209"/>
      <c r="GZ76" s="209"/>
      <c r="HA76" s="209"/>
      <c r="HB76" s="209"/>
      <c r="HC76" s="209"/>
      <c r="HD76" s="209"/>
      <c r="HE76" s="209"/>
      <c r="HF76" s="209"/>
      <c r="HG76" s="209"/>
      <c r="HH76" s="209"/>
      <c r="HI76" s="209"/>
      <c r="HJ76" s="209"/>
      <c r="HK76" s="209"/>
      <c r="HL76" s="209"/>
      <c r="HM76" s="209"/>
      <c r="HN76" s="209"/>
      <c r="HO76" s="209"/>
      <c r="HP76" s="209"/>
      <c r="HQ76" s="209"/>
      <c r="HR76" s="209"/>
      <c r="HS76" s="209"/>
      <c r="HT76" s="209"/>
      <c r="HU76" s="209"/>
      <c r="HV76" s="209"/>
      <c r="HW76" s="209"/>
      <c r="HX76" s="209"/>
      <c r="HY76" s="209"/>
      <c r="HZ76" s="209"/>
      <c r="IA76" s="209"/>
      <c r="IB76" s="209"/>
      <c r="IC76" s="209"/>
      <c r="ID76" s="209"/>
      <c r="IE76" s="209"/>
      <c r="IF76" s="209"/>
      <c r="IG76" s="209"/>
      <c r="IH76" s="209"/>
      <c r="II76" s="209"/>
      <c r="IJ76" s="209"/>
      <c r="IK76" s="209"/>
      <c r="IL76" s="209"/>
      <c r="IM76" s="209"/>
      <c r="IN76" s="209"/>
      <c r="IO76" s="209"/>
      <c r="IP76" s="209"/>
      <c r="IQ76" s="209"/>
      <c r="IR76" s="209"/>
      <c r="IS76" s="209"/>
      <c r="IT76" s="209"/>
      <c r="IU76" s="209"/>
      <c r="IV76" s="209"/>
    </row>
    <row r="77" spans="1:256" s="116" customFormat="1" ht="17.2" customHeight="1" x14ac:dyDescent="0.15">
      <c r="A77" s="209"/>
      <c r="B77" s="377"/>
      <c r="C77" s="378"/>
      <c r="D77" s="378"/>
      <c r="E77" s="378"/>
      <c r="F77" s="378"/>
      <c r="G77" s="379"/>
      <c r="H77" s="138"/>
      <c r="I77" s="139"/>
      <c r="J77" s="139"/>
      <c r="K77" s="139"/>
      <c r="L77" s="139"/>
      <c r="M77" s="139"/>
      <c r="N77" s="139"/>
      <c r="O77" s="139"/>
      <c r="P77" s="139"/>
      <c r="Q77" s="139"/>
      <c r="R77" s="139"/>
      <c r="S77" s="139"/>
      <c r="T77" s="139"/>
      <c r="U77" s="139"/>
      <c r="V77" s="139"/>
      <c r="W77" s="139"/>
      <c r="X77" s="139"/>
      <c r="Y77" s="139"/>
      <c r="Z77" s="139"/>
      <c r="AA77" s="139"/>
      <c r="AB77" s="139"/>
      <c r="AC77" s="139"/>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40"/>
      <c r="AZ77" s="209"/>
      <c r="BA77" s="209"/>
      <c r="BB77" s="209"/>
      <c r="BC77" s="209"/>
      <c r="BD77" s="209"/>
      <c r="BE77" s="209"/>
      <c r="BF77" s="209"/>
      <c r="BG77" s="209"/>
      <c r="BH77" s="209"/>
      <c r="BI77" s="209"/>
      <c r="BJ77" s="209"/>
      <c r="BK77" s="209"/>
      <c r="BL77" s="209"/>
      <c r="BM77" s="209"/>
      <c r="BN77" s="209"/>
      <c r="BO77" s="209"/>
      <c r="BP77" s="209"/>
      <c r="BQ77" s="209"/>
      <c r="BR77" s="209"/>
      <c r="BS77" s="209"/>
      <c r="BT77" s="209"/>
      <c r="BU77" s="209"/>
      <c r="BV77" s="209"/>
      <c r="BW77" s="209"/>
      <c r="BX77" s="209"/>
      <c r="BY77" s="209"/>
      <c r="BZ77" s="209"/>
      <c r="CA77" s="209"/>
      <c r="CB77" s="209"/>
      <c r="CC77" s="209"/>
      <c r="CD77" s="209"/>
      <c r="CE77" s="209"/>
      <c r="CF77" s="209"/>
      <c r="CG77" s="209"/>
      <c r="CH77" s="209"/>
      <c r="CI77" s="209"/>
      <c r="CJ77" s="209"/>
      <c r="CK77" s="209"/>
      <c r="CL77" s="209"/>
      <c r="CM77" s="209"/>
      <c r="CN77" s="209"/>
      <c r="CO77" s="209"/>
      <c r="CP77" s="209"/>
      <c r="CQ77" s="209"/>
      <c r="CR77" s="209"/>
      <c r="CS77" s="209"/>
      <c r="CT77" s="209"/>
      <c r="CU77" s="209"/>
      <c r="CV77" s="209"/>
      <c r="CW77" s="209"/>
      <c r="CX77" s="209"/>
      <c r="CY77" s="209"/>
      <c r="CZ77" s="209"/>
      <c r="DA77" s="209"/>
      <c r="DB77" s="209"/>
      <c r="DC77" s="209"/>
      <c r="DD77" s="209"/>
      <c r="DE77" s="209"/>
      <c r="DF77" s="209"/>
      <c r="DG77" s="209"/>
      <c r="DH77" s="209"/>
      <c r="DI77" s="209"/>
      <c r="DJ77" s="209"/>
      <c r="DK77" s="209"/>
      <c r="DL77" s="209"/>
      <c r="DM77" s="209"/>
      <c r="DN77" s="209"/>
      <c r="DO77" s="209"/>
      <c r="DP77" s="209"/>
      <c r="DQ77" s="209"/>
      <c r="DR77" s="209"/>
      <c r="DS77" s="209"/>
      <c r="DT77" s="209"/>
      <c r="DU77" s="209"/>
      <c r="DV77" s="209"/>
      <c r="DW77" s="209"/>
      <c r="DX77" s="209"/>
      <c r="DY77" s="209"/>
      <c r="DZ77" s="209"/>
      <c r="EA77" s="209"/>
      <c r="EB77" s="209"/>
      <c r="EC77" s="209"/>
      <c r="ED77" s="209"/>
      <c r="EE77" s="209"/>
      <c r="EF77" s="209"/>
      <c r="EG77" s="209"/>
      <c r="EH77" s="209"/>
      <c r="EI77" s="209"/>
      <c r="EJ77" s="209"/>
      <c r="EK77" s="209"/>
      <c r="EL77" s="209"/>
      <c r="EM77" s="209"/>
      <c r="EN77" s="209"/>
      <c r="EO77" s="209"/>
      <c r="EP77" s="209"/>
      <c r="EQ77" s="209"/>
      <c r="ER77" s="209"/>
      <c r="ES77" s="209"/>
      <c r="ET77" s="209"/>
      <c r="EU77" s="209"/>
      <c r="EV77" s="209"/>
      <c r="EW77" s="209"/>
      <c r="EX77" s="209"/>
      <c r="EY77" s="209"/>
      <c r="EZ77" s="209"/>
      <c r="FA77" s="209"/>
      <c r="FB77" s="209"/>
      <c r="FC77" s="209"/>
      <c r="FD77" s="209"/>
      <c r="FE77" s="209"/>
      <c r="FF77" s="209"/>
      <c r="FG77" s="209"/>
      <c r="FH77" s="209"/>
      <c r="FI77" s="209"/>
      <c r="FJ77" s="209"/>
      <c r="FK77" s="209"/>
      <c r="FL77" s="209"/>
      <c r="FM77" s="209"/>
      <c r="FN77" s="209"/>
      <c r="FO77" s="209"/>
      <c r="FP77" s="209"/>
      <c r="FQ77" s="209"/>
      <c r="FR77" s="209"/>
      <c r="FS77" s="209"/>
      <c r="FT77" s="209"/>
      <c r="FU77" s="209"/>
      <c r="FV77" s="209"/>
      <c r="FW77" s="209"/>
      <c r="FX77" s="209"/>
      <c r="FY77" s="209"/>
      <c r="FZ77" s="209"/>
      <c r="GA77" s="209"/>
      <c r="GB77" s="209"/>
      <c r="GC77" s="209"/>
      <c r="GD77" s="209"/>
      <c r="GE77" s="209"/>
      <c r="GF77" s="209"/>
      <c r="GG77" s="209"/>
      <c r="GH77" s="209"/>
      <c r="GI77" s="209"/>
      <c r="GJ77" s="209"/>
      <c r="GK77" s="209"/>
      <c r="GL77" s="209"/>
      <c r="GM77" s="209"/>
      <c r="GN77" s="209"/>
      <c r="GO77" s="209"/>
      <c r="GP77" s="209"/>
      <c r="GQ77" s="209"/>
      <c r="GR77" s="209"/>
      <c r="GS77" s="209"/>
      <c r="GT77" s="209"/>
      <c r="GU77" s="209"/>
      <c r="GV77" s="209"/>
      <c r="GW77" s="209"/>
      <c r="GX77" s="209"/>
      <c r="GY77" s="209"/>
      <c r="GZ77" s="209"/>
      <c r="HA77" s="209"/>
      <c r="HB77" s="209"/>
      <c r="HC77" s="209"/>
      <c r="HD77" s="209"/>
      <c r="HE77" s="209"/>
      <c r="HF77" s="209"/>
      <c r="HG77" s="209"/>
      <c r="HH77" s="209"/>
      <c r="HI77" s="209"/>
      <c r="HJ77" s="209"/>
      <c r="HK77" s="209"/>
      <c r="HL77" s="209"/>
      <c r="HM77" s="209"/>
      <c r="HN77" s="209"/>
      <c r="HO77" s="209"/>
      <c r="HP77" s="209"/>
      <c r="HQ77" s="209"/>
      <c r="HR77" s="209"/>
      <c r="HS77" s="209"/>
      <c r="HT77" s="209"/>
      <c r="HU77" s="209"/>
      <c r="HV77" s="209"/>
      <c r="HW77" s="209"/>
      <c r="HX77" s="209"/>
      <c r="HY77" s="209"/>
      <c r="HZ77" s="209"/>
      <c r="IA77" s="209"/>
      <c r="IB77" s="209"/>
      <c r="IC77" s="209"/>
      <c r="ID77" s="209"/>
      <c r="IE77" s="209"/>
      <c r="IF77" s="209"/>
      <c r="IG77" s="209"/>
      <c r="IH77" s="209"/>
      <c r="II77" s="209"/>
      <c r="IJ77" s="209"/>
      <c r="IK77" s="209"/>
      <c r="IL77" s="209"/>
      <c r="IM77" s="209"/>
      <c r="IN77" s="209"/>
      <c r="IO77" s="209"/>
      <c r="IP77" s="209"/>
      <c r="IQ77" s="209"/>
      <c r="IR77" s="209"/>
      <c r="IS77" s="209"/>
      <c r="IT77" s="209"/>
      <c r="IU77" s="209"/>
      <c r="IV77" s="209"/>
    </row>
    <row r="78" spans="1:256" s="116" customFormat="1" ht="17.2" customHeight="1" thickBot="1" x14ac:dyDescent="0.2">
      <c r="A78" s="209"/>
      <c r="B78" s="377"/>
      <c r="C78" s="378"/>
      <c r="D78" s="378"/>
      <c r="E78" s="378"/>
      <c r="F78" s="378"/>
      <c r="G78" s="379"/>
      <c r="H78" s="138"/>
      <c r="I78" s="139"/>
      <c r="J78" s="139"/>
      <c r="K78" s="139"/>
      <c r="L78" s="139"/>
      <c r="M78" s="139"/>
      <c r="N78" s="139"/>
      <c r="O78" s="139"/>
      <c r="P78" s="139"/>
      <c r="Q78" s="139"/>
      <c r="R78" s="139"/>
      <c r="S78" s="139"/>
      <c r="T78" s="139"/>
      <c r="U78" s="139"/>
      <c r="V78" s="139"/>
      <c r="W78" s="139"/>
      <c r="X78" s="139"/>
      <c r="Y78" s="139"/>
      <c r="Z78" s="139"/>
      <c r="AA78" s="139"/>
      <c r="AB78" s="139"/>
      <c r="AC78" s="139"/>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40"/>
      <c r="AZ78" s="209"/>
      <c r="BA78" s="209"/>
      <c r="BB78" s="209"/>
      <c r="BC78" s="209"/>
      <c r="BD78" s="209"/>
      <c r="BE78" s="209"/>
      <c r="BF78" s="209"/>
      <c r="BG78" s="209"/>
      <c r="BH78" s="209"/>
      <c r="BI78" s="209"/>
      <c r="BJ78" s="209"/>
      <c r="BK78" s="209"/>
      <c r="BL78" s="209"/>
      <c r="BM78" s="209"/>
      <c r="BN78" s="209"/>
      <c r="BO78" s="209"/>
      <c r="BP78" s="209"/>
      <c r="BQ78" s="209"/>
      <c r="BR78" s="209"/>
      <c r="BS78" s="209"/>
      <c r="BT78" s="209"/>
      <c r="BU78" s="209"/>
      <c r="BV78" s="209"/>
      <c r="BW78" s="209"/>
      <c r="BX78" s="209"/>
      <c r="BY78" s="209"/>
      <c r="BZ78" s="209"/>
      <c r="CA78" s="209"/>
      <c r="CB78" s="209"/>
      <c r="CC78" s="209"/>
      <c r="CD78" s="209"/>
      <c r="CE78" s="209"/>
      <c r="CF78" s="209"/>
      <c r="CG78" s="209"/>
      <c r="CH78" s="209"/>
      <c r="CI78" s="209"/>
      <c r="CJ78" s="209"/>
      <c r="CK78" s="209"/>
      <c r="CL78" s="209"/>
      <c r="CM78" s="209"/>
      <c r="CN78" s="209"/>
      <c r="CO78" s="209"/>
      <c r="CP78" s="209"/>
      <c r="CQ78" s="209"/>
      <c r="CR78" s="209"/>
      <c r="CS78" s="209"/>
      <c r="CT78" s="209"/>
      <c r="CU78" s="209"/>
      <c r="CV78" s="209"/>
      <c r="CW78" s="209"/>
      <c r="CX78" s="209"/>
      <c r="CY78" s="209"/>
      <c r="CZ78" s="209"/>
      <c r="DA78" s="209"/>
      <c r="DB78" s="209"/>
      <c r="DC78" s="209"/>
      <c r="DD78" s="209"/>
      <c r="DE78" s="209"/>
      <c r="DF78" s="209"/>
      <c r="DG78" s="209"/>
      <c r="DH78" s="209"/>
      <c r="DI78" s="209"/>
      <c r="DJ78" s="209"/>
      <c r="DK78" s="209"/>
      <c r="DL78" s="209"/>
      <c r="DM78" s="209"/>
      <c r="DN78" s="209"/>
      <c r="DO78" s="209"/>
      <c r="DP78" s="209"/>
      <c r="DQ78" s="209"/>
      <c r="DR78" s="209"/>
      <c r="DS78" s="209"/>
      <c r="DT78" s="209"/>
      <c r="DU78" s="209"/>
      <c r="DV78" s="209"/>
      <c r="DW78" s="209"/>
      <c r="DX78" s="209"/>
      <c r="DY78" s="209"/>
      <c r="DZ78" s="209"/>
      <c r="EA78" s="209"/>
      <c r="EB78" s="209"/>
      <c r="EC78" s="209"/>
      <c r="ED78" s="209"/>
      <c r="EE78" s="209"/>
      <c r="EF78" s="209"/>
      <c r="EG78" s="209"/>
      <c r="EH78" s="209"/>
      <c r="EI78" s="209"/>
      <c r="EJ78" s="209"/>
      <c r="EK78" s="209"/>
      <c r="EL78" s="209"/>
      <c r="EM78" s="209"/>
      <c r="EN78" s="209"/>
      <c r="EO78" s="209"/>
      <c r="EP78" s="209"/>
      <c r="EQ78" s="209"/>
      <c r="ER78" s="209"/>
      <c r="ES78" s="209"/>
      <c r="ET78" s="209"/>
      <c r="EU78" s="209"/>
      <c r="EV78" s="209"/>
      <c r="EW78" s="209"/>
      <c r="EX78" s="209"/>
      <c r="EY78" s="209"/>
      <c r="EZ78" s="209"/>
      <c r="FA78" s="209"/>
      <c r="FB78" s="209"/>
      <c r="FC78" s="209"/>
      <c r="FD78" s="209"/>
      <c r="FE78" s="209"/>
      <c r="FF78" s="209"/>
      <c r="FG78" s="209"/>
      <c r="FH78" s="209"/>
      <c r="FI78" s="209"/>
      <c r="FJ78" s="209"/>
      <c r="FK78" s="209"/>
      <c r="FL78" s="209"/>
      <c r="FM78" s="209"/>
      <c r="FN78" s="209"/>
      <c r="FO78" s="209"/>
      <c r="FP78" s="209"/>
      <c r="FQ78" s="209"/>
      <c r="FR78" s="209"/>
      <c r="FS78" s="209"/>
      <c r="FT78" s="209"/>
      <c r="FU78" s="209"/>
      <c r="FV78" s="209"/>
      <c r="FW78" s="209"/>
      <c r="FX78" s="209"/>
      <c r="FY78" s="209"/>
      <c r="FZ78" s="209"/>
      <c r="GA78" s="209"/>
      <c r="GB78" s="209"/>
      <c r="GC78" s="209"/>
      <c r="GD78" s="209"/>
      <c r="GE78" s="209"/>
      <c r="GF78" s="209"/>
      <c r="GG78" s="209"/>
      <c r="GH78" s="209"/>
      <c r="GI78" s="209"/>
      <c r="GJ78" s="209"/>
      <c r="GK78" s="209"/>
      <c r="GL78" s="209"/>
      <c r="GM78" s="209"/>
      <c r="GN78" s="209"/>
      <c r="GO78" s="209"/>
      <c r="GP78" s="209"/>
      <c r="GQ78" s="209"/>
      <c r="GR78" s="209"/>
      <c r="GS78" s="209"/>
      <c r="GT78" s="209"/>
      <c r="GU78" s="209"/>
      <c r="GV78" s="209"/>
      <c r="GW78" s="209"/>
      <c r="GX78" s="209"/>
      <c r="GY78" s="209"/>
      <c r="GZ78" s="209"/>
      <c r="HA78" s="209"/>
      <c r="HB78" s="209"/>
      <c r="HC78" s="209"/>
      <c r="HD78" s="209"/>
      <c r="HE78" s="209"/>
      <c r="HF78" s="209"/>
      <c r="HG78" s="209"/>
      <c r="HH78" s="209"/>
      <c r="HI78" s="209"/>
      <c r="HJ78" s="209"/>
      <c r="HK78" s="209"/>
      <c r="HL78" s="209"/>
      <c r="HM78" s="209"/>
      <c r="HN78" s="209"/>
      <c r="HO78" s="209"/>
      <c r="HP78" s="209"/>
      <c r="HQ78" s="209"/>
      <c r="HR78" s="209"/>
      <c r="HS78" s="209"/>
      <c r="HT78" s="209"/>
      <c r="HU78" s="209"/>
      <c r="HV78" s="209"/>
      <c r="HW78" s="209"/>
      <c r="HX78" s="209"/>
      <c r="HY78" s="209"/>
      <c r="HZ78" s="209"/>
      <c r="IA78" s="209"/>
      <c r="IB78" s="209"/>
      <c r="IC78" s="209"/>
      <c r="ID78" s="209"/>
      <c r="IE78" s="209"/>
      <c r="IF78" s="209"/>
      <c r="IG78" s="209"/>
      <c r="IH78" s="209"/>
      <c r="II78" s="209"/>
      <c r="IJ78" s="209"/>
      <c r="IK78" s="209"/>
      <c r="IL78" s="209"/>
      <c r="IM78" s="209"/>
      <c r="IN78" s="209"/>
      <c r="IO78" s="209"/>
      <c r="IP78" s="209"/>
      <c r="IQ78" s="209"/>
      <c r="IR78" s="209"/>
      <c r="IS78" s="209"/>
      <c r="IT78" s="209"/>
      <c r="IU78" s="209"/>
      <c r="IV78" s="209"/>
    </row>
    <row r="79" spans="1:256" s="116" customFormat="1" ht="17.2" customHeight="1" x14ac:dyDescent="0.15">
      <c r="A79" s="209"/>
      <c r="B79" s="377"/>
      <c r="C79" s="378"/>
      <c r="D79" s="378"/>
      <c r="E79" s="378"/>
      <c r="F79" s="378"/>
      <c r="G79" s="379"/>
      <c r="H79" s="138"/>
      <c r="I79" s="272"/>
      <c r="J79" s="272"/>
      <c r="K79" s="272"/>
      <c r="L79" s="272"/>
      <c r="M79" s="272"/>
      <c r="N79" s="272"/>
      <c r="O79" s="272"/>
      <c r="P79" s="272"/>
      <c r="Q79" s="3275" t="s">
        <v>1861</v>
      </c>
      <c r="R79" s="3402"/>
      <c r="S79" s="3402"/>
      <c r="T79" s="3402"/>
      <c r="U79" s="3402"/>
      <c r="V79" s="3402"/>
      <c r="W79" s="3402"/>
      <c r="X79" s="3402"/>
      <c r="Y79" s="3402"/>
      <c r="Z79" s="3402"/>
      <c r="AA79" s="3402"/>
      <c r="AB79" s="3402"/>
      <c r="AC79" s="3402"/>
      <c r="AD79" s="3402"/>
      <c r="AE79" s="3402"/>
      <c r="AF79" s="3402"/>
      <c r="AG79" s="3402"/>
      <c r="AH79" s="3402"/>
      <c r="AI79" s="3402"/>
      <c r="AJ79" s="3402"/>
      <c r="AK79" s="3402"/>
      <c r="AL79" s="3402"/>
      <c r="AM79" s="3402"/>
      <c r="AN79" s="3402"/>
      <c r="AO79" s="3402"/>
      <c r="AP79" s="3402"/>
      <c r="AQ79" s="3402"/>
      <c r="AR79" s="3402"/>
      <c r="AS79" s="3403"/>
      <c r="AT79" s="273"/>
      <c r="AU79" s="209"/>
      <c r="AV79" s="209"/>
      <c r="AW79" s="209"/>
      <c r="AX79" s="273"/>
      <c r="AY79" s="274"/>
      <c r="AZ79" s="209"/>
      <c r="BA79" s="209"/>
      <c r="BB79" s="209"/>
      <c r="BC79" s="209"/>
      <c r="BD79" s="209"/>
      <c r="BE79" s="209"/>
      <c r="BF79" s="209"/>
      <c r="BG79" s="209"/>
      <c r="BH79" s="209"/>
      <c r="BI79" s="209"/>
      <c r="BJ79" s="209"/>
      <c r="BK79" s="209"/>
      <c r="BL79" s="209"/>
      <c r="BM79" s="209"/>
      <c r="BN79" s="209"/>
      <c r="BO79" s="209"/>
      <c r="BP79" s="209"/>
      <c r="BQ79" s="209"/>
      <c r="BR79" s="209"/>
      <c r="BS79" s="209"/>
      <c r="BT79" s="209"/>
      <c r="BU79" s="209"/>
      <c r="BV79" s="209"/>
      <c r="BW79" s="209"/>
      <c r="BX79" s="209"/>
      <c r="BY79" s="209"/>
      <c r="BZ79" s="209"/>
      <c r="CA79" s="209"/>
      <c r="CB79" s="209"/>
      <c r="CC79" s="209"/>
      <c r="CD79" s="209"/>
      <c r="CE79" s="209"/>
      <c r="CF79" s="209"/>
      <c r="CG79" s="209"/>
      <c r="CH79" s="209"/>
      <c r="CI79" s="209"/>
      <c r="CJ79" s="209"/>
      <c r="CK79" s="209"/>
      <c r="CL79" s="209"/>
      <c r="CM79" s="209"/>
      <c r="CN79" s="209"/>
      <c r="CO79" s="209"/>
      <c r="CP79" s="209"/>
      <c r="CQ79" s="209"/>
      <c r="CR79" s="209"/>
      <c r="CS79" s="209"/>
      <c r="CT79" s="209"/>
      <c r="CU79" s="209"/>
      <c r="CV79" s="209"/>
      <c r="CW79" s="209"/>
      <c r="CX79" s="209"/>
      <c r="CY79" s="209"/>
      <c r="CZ79" s="209"/>
      <c r="DA79" s="209"/>
      <c r="DB79" s="209"/>
      <c r="DC79" s="209"/>
      <c r="DD79" s="209"/>
      <c r="DE79" s="209"/>
      <c r="DF79" s="209"/>
      <c r="DG79" s="209"/>
      <c r="DH79" s="209"/>
      <c r="DI79" s="209"/>
      <c r="DJ79" s="209"/>
      <c r="DK79" s="209"/>
      <c r="DL79" s="209"/>
      <c r="DM79" s="209"/>
      <c r="DN79" s="209"/>
      <c r="DO79" s="209"/>
      <c r="DP79" s="209"/>
      <c r="DQ79" s="209"/>
      <c r="DR79" s="209"/>
      <c r="DS79" s="209"/>
      <c r="DT79" s="209"/>
      <c r="DU79" s="209"/>
      <c r="DV79" s="209"/>
      <c r="DW79" s="209"/>
      <c r="DX79" s="209"/>
      <c r="DY79" s="209"/>
      <c r="DZ79" s="209"/>
      <c r="EA79" s="209"/>
      <c r="EB79" s="209"/>
      <c r="EC79" s="209"/>
      <c r="ED79" s="209"/>
      <c r="EE79" s="209"/>
      <c r="EF79" s="209"/>
      <c r="EG79" s="209"/>
      <c r="EH79" s="209"/>
      <c r="EI79" s="209"/>
      <c r="EJ79" s="209"/>
      <c r="EK79" s="209"/>
      <c r="EL79" s="209"/>
      <c r="EM79" s="209"/>
      <c r="EN79" s="209"/>
      <c r="EO79" s="209"/>
      <c r="EP79" s="209"/>
      <c r="EQ79" s="209"/>
      <c r="ER79" s="209"/>
      <c r="ES79" s="209"/>
      <c r="ET79" s="209"/>
      <c r="EU79" s="209"/>
      <c r="EV79" s="209"/>
      <c r="EW79" s="209"/>
      <c r="EX79" s="209"/>
      <c r="EY79" s="209"/>
      <c r="EZ79" s="209"/>
      <c r="FA79" s="209"/>
      <c r="FB79" s="209"/>
      <c r="FC79" s="209"/>
      <c r="FD79" s="209"/>
      <c r="FE79" s="209"/>
      <c r="FF79" s="209"/>
      <c r="FG79" s="209"/>
      <c r="FH79" s="209"/>
      <c r="FI79" s="209"/>
      <c r="FJ79" s="209"/>
      <c r="FK79" s="209"/>
      <c r="FL79" s="209"/>
      <c r="FM79" s="209"/>
      <c r="FN79" s="209"/>
      <c r="FO79" s="209"/>
      <c r="FP79" s="209"/>
      <c r="FQ79" s="209"/>
      <c r="FR79" s="209"/>
      <c r="FS79" s="209"/>
      <c r="FT79" s="209"/>
      <c r="FU79" s="209"/>
      <c r="FV79" s="209"/>
      <c r="FW79" s="209"/>
      <c r="FX79" s="209"/>
      <c r="FY79" s="209"/>
      <c r="FZ79" s="209"/>
      <c r="GA79" s="209"/>
      <c r="GB79" s="209"/>
      <c r="GC79" s="209"/>
      <c r="GD79" s="209"/>
      <c r="GE79" s="209"/>
      <c r="GF79" s="209"/>
      <c r="GG79" s="209"/>
      <c r="GH79" s="209"/>
      <c r="GI79" s="209"/>
      <c r="GJ79" s="209"/>
      <c r="GK79" s="209"/>
      <c r="GL79" s="209"/>
      <c r="GM79" s="209"/>
      <c r="GN79" s="209"/>
      <c r="GO79" s="209"/>
      <c r="GP79" s="209"/>
      <c r="GQ79" s="209"/>
      <c r="GR79" s="209"/>
      <c r="GS79" s="209"/>
      <c r="GT79" s="209"/>
      <c r="GU79" s="209"/>
      <c r="GV79" s="209"/>
      <c r="GW79" s="209"/>
      <c r="GX79" s="209"/>
      <c r="GY79" s="209"/>
      <c r="GZ79" s="209"/>
      <c r="HA79" s="209"/>
      <c r="HB79" s="209"/>
      <c r="HC79" s="209"/>
      <c r="HD79" s="209"/>
      <c r="HE79" s="209"/>
      <c r="HF79" s="209"/>
      <c r="HG79" s="209"/>
      <c r="HH79" s="209"/>
      <c r="HI79" s="209"/>
      <c r="HJ79" s="209"/>
      <c r="HK79" s="209"/>
      <c r="HL79" s="209"/>
      <c r="HM79" s="209"/>
      <c r="HN79" s="209"/>
      <c r="HO79" s="209"/>
      <c r="HP79" s="209"/>
      <c r="HQ79" s="209"/>
      <c r="HR79" s="209"/>
      <c r="HS79" s="209"/>
      <c r="HT79" s="209"/>
      <c r="HU79" s="209"/>
      <c r="HV79" s="209"/>
      <c r="HW79" s="209"/>
      <c r="HX79" s="209"/>
      <c r="HY79" s="209"/>
      <c r="HZ79" s="209"/>
      <c r="IA79" s="209"/>
      <c r="IB79" s="209"/>
      <c r="IC79" s="209"/>
      <c r="ID79" s="209"/>
      <c r="IE79" s="209"/>
      <c r="IF79" s="209"/>
      <c r="IG79" s="209"/>
      <c r="IH79" s="209"/>
      <c r="II79" s="209"/>
      <c r="IJ79" s="209"/>
      <c r="IK79" s="209"/>
      <c r="IL79" s="209"/>
      <c r="IM79" s="209"/>
      <c r="IN79" s="209"/>
      <c r="IO79" s="209"/>
      <c r="IP79" s="209"/>
    </row>
    <row r="80" spans="1:256" s="116" customFormat="1" ht="17.2" customHeight="1" x14ac:dyDescent="0.15">
      <c r="A80" s="209"/>
      <c r="B80" s="377"/>
      <c r="C80" s="378"/>
      <c r="D80" s="378"/>
      <c r="E80" s="378"/>
      <c r="F80" s="378"/>
      <c r="G80" s="379"/>
      <c r="H80" s="138"/>
      <c r="I80" s="272"/>
      <c r="J80" s="272"/>
      <c r="K80" s="272"/>
      <c r="L80" s="272"/>
      <c r="M80" s="272"/>
      <c r="N80" s="272"/>
      <c r="O80" s="272"/>
      <c r="P80" s="272"/>
      <c r="Q80" s="3404"/>
      <c r="R80" s="3405"/>
      <c r="S80" s="3405"/>
      <c r="T80" s="3405"/>
      <c r="U80" s="3405"/>
      <c r="V80" s="3405"/>
      <c r="W80" s="3405"/>
      <c r="X80" s="3405"/>
      <c r="Y80" s="3405"/>
      <c r="Z80" s="3405"/>
      <c r="AA80" s="3405"/>
      <c r="AB80" s="3405"/>
      <c r="AC80" s="3405"/>
      <c r="AD80" s="3405"/>
      <c r="AE80" s="3405"/>
      <c r="AF80" s="3405"/>
      <c r="AG80" s="3405"/>
      <c r="AH80" s="3405"/>
      <c r="AI80" s="3405"/>
      <c r="AJ80" s="3405"/>
      <c r="AK80" s="3405"/>
      <c r="AL80" s="3405"/>
      <c r="AM80" s="3405"/>
      <c r="AN80" s="3405"/>
      <c r="AO80" s="3405"/>
      <c r="AP80" s="3405"/>
      <c r="AQ80" s="3405"/>
      <c r="AR80" s="3405"/>
      <c r="AS80" s="3406"/>
      <c r="AT80" s="273"/>
      <c r="AU80" s="209"/>
      <c r="AV80" s="209"/>
      <c r="AW80" s="209"/>
      <c r="AX80" s="273"/>
      <c r="AY80" s="274"/>
      <c r="AZ80" s="209"/>
      <c r="BA80" s="209"/>
      <c r="BB80" s="209"/>
      <c r="BC80" s="209"/>
      <c r="BD80" s="209"/>
      <c r="BE80" s="209"/>
      <c r="BF80" s="209"/>
      <c r="BG80" s="209"/>
      <c r="BH80" s="209"/>
      <c r="BI80" s="209"/>
      <c r="BJ80" s="209"/>
      <c r="BK80" s="209"/>
      <c r="BL80" s="209"/>
      <c r="BM80" s="209"/>
      <c r="BN80" s="209"/>
      <c r="BO80" s="209"/>
      <c r="BP80" s="209"/>
      <c r="BQ80" s="209"/>
      <c r="BR80" s="209"/>
      <c r="BS80" s="209"/>
      <c r="BT80" s="209"/>
      <c r="BU80" s="209"/>
      <c r="BV80" s="209"/>
      <c r="BW80" s="209"/>
      <c r="BX80" s="209"/>
      <c r="BY80" s="209"/>
      <c r="BZ80" s="209"/>
      <c r="CA80" s="209"/>
      <c r="CB80" s="209"/>
      <c r="CC80" s="209"/>
      <c r="CD80" s="209"/>
      <c r="CE80" s="209"/>
      <c r="CF80" s="209"/>
      <c r="CG80" s="209"/>
      <c r="CH80" s="209"/>
      <c r="CI80" s="209"/>
      <c r="CJ80" s="209"/>
      <c r="CK80" s="209"/>
      <c r="CL80" s="209"/>
      <c r="CM80" s="209"/>
      <c r="CN80" s="209"/>
      <c r="CO80" s="209"/>
      <c r="CP80" s="209"/>
      <c r="CQ80" s="209"/>
      <c r="CR80" s="209"/>
      <c r="CS80" s="209"/>
      <c r="CT80" s="209"/>
      <c r="CU80" s="209"/>
      <c r="CV80" s="209"/>
      <c r="CW80" s="209"/>
      <c r="CX80" s="209"/>
      <c r="CY80" s="209"/>
      <c r="CZ80" s="209"/>
      <c r="DA80" s="209"/>
      <c r="DB80" s="209"/>
      <c r="DC80" s="209"/>
      <c r="DD80" s="209"/>
      <c r="DE80" s="209"/>
      <c r="DF80" s="209"/>
      <c r="DG80" s="209"/>
      <c r="DH80" s="209"/>
      <c r="DI80" s="209"/>
      <c r="DJ80" s="209"/>
      <c r="DK80" s="209"/>
      <c r="DL80" s="209"/>
      <c r="DM80" s="209"/>
      <c r="DN80" s="209"/>
      <c r="DO80" s="209"/>
      <c r="DP80" s="209"/>
      <c r="DQ80" s="209"/>
      <c r="DR80" s="209"/>
      <c r="DS80" s="209"/>
      <c r="DT80" s="209"/>
      <c r="DU80" s="209"/>
      <c r="DV80" s="209"/>
      <c r="DW80" s="209"/>
      <c r="DX80" s="209"/>
      <c r="DY80" s="209"/>
      <c r="DZ80" s="209"/>
      <c r="EA80" s="209"/>
      <c r="EB80" s="209"/>
      <c r="EC80" s="209"/>
      <c r="ED80" s="209"/>
      <c r="EE80" s="209"/>
      <c r="EF80" s="209"/>
      <c r="EG80" s="209"/>
      <c r="EH80" s="209"/>
      <c r="EI80" s="209"/>
      <c r="EJ80" s="209"/>
      <c r="EK80" s="209"/>
      <c r="EL80" s="209"/>
      <c r="EM80" s="209"/>
      <c r="EN80" s="209"/>
      <c r="EO80" s="209"/>
      <c r="EP80" s="209"/>
      <c r="EQ80" s="209"/>
      <c r="ER80" s="209"/>
      <c r="ES80" s="209"/>
      <c r="ET80" s="209"/>
      <c r="EU80" s="209"/>
      <c r="EV80" s="209"/>
      <c r="EW80" s="209"/>
      <c r="EX80" s="209"/>
      <c r="EY80" s="209"/>
      <c r="EZ80" s="209"/>
      <c r="FA80" s="209"/>
      <c r="FB80" s="209"/>
      <c r="FC80" s="209"/>
      <c r="FD80" s="209"/>
      <c r="FE80" s="209"/>
      <c r="FF80" s="209"/>
      <c r="FG80" s="209"/>
      <c r="FH80" s="209"/>
      <c r="FI80" s="209"/>
      <c r="FJ80" s="209"/>
      <c r="FK80" s="209"/>
      <c r="FL80" s="209"/>
      <c r="FM80" s="209"/>
      <c r="FN80" s="209"/>
      <c r="FO80" s="209"/>
      <c r="FP80" s="209"/>
      <c r="FQ80" s="209"/>
      <c r="FR80" s="209"/>
      <c r="FS80" s="209"/>
      <c r="FT80" s="209"/>
      <c r="FU80" s="209"/>
      <c r="FV80" s="209"/>
      <c r="FW80" s="209"/>
      <c r="FX80" s="209"/>
      <c r="FY80" s="209"/>
      <c r="FZ80" s="209"/>
      <c r="GA80" s="209"/>
      <c r="GB80" s="209"/>
      <c r="GC80" s="209"/>
      <c r="GD80" s="209"/>
      <c r="GE80" s="209"/>
      <c r="GF80" s="209"/>
      <c r="GG80" s="209"/>
      <c r="GH80" s="209"/>
      <c r="GI80" s="209"/>
      <c r="GJ80" s="209"/>
      <c r="GK80" s="209"/>
      <c r="GL80" s="209"/>
      <c r="GM80" s="209"/>
      <c r="GN80" s="209"/>
      <c r="GO80" s="209"/>
      <c r="GP80" s="209"/>
      <c r="GQ80" s="209"/>
      <c r="GR80" s="209"/>
      <c r="GS80" s="209"/>
      <c r="GT80" s="209"/>
      <c r="GU80" s="209"/>
      <c r="GV80" s="209"/>
      <c r="GW80" s="209"/>
      <c r="GX80" s="209"/>
      <c r="GY80" s="209"/>
      <c r="GZ80" s="209"/>
      <c r="HA80" s="209"/>
      <c r="HB80" s="209"/>
      <c r="HC80" s="209"/>
      <c r="HD80" s="209"/>
      <c r="HE80" s="209"/>
      <c r="HF80" s="209"/>
      <c r="HG80" s="209"/>
      <c r="HH80" s="209"/>
      <c r="HI80" s="209"/>
      <c r="HJ80" s="209"/>
      <c r="HK80" s="209"/>
      <c r="HL80" s="209"/>
      <c r="HM80" s="209"/>
      <c r="HN80" s="209"/>
      <c r="HO80" s="209"/>
      <c r="HP80" s="209"/>
      <c r="HQ80" s="209"/>
      <c r="HR80" s="209"/>
      <c r="HS80" s="209"/>
      <c r="HT80" s="209"/>
      <c r="HU80" s="209"/>
      <c r="HV80" s="209"/>
      <c r="HW80" s="209"/>
      <c r="HX80" s="209"/>
      <c r="HY80" s="209"/>
      <c r="HZ80" s="209"/>
      <c r="IA80" s="209"/>
      <c r="IB80" s="209"/>
      <c r="IC80" s="209"/>
      <c r="ID80" s="209"/>
      <c r="IE80" s="209"/>
      <c r="IF80" s="209"/>
      <c r="IG80" s="209"/>
      <c r="IH80" s="209"/>
      <c r="II80" s="209"/>
      <c r="IJ80" s="209"/>
      <c r="IK80" s="209"/>
      <c r="IL80" s="209"/>
      <c r="IM80" s="209"/>
      <c r="IN80" s="209"/>
      <c r="IO80" s="209"/>
      <c r="IP80" s="209"/>
    </row>
    <row r="81" spans="1:250" s="116" customFormat="1" ht="17.2" customHeight="1" x14ac:dyDescent="0.15">
      <c r="A81" s="209"/>
      <c r="B81" s="377"/>
      <c r="C81" s="378"/>
      <c r="D81" s="378"/>
      <c r="E81" s="378"/>
      <c r="F81" s="378"/>
      <c r="G81" s="379"/>
      <c r="H81" s="138"/>
      <c r="I81" s="272"/>
      <c r="J81" s="272"/>
      <c r="K81" s="272"/>
      <c r="L81" s="272"/>
      <c r="M81" s="272"/>
      <c r="N81" s="272"/>
      <c r="O81" s="272"/>
      <c r="P81" s="272"/>
      <c r="Q81" s="3404"/>
      <c r="R81" s="3405"/>
      <c r="S81" s="3405"/>
      <c r="T81" s="3405"/>
      <c r="U81" s="3405"/>
      <c r="V81" s="3405"/>
      <c r="W81" s="3405"/>
      <c r="X81" s="3405"/>
      <c r="Y81" s="3405"/>
      <c r="Z81" s="3405"/>
      <c r="AA81" s="3405"/>
      <c r="AB81" s="3405"/>
      <c r="AC81" s="3405"/>
      <c r="AD81" s="3405"/>
      <c r="AE81" s="3405"/>
      <c r="AF81" s="3405"/>
      <c r="AG81" s="3405"/>
      <c r="AH81" s="3405"/>
      <c r="AI81" s="3405"/>
      <c r="AJ81" s="3405"/>
      <c r="AK81" s="3405"/>
      <c r="AL81" s="3405"/>
      <c r="AM81" s="3405"/>
      <c r="AN81" s="3405"/>
      <c r="AO81" s="3405"/>
      <c r="AP81" s="3405"/>
      <c r="AQ81" s="3405"/>
      <c r="AR81" s="3405"/>
      <c r="AS81" s="3406"/>
      <c r="AT81" s="273"/>
      <c r="AU81" s="209"/>
      <c r="AV81" s="209"/>
      <c r="AW81" s="209"/>
      <c r="AX81" s="273"/>
      <c r="AY81" s="274"/>
      <c r="AZ81" s="209"/>
      <c r="BA81" s="209"/>
      <c r="BB81" s="209"/>
      <c r="BC81" s="209"/>
      <c r="BD81" s="209"/>
      <c r="BE81" s="209"/>
      <c r="BF81" s="209"/>
      <c r="BG81" s="209"/>
      <c r="BH81" s="209"/>
      <c r="BI81" s="209"/>
      <c r="BJ81" s="209"/>
      <c r="BK81" s="209"/>
      <c r="BL81" s="209"/>
      <c r="BM81" s="209"/>
      <c r="BN81" s="209"/>
      <c r="BO81" s="209"/>
      <c r="BP81" s="209"/>
      <c r="BQ81" s="209"/>
      <c r="BR81" s="209"/>
      <c r="BS81" s="209"/>
      <c r="BT81" s="209"/>
      <c r="BU81" s="209"/>
      <c r="BV81" s="209"/>
      <c r="BW81" s="209"/>
      <c r="BX81" s="209"/>
      <c r="BY81" s="209"/>
      <c r="BZ81" s="209"/>
      <c r="CA81" s="209"/>
      <c r="CB81" s="209"/>
      <c r="CC81" s="209"/>
      <c r="CD81" s="209"/>
      <c r="CE81" s="209"/>
      <c r="CF81" s="209"/>
      <c r="CG81" s="209"/>
      <c r="CH81" s="209"/>
      <c r="CI81" s="209"/>
      <c r="CJ81" s="209"/>
      <c r="CK81" s="209"/>
      <c r="CL81" s="209"/>
      <c r="CM81" s="209"/>
      <c r="CN81" s="209"/>
      <c r="CO81" s="209"/>
      <c r="CP81" s="209"/>
      <c r="CQ81" s="209"/>
      <c r="CR81" s="209"/>
      <c r="CS81" s="209"/>
      <c r="CT81" s="209"/>
      <c r="CU81" s="209"/>
      <c r="CV81" s="209"/>
      <c r="CW81" s="209"/>
      <c r="CX81" s="209"/>
      <c r="CY81" s="209"/>
      <c r="CZ81" s="209"/>
      <c r="DA81" s="209"/>
      <c r="DB81" s="209"/>
      <c r="DC81" s="209"/>
      <c r="DD81" s="209"/>
      <c r="DE81" s="209"/>
      <c r="DF81" s="209"/>
      <c r="DG81" s="209"/>
      <c r="DH81" s="209"/>
      <c r="DI81" s="209"/>
      <c r="DJ81" s="209"/>
      <c r="DK81" s="209"/>
      <c r="DL81" s="209"/>
      <c r="DM81" s="209"/>
      <c r="DN81" s="209"/>
      <c r="DO81" s="209"/>
      <c r="DP81" s="209"/>
      <c r="DQ81" s="209"/>
      <c r="DR81" s="209"/>
      <c r="DS81" s="209"/>
      <c r="DT81" s="209"/>
      <c r="DU81" s="209"/>
      <c r="DV81" s="209"/>
      <c r="DW81" s="209"/>
      <c r="DX81" s="209"/>
      <c r="DY81" s="209"/>
      <c r="DZ81" s="209"/>
      <c r="EA81" s="209"/>
      <c r="EB81" s="209"/>
      <c r="EC81" s="209"/>
      <c r="ED81" s="209"/>
      <c r="EE81" s="209"/>
      <c r="EF81" s="209"/>
      <c r="EG81" s="209"/>
      <c r="EH81" s="209"/>
      <c r="EI81" s="209"/>
      <c r="EJ81" s="209"/>
      <c r="EK81" s="209"/>
      <c r="EL81" s="209"/>
      <c r="EM81" s="209"/>
      <c r="EN81" s="209"/>
      <c r="EO81" s="209"/>
      <c r="EP81" s="209"/>
      <c r="EQ81" s="209"/>
      <c r="ER81" s="209"/>
      <c r="ES81" s="209"/>
      <c r="ET81" s="209"/>
      <c r="EU81" s="209"/>
      <c r="EV81" s="209"/>
      <c r="EW81" s="209"/>
      <c r="EX81" s="209"/>
      <c r="EY81" s="209"/>
      <c r="EZ81" s="209"/>
      <c r="FA81" s="209"/>
      <c r="FB81" s="209"/>
      <c r="FC81" s="209"/>
      <c r="FD81" s="209"/>
      <c r="FE81" s="209"/>
      <c r="FF81" s="209"/>
      <c r="FG81" s="209"/>
      <c r="FH81" s="209"/>
      <c r="FI81" s="209"/>
      <c r="FJ81" s="209"/>
      <c r="FK81" s="209"/>
      <c r="FL81" s="209"/>
      <c r="FM81" s="209"/>
      <c r="FN81" s="209"/>
      <c r="FO81" s="209"/>
      <c r="FP81" s="209"/>
      <c r="FQ81" s="209"/>
      <c r="FR81" s="209"/>
      <c r="FS81" s="209"/>
      <c r="FT81" s="209"/>
      <c r="FU81" s="209"/>
      <c r="FV81" s="209"/>
      <c r="FW81" s="209"/>
      <c r="FX81" s="209"/>
      <c r="FY81" s="209"/>
      <c r="FZ81" s="209"/>
      <c r="GA81" s="209"/>
      <c r="GB81" s="209"/>
      <c r="GC81" s="209"/>
      <c r="GD81" s="209"/>
      <c r="GE81" s="209"/>
      <c r="GF81" s="209"/>
      <c r="GG81" s="209"/>
      <c r="GH81" s="209"/>
      <c r="GI81" s="209"/>
      <c r="GJ81" s="209"/>
      <c r="GK81" s="209"/>
      <c r="GL81" s="209"/>
      <c r="GM81" s="209"/>
      <c r="GN81" s="209"/>
      <c r="GO81" s="209"/>
      <c r="GP81" s="209"/>
      <c r="GQ81" s="209"/>
      <c r="GR81" s="209"/>
      <c r="GS81" s="209"/>
      <c r="GT81" s="209"/>
      <c r="GU81" s="209"/>
      <c r="GV81" s="209"/>
      <c r="GW81" s="209"/>
      <c r="GX81" s="209"/>
      <c r="GY81" s="209"/>
      <c r="GZ81" s="209"/>
      <c r="HA81" s="209"/>
      <c r="HB81" s="209"/>
      <c r="HC81" s="209"/>
      <c r="HD81" s="209"/>
      <c r="HE81" s="209"/>
      <c r="HF81" s="209"/>
      <c r="HG81" s="209"/>
      <c r="HH81" s="209"/>
      <c r="HI81" s="209"/>
      <c r="HJ81" s="209"/>
      <c r="HK81" s="209"/>
      <c r="HL81" s="209"/>
      <c r="HM81" s="209"/>
      <c r="HN81" s="209"/>
      <c r="HO81" s="209"/>
      <c r="HP81" s="209"/>
      <c r="HQ81" s="209"/>
      <c r="HR81" s="209"/>
      <c r="HS81" s="209"/>
      <c r="HT81" s="209"/>
      <c r="HU81" s="209"/>
      <c r="HV81" s="209"/>
      <c r="HW81" s="209"/>
      <c r="HX81" s="209"/>
      <c r="HY81" s="209"/>
      <c r="HZ81" s="209"/>
      <c r="IA81" s="209"/>
      <c r="IB81" s="209"/>
      <c r="IC81" s="209"/>
      <c r="ID81" s="209"/>
      <c r="IE81" s="209"/>
      <c r="IF81" s="209"/>
      <c r="IG81" s="209"/>
      <c r="IH81" s="209"/>
      <c r="II81" s="209"/>
      <c r="IJ81" s="209"/>
      <c r="IK81" s="209"/>
      <c r="IL81" s="209"/>
      <c r="IM81" s="209"/>
      <c r="IN81" s="209"/>
      <c r="IO81" s="209"/>
      <c r="IP81" s="209"/>
    </row>
    <row r="82" spans="1:250" s="116" customFormat="1" ht="17.2" customHeight="1" thickBot="1" x14ac:dyDescent="0.2">
      <c r="A82" s="209"/>
      <c r="B82" s="377"/>
      <c r="C82" s="378"/>
      <c r="D82" s="378"/>
      <c r="E82" s="378"/>
      <c r="F82" s="378"/>
      <c r="G82" s="379"/>
      <c r="H82" s="138"/>
      <c r="I82" s="275"/>
      <c r="J82" s="275"/>
      <c r="K82" s="275"/>
      <c r="L82" s="275"/>
      <c r="M82" s="275"/>
      <c r="N82" s="275"/>
      <c r="O82" s="275"/>
      <c r="P82" s="275"/>
      <c r="Q82" s="3407"/>
      <c r="R82" s="3408"/>
      <c r="S82" s="3408"/>
      <c r="T82" s="3408"/>
      <c r="U82" s="3408"/>
      <c r="V82" s="3408"/>
      <c r="W82" s="3408"/>
      <c r="X82" s="3408"/>
      <c r="Y82" s="3408"/>
      <c r="Z82" s="3408"/>
      <c r="AA82" s="3408"/>
      <c r="AB82" s="3408"/>
      <c r="AC82" s="3408"/>
      <c r="AD82" s="3408"/>
      <c r="AE82" s="3408"/>
      <c r="AF82" s="3408"/>
      <c r="AG82" s="3408"/>
      <c r="AH82" s="3408"/>
      <c r="AI82" s="3408"/>
      <c r="AJ82" s="3408"/>
      <c r="AK82" s="3408"/>
      <c r="AL82" s="3408"/>
      <c r="AM82" s="3408"/>
      <c r="AN82" s="3408"/>
      <c r="AO82" s="3408"/>
      <c r="AP82" s="3408"/>
      <c r="AQ82" s="3408"/>
      <c r="AR82" s="3408"/>
      <c r="AS82" s="3409"/>
      <c r="AT82" s="273"/>
      <c r="AU82" s="209"/>
      <c r="AV82" s="209"/>
      <c r="AW82" s="209"/>
      <c r="AX82" s="273"/>
      <c r="AY82" s="274"/>
      <c r="AZ82" s="209"/>
      <c r="BA82" s="209"/>
      <c r="BB82" s="209"/>
      <c r="BC82" s="209"/>
      <c r="BD82" s="209"/>
      <c r="BE82" s="209"/>
      <c r="BF82" s="209"/>
      <c r="BG82" s="209"/>
      <c r="BH82" s="209"/>
      <c r="BI82" s="209"/>
      <c r="BJ82" s="209"/>
      <c r="BK82" s="209"/>
      <c r="BL82" s="209"/>
      <c r="BM82" s="209"/>
      <c r="BN82" s="209"/>
      <c r="BO82" s="209"/>
      <c r="BP82" s="209"/>
      <c r="BQ82" s="209"/>
      <c r="BR82" s="209"/>
      <c r="BS82" s="209"/>
      <c r="BT82" s="209"/>
      <c r="BU82" s="209"/>
      <c r="BV82" s="209"/>
      <c r="BW82" s="209"/>
      <c r="BX82" s="209"/>
      <c r="BY82" s="209"/>
      <c r="BZ82" s="209"/>
      <c r="CA82" s="209"/>
      <c r="CB82" s="209"/>
      <c r="CC82" s="209"/>
      <c r="CD82" s="209"/>
      <c r="CE82" s="209"/>
      <c r="CF82" s="209"/>
      <c r="CG82" s="209"/>
      <c r="CH82" s="209"/>
      <c r="CI82" s="209"/>
      <c r="CJ82" s="209"/>
      <c r="CK82" s="209"/>
      <c r="CL82" s="209"/>
      <c r="CM82" s="209"/>
      <c r="CN82" s="209"/>
      <c r="CO82" s="209"/>
      <c r="CP82" s="209"/>
      <c r="CQ82" s="209"/>
      <c r="CR82" s="209"/>
      <c r="CS82" s="209"/>
      <c r="CT82" s="209"/>
      <c r="CU82" s="209"/>
      <c r="CV82" s="209"/>
      <c r="CW82" s="209"/>
      <c r="CX82" s="209"/>
      <c r="CY82" s="209"/>
      <c r="CZ82" s="209"/>
      <c r="DA82" s="209"/>
      <c r="DB82" s="209"/>
      <c r="DC82" s="209"/>
      <c r="DD82" s="209"/>
      <c r="DE82" s="209"/>
      <c r="DF82" s="209"/>
      <c r="DG82" s="209"/>
      <c r="DH82" s="209"/>
      <c r="DI82" s="209"/>
      <c r="DJ82" s="209"/>
      <c r="DK82" s="209"/>
      <c r="DL82" s="209"/>
      <c r="DM82" s="209"/>
      <c r="DN82" s="209"/>
      <c r="DO82" s="209"/>
      <c r="DP82" s="209"/>
      <c r="DQ82" s="209"/>
      <c r="DR82" s="209"/>
      <c r="DS82" s="209"/>
      <c r="DT82" s="209"/>
      <c r="DU82" s="209"/>
      <c r="DV82" s="209"/>
      <c r="DW82" s="209"/>
      <c r="DX82" s="209"/>
      <c r="DY82" s="209"/>
      <c r="DZ82" s="209"/>
      <c r="EA82" s="209"/>
      <c r="EB82" s="209"/>
      <c r="EC82" s="209"/>
      <c r="ED82" s="209"/>
      <c r="EE82" s="209"/>
      <c r="EF82" s="209"/>
      <c r="EG82" s="209"/>
      <c r="EH82" s="209"/>
      <c r="EI82" s="209"/>
      <c r="EJ82" s="209"/>
      <c r="EK82" s="209"/>
      <c r="EL82" s="209"/>
      <c r="EM82" s="209"/>
      <c r="EN82" s="209"/>
      <c r="EO82" s="209"/>
      <c r="EP82" s="209"/>
      <c r="EQ82" s="209"/>
      <c r="ER82" s="209"/>
      <c r="ES82" s="209"/>
      <c r="ET82" s="209"/>
      <c r="EU82" s="209"/>
      <c r="EV82" s="209"/>
      <c r="EW82" s="209"/>
      <c r="EX82" s="209"/>
      <c r="EY82" s="209"/>
      <c r="EZ82" s="209"/>
      <c r="FA82" s="209"/>
      <c r="FB82" s="209"/>
      <c r="FC82" s="209"/>
      <c r="FD82" s="209"/>
      <c r="FE82" s="209"/>
      <c r="FF82" s="209"/>
      <c r="FG82" s="209"/>
      <c r="FH82" s="209"/>
      <c r="FI82" s="209"/>
      <c r="FJ82" s="209"/>
      <c r="FK82" s="209"/>
      <c r="FL82" s="209"/>
      <c r="FM82" s="209"/>
      <c r="FN82" s="209"/>
      <c r="FO82" s="209"/>
      <c r="FP82" s="209"/>
      <c r="FQ82" s="209"/>
      <c r="FR82" s="209"/>
      <c r="FS82" s="209"/>
      <c r="FT82" s="209"/>
      <c r="FU82" s="209"/>
      <c r="FV82" s="209"/>
      <c r="FW82" s="209"/>
      <c r="FX82" s="209"/>
      <c r="FY82" s="209"/>
      <c r="FZ82" s="209"/>
      <c r="GA82" s="209"/>
      <c r="GB82" s="209"/>
      <c r="GC82" s="209"/>
      <c r="GD82" s="209"/>
      <c r="GE82" s="209"/>
      <c r="GF82" s="209"/>
      <c r="GG82" s="209"/>
      <c r="GH82" s="209"/>
      <c r="GI82" s="209"/>
      <c r="GJ82" s="209"/>
      <c r="GK82" s="209"/>
      <c r="GL82" s="209"/>
      <c r="GM82" s="209"/>
      <c r="GN82" s="209"/>
      <c r="GO82" s="209"/>
      <c r="GP82" s="209"/>
      <c r="GQ82" s="209"/>
      <c r="GR82" s="209"/>
      <c r="GS82" s="209"/>
      <c r="GT82" s="209"/>
      <c r="GU82" s="209"/>
      <c r="GV82" s="209"/>
      <c r="GW82" s="209"/>
      <c r="GX82" s="209"/>
      <c r="GY82" s="209"/>
      <c r="GZ82" s="209"/>
      <c r="HA82" s="209"/>
      <c r="HB82" s="209"/>
      <c r="HC82" s="209"/>
      <c r="HD82" s="209"/>
      <c r="HE82" s="209"/>
      <c r="HF82" s="209"/>
      <c r="HG82" s="209"/>
      <c r="HH82" s="209"/>
      <c r="HI82" s="209"/>
      <c r="HJ82" s="209"/>
      <c r="HK82" s="209"/>
      <c r="HL82" s="209"/>
      <c r="HM82" s="209"/>
      <c r="HN82" s="209"/>
      <c r="HO82" s="209"/>
      <c r="HP82" s="209"/>
      <c r="HQ82" s="209"/>
      <c r="HR82" s="209"/>
      <c r="HS82" s="209"/>
      <c r="HT82" s="209"/>
      <c r="HU82" s="209"/>
      <c r="HV82" s="209"/>
      <c r="HW82" s="209"/>
      <c r="HX82" s="209"/>
      <c r="HY82" s="209"/>
      <c r="HZ82" s="209"/>
      <c r="IA82" s="209"/>
      <c r="IB82" s="209"/>
      <c r="IC82" s="209"/>
      <c r="ID82" s="209"/>
      <c r="IE82" s="209"/>
      <c r="IF82" s="209"/>
      <c r="IG82" s="209"/>
      <c r="IH82" s="209"/>
      <c r="II82" s="209"/>
      <c r="IJ82" s="209"/>
      <c r="IK82" s="209"/>
      <c r="IL82" s="209"/>
      <c r="IM82" s="209"/>
      <c r="IN82" s="209"/>
      <c r="IO82" s="209"/>
      <c r="IP82" s="209"/>
    </row>
    <row r="83" spans="1:250" s="116" customFormat="1" ht="17.2" customHeight="1" x14ac:dyDescent="0.15">
      <c r="A83" s="209"/>
      <c r="B83" s="377"/>
      <c r="C83" s="378"/>
      <c r="D83" s="378"/>
      <c r="E83" s="378"/>
      <c r="F83" s="378"/>
      <c r="G83" s="379"/>
      <c r="H83" s="138"/>
      <c r="I83" s="275"/>
      <c r="J83" s="275"/>
      <c r="K83" s="275"/>
      <c r="L83" s="275"/>
      <c r="M83" s="275"/>
      <c r="N83" s="275"/>
      <c r="O83" s="275"/>
      <c r="P83" s="275"/>
      <c r="Q83" s="276"/>
      <c r="R83" s="276"/>
      <c r="S83" s="277"/>
      <c r="T83" s="277"/>
      <c r="U83" s="278"/>
      <c r="V83" s="278"/>
      <c r="W83" s="278"/>
      <c r="X83" s="278"/>
      <c r="Y83" s="278"/>
      <c r="Z83" s="279"/>
      <c r="AA83" s="279"/>
      <c r="AB83" s="276"/>
      <c r="AC83" s="275"/>
      <c r="AD83" s="275"/>
      <c r="AE83" s="275"/>
      <c r="AF83" s="275"/>
      <c r="AG83" s="275"/>
      <c r="AH83" s="275"/>
      <c r="AI83" s="275"/>
      <c r="AJ83" s="275"/>
      <c r="AK83" s="275"/>
      <c r="AL83" s="275"/>
      <c r="AM83" s="275"/>
      <c r="AN83" s="280"/>
      <c r="AO83" s="281"/>
      <c r="AP83" s="281"/>
      <c r="AQ83" s="281"/>
      <c r="AR83" s="139"/>
      <c r="AS83" s="139"/>
      <c r="AT83" s="273"/>
      <c r="AU83" s="209"/>
      <c r="AV83" s="209"/>
      <c r="AW83" s="209"/>
      <c r="AX83" s="273"/>
      <c r="AY83" s="274"/>
      <c r="AZ83" s="209"/>
      <c r="BA83" s="209"/>
      <c r="BB83" s="209"/>
      <c r="BC83" s="209"/>
      <c r="BD83" s="209"/>
      <c r="BE83" s="209"/>
      <c r="BF83" s="209"/>
      <c r="BG83" s="209"/>
      <c r="BH83" s="209"/>
      <c r="BI83" s="209"/>
      <c r="BJ83" s="209"/>
      <c r="BK83" s="209"/>
      <c r="BL83" s="209"/>
      <c r="BM83" s="209"/>
      <c r="BN83" s="209"/>
      <c r="BO83" s="209"/>
      <c r="BP83" s="209"/>
      <c r="BQ83" s="209"/>
      <c r="BR83" s="209"/>
      <c r="BS83" s="209"/>
      <c r="BT83" s="209"/>
      <c r="BU83" s="209"/>
      <c r="BV83" s="209"/>
      <c r="BW83" s="209"/>
      <c r="BX83" s="209"/>
      <c r="BY83" s="209"/>
      <c r="BZ83" s="209"/>
      <c r="CA83" s="209"/>
      <c r="CB83" s="209"/>
      <c r="CC83" s="209"/>
      <c r="CD83" s="209"/>
      <c r="CE83" s="209"/>
      <c r="CF83" s="209"/>
      <c r="CG83" s="209"/>
      <c r="CH83" s="209"/>
      <c r="CI83" s="209"/>
      <c r="CJ83" s="209"/>
      <c r="CK83" s="209"/>
      <c r="CL83" s="209"/>
      <c r="CM83" s="209"/>
      <c r="CN83" s="209"/>
      <c r="CO83" s="209"/>
      <c r="CP83" s="209"/>
      <c r="CQ83" s="209"/>
      <c r="CR83" s="209"/>
      <c r="CS83" s="209"/>
      <c r="CT83" s="209"/>
      <c r="CU83" s="209"/>
      <c r="CV83" s="209"/>
      <c r="CW83" s="209"/>
      <c r="CX83" s="209"/>
      <c r="CY83" s="209"/>
      <c r="CZ83" s="209"/>
      <c r="DA83" s="209"/>
      <c r="DB83" s="209"/>
      <c r="DC83" s="209"/>
      <c r="DD83" s="209"/>
      <c r="DE83" s="209"/>
      <c r="DF83" s="209"/>
      <c r="DG83" s="209"/>
      <c r="DH83" s="209"/>
      <c r="DI83" s="209"/>
      <c r="DJ83" s="209"/>
      <c r="DK83" s="209"/>
      <c r="DL83" s="209"/>
      <c r="DM83" s="209"/>
      <c r="DN83" s="209"/>
      <c r="DO83" s="209"/>
      <c r="DP83" s="209"/>
      <c r="DQ83" s="209"/>
      <c r="DR83" s="209"/>
      <c r="DS83" s="209"/>
      <c r="DT83" s="209"/>
      <c r="DU83" s="209"/>
      <c r="DV83" s="209"/>
      <c r="DW83" s="209"/>
      <c r="DX83" s="209"/>
      <c r="DY83" s="209"/>
      <c r="DZ83" s="209"/>
      <c r="EA83" s="209"/>
      <c r="EB83" s="209"/>
      <c r="EC83" s="209"/>
      <c r="ED83" s="209"/>
      <c r="EE83" s="209"/>
      <c r="EF83" s="209"/>
      <c r="EG83" s="209"/>
      <c r="EH83" s="209"/>
      <c r="EI83" s="209"/>
      <c r="EJ83" s="209"/>
      <c r="EK83" s="209"/>
      <c r="EL83" s="209"/>
      <c r="EM83" s="209"/>
      <c r="EN83" s="209"/>
      <c r="EO83" s="209"/>
      <c r="EP83" s="209"/>
      <c r="EQ83" s="209"/>
      <c r="ER83" s="209"/>
      <c r="ES83" s="209"/>
      <c r="ET83" s="209"/>
      <c r="EU83" s="209"/>
      <c r="EV83" s="209"/>
      <c r="EW83" s="209"/>
      <c r="EX83" s="209"/>
      <c r="EY83" s="209"/>
      <c r="EZ83" s="209"/>
      <c r="FA83" s="209"/>
      <c r="FB83" s="209"/>
      <c r="FC83" s="209"/>
      <c r="FD83" s="209"/>
      <c r="FE83" s="209"/>
      <c r="FF83" s="209"/>
      <c r="FG83" s="209"/>
      <c r="FH83" s="209"/>
      <c r="FI83" s="209"/>
      <c r="FJ83" s="209"/>
      <c r="FK83" s="209"/>
      <c r="FL83" s="209"/>
      <c r="FM83" s="209"/>
      <c r="FN83" s="209"/>
      <c r="FO83" s="209"/>
      <c r="FP83" s="209"/>
      <c r="FQ83" s="209"/>
      <c r="FR83" s="209"/>
      <c r="FS83" s="209"/>
      <c r="FT83" s="209"/>
      <c r="FU83" s="209"/>
      <c r="FV83" s="209"/>
      <c r="FW83" s="209"/>
      <c r="FX83" s="209"/>
      <c r="FY83" s="209"/>
      <c r="FZ83" s="209"/>
      <c r="GA83" s="209"/>
      <c r="GB83" s="209"/>
      <c r="GC83" s="209"/>
      <c r="GD83" s="209"/>
      <c r="GE83" s="209"/>
      <c r="GF83" s="209"/>
      <c r="GG83" s="209"/>
      <c r="GH83" s="209"/>
      <c r="GI83" s="209"/>
      <c r="GJ83" s="209"/>
      <c r="GK83" s="209"/>
      <c r="GL83" s="209"/>
      <c r="GM83" s="209"/>
      <c r="GN83" s="209"/>
      <c r="GO83" s="209"/>
      <c r="GP83" s="209"/>
      <c r="GQ83" s="209"/>
      <c r="GR83" s="209"/>
      <c r="GS83" s="209"/>
      <c r="GT83" s="209"/>
      <c r="GU83" s="209"/>
      <c r="GV83" s="209"/>
      <c r="GW83" s="209"/>
      <c r="GX83" s="209"/>
      <c r="GY83" s="209"/>
      <c r="GZ83" s="209"/>
      <c r="HA83" s="209"/>
      <c r="HB83" s="209"/>
      <c r="HC83" s="209"/>
      <c r="HD83" s="209"/>
      <c r="HE83" s="209"/>
      <c r="HF83" s="209"/>
      <c r="HG83" s="209"/>
      <c r="HH83" s="209"/>
      <c r="HI83" s="209"/>
      <c r="HJ83" s="209"/>
      <c r="HK83" s="209"/>
      <c r="HL83" s="209"/>
      <c r="HM83" s="209"/>
      <c r="HN83" s="209"/>
      <c r="HO83" s="209"/>
      <c r="HP83" s="209"/>
      <c r="HQ83" s="209"/>
      <c r="HR83" s="209"/>
      <c r="HS83" s="209"/>
      <c r="HT83" s="209"/>
      <c r="HU83" s="209"/>
      <c r="HV83" s="209"/>
      <c r="HW83" s="209"/>
      <c r="HX83" s="209"/>
      <c r="HY83" s="209"/>
      <c r="HZ83" s="209"/>
      <c r="IA83" s="209"/>
      <c r="IB83" s="209"/>
      <c r="IC83" s="209"/>
      <c r="ID83" s="209"/>
      <c r="IE83" s="209"/>
      <c r="IF83" s="209"/>
      <c r="IG83" s="209"/>
      <c r="IH83" s="209"/>
      <c r="II83" s="209"/>
      <c r="IJ83" s="209"/>
      <c r="IK83" s="209"/>
      <c r="IL83" s="209"/>
      <c r="IM83" s="209"/>
      <c r="IN83" s="209"/>
      <c r="IO83" s="209"/>
      <c r="IP83" s="209"/>
    </row>
    <row r="84" spans="1:250" s="116" customFormat="1" ht="17.2" customHeight="1" x14ac:dyDescent="0.15">
      <c r="A84" s="209"/>
      <c r="B84" s="377"/>
      <c r="C84" s="378"/>
      <c r="D84" s="378"/>
      <c r="E84" s="378"/>
      <c r="F84" s="378"/>
      <c r="G84" s="379"/>
      <c r="H84" s="138"/>
      <c r="I84" s="275"/>
      <c r="J84" s="275"/>
      <c r="K84" s="275"/>
      <c r="L84" s="275"/>
      <c r="M84" s="275"/>
      <c r="N84" s="275"/>
      <c r="O84" s="275"/>
      <c r="P84" s="275"/>
      <c r="Q84" s="276"/>
      <c r="R84" s="276"/>
      <c r="S84" s="277"/>
      <c r="T84" s="277"/>
      <c r="U84" s="278"/>
      <c r="V84" s="278"/>
      <c r="W84" s="278"/>
      <c r="X84" s="278"/>
      <c r="Y84" s="278"/>
      <c r="Z84" s="279"/>
      <c r="AA84" s="279"/>
      <c r="AB84" s="276"/>
      <c r="AC84" s="275"/>
      <c r="AD84" s="275"/>
      <c r="AE84" s="275"/>
      <c r="AF84" s="275"/>
      <c r="AG84" s="275"/>
      <c r="AH84" s="275"/>
      <c r="AI84" s="275"/>
      <c r="AJ84" s="275"/>
      <c r="AK84" s="275"/>
      <c r="AL84" s="275"/>
      <c r="AM84" s="275"/>
      <c r="AN84" s="280"/>
      <c r="AO84" s="281"/>
      <c r="AP84" s="281"/>
      <c r="AQ84" s="281"/>
      <c r="AR84" s="139"/>
      <c r="AS84" s="139"/>
      <c r="AT84" s="273"/>
      <c r="AU84" s="209"/>
      <c r="AV84" s="209"/>
      <c r="AW84" s="209"/>
      <c r="AX84" s="273"/>
      <c r="AY84" s="274"/>
      <c r="AZ84" s="209"/>
      <c r="BA84" s="209"/>
      <c r="BB84" s="209"/>
      <c r="BC84" s="209"/>
      <c r="BD84" s="209"/>
      <c r="BE84" s="209"/>
      <c r="BF84" s="209"/>
      <c r="BG84" s="209"/>
      <c r="BH84" s="209"/>
      <c r="BI84" s="209"/>
      <c r="BJ84" s="209"/>
      <c r="BK84" s="209"/>
      <c r="BL84" s="209"/>
      <c r="BM84" s="209"/>
      <c r="BN84" s="209"/>
      <c r="BO84" s="209"/>
      <c r="BP84" s="209"/>
      <c r="BQ84" s="209"/>
      <c r="BR84" s="209"/>
      <c r="BS84" s="209"/>
      <c r="BT84" s="209"/>
      <c r="BU84" s="209"/>
      <c r="BV84" s="209"/>
      <c r="BW84" s="209"/>
      <c r="BX84" s="209"/>
      <c r="BY84" s="209"/>
      <c r="BZ84" s="209"/>
      <c r="CA84" s="209"/>
      <c r="CB84" s="209"/>
      <c r="CC84" s="209"/>
      <c r="CD84" s="209"/>
      <c r="CE84" s="209"/>
      <c r="CF84" s="209"/>
      <c r="CG84" s="209"/>
      <c r="CH84" s="209"/>
      <c r="CI84" s="209"/>
      <c r="CJ84" s="209"/>
      <c r="CK84" s="209"/>
      <c r="CL84" s="209"/>
      <c r="CM84" s="209"/>
      <c r="CN84" s="209"/>
      <c r="CO84" s="209"/>
      <c r="CP84" s="209"/>
      <c r="CQ84" s="209"/>
      <c r="CR84" s="209"/>
      <c r="CS84" s="209"/>
      <c r="CT84" s="209"/>
      <c r="CU84" s="209"/>
      <c r="CV84" s="209"/>
      <c r="CW84" s="209"/>
      <c r="CX84" s="209"/>
      <c r="CY84" s="209"/>
      <c r="CZ84" s="209"/>
      <c r="DA84" s="209"/>
      <c r="DB84" s="209"/>
      <c r="DC84" s="209"/>
      <c r="DD84" s="209"/>
      <c r="DE84" s="209"/>
      <c r="DF84" s="209"/>
      <c r="DG84" s="209"/>
      <c r="DH84" s="209"/>
      <c r="DI84" s="209"/>
      <c r="DJ84" s="209"/>
      <c r="DK84" s="209"/>
      <c r="DL84" s="209"/>
      <c r="DM84" s="209"/>
      <c r="DN84" s="209"/>
      <c r="DO84" s="209"/>
      <c r="DP84" s="209"/>
      <c r="DQ84" s="209"/>
      <c r="DR84" s="209"/>
      <c r="DS84" s="209"/>
      <c r="DT84" s="209"/>
      <c r="DU84" s="209"/>
      <c r="DV84" s="209"/>
      <c r="DW84" s="209"/>
      <c r="DX84" s="209"/>
      <c r="DY84" s="209"/>
      <c r="DZ84" s="209"/>
      <c r="EA84" s="209"/>
      <c r="EB84" s="209"/>
      <c r="EC84" s="209"/>
      <c r="ED84" s="209"/>
      <c r="EE84" s="209"/>
      <c r="EF84" s="209"/>
      <c r="EG84" s="209"/>
      <c r="EH84" s="209"/>
      <c r="EI84" s="209"/>
      <c r="EJ84" s="209"/>
      <c r="EK84" s="209"/>
      <c r="EL84" s="209"/>
      <c r="EM84" s="209"/>
      <c r="EN84" s="209"/>
      <c r="EO84" s="209"/>
      <c r="EP84" s="209"/>
      <c r="EQ84" s="209"/>
      <c r="ER84" s="209"/>
      <c r="ES84" s="209"/>
      <c r="ET84" s="209"/>
      <c r="EU84" s="209"/>
      <c r="EV84" s="209"/>
      <c r="EW84" s="209"/>
      <c r="EX84" s="209"/>
      <c r="EY84" s="209"/>
      <c r="EZ84" s="209"/>
      <c r="FA84" s="209"/>
      <c r="FB84" s="209"/>
      <c r="FC84" s="209"/>
      <c r="FD84" s="209"/>
      <c r="FE84" s="209"/>
      <c r="FF84" s="209"/>
      <c r="FG84" s="209"/>
      <c r="FH84" s="209"/>
      <c r="FI84" s="209"/>
      <c r="FJ84" s="209"/>
      <c r="FK84" s="209"/>
      <c r="FL84" s="209"/>
      <c r="FM84" s="209"/>
      <c r="FN84" s="209"/>
      <c r="FO84" s="209"/>
      <c r="FP84" s="209"/>
      <c r="FQ84" s="209"/>
      <c r="FR84" s="209"/>
      <c r="FS84" s="209"/>
      <c r="FT84" s="209"/>
      <c r="FU84" s="209"/>
      <c r="FV84" s="209"/>
      <c r="FW84" s="209"/>
      <c r="FX84" s="209"/>
      <c r="FY84" s="209"/>
      <c r="FZ84" s="209"/>
      <c r="GA84" s="209"/>
      <c r="GB84" s="209"/>
      <c r="GC84" s="209"/>
      <c r="GD84" s="209"/>
      <c r="GE84" s="209"/>
      <c r="GF84" s="209"/>
      <c r="GG84" s="209"/>
      <c r="GH84" s="209"/>
      <c r="GI84" s="209"/>
      <c r="GJ84" s="209"/>
      <c r="GK84" s="209"/>
      <c r="GL84" s="209"/>
      <c r="GM84" s="209"/>
      <c r="GN84" s="209"/>
      <c r="GO84" s="209"/>
      <c r="GP84" s="209"/>
      <c r="GQ84" s="209"/>
      <c r="GR84" s="209"/>
      <c r="GS84" s="209"/>
      <c r="GT84" s="209"/>
      <c r="GU84" s="209"/>
      <c r="GV84" s="209"/>
      <c r="GW84" s="209"/>
      <c r="GX84" s="209"/>
      <c r="GY84" s="209"/>
      <c r="GZ84" s="209"/>
      <c r="HA84" s="209"/>
      <c r="HB84" s="209"/>
      <c r="HC84" s="209"/>
      <c r="HD84" s="209"/>
      <c r="HE84" s="209"/>
      <c r="HF84" s="209"/>
      <c r="HG84" s="209"/>
      <c r="HH84" s="209"/>
      <c r="HI84" s="209"/>
      <c r="HJ84" s="209"/>
      <c r="HK84" s="209"/>
      <c r="HL84" s="209"/>
      <c r="HM84" s="209"/>
      <c r="HN84" s="209"/>
      <c r="HO84" s="209"/>
      <c r="HP84" s="209"/>
      <c r="HQ84" s="209"/>
      <c r="HR84" s="209"/>
      <c r="HS84" s="209"/>
      <c r="HT84" s="209"/>
      <c r="HU84" s="209"/>
      <c r="HV84" s="209"/>
      <c r="HW84" s="209"/>
      <c r="HX84" s="209"/>
      <c r="HY84" s="209"/>
      <c r="HZ84" s="209"/>
      <c r="IA84" s="209"/>
      <c r="IB84" s="209"/>
      <c r="IC84" s="209"/>
      <c r="ID84" s="209"/>
      <c r="IE84" s="209"/>
      <c r="IF84" s="209"/>
      <c r="IG84" s="209"/>
      <c r="IH84" s="209"/>
      <c r="II84" s="209"/>
      <c r="IJ84" s="209"/>
      <c r="IK84" s="209"/>
      <c r="IL84" s="209"/>
      <c r="IM84" s="209"/>
      <c r="IN84" s="209"/>
      <c r="IO84" s="209"/>
      <c r="IP84" s="209"/>
    </row>
    <row r="85" spans="1:250" s="116" customFormat="1" ht="17.2" customHeight="1" x14ac:dyDescent="0.15">
      <c r="A85" s="209"/>
      <c r="B85" s="377"/>
      <c r="C85" s="378"/>
      <c r="D85" s="378"/>
      <c r="E85" s="378"/>
      <c r="F85" s="378"/>
      <c r="G85" s="379"/>
      <c r="H85" s="138"/>
      <c r="I85" s="282"/>
      <c r="J85" s="282"/>
      <c r="K85" s="282"/>
      <c r="L85" s="282"/>
      <c r="M85" s="282"/>
      <c r="N85" s="282"/>
      <c r="O85" s="282"/>
      <c r="P85" s="282"/>
      <c r="Q85" s="283"/>
      <c r="R85" s="283"/>
      <c r="S85" s="277"/>
      <c r="T85" s="277"/>
      <c r="U85" s="278"/>
      <c r="V85" s="278"/>
      <c r="W85" s="278"/>
      <c r="X85" s="278"/>
      <c r="Y85" s="278"/>
      <c r="Z85" s="278"/>
      <c r="AA85" s="278"/>
      <c r="AB85" s="278"/>
      <c r="AC85" s="281"/>
      <c r="AD85" s="281"/>
      <c r="AE85" s="281"/>
      <c r="AF85" s="281"/>
      <c r="AG85" s="281"/>
      <c r="AH85" s="281"/>
      <c r="AI85" s="281"/>
      <c r="AJ85" s="281"/>
      <c r="AK85" s="281"/>
      <c r="AL85" s="281"/>
      <c r="AM85" s="281"/>
      <c r="AN85" s="281"/>
      <c r="AO85" s="281"/>
      <c r="AP85" s="281"/>
      <c r="AQ85" s="281"/>
      <c r="AR85" s="139"/>
      <c r="AS85" s="139"/>
      <c r="AT85" s="273"/>
      <c r="AU85" s="209"/>
      <c r="AV85" s="209"/>
      <c r="AW85" s="209"/>
      <c r="AX85" s="273"/>
      <c r="AY85" s="274"/>
      <c r="AZ85" s="209"/>
      <c r="BA85" s="209"/>
      <c r="BB85" s="209"/>
      <c r="BC85" s="209"/>
      <c r="BD85" s="209"/>
      <c r="BE85" s="209"/>
      <c r="BF85" s="209"/>
      <c r="BG85" s="209"/>
      <c r="BH85" s="209"/>
      <c r="BI85" s="209"/>
      <c r="BJ85" s="209"/>
      <c r="BK85" s="209"/>
      <c r="BL85" s="209"/>
      <c r="BM85" s="209"/>
      <c r="BN85" s="209"/>
      <c r="BO85" s="209"/>
      <c r="BP85" s="209"/>
      <c r="BQ85" s="209"/>
      <c r="BR85" s="209"/>
      <c r="BS85" s="209"/>
      <c r="BT85" s="209"/>
      <c r="BU85" s="209"/>
      <c r="BV85" s="209"/>
      <c r="BW85" s="209"/>
      <c r="BX85" s="209"/>
      <c r="BY85" s="209"/>
      <c r="BZ85" s="209"/>
      <c r="CA85" s="209"/>
      <c r="CB85" s="209"/>
      <c r="CC85" s="209"/>
      <c r="CD85" s="209"/>
      <c r="CE85" s="209"/>
      <c r="CF85" s="209"/>
      <c r="CG85" s="209"/>
      <c r="CH85" s="209"/>
      <c r="CI85" s="209"/>
      <c r="CJ85" s="209"/>
      <c r="CK85" s="209"/>
      <c r="CL85" s="209"/>
      <c r="CM85" s="209"/>
      <c r="CN85" s="209"/>
      <c r="CO85" s="209"/>
      <c r="CP85" s="209"/>
      <c r="CQ85" s="209"/>
      <c r="CR85" s="209"/>
      <c r="CS85" s="209"/>
      <c r="CT85" s="209"/>
      <c r="CU85" s="209"/>
      <c r="CV85" s="209"/>
      <c r="CW85" s="209"/>
      <c r="CX85" s="209"/>
      <c r="CY85" s="209"/>
      <c r="CZ85" s="209"/>
      <c r="DA85" s="209"/>
      <c r="DB85" s="209"/>
      <c r="DC85" s="209"/>
      <c r="DD85" s="209"/>
      <c r="DE85" s="209"/>
      <c r="DF85" s="209"/>
      <c r="DG85" s="209"/>
      <c r="DH85" s="209"/>
      <c r="DI85" s="209"/>
      <c r="DJ85" s="209"/>
      <c r="DK85" s="209"/>
      <c r="DL85" s="209"/>
      <c r="DM85" s="209"/>
      <c r="DN85" s="209"/>
      <c r="DO85" s="209"/>
      <c r="DP85" s="209"/>
      <c r="DQ85" s="209"/>
      <c r="DR85" s="209"/>
      <c r="DS85" s="209"/>
      <c r="DT85" s="209"/>
      <c r="DU85" s="209"/>
      <c r="DV85" s="209"/>
      <c r="DW85" s="209"/>
      <c r="DX85" s="209"/>
      <c r="DY85" s="209"/>
      <c r="DZ85" s="209"/>
      <c r="EA85" s="209"/>
      <c r="EB85" s="209"/>
      <c r="EC85" s="209"/>
      <c r="ED85" s="209"/>
      <c r="EE85" s="209"/>
      <c r="EF85" s="209"/>
      <c r="EG85" s="209"/>
      <c r="EH85" s="209"/>
      <c r="EI85" s="209"/>
      <c r="EJ85" s="209"/>
      <c r="EK85" s="209"/>
      <c r="EL85" s="209"/>
      <c r="EM85" s="209"/>
      <c r="EN85" s="209"/>
      <c r="EO85" s="209"/>
      <c r="EP85" s="209"/>
      <c r="EQ85" s="209"/>
      <c r="ER85" s="209"/>
      <c r="ES85" s="209"/>
      <c r="ET85" s="209"/>
      <c r="EU85" s="209"/>
      <c r="EV85" s="209"/>
      <c r="EW85" s="209"/>
      <c r="EX85" s="209"/>
      <c r="EY85" s="209"/>
      <c r="EZ85" s="209"/>
      <c r="FA85" s="209"/>
      <c r="FB85" s="209"/>
      <c r="FC85" s="209"/>
      <c r="FD85" s="209"/>
      <c r="FE85" s="209"/>
      <c r="FF85" s="209"/>
      <c r="FG85" s="209"/>
      <c r="FH85" s="209"/>
      <c r="FI85" s="209"/>
      <c r="FJ85" s="209"/>
      <c r="FK85" s="209"/>
      <c r="FL85" s="209"/>
      <c r="FM85" s="209"/>
      <c r="FN85" s="209"/>
      <c r="FO85" s="209"/>
      <c r="FP85" s="209"/>
      <c r="FQ85" s="209"/>
      <c r="FR85" s="209"/>
      <c r="FS85" s="209"/>
      <c r="FT85" s="209"/>
      <c r="FU85" s="209"/>
      <c r="FV85" s="209"/>
      <c r="FW85" s="209"/>
      <c r="FX85" s="209"/>
      <c r="FY85" s="209"/>
      <c r="FZ85" s="209"/>
      <c r="GA85" s="209"/>
      <c r="GB85" s="209"/>
      <c r="GC85" s="209"/>
      <c r="GD85" s="209"/>
      <c r="GE85" s="209"/>
      <c r="GF85" s="209"/>
      <c r="GG85" s="209"/>
      <c r="GH85" s="209"/>
      <c r="GI85" s="209"/>
      <c r="GJ85" s="209"/>
      <c r="GK85" s="209"/>
      <c r="GL85" s="209"/>
      <c r="GM85" s="209"/>
      <c r="GN85" s="209"/>
      <c r="GO85" s="209"/>
      <c r="GP85" s="209"/>
      <c r="GQ85" s="209"/>
      <c r="GR85" s="209"/>
      <c r="GS85" s="209"/>
      <c r="GT85" s="209"/>
      <c r="GU85" s="209"/>
      <c r="GV85" s="209"/>
      <c r="GW85" s="209"/>
      <c r="GX85" s="209"/>
      <c r="GY85" s="209"/>
      <c r="GZ85" s="209"/>
      <c r="HA85" s="209"/>
      <c r="HB85" s="209"/>
      <c r="HC85" s="209"/>
      <c r="HD85" s="209"/>
      <c r="HE85" s="209"/>
      <c r="HF85" s="209"/>
      <c r="HG85" s="209"/>
      <c r="HH85" s="209"/>
      <c r="HI85" s="209"/>
      <c r="HJ85" s="209"/>
      <c r="HK85" s="209"/>
      <c r="HL85" s="209"/>
      <c r="HM85" s="209"/>
      <c r="HN85" s="209"/>
      <c r="HO85" s="209"/>
      <c r="HP85" s="209"/>
      <c r="HQ85" s="209"/>
      <c r="HR85" s="209"/>
      <c r="HS85" s="209"/>
      <c r="HT85" s="209"/>
      <c r="HU85" s="209"/>
      <c r="HV85" s="209"/>
      <c r="HW85" s="209"/>
      <c r="HX85" s="209"/>
      <c r="HY85" s="209"/>
      <c r="HZ85" s="209"/>
      <c r="IA85" s="209"/>
      <c r="IB85" s="209"/>
      <c r="IC85" s="209"/>
      <c r="ID85" s="209"/>
      <c r="IE85" s="209"/>
      <c r="IF85" s="209"/>
      <c r="IG85" s="209"/>
      <c r="IH85" s="209"/>
      <c r="II85" s="209"/>
      <c r="IJ85" s="209"/>
      <c r="IK85" s="209"/>
      <c r="IL85" s="209"/>
      <c r="IM85" s="209"/>
      <c r="IN85" s="209"/>
      <c r="IO85" s="209"/>
      <c r="IP85" s="209"/>
    </row>
    <row r="86" spans="1:250" s="116" customFormat="1" ht="17.2" customHeight="1" x14ac:dyDescent="0.15">
      <c r="A86" s="209"/>
      <c r="B86" s="377"/>
      <c r="C86" s="378"/>
      <c r="D86" s="378"/>
      <c r="E86" s="378"/>
      <c r="F86" s="378"/>
      <c r="G86" s="379"/>
      <c r="H86" s="138"/>
      <c r="I86" s="282"/>
      <c r="J86" s="282"/>
      <c r="K86" s="282"/>
      <c r="L86" s="282"/>
      <c r="M86" s="282"/>
      <c r="N86" s="282"/>
      <c r="O86" s="282"/>
      <c r="P86" s="282"/>
      <c r="Q86" s="283"/>
      <c r="R86" s="283"/>
      <c r="S86" s="277"/>
      <c r="T86" s="277"/>
      <c r="U86" s="278"/>
      <c r="V86" s="278"/>
      <c r="W86" s="278"/>
      <c r="X86" s="278"/>
      <c r="Y86" s="278"/>
      <c r="Z86" s="278"/>
      <c r="AA86" s="278"/>
      <c r="AB86" s="278"/>
      <c r="AC86" s="281"/>
      <c r="AD86" s="281"/>
      <c r="AE86" s="281"/>
      <c r="AF86" s="281"/>
      <c r="AG86" s="281"/>
      <c r="AH86" s="281"/>
      <c r="AI86" s="281"/>
      <c r="AJ86" s="281"/>
      <c r="AK86" s="281"/>
      <c r="AL86" s="281"/>
      <c r="AM86" s="281"/>
      <c r="AN86" s="281"/>
      <c r="AO86" s="281"/>
      <c r="AP86" s="281"/>
      <c r="AQ86" s="281"/>
      <c r="AR86" s="139"/>
      <c r="AS86" s="139"/>
      <c r="AT86" s="273"/>
      <c r="AU86" s="209"/>
      <c r="AV86" s="209"/>
      <c r="AW86" s="209"/>
      <c r="AX86" s="273"/>
      <c r="AY86" s="274"/>
      <c r="AZ86" s="209"/>
      <c r="BA86" s="209"/>
      <c r="BB86" s="209"/>
      <c r="BC86" s="209"/>
      <c r="BD86" s="209"/>
      <c r="BE86" s="209"/>
      <c r="BF86" s="209"/>
      <c r="BG86" s="209"/>
      <c r="BH86" s="209"/>
      <c r="BI86" s="209"/>
      <c r="BJ86" s="209"/>
      <c r="BK86" s="209"/>
      <c r="BL86" s="209"/>
      <c r="BM86" s="209"/>
      <c r="BN86" s="209"/>
      <c r="BO86" s="209"/>
      <c r="BP86" s="209"/>
      <c r="BQ86" s="209"/>
      <c r="BR86" s="209"/>
      <c r="BS86" s="209"/>
      <c r="BT86" s="209"/>
      <c r="BU86" s="209"/>
      <c r="BV86" s="209"/>
      <c r="BW86" s="209"/>
      <c r="BX86" s="209"/>
      <c r="BY86" s="209"/>
      <c r="BZ86" s="209"/>
      <c r="CA86" s="209"/>
      <c r="CB86" s="209"/>
      <c r="CC86" s="209"/>
      <c r="CD86" s="209"/>
      <c r="CE86" s="209"/>
      <c r="CF86" s="209"/>
      <c r="CG86" s="209"/>
      <c r="CH86" s="209"/>
      <c r="CI86" s="209"/>
      <c r="CJ86" s="209"/>
      <c r="CK86" s="209"/>
      <c r="CL86" s="209"/>
      <c r="CM86" s="209"/>
      <c r="CN86" s="209"/>
      <c r="CO86" s="209"/>
      <c r="CP86" s="209"/>
      <c r="CQ86" s="209"/>
      <c r="CR86" s="209"/>
      <c r="CS86" s="209"/>
      <c r="CT86" s="209"/>
      <c r="CU86" s="209"/>
      <c r="CV86" s="209"/>
      <c r="CW86" s="209"/>
      <c r="CX86" s="209"/>
      <c r="CY86" s="209"/>
      <c r="CZ86" s="209"/>
      <c r="DA86" s="209"/>
      <c r="DB86" s="209"/>
      <c r="DC86" s="209"/>
      <c r="DD86" s="209"/>
      <c r="DE86" s="209"/>
      <c r="DF86" s="209"/>
      <c r="DG86" s="209"/>
      <c r="DH86" s="209"/>
      <c r="DI86" s="209"/>
      <c r="DJ86" s="209"/>
      <c r="DK86" s="209"/>
      <c r="DL86" s="209"/>
      <c r="DM86" s="209"/>
      <c r="DN86" s="209"/>
      <c r="DO86" s="209"/>
      <c r="DP86" s="209"/>
      <c r="DQ86" s="209"/>
      <c r="DR86" s="209"/>
      <c r="DS86" s="209"/>
      <c r="DT86" s="209"/>
      <c r="DU86" s="209"/>
      <c r="DV86" s="209"/>
      <c r="DW86" s="209"/>
      <c r="DX86" s="209"/>
      <c r="DY86" s="209"/>
      <c r="DZ86" s="209"/>
      <c r="EA86" s="209"/>
      <c r="EB86" s="209"/>
      <c r="EC86" s="209"/>
      <c r="ED86" s="209"/>
      <c r="EE86" s="209"/>
      <c r="EF86" s="209"/>
      <c r="EG86" s="209"/>
      <c r="EH86" s="209"/>
      <c r="EI86" s="209"/>
      <c r="EJ86" s="209"/>
      <c r="EK86" s="209"/>
      <c r="EL86" s="209"/>
      <c r="EM86" s="209"/>
      <c r="EN86" s="209"/>
      <c r="EO86" s="209"/>
      <c r="EP86" s="209"/>
      <c r="EQ86" s="209"/>
      <c r="ER86" s="209"/>
      <c r="ES86" s="209"/>
      <c r="ET86" s="209"/>
      <c r="EU86" s="209"/>
      <c r="EV86" s="209"/>
      <c r="EW86" s="209"/>
      <c r="EX86" s="209"/>
      <c r="EY86" s="209"/>
      <c r="EZ86" s="209"/>
      <c r="FA86" s="209"/>
      <c r="FB86" s="209"/>
      <c r="FC86" s="209"/>
      <c r="FD86" s="209"/>
      <c r="FE86" s="209"/>
      <c r="FF86" s="209"/>
      <c r="FG86" s="209"/>
      <c r="FH86" s="209"/>
      <c r="FI86" s="209"/>
      <c r="FJ86" s="209"/>
      <c r="FK86" s="209"/>
      <c r="FL86" s="209"/>
      <c r="FM86" s="209"/>
      <c r="FN86" s="209"/>
      <c r="FO86" s="209"/>
      <c r="FP86" s="209"/>
      <c r="FQ86" s="209"/>
      <c r="FR86" s="209"/>
      <c r="FS86" s="209"/>
      <c r="FT86" s="209"/>
      <c r="FU86" s="209"/>
      <c r="FV86" s="209"/>
      <c r="FW86" s="209"/>
      <c r="FX86" s="209"/>
      <c r="FY86" s="209"/>
      <c r="FZ86" s="209"/>
      <c r="GA86" s="209"/>
      <c r="GB86" s="209"/>
      <c r="GC86" s="209"/>
      <c r="GD86" s="209"/>
      <c r="GE86" s="209"/>
      <c r="GF86" s="209"/>
      <c r="GG86" s="209"/>
      <c r="GH86" s="209"/>
      <c r="GI86" s="209"/>
      <c r="GJ86" s="209"/>
      <c r="GK86" s="209"/>
      <c r="GL86" s="209"/>
      <c r="GM86" s="209"/>
      <c r="GN86" s="209"/>
      <c r="GO86" s="209"/>
      <c r="GP86" s="209"/>
      <c r="GQ86" s="209"/>
      <c r="GR86" s="209"/>
      <c r="GS86" s="209"/>
      <c r="GT86" s="209"/>
      <c r="GU86" s="209"/>
      <c r="GV86" s="209"/>
      <c r="GW86" s="209"/>
      <c r="GX86" s="209"/>
      <c r="GY86" s="209"/>
      <c r="GZ86" s="209"/>
      <c r="HA86" s="209"/>
      <c r="HB86" s="209"/>
      <c r="HC86" s="209"/>
      <c r="HD86" s="209"/>
      <c r="HE86" s="209"/>
      <c r="HF86" s="209"/>
      <c r="HG86" s="209"/>
      <c r="HH86" s="209"/>
      <c r="HI86" s="209"/>
      <c r="HJ86" s="209"/>
      <c r="HK86" s="209"/>
      <c r="HL86" s="209"/>
      <c r="HM86" s="209"/>
      <c r="HN86" s="209"/>
      <c r="HO86" s="209"/>
      <c r="HP86" s="209"/>
      <c r="HQ86" s="209"/>
      <c r="HR86" s="209"/>
      <c r="HS86" s="209"/>
      <c r="HT86" s="209"/>
      <c r="HU86" s="209"/>
      <c r="HV86" s="209"/>
      <c r="HW86" s="209"/>
      <c r="HX86" s="209"/>
      <c r="HY86" s="209"/>
      <c r="HZ86" s="209"/>
      <c r="IA86" s="209"/>
      <c r="IB86" s="209"/>
      <c r="IC86" s="209"/>
      <c r="ID86" s="209"/>
      <c r="IE86" s="209"/>
      <c r="IF86" s="209"/>
      <c r="IG86" s="209"/>
      <c r="IH86" s="209"/>
      <c r="II86" s="209"/>
      <c r="IJ86" s="209"/>
      <c r="IK86" s="209"/>
      <c r="IL86" s="209"/>
      <c r="IM86" s="209"/>
      <c r="IN86" s="209"/>
      <c r="IO86" s="209"/>
      <c r="IP86" s="209"/>
    </row>
    <row r="87" spans="1:250" s="116" customFormat="1" ht="17.2" customHeight="1" x14ac:dyDescent="0.15">
      <c r="A87" s="209"/>
      <c r="B87" s="377"/>
      <c r="C87" s="378"/>
      <c r="D87" s="378"/>
      <c r="E87" s="378"/>
      <c r="F87" s="378"/>
      <c r="G87" s="379"/>
      <c r="H87" s="138"/>
      <c r="I87" s="282"/>
      <c r="J87" s="282"/>
      <c r="K87" s="282"/>
      <c r="L87" s="282"/>
      <c r="M87" s="282"/>
      <c r="N87" s="282"/>
      <c r="O87" s="282"/>
      <c r="P87" s="281"/>
      <c r="Q87" s="3410" t="s">
        <v>1862</v>
      </c>
      <c r="R87" s="3410"/>
      <c r="S87" s="3410"/>
      <c r="T87" s="3410"/>
      <c r="U87" s="3410"/>
      <c r="V87" s="3410"/>
      <c r="W87" s="3410"/>
      <c r="X87" s="3410"/>
      <c r="Y87" s="3410"/>
      <c r="Z87" s="3410"/>
      <c r="AA87" s="3410"/>
      <c r="AB87" s="3410"/>
      <c r="AC87" s="281"/>
      <c r="AD87" s="282"/>
      <c r="AE87" s="281"/>
      <c r="AF87" s="281"/>
      <c r="AG87" s="281"/>
      <c r="AH87" s="281"/>
      <c r="AI87" s="3410" t="s">
        <v>1863</v>
      </c>
      <c r="AJ87" s="3410"/>
      <c r="AK87" s="3410"/>
      <c r="AL87" s="3410"/>
      <c r="AM87" s="3410"/>
      <c r="AN87" s="3410"/>
      <c r="AO87" s="3410"/>
      <c r="AP87" s="3410"/>
      <c r="AQ87" s="3410"/>
      <c r="AR87" s="3410"/>
      <c r="AS87" s="3410"/>
      <c r="AT87" s="3410"/>
      <c r="AU87" s="209"/>
      <c r="AV87" s="209"/>
      <c r="AW87" s="209"/>
      <c r="AX87" s="273"/>
      <c r="AY87" s="274"/>
      <c r="AZ87" s="209"/>
      <c r="BA87" s="209"/>
      <c r="BB87" s="209"/>
      <c r="BC87" s="209"/>
      <c r="BD87" s="209"/>
      <c r="BE87" s="209"/>
      <c r="BF87" s="209"/>
      <c r="BG87" s="209"/>
      <c r="BH87" s="209"/>
      <c r="BI87" s="209"/>
      <c r="BJ87" s="209"/>
      <c r="BK87" s="209"/>
      <c r="BL87" s="209"/>
      <c r="BM87" s="209"/>
      <c r="BN87" s="209"/>
      <c r="BO87" s="209"/>
      <c r="BP87" s="209"/>
      <c r="BQ87" s="209"/>
      <c r="BR87" s="209"/>
      <c r="BS87" s="209"/>
      <c r="BT87" s="209"/>
      <c r="BU87" s="209"/>
      <c r="BV87" s="209"/>
      <c r="BW87" s="209"/>
      <c r="BX87" s="209"/>
      <c r="BY87" s="209"/>
      <c r="BZ87" s="209"/>
      <c r="CA87" s="209"/>
      <c r="CB87" s="209"/>
      <c r="CC87" s="209"/>
      <c r="CD87" s="209"/>
      <c r="CE87" s="209"/>
      <c r="CF87" s="209"/>
      <c r="CG87" s="209"/>
      <c r="CH87" s="209"/>
      <c r="CI87" s="209"/>
      <c r="CJ87" s="209"/>
      <c r="CK87" s="209"/>
      <c r="CL87" s="209"/>
      <c r="CM87" s="209"/>
      <c r="CN87" s="209"/>
      <c r="CO87" s="209"/>
      <c r="CP87" s="209"/>
      <c r="CQ87" s="209"/>
      <c r="CR87" s="209"/>
      <c r="CS87" s="209"/>
      <c r="CT87" s="209"/>
      <c r="CU87" s="209"/>
      <c r="CV87" s="209"/>
      <c r="CW87" s="209"/>
      <c r="CX87" s="209"/>
      <c r="CY87" s="209"/>
      <c r="CZ87" s="209"/>
      <c r="DA87" s="209"/>
      <c r="DB87" s="209"/>
      <c r="DC87" s="209"/>
      <c r="DD87" s="209"/>
      <c r="DE87" s="209"/>
      <c r="DF87" s="209"/>
      <c r="DG87" s="209"/>
      <c r="DH87" s="209"/>
      <c r="DI87" s="209"/>
      <c r="DJ87" s="209"/>
      <c r="DK87" s="209"/>
      <c r="DL87" s="209"/>
      <c r="DM87" s="209"/>
      <c r="DN87" s="209"/>
      <c r="DO87" s="209"/>
      <c r="DP87" s="209"/>
      <c r="DQ87" s="209"/>
      <c r="DR87" s="209"/>
      <c r="DS87" s="209"/>
      <c r="DT87" s="209"/>
      <c r="DU87" s="209"/>
      <c r="DV87" s="209"/>
      <c r="DW87" s="209"/>
      <c r="DX87" s="209"/>
      <c r="DY87" s="209"/>
      <c r="DZ87" s="209"/>
      <c r="EA87" s="209"/>
      <c r="EB87" s="209"/>
      <c r="EC87" s="209"/>
      <c r="ED87" s="209"/>
      <c r="EE87" s="209"/>
      <c r="EF87" s="209"/>
      <c r="EG87" s="209"/>
      <c r="EH87" s="209"/>
      <c r="EI87" s="209"/>
      <c r="EJ87" s="209"/>
      <c r="EK87" s="209"/>
      <c r="EL87" s="209"/>
      <c r="EM87" s="209"/>
      <c r="EN87" s="209"/>
      <c r="EO87" s="209"/>
      <c r="EP87" s="209"/>
      <c r="EQ87" s="209"/>
      <c r="ER87" s="209"/>
      <c r="ES87" s="209"/>
      <c r="ET87" s="209"/>
      <c r="EU87" s="209"/>
      <c r="EV87" s="209"/>
      <c r="EW87" s="209"/>
      <c r="EX87" s="209"/>
      <c r="EY87" s="209"/>
      <c r="EZ87" s="209"/>
      <c r="FA87" s="209"/>
      <c r="FB87" s="209"/>
      <c r="FC87" s="209"/>
      <c r="FD87" s="209"/>
      <c r="FE87" s="209"/>
      <c r="FF87" s="209"/>
      <c r="FG87" s="209"/>
      <c r="FH87" s="209"/>
      <c r="FI87" s="209"/>
      <c r="FJ87" s="209"/>
      <c r="FK87" s="209"/>
      <c r="FL87" s="209"/>
      <c r="FM87" s="209"/>
      <c r="FN87" s="209"/>
      <c r="FO87" s="209"/>
      <c r="FP87" s="209"/>
      <c r="FQ87" s="209"/>
      <c r="FR87" s="209"/>
      <c r="FS87" s="209"/>
      <c r="FT87" s="209"/>
      <c r="FU87" s="209"/>
      <c r="FV87" s="209"/>
      <c r="FW87" s="209"/>
      <c r="FX87" s="209"/>
      <c r="FY87" s="209"/>
      <c r="FZ87" s="209"/>
      <c r="GA87" s="209"/>
      <c r="GB87" s="209"/>
      <c r="GC87" s="209"/>
      <c r="GD87" s="209"/>
      <c r="GE87" s="209"/>
      <c r="GF87" s="209"/>
      <c r="GG87" s="209"/>
      <c r="GH87" s="209"/>
      <c r="GI87" s="209"/>
      <c r="GJ87" s="209"/>
      <c r="GK87" s="209"/>
      <c r="GL87" s="209"/>
      <c r="GM87" s="209"/>
      <c r="GN87" s="209"/>
      <c r="GO87" s="209"/>
      <c r="GP87" s="209"/>
      <c r="GQ87" s="209"/>
      <c r="GR87" s="209"/>
      <c r="GS87" s="209"/>
      <c r="GT87" s="209"/>
      <c r="GU87" s="209"/>
      <c r="GV87" s="209"/>
      <c r="GW87" s="209"/>
      <c r="GX87" s="209"/>
      <c r="GY87" s="209"/>
      <c r="GZ87" s="209"/>
      <c r="HA87" s="209"/>
      <c r="HB87" s="209"/>
      <c r="HC87" s="209"/>
      <c r="HD87" s="209"/>
      <c r="HE87" s="209"/>
      <c r="HF87" s="209"/>
      <c r="HG87" s="209"/>
      <c r="HH87" s="209"/>
      <c r="HI87" s="209"/>
      <c r="HJ87" s="209"/>
      <c r="HK87" s="209"/>
      <c r="HL87" s="209"/>
      <c r="HM87" s="209"/>
      <c r="HN87" s="209"/>
      <c r="HO87" s="209"/>
      <c r="HP87" s="209"/>
      <c r="HQ87" s="209"/>
      <c r="HR87" s="209"/>
      <c r="HS87" s="209"/>
      <c r="HT87" s="209"/>
      <c r="HU87" s="209"/>
      <c r="HV87" s="209"/>
      <c r="HW87" s="209"/>
      <c r="HX87" s="209"/>
      <c r="HY87" s="209"/>
      <c r="HZ87" s="209"/>
      <c r="IA87" s="209"/>
      <c r="IB87" s="209"/>
      <c r="IC87" s="209"/>
      <c r="ID87" s="209"/>
      <c r="IE87" s="209"/>
      <c r="IF87" s="209"/>
      <c r="IG87" s="209"/>
      <c r="IH87" s="209"/>
      <c r="II87" s="209"/>
      <c r="IJ87" s="209"/>
      <c r="IK87" s="209"/>
      <c r="IL87" s="209"/>
      <c r="IM87" s="209"/>
      <c r="IN87" s="209"/>
      <c r="IO87" s="209"/>
      <c r="IP87" s="209"/>
    </row>
    <row r="88" spans="1:250" s="116" customFormat="1" ht="17.2" customHeight="1" x14ac:dyDescent="0.15">
      <c r="A88" s="209"/>
      <c r="B88" s="377"/>
      <c r="C88" s="378"/>
      <c r="D88" s="378"/>
      <c r="E88" s="378"/>
      <c r="F88" s="378"/>
      <c r="G88" s="379"/>
      <c r="H88" s="138"/>
      <c r="I88" s="282"/>
      <c r="J88" s="282"/>
      <c r="K88" s="282"/>
      <c r="L88" s="282"/>
      <c r="M88" s="282"/>
      <c r="N88" s="282"/>
      <c r="O88" s="282"/>
      <c r="P88" s="281"/>
      <c r="Q88" s="3410"/>
      <c r="R88" s="3410"/>
      <c r="S88" s="3410"/>
      <c r="T88" s="3410"/>
      <c r="U88" s="3410"/>
      <c r="V88" s="3410"/>
      <c r="W88" s="3410"/>
      <c r="X88" s="3410"/>
      <c r="Y88" s="3410"/>
      <c r="Z88" s="3410"/>
      <c r="AA88" s="3410"/>
      <c r="AB88" s="3410"/>
      <c r="AC88" s="281"/>
      <c r="AD88" s="282"/>
      <c r="AE88" s="281"/>
      <c r="AF88" s="281"/>
      <c r="AG88" s="281"/>
      <c r="AH88" s="281"/>
      <c r="AI88" s="3410"/>
      <c r="AJ88" s="3410"/>
      <c r="AK88" s="3410"/>
      <c r="AL88" s="3410"/>
      <c r="AM88" s="3410"/>
      <c r="AN88" s="3410"/>
      <c r="AO88" s="3410"/>
      <c r="AP88" s="3410"/>
      <c r="AQ88" s="3410"/>
      <c r="AR88" s="3410"/>
      <c r="AS88" s="3410"/>
      <c r="AT88" s="3410"/>
      <c r="AU88" s="209"/>
      <c r="AV88" s="209"/>
      <c r="AW88" s="209"/>
      <c r="AX88" s="273"/>
      <c r="AY88" s="274"/>
      <c r="AZ88" s="209"/>
      <c r="BA88" s="209"/>
      <c r="BB88" s="209"/>
      <c r="BC88" s="209"/>
      <c r="BD88" s="209"/>
      <c r="BE88" s="209"/>
      <c r="BF88" s="209"/>
      <c r="BG88" s="209"/>
      <c r="BH88" s="209"/>
      <c r="BI88" s="209"/>
      <c r="BJ88" s="209"/>
      <c r="BK88" s="209"/>
      <c r="BL88" s="209"/>
      <c r="BM88" s="209"/>
      <c r="BN88" s="209"/>
      <c r="BO88" s="209"/>
      <c r="BP88" s="209"/>
      <c r="BQ88" s="209"/>
      <c r="BR88" s="209"/>
      <c r="BS88" s="209"/>
      <c r="BT88" s="209"/>
      <c r="BU88" s="209"/>
      <c r="BV88" s="209"/>
      <c r="BW88" s="209"/>
      <c r="BX88" s="209"/>
      <c r="BY88" s="209"/>
      <c r="BZ88" s="209"/>
      <c r="CA88" s="209"/>
      <c r="CB88" s="209"/>
      <c r="CC88" s="209"/>
      <c r="CD88" s="209"/>
      <c r="CE88" s="209"/>
      <c r="CF88" s="209"/>
      <c r="CG88" s="209"/>
      <c r="CH88" s="209"/>
      <c r="CI88" s="209"/>
      <c r="CJ88" s="209"/>
      <c r="CK88" s="209"/>
      <c r="CL88" s="209"/>
      <c r="CM88" s="209"/>
      <c r="CN88" s="209"/>
      <c r="CO88" s="209"/>
      <c r="CP88" s="209"/>
      <c r="CQ88" s="209"/>
      <c r="CR88" s="209"/>
      <c r="CS88" s="209"/>
      <c r="CT88" s="209"/>
      <c r="CU88" s="209"/>
      <c r="CV88" s="209"/>
      <c r="CW88" s="209"/>
      <c r="CX88" s="209"/>
      <c r="CY88" s="209"/>
      <c r="CZ88" s="209"/>
      <c r="DA88" s="209"/>
      <c r="DB88" s="209"/>
      <c r="DC88" s="209"/>
      <c r="DD88" s="209"/>
      <c r="DE88" s="209"/>
      <c r="DF88" s="209"/>
      <c r="DG88" s="209"/>
      <c r="DH88" s="209"/>
      <c r="DI88" s="209"/>
      <c r="DJ88" s="209"/>
      <c r="DK88" s="209"/>
      <c r="DL88" s="209"/>
      <c r="DM88" s="209"/>
      <c r="DN88" s="209"/>
      <c r="DO88" s="209"/>
      <c r="DP88" s="209"/>
      <c r="DQ88" s="209"/>
      <c r="DR88" s="209"/>
      <c r="DS88" s="209"/>
      <c r="DT88" s="209"/>
      <c r="DU88" s="209"/>
      <c r="DV88" s="209"/>
      <c r="DW88" s="209"/>
      <c r="DX88" s="209"/>
      <c r="DY88" s="209"/>
      <c r="DZ88" s="209"/>
      <c r="EA88" s="209"/>
      <c r="EB88" s="209"/>
      <c r="EC88" s="209"/>
      <c r="ED88" s="209"/>
      <c r="EE88" s="209"/>
      <c r="EF88" s="209"/>
      <c r="EG88" s="209"/>
      <c r="EH88" s="209"/>
      <c r="EI88" s="209"/>
      <c r="EJ88" s="209"/>
      <c r="EK88" s="209"/>
      <c r="EL88" s="209"/>
      <c r="EM88" s="209"/>
      <c r="EN88" s="209"/>
      <c r="EO88" s="209"/>
      <c r="EP88" s="209"/>
      <c r="EQ88" s="209"/>
      <c r="ER88" s="209"/>
      <c r="ES88" s="209"/>
      <c r="ET88" s="209"/>
      <c r="EU88" s="209"/>
      <c r="EV88" s="209"/>
      <c r="EW88" s="209"/>
      <c r="EX88" s="209"/>
      <c r="EY88" s="209"/>
      <c r="EZ88" s="209"/>
      <c r="FA88" s="209"/>
      <c r="FB88" s="209"/>
      <c r="FC88" s="209"/>
      <c r="FD88" s="209"/>
      <c r="FE88" s="209"/>
      <c r="FF88" s="209"/>
      <c r="FG88" s="209"/>
      <c r="FH88" s="209"/>
      <c r="FI88" s="209"/>
      <c r="FJ88" s="209"/>
      <c r="FK88" s="209"/>
      <c r="FL88" s="209"/>
      <c r="FM88" s="209"/>
      <c r="FN88" s="209"/>
      <c r="FO88" s="209"/>
      <c r="FP88" s="209"/>
      <c r="FQ88" s="209"/>
      <c r="FR88" s="209"/>
      <c r="FS88" s="209"/>
      <c r="FT88" s="209"/>
      <c r="FU88" s="209"/>
      <c r="FV88" s="209"/>
      <c r="FW88" s="209"/>
      <c r="FX88" s="209"/>
      <c r="FY88" s="209"/>
      <c r="FZ88" s="209"/>
      <c r="GA88" s="209"/>
      <c r="GB88" s="209"/>
      <c r="GC88" s="209"/>
      <c r="GD88" s="209"/>
      <c r="GE88" s="209"/>
      <c r="GF88" s="209"/>
      <c r="GG88" s="209"/>
      <c r="GH88" s="209"/>
      <c r="GI88" s="209"/>
      <c r="GJ88" s="209"/>
      <c r="GK88" s="209"/>
      <c r="GL88" s="209"/>
      <c r="GM88" s="209"/>
      <c r="GN88" s="209"/>
      <c r="GO88" s="209"/>
      <c r="GP88" s="209"/>
      <c r="GQ88" s="209"/>
      <c r="GR88" s="209"/>
      <c r="GS88" s="209"/>
      <c r="GT88" s="209"/>
      <c r="GU88" s="209"/>
      <c r="GV88" s="209"/>
      <c r="GW88" s="209"/>
      <c r="GX88" s="209"/>
      <c r="GY88" s="209"/>
      <c r="GZ88" s="209"/>
      <c r="HA88" s="209"/>
      <c r="HB88" s="209"/>
      <c r="HC88" s="209"/>
      <c r="HD88" s="209"/>
      <c r="HE88" s="209"/>
      <c r="HF88" s="209"/>
      <c r="HG88" s="209"/>
      <c r="HH88" s="209"/>
      <c r="HI88" s="209"/>
      <c r="HJ88" s="209"/>
      <c r="HK88" s="209"/>
      <c r="HL88" s="209"/>
      <c r="HM88" s="209"/>
      <c r="HN88" s="209"/>
      <c r="HO88" s="209"/>
      <c r="HP88" s="209"/>
      <c r="HQ88" s="209"/>
      <c r="HR88" s="209"/>
      <c r="HS88" s="209"/>
      <c r="HT88" s="209"/>
      <c r="HU88" s="209"/>
      <c r="HV88" s="209"/>
      <c r="HW88" s="209"/>
      <c r="HX88" s="209"/>
      <c r="HY88" s="209"/>
      <c r="HZ88" s="209"/>
      <c r="IA88" s="209"/>
      <c r="IB88" s="209"/>
      <c r="IC88" s="209"/>
      <c r="ID88" s="209"/>
      <c r="IE88" s="209"/>
      <c r="IF88" s="209"/>
      <c r="IG88" s="209"/>
      <c r="IH88" s="209"/>
      <c r="II88" s="209"/>
      <c r="IJ88" s="209"/>
      <c r="IK88" s="209"/>
      <c r="IL88" s="209"/>
      <c r="IM88" s="209"/>
      <c r="IN88" s="209"/>
      <c r="IO88" s="209"/>
      <c r="IP88" s="209"/>
    </row>
    <row r="89" spans="1:250" s="116" customFormat="1" ht="17.2" customHeight="1" thickBot="1" x14ac:dyDescent="0.2">
      <c r="A89" s="209"/>
      <c r="B89" s="377"/>
      <c r="C89" s="378"/>
      <c r="D89" s="378"/>
      <c r="E89" s="378"/>
      <c r="F89" s="378"/>
      <c r="G89" s="379"/>
      <c r="H89" s="138"/>
      <c r="I89" s="282"/>
      <c r="J89" s="282"/>
      <c r="K89" s="282"/>
      <c r="L89" s="282"/>
      <c r="M89" s="282"/>
      <c r="N89" s="282"/>
      <c r="O89" s="282"/>
      <c r="P89" s="281"/>
      <c r="Q89" s="3411"/>
      <c r="R89" s="3411"/>
      <c r="S89" s="3411"/>
      <c r="T89" s="3411"/>
      <c r="U89" s="3411"/>
      <c r="V89" s="3411"/>
      <c r="W89" s="3411"/>
      <c r="X89" s="3411"/>
      <c r="Y89" s="3411"/>
      <c r="Z89" s="3411"/>
      <c r="AA89" s="3411"/>
      <c r="AB89" s="3411"/>
      <c r="AC89" s="281"/>
      <c r="AD89" s="282"/>
      <c r="AE89" s="281"/>
      <c r="AF89" s="281"/>
      <c r="AG89" s="281"/>
      <c r="AH89" s="281"/>
      <c r="AI89" s="3411"/>
      <c r="AJ89" s="3411"/>
      <c r="AK89" s="3411"/>
      <c r="AL89" s="3411"/>
      <c r="AM89" s="3411"/>
      <c r="AN89" s="3411"/>
      <c r="AO89" s="3411"/>
      <c r="AP89" s="3411"/>
      <c r="AQ89" s="3411"/>
      <c r="AR89" s="3411"/>
      <c r="AS89" s="3411"/>
      <c r="AT89" s="3411"/>
      <c r="AU89" s="209"/>
      <c r="AV89" s="209"/>
      <c r="AW89" s="209"/>
      <c r="AX89" s="273"/>
      <c r="AY89" s="274"/>
      <c r="AZ89" s="209"/>
      <c r="BA89" s="209"/>
      <c r="BB89" s="209"/>
      <c r="BC89" s="209"/>
      <c r="BD89" s="209"/>
      <c r="BE89" s="209"/>
      <c r="BF89" s="209"/>
      <c r="BG89" s="209"/>
      <c r="BH89" s="209"/>
      <c r="BI89" s="209"/>
      <c r="BJ89" s="209"/>
      <c r="BK89" s="209"/>
      <c r="BL89" s="209"/>
      <c r="BM89" s="209"/>
      <c r="BN89" s="209"/>
      <c r="BO89" s="209"/>
      <c r="BP89" s="209"/>
      <c r="BQ89" s="209"/>
      <c r="BR89" s="209"/>
      <c r="BS89" s="209"/>
      <c r="BT89" s="209"/>
      <c r="BU89" s="209"/>
      <c r="BV89" s="209"/>
      <c r="BW89" s="209"/>
      <c r="BX89" s="209"/>
      <c r="BY89" s="209"/>
      <c r="BZ89" s="209"/>
      <c r="CA89" s="209"/>
      <c r="CB89" s="209"/>
      <c r="CC89" s="209"/>
      <c r="CD89" s="209"/>
      <c r="CE89" s="209"/>
      <c r="CF89" s="209"/>
      <c r="CG89" s="209"/>
      <c r="CH89" s="209"/>
      <c r="CI89" s="209"/>
      <c r="CJ89" s="209"/>
      <c r="CK89" s="209"/>
      <c r="CL89" s="209"/>
      <c r="CM89" s="209"/>
      <c r="CN89" s="209"/>
      <c r="CO89" s="209"/>
      <c r="CP89" s="209"/>
      <c r="CQ89" s="209"/>
      <c r="CR89" s="209"/>
      <c r="CS89" s="209"/>
      <c r="CT89" s="209"/>
      <c r="CU89" s="209"/>
      <c r="CV89" s="209"/>
      <c r="CW89" s="209"/>
      <c r="CX89" s="209"/>
      <c r="CY89" s="209"/>
      <c r="CZ89" s="209"/>
      <c r="DA89" s="209"/>
      <c r="DB89" s="209"/>
      <c r="DC89" s="209"/>
      <c r="DD89" s="209"/>
      <c r="DE89" s="209"/>
      <c r="DF89" s="209"/>
      <c r="DG89" s="209"/>
      <c r="DH89" s="209"/>
      <c r="DI89" s="209"/>
      <c r="DJ89" s="209"/>
      <c r="DK89" s="209"/>
      <c r="DL89" s="209"/>
      <c r="DM89" s="209"/>
      <c r="DN89" s="209"/>
      <c r="DO89" s="209"/>
      <c r="DP89" s="209"/>
      <c r="DQ89" s="209"/>
      <c r="DR89" s="209"/>
      <c r="DS89" s="209"/>
      <c r="DT89" s="209"/>
      <c r="DU89" s="209"/>
      <c r="DV89" s="209"/>
      <c r="DW89" s="209"/>
      <c r="DX89" s="209"/>
      <c r="DY89" s="209"/>
      <c r="DZ89" s="209"/>
      <c r="EA89" s="209"/>
      <c r="EB89" s="209"/>
      <c r="EC89" s="209"/>
      <c r="ED89" s="209"/>
      <c r="EE89" s="209"/>
      <c r="EF89" s="209"/>
      <c r="EG89" s="209"/>
      <c r="EH89" s="209"/>
      <c r="EI89" s="209"/>
      <c r="EJ89" s="209"/>
      <c r="EK89" s="209"/>
      <c r="EL89" s="209"/>
      <c r="EM89" s="209"/>
      <c r="EN89" s="209"/>
      <c r="EO89" s="209"/>
      <c r="EP89" s="209"/>
      <c r="EQ89" s="209"/>
      <c r="ER89" s="209"/>
      <c r="ES89" s="209"/>
      <c r="ET89" s="209"/>
      <c r="EU89" s="209"/>
      <c r="EV89" s="209"/>
      <c r="EW89" s="209"/>
      <c r="EX89" s="209"/>
      <c r="EY89" s="209"/>
      <c r="EZ89" s="209"/>
      <c r="FA89" s="209"/>
      <c r="FB89" s="209"/>
      <c r="FC89" s="209"/>
      <c r="FD89" s="209"/>
      <c r="FE89" s="209"/>
      <c r="FF89" s="209"/>
      <c r="FG89" s="209"/>
      <c r="FH89" s="209"/>
      <c r="FI89" s="209"/>
      <c r="FJ89" s="209"/>
      <c r="FK89" s="209"/>
      <c r="FL89" s="209"/>
      <c r="FM89" s="209"/>
      <c r="FN89" s="209"/>
      <c r="FO89" s="209"/>
      <c r="FP89" s="209"/>
      <c r="FQ89" s="209"/>
      <c r="FR89" s="209"/>
      <c r="FS89" s="209"/>
      <c r="FT89" s="209"/>
      <c r="FU89" s="209"/>
      <c r="FV89" s="209"/>
      <c r="FW89" s="209"/>
      <c r="FX89" s="209"/>
      <c r="FY89" s="209"/>
      <c r="FZ89" s="209"/>
      <c r="GA89" s="209"/>
      <c r="GB89" s="209"/>
      <c r="GC89" s="209"/>
      <c r="GD89" s="209"/>
      <c r="GE89" s="209"/>
      <c r="GF89" s="209"/>
      <c r="GG89" s="209"/>
      <c r="GH89" s="209"/>
      <c r="GI89" s="209"/>
      <c r="GJ89" s="209"/>
      <c r="GK89" s="209"/>
      <c r="GL89" s="209"/>
      <c r="GM89" s="209"/>
      <c r="GN89" s="209"/>
      <c r="GO89" s="209"/>
      <c r="GP89" s="209"/>
      <c r="GQ89" s="209"/>
      <c r="GR89" s="209"/>
      <c r="GS89" s="209"/>
      <c r="GT89" s="209"/>
      <c r="GU89" s="209"/>
      <c r="GV89" s="209"/>
      <c r="GW89" s="209"/>
      <c r="GX89" s="209"/>
      <c r="GY89" s="209"/>
      <c r="GZ89" s="209"/>
      <c r="HA89" s="209"/>
      <c r="HB89" s="209"/>
      <c r="HC89" s="209"/>
      <c r="HD89" s="209"/>
      <c r="HE89" s="209"/>
      <c r="HF89" s="209"/>
      <c r="HG89" s="209"/>
      <c r="HH89" s="209"/>
      <c r="HI89" s="209"/>
      <c r="HJ89" s="209"/>
      <c r="HK89" s="209"/>
      <c r="HL89" s="209"/>
      <c r="HM89" s="209"/>
      <c r="HN89" s="209"/>
      <c r="HO89" s="209"/>
      <c r="HP89" s="209"/>
      <c r="HQ89" s="209"/>
      <c r="HR89" s="209"/>
      <c r="HS89" s="209"/>
      <c r="HT89" s="209"/>
      <c r="HU89" s="209"/>
      <c r="HV89" s="209"/>
      <c r="HW89" s="209"/>
      <c r="HX89" s="209"/>
      <c r="HY89" s="209"/>
      <c r="HZ89" s="209"/>
      <c r="IA89" s="209"/>
      <c r="IB89" s="209"/>
      <c r="IC89" s="209"/>
      <c r="ID89" s="209"/>
      <c r="IE89" s="209"/>
      <c r="IF89" s="209"/>
      <c r="IG89" s="209"/>
      <c r="IH89" s="209"/>
      <c r="II89" s="209"/>
      <c r="IJ89" s="209"/>
      <c r="IK89" s="209"/>
      <c r="IL89" s="209"/>
      <c r="IM89" s="209"/>
      <c r="IN89" s="209"/>
      <c r="IO89" s="209"/>
      <c r="IP89" s="209"/>
    </row>
    <row r="90" spans="1:250" s="116" customFormat="1" ht="17.2" customHeight="1" x14ac:dyDescent="0.15">
      <c r="A90" s="209"/>
      <c r="B90" s="377"/>
      <c r="C90" s="378"/>
      <c r="D90" s="378"/>
      <c r="E90" s="378"/>
      <c r="F90" s="378"/>
      <c r="G90" s="379"/>
      <c r="H90" s="138"/>
      <c r="I90" s="282"/>
      <c r="J90" s="282"/>
      <c r="K90" s="282"/>
      <c r="L90" s="282"/>
      <c r="M90" s="282"/>
      <c r="N90" s="282"/>
      <c r="O90" s="282"/>
      <c r="P90" s="284"/>
      <c r="Q90" s="3412" t="s">
        <v>1864</v>
      </c>
      <c r="R90" s="3413"/>
      <c r="S90" s="3413"/>
      <c r="T90" s="3413"/>
      <c r="U90" s="3413"/>
      <c r="V90" s="3413"/>
      <c r="W90" s="3413"/>
      <c r="X90" s="3413"/>
      <c r="Y90" s="3413"/>
      <c r="Z90" s="3413"/>
      <c r="AA90" s="3413"/>
      <c r="AB90" s="3414"/>
      <c r="AC90" s="285"/>
      <c r="AD90" s="282"/>
      <c r="AE90" s="281"/>
      <c r="AF90" s="281"/>
      <c r="AG90" s="281"/>
      <c r="AH90" s="281"/>
      <c r="AI90" s="3377" t="s">
        <v>1865</v>
      </c>
      <c r="AJ90" s="3378"/>
      <c r="AK90" s="3378"/>
      <c r="AL90" s="3378"/>
      <c r="AM90" s="3378"/>
      <c r="AN90" s="3378"/>
      <c r="AO90" s="3378"/>
      <c r="AP90" s="3378"/>
      <c r="AQ90" s="3378"/>
      <c r="AR90" s="3378"/>
      <c r="AS90" s="3378"/>
      <c r="AT90" s="3379"/>
      <c r="AU90" s="209"/>
      <c r="AV90" s="209"/>
      <c r="AW90" s="209"/>
      <c r="AX90" s="273"/>
      <c r="AY90" s="274"/>
      <c r="AZ90" s="209"/>
      <c r="BA90" s="209"/>
      <c r="BB90" s="209"/>
      <c r="BC90" s="209"/>
      <c r="BD90" s="209"/>
      <c r="BE90" s="209"/>
      <c r="BF90" s="209"/>
      <c r="BG90" s="209"/>
      <c r="BH90" s="209"/>
      <c r="BI90" s="209"/>
      <c r="BJ90" s="209"/>
      <c r="BK90" s="209"/>
      <c r="BL90" s="209"/>
      <c r="BM90" s="209"/>
      <c r="BN90" s="209"/>
      <c r="BO90" s="209"/>
      <c r="BP90" s="209"/>
      <c r="BQ90" s="209"/>
      <c r="BR90" s="209"/>
      <c r="BS90" s="209"/>
      <c r="BT90" s="209"/>
      <c r="BU90" s="209"/>
      <c r="BV90" s="209"/>
      <c r="BW90" s="209"/>
      <c r="BX90" s="209"/>
      <c r="BY90" s="209"/>
      <c r="BZ90" s="209"/>
      <c r="CA90" s="209"/>
      <c r="CB90" s="209"/>
      <c r="CC90" s="209"/>
      <c r="CD90" s="209"/>
      <c r="CE90" s="209"/>
      <c r="CF90" s="209"/>
      <c r="CG90" s="209"/>
      <c r="CH90" s="209"/>
      <c r="CI90" s="209"/>
      <c r="CJ90" s="209"/>
      <c r="CK90" s="209"/>
      <c r="CL90" s="209"/>
      <c r="CM90" s="209"/>
      <c r="CN90" s="209"/>
      <c r="CO90" s="209"/>
      <c r="CP90" s="209"/>
      <c r="CQ90" s="209"/>
      <c r="CR90" s="209"/>
      <c r="CS90" s="209"/>
      <c r="CT90" s="209"/>
      <c r="CU90" s="209"/>
      <c r="CV90" s="209"/>
      <c r="CW90" s="209"/>
      <c r="CX90" s="209"/>
      <c r="CY90" s="209"/>
      <c r="CZ90" s="209"/>
      <c r="DA90" s="209"/>
      <c r="DB90" s="209"/>
      <c r="DC90" s="209"/>
      <c r="DD90" s="209"/>
      <c r="DE90" s="209"/>
      <c r="DF90" s="209"/>
      <c r="DG90" s="209"/>
      <c r="DH90" s="209"/>
      <c r="DI90" s="209"/>
      <c r="DJ90" s="209"/>
      <c r="DK90" s="209"/>
      <c r="DL90" s="209"/>
      <c r="DM90" s="209"/>
      <c r="DN90" s="209"/>
      <c r="DO90" s="209"/>
      <c r="DP90" s="209"/>
      <c r="DQ90" s="209"/>
      <c r="DR90" s="209"/>
      <c r="DS90" s="209"/>
      <c r="DT90" s="209"/>
      <c r="DU90" s="209"/>
      <c r="DV90" s="209"/>
      <c r="DW90" s="209"/>
      <c r="DX90" s="209"/>
      <c r="DY90" s="209"/>
      <c r="DZ90" s="209"/>
      <c r="EA90" s="209"/>
      <c r="EB90" s="209"/>
      <c r="EC90" s="209"/>
      <c r="ED90" s="209"/>
      <c r="EE90" s="209"/>
      <c r="EF90" s="209"/>
      <c r="EG90" s="209"/>
      <c r="EH90" s="209"/>
      <c r="EI90" s="209"/>
      <c r="EJ90" s="209"/>
      <c r="EK90" s="209"/>
      <c r="EL90" s="209"/>
      <c r="EM90" s="209"/>
      <c r="EN90" s="209"/>
      <c r="EO90" s="209"/>
      <c r="EP90" s="209"/>
      <c r="EQ90" s="209"/>
      <c r="ER90" s="209"/>
      <c r="ES90" s="209"/>
      <c r="ET90" s="209"/>
      <c r="EU90" s="209"/>
      <c r="EV90" s="209"/>
      <c r="EW90" s="209"/>
      <c r="EX90" s="209"/>
      <c r="EY90" s="209"/>
      <c r="EZ90" s="209"/>
      <c r="FA90" s="209"/>
      <c r="FB90" s="209"/>
      <c r="FC90" s="209"/>
      <c r="FD90" s="209"/>
      <c r="FE90" s="209"/>
      <c r="FF90" s="209"/>
      <c r="FG90" s="209"/>
      <c r="FH90" s="209"/>
      <c r="FI90" s="209"/>
      <c r="FJ90" s="209"/>
      <c r="FK90" s="209"/>
      <c r="FL90" s="209"/>
      <c r="FM90" s="209"/>
      <c r="FN90" s="209"/>
      <c r="FO90" s="209"/>
      <c r="FP90" s="209"/>
      <c r="FQ90" s="209"/>
      <c r="FR90" s="209"/>
      <c r="FS90" s="209"/>
      <c r="FT90" s="209"/>
      <c r="FU90" s="209"/>
      <c r="FV90" s="209"/>
      <c r="FW90" s="209"/>
      <c r="FX90" s="209"/>
      <c r="FY90" s="209"/>
      <c r="FZ90" s="209"/>
      <c r="GA90" s="209"/>
      <c r="GB90" s="209"/>
      <c r="GC90" s="209"/>
      <c r="GD90" s="209"/>
      <c r="GE90" s="209"/>
      <c r="GF90" s="209"/>
      <c r="GG90" s="209"/>
      <c r="GH90" s="209"/>
      <c r="GI90" s="209"/>
      <c r="GJ90" s="209"/>
      <c r="GK90" s="209"/>
      <c r="GL90" s="209"/>
      <c r="GM90" s="209"/>
      <c r="GN90" s="209"/>
      <c r="GO90" s="209"/>
      <c r="GP90" s="209"/>
      <c r="GQ90" s="209"/>
      <c r="GR90" s="209"/>
      <c r="GS90" s="209"/>
      <c r="GT90" s="209"/>
      <c r="GU90" s="209"/>
      <c r="GV90" s="209"/>
      <c r="GW90" s="209"/>
      <c r="GX90" s="209"/>
      <c r="GY90" s="209"/>
      <c r="GZ90" s="209"/>
      <c r="HA90" s="209"/>
      <c r="HB90" s="209"/>
      <c r="HC90" s="209"/>
      <c r="HD90" s="209"/>
      <c r="HE90" s="209"/>
      <c r="HF90" s="209"/>
      <c r="HG90" s="209"/>
      <c r="HH90" s="209"/>
      <c r="HI90" s="209"/>
      <c r="HJ90" s="209"/>
      <c r="HK90" s="209"/>
      <c r="HL90" s="209"/>
      <c r="HM90" s="209"/>
      <c r="HN90" s="209"/>
      <c r="HO90" s="209"/>
      <c r="HP90" s="209"/>
      <c r="HQ90" s="209"/>
      <c r="HR90" s="209"/>
      <c r="HS90" s="209"/>
      <c r="HT90" s="209"/>
      <c r="HU90" s="209"/>
      <c r="HV90" s="209"/>
      <c r="HW90" s="209"/>
      <c r="HX90" s="209"/>
      <c r="HY90" s="209"/>
      <c r="HZ90" s="209"/>
      <c r="IA90" s="209"/>
      <c r="IB90" s="209"/>
      <c r="IC90" s="209"/>
      <c r="ID90" s="209"/>
      <c r="IE90" s="209"/>
      <c r="IF90" s="209"/>
      <c r="IG90" s="209"/>
      <c r="IH90" s="209"/>
      <c r="II90" s="209"/>
      <c r="IJ90" s="209"/>
      <c r="IK90" s="209"/>
      <c r="IL90" s="209"/>
      <c r="IM90" s="209"/>
      <c r="IN90" s="209"/>
      <c r="IO90" s="209"/>
      <c r="IP90" s="209"/>
    </row>
    <row r="91" spans="1:250" s="116" customFormat="1" ht="17.2" customHeight="1" x14ac:dyDescent="0.15">
      <c r="A91" s="209"/>
      <c r="B91" s="377"/>
      <c r="C91" s="378"/>
      <c r="D91" s="378"/>
      <c r="E91" s="378"/>
      <c r="F91" s="378"/>
      <c r="G91" s="379"/>
      <c r="H91" s="138"/>
      <c r="I91" s="282"/>
      <c r="J91" s="282"/>
      <c r="K91" s="282"/>
      <c r="L91" s="282"/>
      <c r="M91" s="282"/>
      <c r="N91" s="282"/>
      <c r="O91" s="282"/>
      <c r="P91" s="284"/>
      <c r="Q91" s="3415"/>
      <c r="R91" s="3416"/>
      <c r="S91" s="3416"/>
      <c r="T91" s="3416"/>
      <c r="U91" s="3416"/>
      <c r="V91" s="3416"/>
      <c r="W91" s="3416"/>
      <c r="X91" s="3416"/>
      <c r="Y91" s="3416"/>
      <c r="Z91" s="3416"/>
      <c r="AA91" s="3416"/>
      <c r="AB91" s="3417"/>
      <c r="AC91" s="285"/>
      <c r="AD91" s="282"/>
      <c r="AE91" s="281"/>
      <c r="AF91" s="281"/>
      <c r="AG91" s="281"/>
      <c r="AH91" s="281"/>
      <c r="AI91" s="3380"/>
      <c r="AJ91" s="3381"/>
      <c r="AK91" s="3381"/>
      <c r="AL91" s="3381"/>
      <c r="AM91" s="3381"/>
      <c r="AN91" s="3381"/>
      <c r="AO91" s="3381"/>
      <c r="AP91" s="3381"/>
      <c r="AQ91" s="3381"/>
      <c r="AR91" s="3381"/>
      <c r="AS91" s="3381"/>
      <c r="AT91" s="3382"/>
      <c r="AU91" s="209"/>
      <c r="AV91" s="209"/>
      <c r="AW91" s="209"/>
      <c r="AX91" s="273"/>
      <c r="AY91" s="274"/>
      <c r="AZ91" s="209"/>
      <c r="BA91" s="209"/>
      <c r="BB91" s="209"/>
      <c r="BC91" s="209"/>
      <c r="BD91" s="209"/>
      <c r="BE91" s="209"/>
      <c r="BF91" s="209"/>
      <c r="BG91" s="209"/>
      <c r="BH91" s="209"/>
      <c r="BI91" s="209"/>
      <c r="BJ91" s="209"/>
      <c r="BK91" s="209"/>
      <c r="BL91" s="209"/>
      <c r="BM91" s="209"/>
      <c r="BN91" s="209"/>
      <c r="BO91" s="209"/>
      <c r="BP91" s="209"/>
      <c r="BQ91" s="209"/>
      <c r="BR91" s="209"/>
      <c r="BS91" s="209"/>
      <c r="BT91" s="209"/>
      <c r="BU91" s="209"/>
      <c r="BV91" s="209"/>
      <c r="BW91" s="209"/>
      <c r="BX91" s="209"/>
      <c r="BY91" s="209"/>
      <c r="BZ91" s="209"/>
      <c r="CA91" s="209"/>
      <c r="CB91" s="209"/>
      <c r="CC91" s="209"/>
      <c r="CD91" s="209"/>
      <c r="CE91" s="209"/>
      <c r="CF91" s="209"/>
      <c r="CG91" s="209"/>
      <c r="CH91" s="209"/>
      <c r="CI91" s="209"/>
      <c r="CJ91" s="209"/>
      <c r="CK91" s="209"/>
      <c r="CL91" s="209"/>
      <c r="CM91" s="209"/>
      <c r="CN91" s="209"/>
      <c r="CO91" s="209"/>
      <c r="CP91" s="209"/>
      <c r="CQ91" s="209"/>
      <c r="CR91" s="209"/>
      <c r="CS91" s="209"/>
      <c r="CT91" s="209"/>
      <c r="CU91" s="209"/>
      <c r="CV91" s="209"/>
      <c r="CW91" s="209"/>
      <c r="CX91" s="209"/>
      <c r="CY91" s="209"/>
      <c r="CZ91" s="209"/>
      <c r="DA91" s="209"/>
      <c r="DB91" s="209"/>
      <c r="DC91" s="209"/>
      <c r="DD91" s="209"/>
      <c r="DE91" s="209"/>
      <c r="DF91" s="209"/>
      <c r="DG91" s="209"/>
      <c r="DH91" s="209"/>
      <c r="DI91" s="209"/>
      <c r="DJ91" s="209"/>
      <c r="DK91" s="209"/>
      <c r="DL91" s="209"/>
      <c r="DM91" s="209"/>
      <c r="DN91" s="209"/>
      <c r="DO91" s="209"/>
      <c r="DP91" s="209"/>
      <c r="DQ91" s="209"/>
      <c r="DR91" s="209"/>
      <c r="DS91" s="209"/>
      <c r="DT91" s="209"/>
      <c r="DU91" s="209"/>
      <c r="DV91" s="209"/>
      <c r="DW91" s="209"/>
      <c r="DX91" s="209"/>
      <c r="DY91" s="209"/>
      <c r="DZ91" s="209"/>
      <c r="EA91" s="209"/>
      <c r="EB91" s="209"/>
      <c r="EC91" s="209"/>
      <c r="ED91" s="209"/>
      <c r="EE91" s="209"/>
      <c r="EF91" s="209"/>
      <c r="EG91" s="209"/>
      <c r="EH91" s="209"/>
      <c r="EI91" s="209"/>
      <c r="EJ91" s="209"/>
      <c r="EK91" s="209"/>
      <c r="EL91" s="209"/>
      <c r="EM91" s="209"/>
      <c r="EN91" s="209"/>
      <c r="EO91" s="209"/>
      <c r="EP91" s="209"/>
      <c r="EQ91" s="209"/>
      <c r="ER91" s="209"/>
      <c r="ES91" s="209"/>
      <c r="ET91" s="209"/>
      <c r="EU91" s="209"/>
      <c r="EV91" s="209"/>
      <c r="EW91" s="209"/>
      <c r="EX91" s="209"/>
      <c r="EY91" s="209"/>
      <c r="EZ91" s="209"/>
      <c r="FA91" s="209"/>
      <c r="FB91" s="209"/>
      <c r="FC91" s="209"/>
      <c r="FD91" s="209"/>
      <c r="FE91" s="209"/>
      <c r="FF91" s="209"/>
      <c r="FG91" s="209"/>
      <c r="FH91" s="209"/>
      <c r="FI91" s="209"/>
      <c r="FJ91" s="209"/>
      <c r="FK91" s="209"/>
      <c r="FL91" s="209"/>
      <c r="FM91" s="209"/>
      <c r="FN91" s="209"/>
      <c r="FO91" s="209"/>
      <c r="FP91" s="209"/>
      <c r="FQ91" s="209"/>
      <c r="FR91" s="209"/>
      <c r="FS91" s="209"/>
      <c r="FT91" s="209"/>
      <c r="FU91" s="209"/>
      <c r="FV91" s="209"/>
      <c r="FW91" s="209"/>
      <c r="FX91" s="209"/>
      <c r="FY91" s="209"/>
      <c r="FZ91" s="209"/>
      <c r="GA91" s="209"/>
      <c r="GB91" s="209"/>
      <c r="GC91" s="209"/>
      <c r="GD91" s="209"/>
      <c r="GE91" s="209"/>
      <c r="GF91" s="209"/>
      <c r="GG91" s="209"/>
      <c r="GH91" s="209"/>
      <c r="GI91" s="209"/>
      <c r="GJ91" s="209"/>
      <c r="GK91" s="209"/>
      <c r="GL91" s="209"/>
      <c r="GM91" s="209"/>
      <c r="GN91" s="209"/>
      <c r="GO91" s="209"/>
      <c r="GP91" s="209"/>
      <c r="GQ91" s="209"/>
      <c r="GR91" s="209"/>
      <c r="GS91" s="209"/>
      <c r="GT91" s="209"/>
      <c r="GU91" s="209"/>
      <c r="GV91" s="209"/>
      <c r="GW91" s="209"/>
      <c r="GX91" s="209"/>
      <c r="GY91" s="209"/>
      <c r="GZ91" s="209"/>
      <c r="HA91" s="209"/>
      <c r="HB91" s="209"/>
      <c r="HC91" s="209"/>
      <c r="HD91" s="209"/>
      <c r="HE91" s="209"/>
      <c r="HF91" s="209"/>
      <c r="HG91" s="209"/>
      <c r="HH91" s="209"/>
      <c r="HI91" s="209"/>
      <c r="HJ91" s="209"/>
      <c r="HK91" s="209"/>
      <c r="HL91" s="209"/>
      <c r="HM91" s="209"/>
      <c r="HN91" s="209"/>
      <c r="HO91" s="209"/>
      <c r="HP91" s="209"/>
      <c r="HQ91" s="209"/>
      <c r="HR91" s="209"/>
      <c r="HS91" s="209"/>
      <c r="HT91" s="209"/>
      <c r="HU91" s="209"/>
      <c r="HV91" s="209"/>
      <c r="HW91" s="209"/>
      <c r="HX91" s="209"/>
      <c r="HY91" s="209"/>
      <c r="HZ91" s="209"/>
      <c r="IA91" s="209"/>
      <c r="IB91" s="209"/>
      <c r="IC91" s="209"/>
      <c r="ID91" s="209"/>
      <c r="IE91" s="209"/>
      <c r="IF91" s="209"/>
      <c r="IG91" s="209"/>
      <c r="IH91" s="209"/>
      <c r="II91" s="209"/>
      <c r="IJ91" s="209"/>
      <c r="IK91" s="209"/>
      <c r="IL91" s="209"/>
      <c r="IM91" s="209"/>
      <c r="IN91" s="209"/>
      <c r="IO91" s="209"/>
      <c r="IP91" s="209"/>
    </row>
    <row r="92" spans="1:250" s="116" customFormat="1" ht="17.2" customHeight="1" x14ac:dyDescent="0.15">
      <c r="A92" s="209"/>
      <c r="B92" s="377"/>
      <c r="C92" s="378"/>
      <c r="D92" s="378"/>
      <c r="E92" s="378"/>
      <c r="F92" s="378"/>
      <c r="G92" s="379"/>
      <c r="H92" s="138"/>
      <c r="I92" s="282"/>
      <c r="J92" s="282"/>
      <c r="K92" s="282"/>
      <c r="L92" s="282"/>
      <c r="M92" s="282"/>
      <c r="N92" s="282"/>
      <c r="O92" s="282"/>
      <c r="P92" s="284"/>
      <c r="Q92" s="3415"/>
      <c r="R92" s="3416"/>
      <c r="S92" s="3416"/>
      <c r="T92" s="3416"/>
      <c r="U92" s="3416"/>
      <c r="V92" s="3416"/>
      <c r="W92" s="3416"/>
      <c r="X92" s="3416"/>
      <c r="Y92" s="3416"/>
      <c r="Z92" s="3416"/>
      <c r="AA92" s="3416"/>
      <c r="AB92" s="3417"/>
      <c r="AC92" s="285"/>
      <c r="AD92" s="282"/>
      <c r="AE92" s="281"/>
      <c r="AF92" s="281"/>
      <c r="AG92" s="281"/>
      <c r="AH92" s="281"/>
      <c r="AI92" s="3380"/>
      <c r="AJ92" s="3381"/>
      <c r="AK92" s="3381"/>
      <c r="AL92" s="3381"/>
      <c r="AM92" s="3381"/>
      <c r="AN92" s="3381"/>
      <c r="AO92" s="3381"/>
      <c r="AP92" s="3381"/>
      <c r="AQ92" s="3381"/>
      <c r="AR92" s="3381"/>
      <c r="AS92" s="3381"/>
      <c r="AT92" s="3382"/>
      <c r="AU92" s="209"/>
      <c r="AV92" s="209"/>
      <c r="AW92" s="209"/>
      <c r="AX92" s="273"/>
      <c r="AY92" s="274"/>
      <c r="AZ92" s="209"/>
      <c r="BA92" s="209"/>
      <c r="BB92" s="209"/>
      <c r="BC92" s="209"/>
      <c r="BD92" s="209"/>
      <c r="BE92" s="209"/>
      <c r="BF92" s="209"/>
      <c r="BG92" s="209"/>
      <c r="BH92" s="209"/>
      <c r="BI92" s="209"/>
      <c r="BJ92" s="209"/>
      <c r="BK92" s="209"/>
      <c r="BL92" s="209"/>
      <c r="BM92" s="209"/>
      <c r="BN92" s="209"/>
      <c r="BO92" s="209"/>
      <c r="BP92" s="209"/>
      <c r="BQ92" s="209"/>
      <c r="BR92" s="209"/>
      <c r="BS92" s="209"/>
      <c r="BT92" s="209"/>
      <c r="BU92" s="209"/>
      <c r="BV92" s="209"/>
      <c r="BW92" s="209"/>
      <c r="BX92" s="209"/>
      <c r="BY92" s="209"/>
      <c r="BZ92" s="209"/>
      <c r="CA92" s="209"/>
      <c r="CB92" s="209"/>
      <c r="CC92" s="209"/>
      <c r="CD92" s="209"/>
      <c r="CE92" s="209"/>
      <c r="CF92" s="209"/>
      <c r="CG92" s="209"/>
      <c r="CH92" s="209"/>
      <c r="CI92" s="209"/>
      <c r="CJ92" s="209"/>
      <c r="CK92" s="209"/>
      <c r="CL92" s="209"/>
      <c r="CM92" s="209"/>
      <c r="CN92" s="209"/>
      <c r="CO92" s="209"/>
      <c r="CP92" s="209"/>
      <c r="CQ92" s="209"/>
      <c r="CR92" s="209"/>
      <c r="CS92" s="209"/>
      <c r="CT92" s="209"/>
      <c r="CU92" s="209"/>
      <c r="CV92" s="209"/>
      <c r="CW92" s="209"/>
      <c r="CX92" s="209"/>
      <c r="CY92" s="209"/>
      <c r="CZ92" s="209"/>
      <c r="DA92" s="209"/>
      <c r="DB92" s="209"/>
      <c r="DC92" s="209"/>
      <c r="DD92" s="209"/>
      <c r="DE92" s="209"/>
      <c r="DF92" s="209"/>
      <c r="DG92" s="209"/>
      <c r="DH92" s="209"/>
      <c r="DI92" s="209"/>
      <c r="DJ92" s="209"/>
      <c r="DK92" s="209"/>
      <c r="DL92" s="209"/>
      <c r="DM92" s="209"/>
      <c r="DN92" s="209"/>
      <c r="DO92" s="209"/>
      <c r="DP92" s="209"/>
      <c r="DQ92" s="209"/>
      <c r="DR92" s="209"/>
      <c r="DS92" s="209"/>
      <c r="DT92" s="209"/>
      <c r="DU92" s="209"/>
      <c r="DV92" s="209"/>
      <c r="DW92" s="209"/>
      <c r="DX92" s="209"/>
      <c r="DY92" s="209"/>
      <c r="DZ92" s="209"/>
      <c r="EA92" s="209"/>
      <c r="EB92" s="209"/>
      <c r="EC92" s="209"/>
      <c r="ED92" s="209"/>
      <c r="EE92" s="209"/>
      <c r="EF92" s="209"/>
      <c r="EG92" s="209"/>
      <c r="EH92" s="209"/>
      <c r="EI92" s="209"/>
      <c r="EJ92" s="209"/>
      <c r="EK92" s="209"/>
      <c r="EL92" s="209"/>
      <c r="EM92" s="209"/>
      <c r="EN92" s="209"/>
      <c r="EO92" s="209"/>
      <c r="EP92" s="209"/>
      <c r="EQ92" s="209"/>
      <c r="ER92" s="209"/>
      <c r="ES92" s="209"/>
      <c r="ET92" s="209"/>
      <c r="EU92" s="209"/>
      <c r="EV92" s="209"/>
      <c r="EW92" s="209"/>
      <c r="EX92" s="209"/>
      <c r="EY92" s="209"/>
      <c r="EZ92" s="209"/>
      <c r="FA92" s="209"/>
      <c r="FB92" s="209"/>
      <c r="FC92" s="209"/>
      <c r="FD92" s="209"/>
      <c r="FE92" s="209"/>
      <c r="FF92" s="209"/>
      <c r="FG92" s="209"/>
      <c r="FH92" s="209"/>
      <c r="FI92" s="209"/>
      <c r="FJ92" s="209"/>
      <c r="FK92" s="209"/>
      <c r="FL92" s="209"/>
      <c r="FM92" s="209"/>
      <c r="FN92" s="209"/>
      <c r="FO92" s="209"/>
      <c r="FP92" s="209"/>
      <c r="FQ92" s="209"/>
      <c r="FR92" s="209"/>
      <c r="FS92" s="209"/>
      <c r="FT92" s="209"/>
      <c r="FU92" s="209"/>
      <c r="FV92" s="209"/>
      <c r="FW92" s="209"/>
      <c r="FX92" s="209"/>
      <c r="FY92" s="209"/>
      <c r="FZ92" s="209"/>
      <c r="GA92" s="209"/>
      <c r="GB92" s="209"/>
      <c r="GC92" s="209"/>
      <c r="GD92" s="209"/>
      <c r="GE92" s="209"/>
      <c r="GF92" s="209"/>
      <c r="GG92" s="209"/>
      <c r="GH92" s="209"/>
      <c r="GI92" s="209"/>
      <c r="GJ92" s="209"/>
      <c r="GK92" s="209"/>
      <c r="GL92" s="209"/>
      <c r="GM92" s="209"/>
      <c r="GN92" s="209"/>
      <c r="GO92" s="209"/>
      <c r="GP92" s="209"/>
      <c r="GQ92" s="209"/>
      <c r="GR92" s="209"/>
      <c r="GS92" s="209"/>
      <c r="GT92" s="209"/>
      <c r="GU92" s="209"/>
      <c r="GV92" s="209"/>
      <c r="GW92" s="209"/>
      <c r="GX92" s="209"/>
      <c r="GY92" s="209"/>
      <c r="GZ92" s="209"/>
      <c r="HA92" s="209"/>
      <c r="HB92" s="209"/>
      <c r="HC92" s="209"/>
      <c r="HD92" s="209"/>
      <c r="HE92" s="209"/>
      <c r="HF92" s="209"/>
      <c r="HG92" s="209"/>
      <c r="HH92" s="209"/>
      <c r="HI92" s="209"/>
      <c r="HJ92" s="209"/>
      <c r="HK92" s="209"/>
      <c r="HL92" s="209"/>
      <c r="HM92" s="209"/>
      <c r="HN92" s="209"/>
      <c r="HO92" s="209"/>
      <c r="HP92" s="209"/>
      <c r="HQ92" s="209"/>
      <c r="HR92" s="209"/>
      <c r="HS92" s="209"/>
      <c r="HT92" s="209"/>
      <c r="HU92" s="209"/>
      <c r="HV92" s="209"/>
      <c r="HW92" s="209"/>
      <c r="HX92" s="209"/>
      <c r="HY92" s="209"/>
      <c r="HZ92" s="209"/>
      <c r="IA92" s="209"/>
      <c r="IB92" s="209"/>
      <c r="IC92" s="209"/>
      <c r="ID92" s="209"/>
      <c r="IE92" s="209"/>
      <c r="IF92" s="209"/>
      <c r="IG92" s="209"/>
      <c r="IH92" s="209"/>
      <c r="II92" s="209"/>
      <c r="IJ92" s="209"/>
      <c r="IK92" s="209"/>
      <c r="IL92" s="209"/>
      <c r="IM92" s="209"/>
      <c r="IN92" s="209"/>
      <c r="IO92" s="209"/>
      <c r="IP92" s="209"/>
    </row>
    <row r="93" spans="1:250" s="116" customFormat="1" ht="17.2" customHeight="1" x14ac:dyDescent="0.15">
      <c r="A93" s="209"/>
      <c r="B93" s="377"/>
      <c r="C93" s="378"/>
      <c r="D93" s="378"/>
      <c r="E93" s="378"/>
      <c r="F93" s="378"/>
      <c r="G93" s="379"/>
      <c r="H93" s="138"/>
      <c r="I93" s="282"/>
      <c r="J93" s="282"/>
      <c r="K93" s="282"/>
      <c r="L93" s="282"/>
      <c r="M93" s="282"/>
      <c r="N93" s="282"/>
      <c r="O93" s="282"/>
      <c r="P93" s="285"/>
      <c r="Q93" s="3415"/>
      <c r="R93" s="3416"/>
      <c r="S93" s="3416"/>
      <c r="T93" s="3416"/>
      <c r="U93" s="3416"/>
      <c r="V93" s="3416"/>
      <c r="W93" s="3416"/>
      <c r="X93" s="3416"/>
      <c r="Y93" s="3416"/>
      <c r="Z93" s="3416"/>
      <c r="AA93" s="3416"/>
      <c r="AB93" s="3417"/>
      <c r="AC93" s="285"/>
      <c r="AD93" s="282"/>
      <c r="AE93" s="281"/>
      <c r="AF93" s="281"/>
      <c r="AG93" s="281"/>
      <c r="AH93" s="281"/>
      <c r="AI93" s="3380"/>
      <c r="AJ93" s="3381"/>
      <c r="AK93" s="3381"/>
      <c r="AL93" s="3381"/>
      <c r="AM93" s="3381"/>
      <c r="AN93" s="3381"/>
      <c r="AO93" s="3381"/>
      <c r="AP93" s="3381"/>
      <c r="AQ93" s="3381"/>
      <c r="AR93" s="3381"/>
      <c r="AS93" s="3381"/>
      <c r="AT93" s="3382"/>
      <c r="AU93" s="209"/>
      <c r="AV93" s="209"/>
      <c r="AW93" s="209"/>
      <c r="AX93" s="273"/>
      <c r="AY93" s="274"/>
      <c r="AZ93" s="209"/>
      <c r="BA93" s="209"/>
      <c r="BB93" s="209"/>
      <c r="BC93" s="209"/>
      <c r="BD93" s="209"/>
      <c r="BE93" s="209"/>
      <c r="BF93" s="209"/>
      <c r="BG93" s="209"/>
      <c r="BH93" s="209"/>
      <c r="BI93" s="209"/>
      <c r="BJ93" s="209"/>
      <c r="BK93" s="209"/>
      <c r="BL93" s="209"/>
      <c r="BM93" s="209"/>
      <c r="BN93" s="209"/>
      <c r="BO93" s="209"/>
      <c r="BP93" s="209"/>
      <c r="BQ93" s="209"/>
      <c r="BR93" s="209"/>
      <c r="BS93" s="209"/>
      <c r="BT93" s="209"/>
      <c r="BU93" s="209"/>
      <c r="BV93" s="209"/>
      <c r="BW93" s="209"/>
      <c r="BX93" s="209"/>
      <c r="BY93" s="209"/>
      <c r="BZ93" s="209"/>
      <c r="CA93" s="209"/>
      <c r="CB93" s="209"/>
      <c r="CC93" s="209"/>
      <c r="CD93" s="209"/>
      <c r="CE93" s="209"/>
      <c r="CF93" s="209"/>
      <c r="CG93" s="209"/>
      <c r="CH93" s="209"/>
      <c r="CI93" s="209"/>
      <c r="CJ93" s="209"/>
      <c r="CK93" s="209"/>
      <c r="CL93" s="209"/>
      <c r="CM93" s="209"/>
      <c r="CN93" s="209"/>
      <c r="CO93" s="209"/>
      <c r="CP93" s="209"/>
      <c r="CQ93" s="209"/>
      <c r="CR93" s="209"/>
      <c r="CS93" s="209"/>
      <c r="CT93" s="209"/>
      <c r="CU93" s="209"/>
      <c r="CV93" s="209"/>
      <c r="CW93" s="209"/>
      <c r="CX93" s="209"/>
      <c r="CY93" s="209"/>
      <c r="CZ93" s="209"/>
      <c r="DA93" s="209"/>
      <c r="DB93" s="209"/>
      <c r="DC93" s="209"/>
      <c r="DD93" s="209"/>
      <c r="DE93" s="209"/>
      <c r="DF93" s="209"/>
      <c r="DG93" s="209"/>
      <c r="DH93" s="209"/>
      <c r="DI93" s="209"/>
      <c r="DJ93" s="209"/>
      <c r="DK93" s="209"/>
      <c r="DL93" s="209"/>
      <c r="DM93" s="209"/>
      <c r="DN93" s="209"/>
      <c r="DO93" s="209"/>
      <c r="DP93" s="209"/>
      <c r="DQ93" s="209"/>
      <c r="DR93" s="209"/>
      <c r="DS93" s="209"/>
      <c r="DT93" s="209"/>
      <c r="DU93" s="209"/>
      <c r="DV93" s="209"/>
      <c r="DW93" s="209"/>
      <c r="DX93" s="209"/>
      <c r="DY93" s="209"/>
      <c r="DZ93" s="209"/>
      <c r="EA93" s="209"/>
      <c r="EB93" s="209"/>
      <c r="EC93" s="209"/>
      <c r="ED93" s="209"/>
      <c r="EE93" s="209"/>
      <c r="EF93" s="209"/>
      <c r="EG93" s="209"/>
      <c r="EH93" s="209"/>
      <c r="EI93" s="209"/>
      <c r="EJ93" s="209"/>
      <c r="EK93" s="209"/>
      <c r="EL93" s="209"/>
      <c r="EM93" s="209"/>
      <c r="EN93" s="209"/>
      <c r="EO93" s="209"/>
      <c r="EP93" s="209"/>
      <c r="EQ93" s="209"/>
      <c r="ER93" s="209"/>
      <c r="ES93" s="209"/>
      <c r="ET93" s="209"/>
      <c r="EU93" s="209"/>
      <c r="EV93" s="209"/>
      <c r="EW93" s="209"/>
      <c r="EX93" s="209"/>
      <c r="EY93" s="209"/>
      <c r="EZ93" s="209"/>
      <c r="FA93" s="209"/>
      <c r="FB93" s="209"/>
      <c r="FC93" s="209"/>
      <c r="FD93" s="209"/>
      <c r="FE93" s="209"/>
      <c r="FF93" s="209"/>
      <c r="FG93" s="209"/>
      <c r="FH93" s="209"/>
      <c r="FI93" s="209"/>
      <c r="FJ93" s="209"/>
      <c r="FK93" s="209"/>
      <c r="FL93" s="209"/>
      <c r="FM93" s="209"/>
      <c r="FN93" s="209"/>
      <c r="FO93" s="209"/>
      <c r="FP93" s="209"/>
      <c r="FQ93" s="209"/>
      <c r="FR93" s="209"/>
      <c r="FS93" s="209"/>
      <c r="FT93" s="209"/>
      <c r="FU93" s="209"/>
      <c r="FV93" s="209"/>
      <c r="FW93" s="209"/>
      <c r="FX93" s="209"/>
      <c r="FY93" s="209"/>
      <c r="FZ93" s="209"/>
      <c r="GA93" s="209"/>
      <c r="GB93" s="209"/>
      <c r="GC93" s="209"/>
      <c r="GD93" s="209"/>
      <c r="GE93" s="209"/>
      <c r="GF93" s="209"/>
      <c r="GG93" s="209"/>
      <c r="GH93" s="209"/>
      <c r="GI93" s="209"/>
      <c r="GJ93" s="209"/>
      <c r="GK93" s="209"/>
      <c r="GL93" s="209"/>
      <c r="GM93" s="209"/>
      <c r="GN93" s="209"/>
      <c r="GO93" s="209"/>
      <c r="GP93" s="209"/>
      <c r="GQ93" s="209"/>
      <c r="GR93" s="209"/>
      <c r="GS93" s="209"/>
      <c r="GT93" s="209"/>
      <c r="GU93" s="209"/>
      <c r="GV93" s="209"/>
      <c r="GW93" s="209"/>
      <c r="GX93" s="209"/>
      <c r="GY93" s="209"/>
      <c r="GZ93" s="209"/>
      <c r="HA93" s="209"/>
      <c r="HB93" s="209"/>
      <c r="HC93" s="209"/>
      <c r="HD93" s="209"/>
      <c r="HE93" s="209"/>
      <c r="HF93" s="209"/>
      <c r="HG93" s="209"/>
      <c r="HH93" s="209"/>
      <c r="HI93" s="209"/>
      <c r="HJ93" s="209"/>
      <c r="HK93" s="209"/>
      <c r="HL93" s="209"/>
      <c r="HM93" s="209"/>
      <c r="HN93" s="209"/>
      <c r="HO93" s="209"/>
      <c r="HP93" s="209"/>
      <c r="HQ93" s="209"/>
      <c r="HR93" s="209"/>
      <c r="HS93" s="209"/>
      <c r="HT93" s="209"/>
      <c r="HU93" s="209"/>
      <c r="HV93" s="209"/>
      <c r="HW93" s="209"/>
      <c r="HX93" s="209"/>
      <c r="HY93" s="209"/>
      <c r="HZ93" s="209"/>
      <c r="IA93" s="209"/>
      <c r="IB93" s="209"/>
      <c r="IC93" s="209"/>
      <c r="ID93" s="209"/>
      <c r="IE93" s="209"/>
      <c r="IF93" s="209"/>
      <c r="IG93" s="209"/>
      <c r="IH93" s="209"/>
      <c r="II93" s="209"/>
      <c r="IJ93" s="209"/>
      <c r="IK93" s="209"/>
      <c r="IL93" s="209"/>
      <c r="IM93" s="209"/>
      <c r="IN93" s="209"/>
      <c r="IO93" s="209"/>
      <c r="IP93" s="209"/>
    </row>
    <row r="94" spans="1:250" s="116" customFormat="1" ht="17.2" customHeight="1" x14ac:dyDescent="0.15">
      <c r="A94" s="209"/>
      <c r="B94" s="377"/>
      <c r="C94" s="378"/>
      <c r="D94" s="378"/>
      <c r="E94" s="378"/>
      <c r="F94" s="378"/>
      <c r="G94" s="379"/>
      <c r="H94" s="138"/>
      <c r="I94" s="282"/>
      <c r="J94" s="282"/>
      <c r="K94" s="282"/>
      <c r="L94" s="282"/>
      <c r="M94" s="282"/>
      <c r="N94" s="282"/>
      <c r="O94" s="282"/>
      <c r="P94" s="285"/>
      <c r="Q94" s="3415"/>
      <c r="R94" s="3416"/>
      <c r="S94" s="3416"/>
      <c r="T94" s="3416"/>
      <c r="U94" s="3416"/>
      <c r="V94" s="3416"/>
      <c r="W94" s="3416"/>
      <c r="X94" s="3416"/>
      <c r="Y94" s="3416"/>
      <c r="Z94" s="3416"/>
      <c r="AA94" s="3416"/>
      <c r="AB94" s="3417"/>
      <c r="AC94" s="285"/>
      <c r="AD94" s="282"/>
      <c r="AE94" s="281"/>
      <c r="AF94" s="281"/>
      <c r="AG94" s="281"/>
      <c r="AH94" s="281"/>
      <c r="AI94" s="3380"/>
      <c r="AJ94" s="3381"/>
      <c r="AK94" s="3381"/>
      <c r="AL94" s="3381"/>
      <c r="AM94" s="3381"/>
      <c r="AN94" s="3381"/>
      <c r="AO94" s="3381"/>
      <c r="AP94" s="3381"/>
      <c r="AQ94" s="3381"/>
      <c r="AR94" s="3381"/>
      <c r="AS94" s="3381"/>
      <c r="AT94" s="3382"/>
      <c r="AU94" s="209"/>
      <c r="AV94" s="209"/>
      <c r="AW94" s="209"/>
      <c r="AX94" s="273"/>
      <c r="AY94" s="274"/>
      <c r="AZ94" s="209"/>
      <c r="BA94" s="209"/>
      <c r="BB94" s="209"/>
      <c r="BC94" s="209"/>
      <c r="BD94" s="209"/>
      <c r="BE94" s="209"/>
      <c r="BF94" s="209"/>
      <c r="BG94" s="209"/>
      <c r="BH94" s="209"/>
      <c r="BI94" s="209"/>
      <c r="BJ94" s="209"/>
      <c r="BK94" s="209"/>
      <c r="BL94" s="209"/>
      <c r="BM94" s="209"/>
      <c r="BN94" s="209"/>
      <c r="BO94" s="209"/>
      <c r="BP94" s="209"/>
      <c r="BQ94" s="209"/>
      <c r="BR94" s="209"/>
      <c r="BS94" s="209"/>
      <c r="BT94" s="209"/>
      <c r="BU94" s="209"/>
      <c r="BV94" s="209"/>
      <c r="BW94" s="209"/>
      <c r="BX94" s="209"/>
      <c r="BY94" s="209"/>
      <c r="BZ94" s="209"/>
      <c r="CA94" s="209"/>
      <c r="CB94" s="209"/>
      <c r="CC94" s="209"/>
      <c r="CD94" s="209"/>
      <c r="CE94" s="209"/>
      <c r="CF94" s="209"/>
      <c r="CG94" s="209"/>
      <c r="CH94" s="209"/>
      <c r="CI94" s="209"/>
      <c r="CJ94" s="209"/>
      <c r="CK94" s="209"/>
      <c r="CL94" s="209"/>
      <c r="CM94" s="209"/>
      <c r="CN94" s="209"/>
      <c r="CO94" s="209"/>
      <c r="CP94" s="209"/>
      <c r="CQ94" s="209"/>
      <c r="CR94" s="209"/>
      <c r="CS94" s="209"/>
      <c r="CT94" s="209"/>
      <c r="CU94" s="209"/>
      <c r="CV94" s="209"/>
      <c r="CW94" s="209"/>
      <c r="CX94" s="209"/>
      <c r="CY94" s="209"/>
      <c r="CZ94" s="209"/>
      <c r="DA94" s="209"/>
      <c r="DB94" s="209"/>
      <c r="DC94" s="209"/>
      <c r="DD94" s="209"/>
      <c r="DE94" s="209"/>
      <c r="DF94" s="209"/>
      <c r="DG94" s="209"/>
      <c r="DH94" s="209"/>
      <c r="DI94" s="209"/>
      <c r="DJ94" s="209"/>
      <c r="DK94" s="209"/>
      <c r="DL94" s="209"/>
      <c r="DM94" s="209"/>
      <c r="DN94" s="209"/>
      <c r="DO94" s="209"/>
      <c r="DP94" s="209"/>
      <c r="DQ94" s="209"/>
      <c r="DR94" s="209"/>
      <c r="DS94" s="209"/>
      <c r="DT94" s="209"/>
      <c r="DU94" s="209"/>
      <c r="DV94" s="209"/>
      <c r="DW94" s="209"/>
      <c r="DX94" s="209"/>
      <c r="DY94" s="209"/>
      <c r="DZ94" s="209"/>
      <c r="EA94" s="209"/>
      <c r="EB94" s="209"/>
      <c r="EC94" s="209"/>
      <c r="ED94" s="209"/>
      <c r="EE94" s="209"/>
      <c r="EF94" s="209"/>
      <c r="EG94" s="209"/>
      <c r="EH94" s="209"/>
      <c r="EI94" s="209"/>
      <c r="EJ94" s="209"/>
      <c r="EK94" s="209"/>
      <c r="EL94" s="209"/>
      <c r="EM94" s="209"/>
      <c r="EN94" s="209"/>
      <c r="EO94" s="209"/>
      <c r="EP94" s="209"/>
      <c r="EQ94" s="209"/>
      <c r="ER94" s="209"/>
      <c r="ES94" s="209"/>
      <c r="ET94" s="209"/>
      <c r="EU94" s="209"/>
      <c r="EV94" s="209"/>
      <c r="EW94" s="209"/>
      <c r="EX94" s="209"/>
      <c r="EY94" s="209"/>
      <c r="EZ94" s="209"/>
      <c r="FA94" s="209"/>
      <c r="FB94" s="209"/>
      <c r="FC94" s="209"/>
      <c r="FD94" s="209"/>
      <c r="FE94" s="209"/>
      <c r="FF94" s="209"/>
      <c r="FG94" s="209"/>
      <c r="FH94" s="209"/>
      <c r="FI94" s="209"/>
      <c r="FJ94" s="209"/>
      <c r="FK94" s="209"/>
      <c r="FL94" s="209"/>
      <c r="FM94" s="209"/>
      <c r="FN94" s="209"/>
      <c r="FO94" s="209"/>
      <c r="FP94" s="209"/>
      <c r="FQ94" s="209"/>
      <c r="FR94" s="209"/>
      <c r="FS94" s="209"/>
      <c r="FT94" s="209"/>
      <c r="FU94" s="209"/>
      <c r="FV94" s="209"/>
      <c r="FW94" s="209"/>
      <c r="FX94" s="209"/>
      <c r="FY94" s="209"/>
      <c r="FZ94" s="209"/>
      <c r="GA94" s="209"/>
      <c r="GB94" s="209"/>
      <c r="GC94" s="209"/>
      <c r="GD94" s="209"/>
      <c r="GE94" s="209"/>
      <c r="GF94" s="209"/>
      <c r="GG94" s="209"/>
      <c r="GH94" s="209"/>
      <c r="GI94" s="209"/>
      <c r="GJ94" s="209"/>
      <c r="GK94" s="209"/>
      <c r="GL94" s="209"/>
      <c r="GM94" s="209"/>
      <c r="GN94" s="209"/>
      <c r="GO94" s="209"/>
      <c r="GP94" s="209"/>
      <c r="GQ94" s="209"/>
      <c r="GR94" s="209"/>
      <c r="GS94" s="209"/>
      <c r="GT94" s="209"/>
      <c r="GU94" s="209"/>
      <c r="GV94" s="209"/>
      <c r="GW94" s="209"/>
      <c r="GX94" s="209"/>
      <c r="GY94" s="209"/>
      <c r="GZ94" s="209"/>
      <c r="HA94" s="209"/>
      <c r="HB94" s="209"/>
      <c r="HC94" s="209"/>
      <c r="HD94" s="209"/>
      <c r="HE94" s="209"/>
      <c r="HF94" s="209"/>
      <c r="HG94" s="209"/>
      <c r="HH94" s="209"/>
      <c r="HI94" s="209"/>
      <c r="HJ94" s="209"/>
      <c r="HK94" s="209"/>
      <c r="HL94" s="209"/>
      <c r="HM94" s="209"/>
      <c r="HN94" s="209"/>
      <c r="HO94" s="209"/>
      <c r="HP94" s="209"/>
      <c r="HQ94" s="209"/>
      <c r="HR94" s="209"/>
      <c r="HS94" s="209"/>
      <c r="HT94" s="209"/>
      <c r="HU94" s="209"/>
      <c r="HV94" s="209"/>
      <c r="HW94" s="209"/>
      <c r="HX94" s="209"/>
      <c r="HY94" s="209"/>
      <c r="HZ94" s="209"/>
      <c r="IA94" s="209"/>
      <c r="IB94" s="209"/>
      <c r="IC94" s="209"/>
      <c r="ID94" s="209"/>
      <c r="IE94" s="209"/>
      <c r="IF94" s="209"/>
      <c r="IG94" s="209"/>
      <c r="IH94" s="209"/>
      <c r="II94" s="209"/>
      <c r="IJ94" s="209"/>
      <c r="IK94" s="209"/>
      <c r="IL94" s="209"/>
      <c r="IM94" s="209"/>
      <c r="IN94" s="209"/>
      <c r="IO94" s="209"/>
      <c r="IP94" s="209"/>
    </row>
    <row r="95" spans="1:250" s="116" customFormat="1" ht="17.2" customHeight="1" thickBot="1" x14ac:dyDescent="0.2">
      <c r="A95" s="209"/>
      <c r="B95" s="377"/>
      <c r="C95" s="378"/>
      <c r="D95" s="378"/>
      <c r="E95" s="378"/>
      <c r="F95" s="378"/>
      <c r="G95" s="379"/>
      <c r="H95" s="138"/>
      <c r="I95" s="282"/>
      <c r="J95" s="282"/>
      <c r="K95" s="282"/>
      <c r="L95" s="282"/>
      <c r="M95" s="282"/>
      <c r="N95" s="282"/>
      <c r="O95" s="282"/>
      <c r="P95" s="286"/>
      <c r="Q95" s="3415"/>
      <c r="R95" s="3416"/>
      <c r="S95" s="3416"/>
      <c r="T95" s="3416"/>
      <c r="U95" s="3416"/>
      <c r="V95" s="3416"/>
      <c r="W95" s="3416"/>
      <c r="X95" s="3416"/>
      <c r="Y95" s="3416"/>
      <c r="Z95" s="3416"/>
      <c r="AA95" s="3416"/>
      <c r="AB95" s="3417"/>
      <c r="AC95" s="286"/>
      <c r="AD95" s="282"/>
      <c r="AE95" s="281"/>
      <c r="AF95" s="281"/>
      <c r="AG95" s="281"/>
      <c r="AH95" s="281"/>
      <c r="AI95" s="3383"/>
      <c r="AJ95" s="3384"/>
      <c r="AK95" s="3384"/>
      <c r="AL95" s="3384"/>
      <c r="AM95" s="3384"/>
      <c r="AN95" s="3384"/>
      <c r="AO95" s="3384"/>
      <c r="AP95" s="3384"/>
      <c r="AQ95" s="3384"/>
      <c r="AR95" s="3384"/>
      <c r="AS95" s="3384"/>
      <c r="AT95" s="3385"/>
      <c r="AU95" s="209"/>
      <c r="AV95" s="209"/>
      <c r="AW95" s="209"/>
      <c r="AX95" s="273"/>
      <c r="AY95" s="274"/>
      <c r="AZ95" s="209"/>
      <c r="BA95" s="209"/>
      <c r="BB95" s="209"/>
      <c r="BC95" s="209"/>
      <c r="BD95" s="209"/>
      <c r="BE95" s="209"/>
      <c r="BF95" s="209"/>
      <c r="BG95" s="209"/>
      <c r="BH95" s="209"/>
      <c r="BI95" s="209"/>
      <c r="BJ95" s="209"/>
      <c r="BK95" s="209"/>
      <c r="BL95" s="209"/>
      <c r="BM95" s="209"/>
      <c r="BN95" s="209"/>
      <c r="BO95" s="209"/>
      <c r="BP95" s="209"/>
      <c r="BQ95" s="209"/>
      <c r="BR95" s="209"/>
      <c r="BS95" s="209"/>
      <c r="BT95" s="209"/>
      <c r="BU95" s="209"/>
      <c r="BV95" s="209"/>
      <c r="BW95" s="209"/>
      <c r="BX95" s="209"/>
      <c r="BY95" s="209"/>
      <c r="BZ95" s="209"/>
      <c r="CA95" s="209"/>
      <c r="CB95" s="209"/>
      <c r="CC95" s="209"/>
      <c r="CD95" s="209"/>
      <c r="CE95" s="209"/>
      <c r="CF95" s="209"/>
      <c r="CG95" s="209"/>
      <c r="CH95" s="209"/>
      <c r="CI95" s="209"/>
      <c r="CJ95" s="209"/>
      <c r="CK95" s="209"/>
      <c r="CL95" s="209"/>
      <c r="CM95" s="209"/>
      <c r="CN95" s="209"/>
      <c r="CO95" s="209"/>
      <c r="CP95" s="209"/>
      <c r="CQ95" s="209"/>
      <c r="CR95" s="209"/>
      <c r="CS95" s="209"/>
      <c r="CT95" s="209"/>
      <c r="CU95" s="209"/>
      <c r="CV95" s="209"/>
      <c r="CW95" s="209"/>
      <c r="CX95" s="209"/>
      <c r="CY95" s="209"/>
      <c r="CZ95" s="209"/>
      <c r="DA95" s="209"/>
      <c r="DB95" s="209"/>
      <c r="DC95" s="209"/>
      <c r="DD95" s="209"/>
      <c r="DE95" s="209"/>
      <c r="DF95" s="209"/>
      <c r="DG95" s="209"/>
      <c r="DH95" s="209"/>
      <c r="DI95" s="209"/>
      <c r="DJ95" s="209"/>
      <c r="DK95" s="209"/>
      <c r="DL95" s="209"/>
      <c r="DM95" s="209"/>
      <c r="DN95" s="209"/>
      <c r="DO95" s="209"/>
      <c r="DP95" s="209"/>
      <c r="DQ95" s="209"/>
      <c r="DR95" s="209"/>
      <c r="DS95" s="209"/>
      <c r="DT95" s="209"/>
      <c r="DU95" s="209"/>
      <c r="DV95" s="209"/>
      <c r="DW95" s="209"/>
      <c r="DX95" s="209"/>
      <c r="DY95" s="209"/>
      <c r="DZ95" s="209"/>
      <c r="EA95" s="209"/>
      <c r="EB95" s="209"/>
      <c r="EC95" s="209"/>
      <c r="ED95" s="209"/>
      <c r="EE95" s="209"/>
      <c r="EF95" s="209"/>
      <c r="EG95" s="209"/>
      <c r="EH95" s="209"/>
      <c r="EI95" s="209"/>
      <c r="EJ95" s="209"/>
      <c r="EK95" s="209"/>
      <c r="EL95" s="209"/>
      <c r="EM95" s="209"/>
      <c r="EN95" s="209"/>
      <c r="EO95" s="209"/>
      <c r="EP95" s="209"/>
      <c r="EQ95" s="209"/>
      <c r="ER95" s="209"/>
      <c r="ES95" s="209"/>
      <c r="ET95" s="209"/>
      <c r="EU95" s="209"/>
      <c r="EV95" s="209"/>
      <c r="EW95" s="209"/>
      <c r="EX95" s="209"/>
      <c r="EY95" s="209"/>
      <c r="EZ95" s="209"/>
      <c r="FA95" s="209"/>
      <c r="FB95" s="209"/>
      <c r="FC95" s="209"/>
      <c r="FD95" s="209"/>
      <c r="FE95" s="209"/>
      <c r="FF95" s="209"/>
      <c r="FG95" s="209"/>
      <c r="FH95" s="209"/>
      <c r="FI95" s="209"/>
      <c r="FJ95" s="209"/>
      <c r="FK95" s="209"/>
      <c r="FL95" s="209"/>
      <c r="FM95" s="209"/>
      <c r="FN95" s="209"/>
      <c r="FO95" s="209"/>
      <c r="FP95" s="209"/>
      <c r="FQ95" s="209"/>
      <c r="FR95" s="209"/>
      <c r="FS95" s="209"/>
      <c r="FT95" s="209"/>
      <c r="FU95" s="209"/>
      <c r="FV95" s="209"/>
      <c r="FW95" s="209"/>
      <c r="FX95" s="209"/>
      <c r="FY95" s="209"/>
      <c r="FZ95" s="209"/>
      <c r="GA95" s="209"/>
      <c r="GB95" s="209"/>
      <c r="GC95" s="209"/>
      <c r="GD95" s="209"/>
      <c r="GE95" s="209"/>
      <c r="GF95" s="209"/>
      <c r="GG95" s="209"/>
      <c r="GH95" s="209"/>
      <c r="GI95" s="209"/>
      <c r="GJ95" s="209"/>
      <c r="GK95" s="209"/>
      <c r="GL95" s="209"/>
      <c r="GM95" s="209"/>
      <c r="GN95" s="209"/>
      <c r="GO95" s="209"/>
      <c r="GP95" s="209"/>
      <c r="GQ95" s="209"/>
      <c r="GR95" s="209"/>
      <c r="GS95" s="209"/>
      <c r="GT95" s="209"/>
      <c r="GU95" s="209"/>
      <c r="GV95" s="209"/>
      <c r="GW95" s="209"/>
      <c r="GX95" s="209"/>
      <c r="GY95" s="209"/>
      <c r="GZ95" s="209"/>
      <c r="HA95" s="209"/>
      <c r="HB95" s="209"/>
      <c r="HC95" s="209"/>
      <c r="HD95" s="209"/>
      <c r="HE95" s="209"/>
      <c r="HF95" s="209"/>
      <c r="HG95" s="209"/>
      <c r="HH95" s="209"/>
      <c r="HI95" s="209"/>
      <c r="HJ95" s="209"/>
      <c r="HK95" s="209"/>
      <c r="HL95" s="209"/>
      <c r="HM95" s="209"/>
      <c r="HN95" s="209"/>
      <c r="HO95" s="209"/>
      <c r="HP95" s="209"/>
      <c r="HQ95" s="209"/>
      <c r="HR95" s="209"/>
      <c r="HS95" s="209"/>
      <c r="HT95" s="209"/>
      <c r="HU95" s="209"/>
      <c r="HV95" s="209"/>
      <c r="HW95" s="209"/>
      <c r="HX95" s="209"/>
      <c r="HY95" s="209"/>
      <c r="HZ95" s="209"/>
      <c r="IA95" s="209"/>
      <c r="IB95" s="209"/>
      <c r="IC95" s="209"/>
      <c r="ID95" s="209"/>
      <c r="IE95" s="209"/>
      <c r="IF95" s="209"/>
      <c r="IG95" s="209"/>
      <c r="IH95" s="209"/>
      <c r="II95" s="209"/>
      <c r="IJ95" s="209"/>
      <c r="IK95" s="209"/>
      <c r="IL95" s="209"/>
      <c r="IM95" s="209"/>
      <c r="IN95" s="209"/>
      <c r="IO95" s="209"/>
      <c r="IP95" s="209"/>
    </row>
    <row r="96" spans="1:250" s="116" customFormat="1" ht="17.2" customHeight="1" x14ac:dyDescent="0.15">
      <c r="A96" s="209"/>
      <c r="B96" s="377"/>
      <c r="C96" s="378"/>
      <c r="D96" s="378"/>
      <c r="E96" s="378"/>
      <c r="F96" s="378"/>
      <c r="G96" s="379"/>
      <c r="H96" s="138"/>
      <c r="I96" s="282"/>
      <c r="J96" s="282"/>
      <c r="K96" s="282"/>
      <c r="L96" s="282"/>
      <c r="M96" s="282"/>
      <c r="N96" s="282"/>
      <c r="O96" s="282"/>
      <c r="P96" s="281"/>
      <c r="Q96" s="3415"/>
      <c r="R96" s="3416"/>
      <c r="S96" s="3416"/>
      <c r="T96" s="3416"/>
      <c r="U96" s="3416"/>
      <c r="V96" s="3416"/>
      <c r="W96" s="3416"/>
      <c r="X96" s="3416"/>
      <c r="Y96" s="3416"/>
      <c r="Z96" s="3416"/>
      <c r="AA96" s="3416"/>
      <c r="AB96" s="3417"/>
      <c r="AC96" s="287"/>
      <c r="AD96" s="282"/>
      <c r="AE96" s="281"/>
      <c r="AF96" s="281"/>
      <c r="AG96" s="281"/>
      <c r="AH96" s="281"/>
      <c r="AI96" s="288"/>
      <c r="AJ96" s="288"/>
      <c r="AK96" s="288"/>
      <c r="AL96" s="288"/>
      <c r="AM96" s="288"/>
      <c r="AN96" s="288"/>
      <c r="AO96" s="288"/>
      <c r="AP96" s="288"/>
      <c r="AQ96" s="288"/>
      <c r="AR96" s="288"/>
      <c r="AS96" s="288"/>
      <c r="AT96" s="288"/>
      <c r="AU96" s="209"/>
      <c r="AV96" s="209"/>
      <c r="AW96" s="209"/>
      <c r="AX96" s="273"/>
      <c r="AY96" s="274"/>
      <c r="AZ96" s="209"/>
      <c r="BA96" s="209"/>
      <c r="BB96" s="209"/>
      <c r="BC96" s="209"/>
      <c r="BD96" s="209"/>
      <c r="BE96" s="209"/>
      <c r="BF96" s="209"/>
      <c r="BG96" s="209"/>
      <c r="BH96" s="209"/>
      <c r="BI96" s="209"/>
      <c r="BJ96" s="209"/>
      <c r="BK96" s="209"/>
      <c r="BL96" s="209"/>
      <c r="BM96" s="209"/>
      <c r="BN96" s="209"/>
      <c r="BO96" s="209"/>
      <c r="BP96" s="209"/>
      <c r="BQ96" s="209"/>
      <c r="BR96" s="209"/>
      <c r="BS96" s="209"/>
      <c r="BT96" s="209"/>
      <c r="BU96" s="209"/>
      <c r="BV96" s="209"/>
      <c r="BW96" s="209"/>
      <c r="BX96" s="209"/>
      <c r="BY96" s="209"/>
      <c r="BZ96" s="209"/>
      <c r="CA96" s="209"/>
      <c r="CB96" s="209"/>
      <c r="CC96" s="209"/>
      <c r="CD96" s="209"/>
      <c r="CE96" s="209"/>
      <c r="CF96" s="209"/>
      <c r="CG96" s="209"/>
      <c r="CH96" s="209"/>
      <c r="CI96" s="209"/>
      <c r="CJ96" s="209"/>
      <c r="CK96" s="209"/>
      <c r="CL96" s="209"/>
      <c r="CM96" s="209"/>
      <c r="CN96" s="209"/>
      <c r="CO96" s="209"/>
      <c r="CP96" s="209"/>
      <c r="CQ96" s="209"/>
      <c r="CR96" s="209"/>
      <c r="CS96" s="209"/>
      <c r="CT96" s="209"/>
      <c r="CU96" s="209"/>
      <c r="CV96" s="209"/>
      <c r="CW96" s="209"/>
      <c r="CX96" s="209"/>
      <c r="CY96" s="209"/>
      <c r="CZ96" s="209"/>
      <c r="DA96" s="209"/>
      <c r="DB96" s="209"/>
      <c r="DC96" s="209"/>
      <c r="DD96" s="209"/>
      <c r="DE96" s="209"/>
      <c r="DF96" s="209"/>
      <c r="DG96" s="209"/>
      <c r="DH96" s="209"/>
      <c r="DI96" s="209"/>
      <c r="DJ96" s="209"/>
      <c r="DK96" s="209"/>
      <c r="DL96" s="209"/>
      <c r="DM96" s="209"/>
      <c r="DN96" s="209"/>
      <c r="DO96" s="209"/>
      <c r="DP96" s="209"/>
      <c r="DQ96" s="209"/>
      <c r="DR96" s="209"/>
      <c r="DS96" s="209"/>
      <c r="DT96" s="209"/>
      <c r="DU96" s="209"/>
      <c r="DV96" s="209"/>
      <c r="DW96" s="209"/>
      <c r="DX96" s="209"/>
      <c r="DY96" s="209"/>
      <c r="DZ96" s="209"/>
      <c r="EA96" s="209"/>
      <c r="EB96" s="209"/>
      <c r="EC96" s="209"/>
      <c r="ED96" s="209"/>
      <c r="EE96" s="209"/>
      <c r="EF96" s="209"/>
      <c r="EG96" s="209"/>
      <c r="EH96" s="209"/>
      <c r="EI96" s="209"/>
      <c r="EJ96" s="209"/>
      <c r="EK96" s="209"/>
      <c r="EL96" s="209"/>
      <c r="EM96" s="209"/>
      <c r="EN96" s="209"/>
      <c r="EO96" s="209"/>
      <c r="EP96" s="209"/>
      <c r="EQ96" s="209"/>
      <c r="ER96" s="209"/>
      <c r="ES96" s="209"/>
      <c r="ET96" s="209"/>
      <c r="EU96" s="209"/>
      <c r="EV96" s="209"/>
      <c r="EW96" s="209"/>
      <c r="EX96" s="209"/>
      <c r="EY96" s="209"/>
      <c r="EZ96" s="209"/>
      <c r="FA96" s="209"/>
      <c r="FB96" s="209"/>
      <c r="FC96" s="209"/>
      <c r="FD96" s="209"/>
      <c r="FE96" s="209"/>
      <c r="FF96" s="209"/>
      <c r="FG96" s="209"/>
      <c r="FH96" s="209"/>
      <c r="FI96" s="209"/>
      <c r="FJ96" s="209"/>
      <c r="FK96" s="209"/>
      <c r="FL96" s="209"/>
      <c r="FM96" s="209"/>
      <c r="FN96" s="209"/>
      <c r="FO96" s="209"/>
      <c r="FP96" s="209"/>
      <c r="FQ96" s="209"/>
      <c r="FR96" s="209"/>
      <c r="FS96" s="209"/>
      <c r="FT96" s="209"/>
      <c r="FU96" s="209"/>
      <c r="FV96" s="209"/>
      <c r="FW96" s="209"/>
      <c r="FX96" s="209"/>
      <c r="FY96" s="209"/>
      <c r="FZ96" s="209"/>
      <c r="GA96" s="209"/>
      <c r="GB96" s="209"/>
      <c r="GC96" s="209"/>
      <c r="GD96" s="209"/>
      <c r="GE96" s="209"/>
      <c r="GF96" s="209"/>
      <c r="GG96" s="209"/>
      <c r="GH96" s="209"/>
      <c r="GI96" s="209"/>
      <c r="GJ96" s="209"/>
      <c r="GK96" s="209"/>
      <c r="GL96" s="209"/>
      <c r="GM96" s="209"/>
      <c r="GN96" s="209"/>
      <c r="GO96" s="209"/>
      <c r="GP96" s="209"/>
      <c r="GQ96" s="209"/>
      <c r="GR96" s="209"/>
      <c r="GS96" s="209"/>
      <c r="GT96" s="209"/>
      <c r="GU96" s="209"/>
      <c r="GV96" s="209"/>
      <c r="GW96" s="209"/>
      <c r="GX96" s="209"/>
      <c r="GY96" s="209"/>
      <c r="GZ96" s="209"/>
      <c r="HA96" s="209"/>
      <c r="HB96" s="209"/>
      <c r="HC96" s="209"/>
      <c r="HD96" s="209"/>
      <c r="HE96" s="209"/>
      <c r="HF96" s="209"/>
      <c r="HG96" s="209"/>
      <c r="HH96" s="209"/>
      <c r="HI96" s="209"/>
      <c r="HJ96" s="209"/>
      <c r="HK96" s="209"/>
      <c r="HL96" s="209"/>
      <c r="HM96" s="209"/>
      <c r="HN96" s="209"/>
      <c r="HO96" s="209"/>
      <c r="HP96" s="209"/>
      <c r="HQ96" s="209"/>
      <c r="HR96" s="209"/>
      <c r="HS96" s="209"/>
      <c r="HT96" s="209"/>
      <c r="HU96" s="209"/>
      <c r="HV96" s="209"/>
      <c r="HW96" s="209"/>
      <c r="HX96" s="209"/>
      <c r="HY96" s="209"/>
      <c r="HZ96" s="209"/>
      <c r="IA96" s="209"/>
      <c r="IB96" s="209"/>
      <c r="IC96" s="209"/>
      <c r="ID96" s="209"/>
      <c r="IE96" s="209"/>
      <c r="IF96" s="209"/>
      <c r="IG96" s="209"/>
      <c r="IH96" s="209"/>
      <c r="II96" s="209"/>
      <c r="IJ96" s="209"/>
      <c r="IK96" s="209"/>
      <c r="IL96" s="209"/>
      <c r="IM96" s="209"/>
      <c r="IN96" s="209"/>
      <c r="IO96" s="209"/>
      <c r="IP96" s="209"/>
    </row>
    <row r="97" spans="1:250" s="116" customFormat="1" ht="17.2" customHeight="1" thickBot="1" x14ac:dyDescent="0.2">
      <c r="A97" s="209"/>
      <c r="B97" s="377"/>
      <c r="C97" s="378"/>
      <c r="D97" s="378"/>
      <c r="E97" s="378"/>
      <c r="F97" s="378"/>
      <c r="G97" s="379"/>
      <c r="H97" s="138"/>
      <c r="I97" s="282"/>
      <c r="J97" s="282"/>
      <c r="K97" s="282"/>
      <c r="L97" s="282"/>
      <c r="M97" s="282"/>
      <c r="N97" s="282"/>
      <c r="O97" s="282"/>
      <c r="P97" s="281"/>
      <c r="Q97" s="3418"/>
      <c r="R97" s="3419"/>
      <c r="S97" s="3419"/>
      <c r="T97" s="3419"/>
      <c r="U97" s="3419"/>
      <c r="V97" s="3419"/>
      <c r="W97" s="3419"/>
      <c r="X97" s="3419"/>
      <c r="Y97" s="3419"/>
      <c r="Z97" s="3419"/>
      <c r="AA97" s="3419"/>
      <c r="AB97" s="3420"/>
      <c r="AC97" s="287"/>
      <c r="AD97" s="282"/>
      <c r="AE97" s="281"/>
      <c r="AF97" s="281"/>
      <c r="AG97" s="281"/>
      <c r="AH97" s="281"/>
      <c r="AI97" s="289"/>
      <c r="AJ97" s="289"/>
      <c r="AK97" s="289"/>
      <c r="AL97" s="289"/>
      <c r="AM97" s="289"/>
      <c r="AN97" s="289"/>
      <c r="AO97" s="289"/>
      <c r="AP97" s="289"/>
      <c r="AQ97" s="289"/>
      <c r="AR97" s="289"/>
      <c r="AS97" s="289"/>
      <c r="AT97" s="289"/>
      <c r="AU97" s="209"/>
      <c r="AV97" s="209"/>
      <c r="AW97" s="209"/>
      <c r="AX97" s="273"/>
      <c r="AY97" s="274"/>
      <c r="AZ97" s="209"/>
      <c r="BA97" s="209"/>
      <c r="BB97" s="209"/>
      <c r="BC97" s="209"/>
      <c r="BD97" s="209"/>
      <c r="BE97" s="209"/>
      <c r="BF97" s="209"/>
      <c r="BG97" s="209"/>
      <c r="BH97" s="209"/>
      <c r="BI97" s="209"/>
      <c r="BJ97" s="209"/>
      <c r="BK97" s="209"/>
      <c r="BL97" s="209"/>
      <c r="BM97" s="209"/>
      <c r="BN97" s="209"/>
      <c r="BO97" s="209"/>
      <c r="BP97" s="209"/>
      <c r="BQ97" s="209"/>
      <c r="BR97" s="209"/>
      <c r="BS97" s="209"/>
      <c r="BT97" s="209"/>
      <c r="BU97" s="209"/>
      <c r="BV97" s="209"/>
      <c r="BW97" s="209"/>
      <c r="BX97" s="209"/>
      <c r="BY97" s="209"/>
      <c r="BZ97" s="209"/>
      <c r="CA97" s="209"/>
      <c r="CB97" s="209"/>
      <c r="CC97" s="209"/>
      <c r="CD97" s="209"/>
      <c r="CE97" s="209"/>
      <c r="CF97" s="209"/>
      <c r="CG97" s="209"/>
      <c r="CH97" s="209"/>
      <c r="CI97" s="209"/>
      <c r="CJ97" s="209"/>
      <c r="CK97" s="209"/>
      <c r="CL97" s="209"/>
      <c r="CM97" s="209"/>
      <c r="CN97" s="209"/>
      <c r="CO97" s="209"/>
      <c r="CP97" s="209"/>
      <c r="CQ97" s="209"/>
      <c r="CR97" s="209"/>
      <c r="CS97" s="209"/>
      <c r="CT97" s="209"/>
      <c r="CU97" s="209"/>
      <c r="CV97" s="209"/>
      <c r="CW97" s="209"/>
      <c r="CX97" s="209"/>
      <c r="CY97" s="209"/>
      <c r="CZ97" s="209"/>
      <c r="DA97" s="209"/>
      <c r="DB97" s="209"/>
      <c r="DC97" s="209"/>
      <c r="DD97" s="209"/>
      <c r="DE97" s="209"/>
      <c r="DF97" s="209"/>
      <c r="DG97" s="209"/>
      <c r="DH97" s="209"/>
      <c r="DI97" s="209"/>
      <c r="DJ97" s="209"/>
      <c r="DK97" s="209"/>
      <c r="DL97" s="209"/>
      <c r="DM97" s="209"/>
      <c r="DN97" s="209"/>
      <c r="DO97" s="209"/>
      <c r="DP97" s="209"/>
      <c r="DQ97" s="209"/>
      <c r="DR97" s="209"/>
      <c r="DS97" s="209"/>
      <c r="DT97" s="209"/>
      <c r="DU97" s="209"/>
      <c r="DV97" s="209"/>
      <c r="DW97" s="209"/>
      <c r="DX97" s="209"/>
      <c r="DY97" s="209"/>
      <c r="DZ97" s="209"/>
      <c r="EA97" s="209"/>
      <c r="EB97" s="209"/>
      <c r="EC97" s="209"/>
      <c r="ED97" s="209"/>
      <c r="EE97" s="209"/>
      <c r="EF97" s="209"/>
      <c r="EG97" s="209"/>
      <c r="EH97" s="209"/>
      <c r="EI97" s="209"/>
      <c r="EJ97" s="209"/>
      <c r="EK97" s="209"/>
      <c r="EL97" s="209"/>
      <c r="EM97" s="209"/>
      <c r="EN97" s="209"/>
      <c r="EO97" s="209"/>
      <c r="EP97" s="209"/>
      <c r="EQ97" s="209"/>
      <c r="ER97" s="209"/>
      <c r="ES97" s="209"/>
      <c r="ET97" s="209"/>
      <c r="EU97" s="209"/>
      <c r="EV97" s="209"/>
      <c r="EW97" s="209"/>
      <c r="EX97" s="209"/>
      <c r="EY97" s="209"/>
      <c r="EZ97" s="209"/>
      <c r="FA97" s="209"/>
      <c r="FB97" s="209"/>
      <c r="FC97" s="209"/>
      <c r="FD97" s="209"/>
      <c r="FE97" s="209"/>
      <c r="FF97" s="209"/>
      <c r="FG97" s="209"/>
      <c r="FH97" s="209"/>
      <c r="FI97" s="209"/>
      <c r="FJ97" s="209"/>
      <c r="FK97" s="209"/>
      <c r="FL97" s="209"/>
      <c r="FM97" s="209"/>
      <c r="FN97" s="209"/>
      <c r="FO97" s="209"/>
      <c r="FP97" s="209"/>
      <c r="FQ97" s="209"/>
      <c r="FR97" s="209"/>
      <c r="FS97" s="209"/>
      <c r="FT97" s="209"/>
      <c r="FU97" s="209"/>
      <c r="FV97" s="209"/>
      <c r="FW97" s="209"/>
      <c r="FX97" s="209"/>
      <c r="FY97" s="209"/>
      <c r="FZ97" s="209"/>
      <c r="GA97" s="209"/>
      <c r="GB97" s="209"/>
      <c r="GC97" s="209"/>
      <c r="GD97" s="209"/>
      <c r="GE97" s="209"/>
      <c r="GF97" s="209"/>
      <c r="GG97" s="209"/>
      <c r="GH97" s="209"/>
      <c r="GI97" s="209"/>
      <c r="GJ97" s="209"/>
      <c r="GK97" s="209"/>
      <c r="GL97" s="209"/>
      <c r="GM97" s="209"/>
      <c r="GN97" s="209"/>
      <c r="GO97" s="209"/>
      <c r="GP97" s="209"/>
      <c r="GQ97" s="209"/>
      <c r="GR97" s="209"/>
      <c r="GS97" s="209"/>
      <c r="GT97" s="209"/>
      <c r="GU97" s="209"/>
      <c r="GV97" s="209"/>
      <c r="GW97" s="209"/>
      <c r="GX97" s="209"/>
      <c r="GY97" s="209"/>
      <c r="GZ97" s="209"/>
      <c r="HA97" s="209"/>
      <c r="HB97" s="209"/>
      <c r="HC97" s="209"/>
      <c r="HD97" s="209"/>
      <c r="HE97" s="209"/>
      <c r="HF97" s="209"/>
      <c r="HG97" s="209"/>
      <c r="HH97" s="209"/>
      <c r="HI97" s="209"/>
      <c r="HJ97" s="209"/>
      <c r="HK97" s="209"/>
      <c r="HL97" s="209"/>
      <c r="HM97" s="209"/>
      <c r="HN97" s="209"/>
      <c r="HO97" s="209"/>
      <c r="HP97" s="209"/>
      <c r="HQ97" s="209"/>
      <c r="HR97" s="209"/>
      <c r="HS97" s="209"/>
      <c r="HT97" s="209"/>
      <c r="HU97" s="209"/>
      <c r="HV97" s="209"/>
      <c r="HW97" s="209"/>
      <c r="HX97" s="209"/>
      <c r="HY97" s="209"/>
      <c r="HZ97" s="209"/>
      <c r="IA97" s="209"/>
      <c r="IB97" s="209"/>
      <c r="IC97" s="209"/>
      <c r="ID97" s="209"/>
      <c r="IE97" s="209"/>
      <c r="IF97" s="209"/>
      <c r="IG97" s="209"/>
      <c r="IH97" s="209"/>
      <c r="II97" s="209"/>
      <c r="IJ97" s="209"/>
      <c r="IK97" s="209"/>
      <c r="IL97" s="209"/>
      <c r="IM97" s="209"/>
      <c r="IN97" s="209"/>
      <c r="IO97" s="209"/>
      <c r="IP97" s="209"/>
    </row>
    <row r="98" spans="1:250" s="116" customFormat="1" ht="17.2" customHeight="1" x14ac:dyDescent="0.15">
      <c r="A98" s="209"/>
      <c r="B98" s="377"/>
      <c r="C98" s="378"/>
      <c r="D98" s="378"/>
      <c r="E98" s="378"/>
      <c r="F98" s="378"/>
      <c r="G98" s="379"/>
      <c r="H98" s="138"/>
      <c r="I98" s="282"/>
      <c r="J98" s="282"/>
      <c r="K98" s="282"/>
      <c r="L98" s="282"/>
      <c r="M98" s="282"/>
      <c r="N98" s="282"/>
      <c r="O98" s="282"/>
      <c r="P98" s="286"/>
      <c r="Q98" s="289"/>
      <c r="R98" s="289"/>
      <c r="S98" s="289"/>
      <c r="T98" s="289"/>
      <c r="U98" s="289"/>
      <c r="V98" s="289"/>
      <c r="W98" s="289"/>
      <c r="X98" s="289"/>
      <c r="Y98" s="289"/>
      <c r="Z98" s="289"/>
      <c r="AA98" s="289"/>
      <c r="AB98" s="289"/>
      <c r="AC98" s="287"/>
      <c r="AD98" s="282"/>
      <c r="AE98" s="281"/>
      <c r="AF98" s="281"/>
      <c r="AG98" s="281"/>
      <c r="AH98" s="281"/>
      <c r="AI98" s="3410" t="s">
        <v>1866</v>
      </c>
      <c r="AJ98" s="3410"/>
      <c r="AK98" s="3410"/>
      <c r="AL98" s="3410"/>
      <c r="AM98" s="3410"/>
      <c r="AN98" s="3410"/>
      <c r="AO98" s="3410"/>
      <c r="AP98" s="3410"/>
      <c r="AQ98" s="3410"/>
      <c r="AR98" s="3410"/>
      <c r="AS98" s="3410"/>
      <c r="AT98" s="3410"/>
      <c r="AU98" s="209"/>
      <c r="AV98" s="209"/>
      <c r="AW98" s="209"/>
      <c r="AX98" s="273"/>
      <c r="AY98" s="274"/>
      <c r="AZ98" s="209"/>
      <c r="BA98" s="209"/>
      <c r="BB98" s="209"/>
      <c r="BC98" s="209"/>
      <c r="BD98" s="209"/>
      <c r="BE98" s="209"/>
      <c r="BF98" s="209"/>
      <c r="BG98" s="209"/>
      <c r="BH98" s="209"/>
      <c r="BI98" s="209"/>
      <c r="BJ98" s="209"/>
      <c r="BK98" s="209"/>
      <c r="BL98" s="209"/>
      <c r="BM98" s="209"/>
      <c r="BN98" s="209"/>
      <c r="BO98" s="209"/>
      <c r="BP98" s="209"/>
      <c r="BQ98" s="209"/>
      <c r="BR98" s="209"/>
      <c r="BS98" s="209"/>
      <c r="BT98" s="209"/>
      <c r="BU98" s="209"/>
      <c r="BV98" s="209"/>
      <c r="BW98" s="209"/>
      <c r="BX98" s="209"/>
      <c r="BY98" s="209"/>
      <c r="BZ98" s="209"/>
      <c r="CA98" s="209"/>
      <c r="CB98" s="209"/>
      <c r="CC98" s="209"/>
      <c r="CD98" s="209"/>
      <c r="CE98" s="209"/>
      <c r="CF98" s="209"/>
      <c r="CG98" s="209"/>
      <c r="CH98" s="209"/>
      <c r="CI98" s="209"/>
      <c r="CJ98" s="209"/>
      <c r="CK98" s="209"/>
      <c r="CL98" s="209"/>
      <c r="CM98" s="209"/>
      <c r="CN98" s="209"/>
      <c r="CO98" s="209"/>
      <c r="CP98" s="209"/>
      <c r="CQ98" s="209"/>
      <c r="CR98" s="209"/>
      <c r="CS98" s="209"/>
      <c r="CT98" s="209"/>
      <c r="CU98" s="209"/>
      <c r="CV98" s="209"/>
      <c r="CW98" s="209"/>
      <c r="CX98" s="209"/>
      <c r="CY98" s="209"/>
      <c r="CZ98" s="209"/>
      <c r="DA98" s="209"/>
      <c r="DB98" s="209"/>
      <c r="DC98" s="209"/>
      <c r="DD98" s="209"/>
      <c r="DE98" s="209"/>
      <c r="DF98" s="209"/>
      <c r="DG98" s="209"/>
      <c r="DH98" s="209"/>
      <c r="DI98" s="209"/>
      <c r="DJ98" s="209"/>
      <c r="DK98" s="209"/>
      <c r="DL98" s="209"/>
      <c r="DM98" s="209"/>
      <c r="DN98" s="209"/>
      <c r="DO98" s="209"/>
      <c r="DP98" s="209"/>
      <c r="DQ98" s="209"/>
      <c r="DR98" s="209"/>
      <c r="DS98" s="209"/>
      <c r="DT98" s="209"/>
      <c r="DU98" s="209"/>
      <c r="DV98" s="209"/>
      <c r="DW98" s="209"/>
      <c r="DX98" s="209"/>
      <c r="DY98" s="209"/>
      <c r="DZ98" s="209"/>
      <c r="EA98" s="209"/>
      <c r="EB98" s="209"/>
      <c r="EC98" s="209"/>
      <c r="ED98" s="209"/>
      <c r="EE98" s="209"/>
      <c r="EF98" s="209"/>
      <c r="EG98" s="209"/>
      <c r="EH98" s="209"/>
      <c r="EI98" s="209"/>
      <c r="EJ98" s="209"/>
      <c r="EK98" s="209"/>
      <c r="EL98" s="209"/>
      <c r="EM98" s="209"/>
      <c r="EN98" s="209"/>
      <c r="EO98" s="209"/>
      <c r="EP98" s="209"/>
      <c r="EQ98" s="209"/>
      <c r="ER98" s="209"/>
      <c r="ES98" s="209"/>
      <c r="ET98" s="209"/>
      <c r="EU98" s="209"/>
      <c r="EV98" s="209"/>
      <c r="EW98" s="209"/>
      <c r="EX98" s="209"/>
      <c r="EY98" s="209"/>
      <c r="EZ98" s="209"/>
      <c r="FA98" s="209"/>
      <c r="FB98" s="209"/>
      <c r="FC98" s="209"/>
      <c r="FD98" s="209"/>
      <c r="FE98" s="209"/>
      <c r="FF98" s="209"/>
      <c r="FG98" s="209"/>
      <c r="FH98" s="209"/>
      <c r="FI98" s="209"/>
      <c r="FJ98" s="209"/>
      <c r="FK98" s="209"/>
      <c r="FL98" s="209"/>
      <c r="FM98" s="209"/>
      <c r="FN98" s="209"/>
      <c r="FO98" s="209"/>
      <c r="FP98" s="209"/>
      <c r="FQ98" s="209"/>
      <c r="FR98" s="209"/>
      <c r="FS98" s="209"/>
      <c r="FT98" s="209"/>
      <c r="FU98" s="209"/>
      <c r="FV98" s="209"/>
      <c r="FW98" s="209"/>
      <c r="FX98" s="209"/>
      <c r="FY98" s="209"/>
      <c r="FZ98" s="209"/>
      <c r="GA98" s="209"/>
      <c r="GB98" s="209"/>
      <c r="GC98" s="209"/>
      <c r="GD98" s="209"/>
      <c r="GE98" s="209"/>
      <c r="GF98" s="209"/>
      <c r="GG98" s="209"/>
      <c r="GH98" s="209"/>
      <c r="GI98" s="209"/>
      <c r="GJ98" s="209"/>
      <c r="GK98" s="209"/>
      <c r="GL98" s="209"/>
      <c r="GM98" s="209"/>
      <c r="GN98" s="209"/>
      <c r="GO98" s="209"/>
      <c r="GP98" s="209"/>
      <c r="GQ98" s="209"/>
      <c r="GR98" s="209"/>
      <c r="GS98" s="209"/>
      <c r="GT98" s="209"/>
      <c r="GU98" s="209"/>
      <c r="GV98" s="209"/>
      <c r="GW98" s="209"/>
      <c r="GX98" s="209"/>
      <c r="GY98" s="209"/>
      <c r="GZ98" s="209"/>
      <c r="HA98" s="209"/>
      <c r="HB98" s="209"/>
      <c r="HC98" s="209"/>
      <c r="HD98" s="209"/>
      <c r="HE98" s="209"/>
      <c r="HF98" s="209"/>
      <c r="HG98" s="209"/>
      <c r="HH98" s="209"/>
      <c r="HI98" s="209"/>
      <c r="HJ98" s="209"/>
      <c r="HK98" s="209"/>
      <c r="HL98" s="209"/>
      <c r="HM98" s="209"/>
      <c r="HN98" s="209"/>
      <c r="HO98" s="209"/>
      <c r="HP98" s="209"/>
      <c r="HQ98" s="209"/>
      <c r="HR98" s="209"/>
      <c r="HS98" s="209"/>
      <c r="HT98" s="209"/>
      <c r="HU98" s="209"/>
      <c r="HV98" s="209"/>
      <c r="HW98" s="209"/>
      <c r="HX98" s="209"/>
      <c r="HY98" s="209"/>
      <c r="HZ98" s="209"/>
      <c r="IA98" s="209"/>
      <c r="IB98" s="209"/>
      <c r="IC98" s="209"/>
      <c r="ID98" s="209"/>
      <c r="IE98" s="209"/>
      <c r="IF98" s="209"/>
      <c r="IG98" s="209"/>
      <c r="IH98" s="209"/>
      <c r="II98" s="209"/>
      <c r="IJ98" s="209"/>
      <c r="IK98" s="209"/>
      <c r="IL98" s="209"/>
      <c r="IM98" s="209"/>
      <c r="IN98" s="209"/>
      <c r="IO98" s="209"/>
      <c r="IP98" s="209"/>
    </row>
    <row r="99" spans="1:250" s="116" customFormat="1" ht="17.2" customHeight="1" x14ac:dyDescent="0.15">
      <c r="A99" s="209"/>
      <c r="B99" s="377"/>
      <c r="C99" s="378"/>
      <c r="D99" s="378"/>
      <c r="E99" s="378"/>
      <c r="F99" s="378"/>
      <c r="G99" s="379"/>
      <c r="H99" s="138"/>
      <c r="I99" s="282"/>
      <c r="J99" s="282"/>
      <c r="K99" s="282"/>
      <c r="L99" s="282"/>
      <c r="M99" s="282"/>
      <c r="N99" s="282"/>
      <c r="O99" s="282"/>
      <c r="P99" s="286"/>
      <c r="Q99" s="289"/>
      <c r="R99" s="289"/>
      <c r="S99" s="289"/>
      <c r="T99" s="289"/>
      <c r="U99" s="289"/>
      <c r="V99" s="289"/>
      <c r="W99" s="289"/>
      <c r="X99" s="289"/>
      <c r="Y99" s="289"/>
      <c r="Z99" s="289"/>
      <c r="AA99" s="289"/>
      <c r="AB99" s="289"/>
      <c r="AC99" s="272"/>
      <c r="AD99" s="282"/>
      <c r="AE99" s="281"/>
      <c r="AF99" s="281"/>
      <c r="AG99" s="281"/>
      <c r="AH99" s="281"/>
      <c r="AI99" s="3410"/>
      <c r="AJ99" s="3410"/>
      <c r="AK99" s="3410"/>
      <c r="AL99" s="3410"/>
      <c r="AM99" s="3410"/>
      <c r="AN99" s="3410"/>
      <c r="AO99" s="3410"/>
      <c r="AP99" s="3410"/>
      <c r="AQ99" s="3410"/>
      <c r="AR99" s="3410"/>
      <c r="AS99" s="3410"/>
      <c r="AT99" s="3410"/>
      <c r="AU99" s="209"/>
      <c r="AV99" s="209"/>
      <c r="AW99" s="209"/>
      <c r="AX99" s="273"/>
      <c r="AY99" s="274"/>
      <c r="AZ99" s="209"/>
      <c r="BA99" s="209"/>
      <c r="BB99" s="209"/>
      <c r="BC99" s="209"/>
      <c r="BD99" s="209"/>
      <c r="BE99" s="209"/>
      <c r="BF99" s="209"/>
      <c r="BG99" s="209"/>
      <c r="BH99" s="209"/>
      <c r="BI99" s="209"/>
      <c r="BJ99" s="209"/>
      <c r="BK99" s="209"/>
      <c r="BL99" s="209"/>
      <c r="BM99" s="209"/>
      <c r="BN99" s="209"/>
      <c r="BO99" s="209"/>
      <c r="BP99" s="209"/>
      <c r="BQ99" s="209"/>
      <c r="BR99" s="209"/>
      <c r="BS99" s="209"/>
      <c r="BT99" s="209"/>
      <c r="BU99" s="209"/>
      <c r="BV99" s="209"/>
      <c r="BW99" s="209"/>
      <c r="BX99" s="209"/>
      <c r="BY99" s="209"/>
      <c r="BZ99" s="209"/>
      <c r="CA99" s="209"/>
      <c r="CB99" s="209"/>
      <c r="CC99" s="209"/>
      <c r="CD99" s="209"/>
      <c r="CE99" s="209"/>
      <c r="CF99" s="209"/>
      <c r="CG99" s="209"/>
      <c r="CH99" s="209"/>
      <c r="CI99" s="209"/>
      <c r="CJ99" s="209"/>
      <c r="CK99" s="209"/>
      <c r="CL99" s="209"/>
      <c r="CM99" s="209"/>
      <c r="CN99" s="209"/>
      <c r="CO99" s="209"/>
      <c r="CP99" s="209"/>
      <c r="CQ99" s="209"/>
      <c r="CR99" s="209"/>
      <c r="CS99" s="209"/>
      <c r="CT99" s="209"/>
      <c r="CU99" s="209"/>
      <c r="CV99" s="209"/>
      <c r="CW99" s="209"/>
      <c r="CX99" s="209"/>
      <c r="CY99" s="209"/>
      <c r="CZ99" s="209"/>
      <c r="DA99" s="209"/>
      <c r="DB99" s="209"/>
      <c r="DC99" s="209"/>
      <c r="DD99" s="209"/>
      <c r="DE99" s="209"/>
      <c r="DF99" s="209"/>
      <c r="DG99" s="209"/>
      <c r="DH99" s="209"/>
      <c r="DI99" s="209"/>
      <c r="DJ99" s="209"/>
      <c r="DK99" s="209"/>
      <c r="DL99" s="209"/>
      <c r="DM99" s="209"/>
      <c r="DN99" s="209"/>
      <c r="DO99" s="209"/>
      <c r="DP99" s="209"/>
      <c r="DQ99" s="209"/>
      <c r="DR99" s="209"/>
      <c r="DS99" s="209"/>
      <c r="DT99" s="209"/>
      <c r="DU99" s="209"/>
      <c r="DV99" s="209"/>
      <c r="DW99" s="209"/>
      <c r="DX99" s="209"/>
      <c r="DY99" s="209"/>
      <c r="DZ99" s="209"/>
      <c r="EA99" s="209"/>
      <c r="EB99" s="209"/>
      <c r="EC99" s="209"/>
      <c r="ED99" s="209"/>
      <c r="EE99" s="209"/>
      <c r="EF99" s="209"/>
      <c r="EG99" s="209"/>
      <c r="EH99" s="209"/>
      <c r="EI99" s="209"/>
      <c r="EJ99" s="209"/>
      <c r="EK99" s="209"/>
      <c r="EL99" s="209"/>
      <c r="EM99" s="209"/>
      <c r="EN99" s="209"/>
      <c r="EO99" s="209"/>
      <c r="EP99" s="209"/>
      <c r="EQ99" s="209"/>
      <c r="ER99" s="209"/>
      <c r="ES99" s="209"/>
      <c r="ET99" s="209"/>
      <c r="EU99" s="209"/>
      <c r="EV99" s="209"/>
      <c r="EW99" s="209"/>
      <c r="EX99" s="209"/>
      <c r="EY99" s="209"/>
      <c r="EZ99" s="209"/>
      <c r="FA99" s="209"/>
      <c r="FB99" s="209"/>
      <c r="FC99" s="209"/>
      <c r="FD99" s="209"/>
      <c r="FE99" s="209"/>
      <c r="FF99" s="209"/>
      <c r="FG99" s="209"/>
      <c r="FH99" s="209"/>
      <c r="FI99" s="209"/>
      <c r="FJ99" s="209"/>
      <c r="FK99" s="209"/>
      <c r="FL99" s="209"/>
      <c r="FM99" s="209"/>
      <c r="FN99" s="209"/>
      <c r="FO99" s="209"/>
      <c r="FP99" s="209"/>
      <c r="FQ99" s="209"/>
      <c r="FR99" s="209"/>
      <c r="FS99" s="209"/>
      <c r="FT99" s="209"/>
      <c r="FU99" s="209"/>
      <c r="FV99" s="209"/>
      <c r="FW99" s="209"/>
      <c r="FX99" s="209"/>
      <c r="FY99" s="209"/>
      <c r="FZ99" s="209"/>
      <c r="GA99" s="209"/>
      <c r="GB99" s="209"/>
      <c r="GC99" s="209"/>
      <c r="GD99" s="209"/>
      <c r="GE99" s="209"/>
      <c r="GF99" s="209"/>
      <c r="GG99" s="209"/>
      <c r="GH99" s="209"/>
      <c r="GI99" s="209"/>
      <c r="GJ99" s="209"/>
      <c r="GK99" s="209"/>
      <c r="GL99" s="209"/>
      <c r="GM99" s="209"/>
      <c r="GN99" s="209"/>
      <c r="GO99" s="209"/>
      <c r="GP99" s="209"/>
      <c r="GQ99" s="209"/>
      <c r="GR99" s="209"/>
      <c r="GS99" s="209"/>
      <c r="GT99" s="209"/>
      <c r="GU99" s="209"/>
      <c r="GV99" s="209"/>
      <c r="GW99" s="209"/>
      <c r="GX99" s="209"/>
      <c r="GY99" s="209"/>
      <c r="GZ99" s="209"/>
      <c r="HA99" s="209"/>
      <c r="HB99" s="209"/>
      <c r="HC99" s="209"/>
      <c r="HD99" s="209"/>
      <c r="HE99" s="209"/>
      <c r="HF99" s="209"/>
      <c r="HG99" s="209"/>
      <c r="HH99" s="209"/>
      <c r="HI99" s="209"/>
      <c r="HJ99" s="209"/>
      <c r="HK99" s="209"/>
      <c r="HL99" s="209"/>
      <c r="HM99" s="209"/>
      <c r="HN99" s="209"/>
      <c r="HO99" s="209"/>
      <c r="HP99" s="209"/>
      <c r="HQ99" s="209"/>
      <c r="HR99" s="209"/>
      <c r="HS99" s="209"/>
      <c r="HT99" s="209"/>
      <c r="HU99" s="209"/>
      <c r="HV99" s="209"/>
      <c r="HW99" s="209"/>
      <c r="HX99" s="209"/>
      <c r="HY99" s="209"/>
      <c r="HZ99" s="209"/>
      <c r="IA99" s="209"/>
      <c r="IB99" s="209"/>
      <c r="IC99" s="209"/>
      <c r="ID99" s="209"/>
      <c r="IE99" s="209"/>
      <c r="IF99" s="209"/>
      <c r="IG99" s="209"/>
      <c r="IH99" s="209"/>
      <c r="II99" s="209"/>
      <c r="IJ99" s="209"/>
      <c r="IK99" s="209"/>
      <c r="IL99" s="209"/>
      <c r="IM99" s="209"/>
      <c r="IN99" s="209"/>
      <c r="IO99" s="209"/>
      <c r="IP99" s="209"/>
    </row>
    <row r="100" spans="1:250" s="116" customFormat="1" ht="17.2" customHeight="1" thickBot="1" x14ac:dyDescent="0.2">
      <c r="A100" s="209"/>
      <c r="B100" s="377"/>
      <c r="C100" s="378"/>
      <c r="D100" s="378"/>
      <c r="E100" s="378"/>
      <c r="F100" s="378"/>
      <c r="G100" s="379"/>
      <c r="H100" s="138"/>
      <c r="I100" s="282"/>
      <c r="J100" s="282"/>
      <c r="K100" s="282"/>
      <c r="L100" s="282"/>
      <c r="M100" s="282"/>
      <c r="N100" s="282"/>
      <c r="O100" s="282"/>
      <c r="P100"/>
      <c r="Q100" s="3421" t="s">
        <v>1867</v>
      </c>
      <c r="R100" s="3421"/>
      <c r="S100" s="3421"/>
      <c r="T100" s="3421"/>
      <c r="U100" s="3421"/>
      <c r="V100" s="3421"/>
      <c r="W100" s="3421"/>
      <c r="X100" s="3421"/>
      <c r="Y100" s="3421"/>
      <c r="Z100" s="3421"/>
      <c r="AA100" s="3421"/>
      <c r="AB100" s="3421"/>
      <c r="AD100" s="282"/>
      <c r="AE100" s="281"/>
      <c r="AF100" s="281"/>
      <c r="AG100" s="281"/>
      <c r="AH100" s="281"/>
      <c r="AI100" s="3411"/>
      <c r="AJ100" s="3411"/>
      <c r="AK100" s="3411"/>
      <c r="AL100" s="3411"/>
      <c r="AM100" s="3411"/>
      <c r="AN100" s="3411"/>
      <c r="AO100" s="3411"/>
      <c r="AP100" s="3411"/>
      <c r="AQ100" s="3411"/>
      <c r="AR100" s="3411"/>
      <c r="AS100" s="3411"/>
      <c r="AT100" s="3411"/>
      <c r="AU100" s="209"/>
      <c r="AV100" s="209"/>
      <c r="AW100" s="209"/>
      <c r="AX100" s="273"/>
      <c r="AY100" s="274"/>
      <c r="AZ100" s="209"/>
      <c r="BA100" s="209"/>
      <c r="BB100" s="209"/>
      <c r="BC100" s="209"/>
      <c r="BD100" s="209"/>
      <c r="BE100" s="209"/>
      <c r="BF100" s="209"/>
      <c r="BG100" s="209"/>
      <c r="BH100" s="209"/>
      <c r="BI100" s="209"/>
      <c r="BJ100" s="209"/>
      <c r="BK100" s="209"/>
      <c r="BL100" s="209"/>
      <c r="BM100" s="209"/>
      <c r="BN100" s="209"/>
      <c r="BO100" s="209"/>
      <c r="BP100" s="209"/>
      <c r="BQ100" s="209"/>
      <c r="BR100" s="209"/>
      <c r="BS100" s="209"/>
      <c r="BT100" s="209"/>
      <c r="BU100" s="209"/>
      <c r="BV100" s="209"/>
      <c r="BW100" s="209"/>
      <c r="BX100" s="209"/>
      <c r="BY100" s="209"/>
      <c r="BZ100" s="209"/>
      <c r="CA100" s="209"/>
      <c r="CB100" s="209"/>
      <c r="CC100" s="209"/>
      <c r="CD100" s="209"/>
      <c r="CE100" s="209"/>
      <c r="CF100" s="209"/>
      <c r="CG100" s="209"/>
      <c r="CH100" s="209"/>
      <c r="CI100" s="209"/>
      <c r="CJ100" s="209"/>
      <c r="CK100" s="209"/>
      <c r="CL100" s="209"/>
      <c r="CM100" s="209"/>
      <c r="CN100" s="209"/>
      <c r="CO100" s="209"/>
      <c r="CP100" s="209"/>
      <c r="CQ100" s="209"/>
      <c r="CR100" s="209"/>
      <c r="CS100" s="209"/>
      <c r="CT100" s="209"/>
      <c r="CU100" s="209"/>
      <c r="CV100" s="209"/>
      <c r="CW100" s="209"/>
      <c r="CX100" s="209"/>
      <c r="CY100" s="209"/>
      <c r="CZ100" s="209"/>
      <c r="DA100" s="209"/>
      <c r="DB100" s="209"/>
      <c r="DC100" s="209"/>
      <c r="DD100" s="209"/>
      <c r="DE100" s="209"/>
      <c r="DF100" s="209"/>
      <c r="DG100" s="209"/>
      <c r="DH100" s="209"/>
      <c r="DI100" s="209"/>
      <c r="DJ100" s="209"/>
      <c r="DK100" s="209"/>
      <c r="DL100" s="209"/>
      <c r="DM100" s="209"/>
      <c r="DN100" s="209"/>
      <c r="DO100" s="209"/>
      <c r="DP100" s="209"/>
      <c r="DQ100" s="209"/>
      <c r="DR100" s="209"/>
      <c r="DS100" s="209"/>
      <c r="DT100" s="209"/>
      <c r="DU100" s="209"/>
      <c r="DV100" s="209"/>
      <c r="DW100" s="209"/>
      <c r="DX100" s="209"/>
      <c r="DY100" s="209"/>
      <c r="DZ100" s="209"/>
      <c r="EA100" s="209"/>
      <c r="EB100" s="209"/>
      <c r="EC100" s="209"/>
      <c r="ED100" s="209"/>
      <c r="EE100" s="209"/>
      <c r="EF100" s="209"/>
      <c r="EG100" s="209"/>
      <c r="EH100" s="209"/>
      <c r="EI100" s="209"/>
      <c r="EJ100" s="209"/>
      <c r="EK100" s="209"/>
      <c r="EL100" s="209"/>
      <c r="EM100" s="209"/>
      <c r="EN100" s="209"/>
      <c r="EO100" s="209"/>
      <c r="EP100" s="209"/>
      <c r="EQ100" s="209"/>
      <c r="ER100" s="209"/>
      <c r="ES100" s="209"/>
      <c r="ET100" s="209"/>
      <c r="EU100" s="209"/>
      <c r="EV100" s="209"/>
      <c r="EW100" s="209"/>
      <c r="EX100" s="209"/>
      <c r="EY100" s="209"/>
      <c r="EZ100" s="209"/>
      <c r="FA100" s="209"/>
      <c r="FB100" s="209"/>
      <c r="FC100" s="209"/>
      <c r="FD100" s="209"/>
      <c r="FE100" s="209"/>
      <c r="FF100" s="209"/>
      <c r="FG100" s="209"/>
      <c r="FH100" s="209"/>
      <c r="FI100" s="209"/>
      <c r="FJ100" s="209"/>
      <c r="FK100" s="209"/>
      <c r="FL100" s="209"/>
      <c r="FM100" s="209"/>
      <c r="FN100" s="209"/>
      <c r="FO100" s="209"/>
      <c r="FP100" s="209"/>
      <c r="FQ100" s="209"/>
      <c r="FR100" s="209"/>
      <c r="FS100" s="209"/>
      <c r="FT100" s="209"/>
      <c r="FU100" s="209"/>
      <c r="FV100" s="209"/>
      <c r="FW100" s="209"/>
      <c r="FX100" s="209"/>
      <c r="FY100" s="209"/>
      <c r="FZ100" s="209"/>
      <c r="GA100" s="209"/>
      <c r="GB100" s="209"/>
      <c r="GC100" s="209"/>
      <c r="GD100" s="209"/>
      <c r="GE100" s="209"/>
      <c r="GF100" s="209"/>
      <c r="GG100" s="209"/>
      <c r="GH100" s="209"/>
      <c r="GI100" s="209"/>
      <c r="GJ100" s="209"/>
      <c r="GK100" s="209"/>
      <c r="GL100" s="209"/>
      <c r="GM100" s="209"/>
      <c r="GN100" s="209"/>
      <c r="GO100" s="209"/>
      <c r="GP100" s="209"/>
      <c r="GQ100" s="209"/>
      <c r="GR100" s="209"/>
      <c r="GS100" s="209"/>
      <c r="GT100" s="209"/>
      <c r="GU100" s="209"/>
      <c r="GV100" s="209"/>
      <c r="GW100" s="209"/>
      <c r="GX100" s="209"/>
      <c r="GY100" s="209"/>
      <c r="GZ100" s="209"/>
      <c r="HA100" s="209"/>
      <c r="HB100" s="209"/>
      <c r="HC100" s="209"/>
      <c r="HD100" s="209"/>
      <c r="HE100" s="209"/>
      <c r="HF100" s="209"/>
      <c r="HG100" s="209"/>
      <c r="HH100" s="209"/>
      <c r="HI100" s="209"/>
      <c r="HJ100" s="209"/>
      <c r="HK100" s="209"/>
      <c r="HL100" s="209"/>
      <c r="HM100" s="209"/>
      <c r="HN100" s="209"/>
      <c r="HO100" s="209"/>
      <c r="HP100" s="209"/>
      <c r="HQ100" s="209"/>
      <c r="HR100" s="209"/>
      <c r="HS100" s="209"/>
      <c r="HT100" s="209"/>
      <c r="HU100" s="209"/>
      <c r="HV100" s="209"/>
      <c r="HW100" s="209"/>
      <c r="HX100" s="209"/>
      <c r="HY100" s="209"/>
      <c r="HZ100" s="209"/>
      <c r="IA100" s="209"/>
      <c r="IB100" s="209"/>
      <c r="IC100" s="209"/>
      <c r="ID100" s="209"/>
      <c r="IE100" s="209"/>
      <c r="IF100" s="209"/>
      <c r="IG100" s="209"/>
      <c r="IH100" s="209"/>
      <c r="II100" s="209"/>
      <c r="IJ100" s="209"/>
      <c r="IK100" s="209"/>
      <c r="IL100" s="209"/>
      <c r="IM100" s="209"/>
      <c r="IN100" s="209"/>
      <c r="IO100" s="209"/>
      <c r="IP100" s="209"/>
    </row>
    <row r="101" spans="1:250" s="116" customFormat="1" ht="17.2" customHeight="1" x14ac:dyDescent="0.15">
      <c r="A101" s="209"/>
      <c r="B101" s="377"/>
      <c r="C101" s="378"/>
      <c r="D101" s="378"/>
      <c r="E101" s="378"/>
      <c r="F101" s="378"/>
      <c r="G101" s="379"/>
      <c r="H101" s="138"/>
      <c r="I101" s="282"/>
      <c r="J101" s="282"/>
      <c r="K101" s="282"/>
      <c r="L101" s="282"/>
      <c r="M101" s="282"/>
      <c r="N101" s="282"/>
      <c r="O101" s="282"/>
      <c r="P101"/>
      <c r="Q101" s="3421"/>
      <c r="R101" s="3421"/>
      <c r="S101" s="3421"/>
      <c r="T101" s="3421"/>
      <c r="U101" s="3421"/>
      <c r="V101" s="3421"/>
      <c r="W101" s="3421"/>
      <c r="X101" s="3421"/>
      <c r="Y101" s="3421"/>
      <c r="Z101" s="3421"/>
      <c r="AA101" s="3421"/>
      <c r="AB101" s="3421"/>
      <c r="AD101" s="282"/>
      <c r="AE101" s="281"/>
      <c r="AF101" s="281"/>
      <c r="AG101" s="281"/>
      <c r="AH101" s="281"/>
      <c r="AI101" s="3377" t="s">
        <v>1868</v>
      </c>
      <c r="AJ101" s="3378"/>
      <c r="AK101" s="3378"/>
      <c r="AL101" s="3378"/>
      <c r="AM101" s="3378"/>
      <c r="AN101" s="3378"/>
      <c r="AO101" s="3378"/>
      <c r="AP101" s="3378"/>
      <c r="AQ101" s="3378"/>
      <c r="AR101" s="3378"/>
      <c r="AS101" s="3378"/>
      <c r="AT101" s="3379"/>
      <c r="AU101" s="209"/>
      <c r="AV101" s="209"/>
      <c r="AW101" s="209"/>
      <c r="AX101" s="273"/>
      <c r="AY101" s="274"/>
      <c r="AZ101" s="209"/>
      <c r="BA101" s="209"/>
      <c r="BB101" s="209"/>
      <c r="BC101" s="209"/>
      <c r="BD101" s="209"/>
      <c r="BE101" s="209"/>
      <c r="BF101" s="209"/>
      <c r="BG101" s="209"/>
      <c r="BH101" s="209"/>
      <c r="BI101" s="209"/>
      <c r="BJ101" s="209"/>
      <c r="BK101" s="209"/>
      <c r="BL101" s="209"/>
      <c r="BM101" s="209"/>
      <c r="BN101" s="209"/>
      <c r="BO101" s="209"/>
      <c r="BP101" s="209"/>
      <c r="BQ101" s="209"/>
      <c r="BR101" s="209"/>
      <c r="BS101" s="209"/>
      <c r="BT101" s="209"/>
      <c r="BU101" s="209"/>
      <c r="BV101" s="209"/>
      <c r="BW101" s="209"/>
      <c r="BX101" s="209"/>
      <c r="BY101" s="209"/>
      <c r="BZ101" s="209"/>
      <c r="CA101" s="209"/>
      <c r="CB101" s="209"/>
      <c r="CC101" s="209"/>
      <c r="CD101" s="209"/>
      <c r="CE101" s="209"/>
      <c r="CF101" s="209"/>
      <c r="CG101" s="209"/>
      <c r="CH101" s="209"/>
      <c r="CI101" s="209"/>
      <c r="CJ101" s="209"/>
      <c r="CK101" s="209"/>
      <c r="CL101" s="209"/>
      <c r="CM101" s="209"/>
      <c r="CN101" s="209"/>
      <c r="CO101" s="209"/>
      <c r="CP101" s="209"/>
      <c r="CQ101" s="209"/>
      <c r="CR101" s="209"/>
      <c r="CS101" s="209"/>
      <c r="CT101" s="209"/>
      <c r="CU101" s="209"/>
      <c r="CV101" s="209"/>
      <c r="CW101" s="209"/>
      <c r="CX101" s="209"/>
      <c r="CY101" s="209"/>
      <c r="CZ101" s="209"/>
      <c r="DA101" s="209"/>
      <c r="DB101" s="209"/>
      <c r="DC101" s="209"/>
      <c r="DD101" s="209"/>
      <c r="DE101" s="209"/>
      <c r="DF101" s="209"/>
      <c r="DG101" s="209"/>
      <c r="DH101" s="209"/>
      <c r="DI101" s="209"/>
      <c r="DJ101" s="209"/>
      <c r="DK101" s="209"/>
      <c r="DL101" s="209"/>
      <c r="DM101" s="209"/>
      <c r="DN101" s="209"/>
      <c r="DO101" s="209"/>
      <c r="DP101" s="209"/>
      <c r="DQ101" s="209"/>
      <c r="DR101" s="209"/>
      <c r="DS101" s="209"/>
      <c r="DT101" s="209"/>
      <c r="DU101" s="209"/>
      <c r="DV101" s="209"/>
      <c r="DW101" s="209"/>
      <c r="DX101" s="209"/>
      <c r="DY101" s="209"/>
      <c r="DZ101" s="209"/>
      <c r="EA101" s="209"/>
      <c r="EB101" s="209"/>
      <c r="EC101" s="209"/>
      <c r="ED101" s="209"/>
      <c r="EE101" s="209"/>
      <c r="EF101" s="209"/>
      <c r="EG101" s="209"/>
      <c r="EH101" s="209"/>
      <c r="EI101" s="209"/>
      <c r="EJ101" s="209"/>
      <c r="EK101" s="209"/>
      <c r="EL101" s="209"/>
      <c r="EM101" s="209"/>
      <c r="EN101" s="209"/>
      <c r="EO101" s="209"/>
      <c r="EP101" s="209"/>
      <c r="EQ101" s="209"/>
      <c r="ER101" s="209"/>
      <c r="ES101" s="209"/>
      <c r="ET101" s="209"/>
      <c r="EU101" s="209"/>
      <c r="EV101" s="209"/>
      <c r="EW101" s="209"/>
      <c r="EX101" s="209"/>
      <c r="EY101" s="209"/>
      <c r="EZ101" s="209"/>
      <c r="FA101" s="209"/>
      <c r="FB101" s="209"/>
      <c r="FC101" s="209"/>
      <c r="FD101" s="209"/>
      <c r="FE101" s="209"/>
      <c r="FF101" s="209"/>
      <c r="FG101" s="209"/>
      <c r="FH101" s="209"/>
      <c r="FI101" s="209"/>
      <c r="FJ101" s="209"/>
      <c r="FK101" s="209"/>
      <c r="FL101" s="209"/>
      <c r="FM101" s="209"/>
      <c r="FN101" s="209"/>
      <c r="FO101" s="209"/>
      <c r="FP101" s="209"/>
      <c r="FQ101" s="209"/>
      <c r="FR101" s="209"/>
      <c r="FS101" s="209"/>
      <c r="FT101" s="209"/>
      <c r="FU101" s="209"/>
      <c r="FV101" s="209"/>
      <c r="FW101" s="209"/>
      <c r="FX101" s="209"/>
      <c r="FY101" s="209"/>
      <c r="FZ101" s="209"/>
      <c r="GA101" s="209"/>
      <c r="GB101" s="209"/>
      <c r="GC101" s="209"/>
      <c r="GD101" s="209"/>
      <c r="GE101" s="209"/>
      <c r="GF101" s="209"/>
      <c r="GG101" s="209"/>
      <c r="GH101" s="209"/>
      <c r="GI101" s="209"/>
      <c r="GJ101" s="209"/>
      <c r="GK101" s="209"/>
      <c r="GL101" s="209"/>
      <c r="GM101" s="209"/>
      <c r="GN101" s="209"/>
      <c r="GO101" s="209"/>
      <c r="GP101" s="209"/>
      <c r="GQ101" s="209"/>
      <c r="GR101" s="209"/>
      <c r="GS101" s="209"/>
      <c r="GT101" s="209"/>
      <c r="GU101" s="209"/>
      <c r="GV101" s="209"/>
      <c r="GW101" s="209"/>
      <c r="GX101" s="209"/>
      <c r="GY101" s="209"/>
      <c r="GZ101" s="209"/>
      <c r="HA101" s="209"/>
      <c r="HB101" s="209"/>
      <c r="HC101" s="209"/>
      <c r="HD101" s="209"/>
      <c r="HE101" s="209"/>
      <c r="HF101" s="209"/>
      <c r="HG101" s="209"/>
      <c r="HH101" s="209"/>
      <c r="HI101" s="209"/>
      <c r="HJ101" s="209"/>
      <c r="HK101" s="209"/>
      <c r="HL101" s="209"/>
      <c r="HM101" s="209"/>
      <c r="HN101" s="209"/>
      <c r="HO101" s="209"/>
      <c r="HP101" s="209"/>
      <c r="HQ101" s="209"/>
      <c r="HR101" s="209"/>
      <c r="HS101" s="209"/>
      <c r="HT101" s="209"/>
      <c r="HU101" s="209"/>
      <c r="HV101" s="209"/>
      <c r="HW101" s="209"/>
      <c r="HX101" s="209"/>
      <c r="HY101" s="209"/>
      <c r="HZ101" s="209"/>
      <c r="IA101" s="209"/>
      <c r="IB101" s="209"/>
      <c r="IC101" s="209"/>
      <c r="ID101" s="209"/>
      <c r="IE101" s="209"/>
      <c r="IF101" s="209"/>
      <c r="IG101" s="209"/>
      <c r="IH101" s="209"/>
      <c r="II101" s="209"/>
      <c r="IJ101" s="209"/>
      <c r="IK101" s="209"/>
      <c r="IL101" s="209"/>
      <c r="IM101" s="209"/>
      <c r="IN101" s="209"/>
      <c r="IO101" s="209"/>
      <c r="IP101" s="209"/>
    </row>
    <row r="102" spans="1:250" s="116" customFormat="1" ht="17.2" customHeight="1" x14ac:dyDescent="0.15">
      <c r="A102" s="209"/>
      <c r="B102" s="377"/>
      <c r="C102" s="378"/>
      <c r="D102" s="378"/>
      <c r="E102" s="378"/>
      <c r="F102" s="378"/>
      <c r="G102" s="379"/>
      <c r="H102" s="138"/>
      <c r="I102" s="282"/>
      <c r="J102" s="282"/>
      <c r="K102" s="282"/>
      <c r="L102" s="282"/>
      <c r="M102" s="282"/>
      <c r="N102" s="282"/>
      <c r="O102" s="282"/>
      <c r="P102"/>
      <c r="Q102" s="3421"/>
      <c r="R102" s="3421"/>
      <c r="S102" s="3421"/>
      <c r="T102" s="3421"/>
      <c r="U102" s="3421"/>
      <c r="V102" s="3421"/>
      <c r="W102" s="3421"/>
      <c r="X102" s="3421"/>
      <c r="Y102" s="3421"/>
      <c r="Z102" s="3421"/>
      <c r="AA102" s="3421"/>
      <c r="AB102" s="3421"/>
      <c r="AD102" s="282"/>
      <c r="AE102" s="281"/>
      <c r="AF102" s="281"/>
      <c r="AG102" s="281"/>
      <c r="AH102" s="281"/>
      <c r="AI102" s="3380"/>
      <c r="AJ102" s="3381"/>
      <c r="AK102" s="3381"/>
      <c r="AL102" s="3381"/>
      <c r="AM102" s="3381"/>
      <c r="AN102" s="3381"/>
      <c r="AO102" s="3381"/>
      <c r="AP102" s="3381"/>
      <c r="AQ102" s="3381"/>
      <c r="AR102" s="3381"/>
      <c r="AS102" s="3381"/>
      <c r="AT102" s="3382"/>
      <c r="AU102" s="209"/>
      <c r="AV102" s="209"/>
      <c r="AW102" s="255"/>
      <c r="AX102" s="290"/>
      <c r="AY102" s="291"/>
      <c r="AZ102" s="256"/>
      <c r="BA102" s="256"/>
      <c r="BB102" s="256"/>
      <c r="BC102" s="256"/>
      <c r="BD102" s="256"/>
      <c r="BE102" s="256"/>
      <c r="BF102" s="256"/>
      <c r="BG102" s="256"/>
      <c r="BH102" s="256"/>
      <c r="BI102" s="256"/>
      <c r="BJ102" s="256"/>
      <c r="BK102" s="256"/>
      <c r="BL102" s="256"/>
      <c r="BM102" s="209"/>
      <c r="BN102" s="209"/>
      <c r="BO102" s="209"/>
      <c r="BP102" s="209"/>
      <c r="BQ102" s="209"/>
      <c r="BR102" s="209"/>
      <c r="BS102" s="209"/>
      <c r="BT102" s="209"/>
      <c r="BU102" s="209"/>
      <c r="BV102" s="209"/>
      <c r="BW102" s="209"/>
      <c r="BX102" s="209"/>
      <c r="BY102" s="209"/>
      <c r="BZ102" s="209"/>
      <c r="CA102" s="209"/>
      <c r="CB102" s="209"/>
      <c r="CC102" s="209"/>
      <c r="CD102" s="209"/>
      <c r="CE102" s="209"/>
      <c r="CF102" s="209"/>
      <c r="CG102" s="209"/>
      <c r="CH102" s="209"/>
      <c r="CI102" s="209"/>
      <c r="CJ102" s="209"/>
      <c r="CK102" s="209"/>
      <c r="CL102" s="209"/>
      <c r="CM102" s="209"/>
      <c r="CN102" s="209"/>
      <c r="CO102" s="209"/>
      <c r="CP102" s="209"/>
      <c r="CQ102" s="209"/>
      <c r="CR102" s="209"/>
      <c r="CS102" s="209"/>
      <c r="CT102" s="209"/>
      <c r="CU102" s="209"/>
      <c r="CV102" s="209"/>
      <c r="CW102" s="209"/>
      <c r="CX102" s="209"/>
      <c r="CY102" s="209"/>
      <c r="CZ102" s="209"/>
      <c r="DA102" s="209"/>
      <c r="DB102" s="209"/>
      <c r="DC102" s="209"/>
      <c r="DD102" s="209"/>
      <c r="DE102" s="209"/>
      <c r="DF102" s="209"/>
      <c r="DG102" s="209"/>
      <c r="DH102" s="209"/>
      <c r="DI102" s="209"/>
      <c r="DJ102" s="209"/>
      <c r="DK102" s="209"/>
      <c r="DL102" s="209"/>
      <c r="DM102" s="209"/>
      <c r="DN102" s="209"/>
      <c r="DO102" s="209"/>
      <c r="DP102" s="209"/>
      <c r="DQ102" s="209"/>
      <c r="DR102" s="209"/>
      <c r="DS102" s="209"/>
      <c r="DT102" s="209"/>
      <c r="DU102" s="209"/>
      <c r="DV102" s="209"/>
      <c r="DW102" s="209"/>
      <c r="DX102" s="209"/>
      <c r="DY102" s="209"/>
      <c r="DZ102" s="209"/>
      <c r="EA102" s="209"/>
      <c r="EB102" s="209"/>
      <c r="EC102" s="209"/>
      <c r="ED102" s="209"/>
      <c r="EE102" s="209"/>
      <c r="EF102" s="209"/>
      <c r="EG102" s="209"/>
      <c r="EH102" s="209"/>
      <c r="EI102" s="209"/>
      <c r="EJ102" s="209"/>
      <c r="EK102" s="209"/>
      <c r="EL102" s="209"/>
      <c r="EM102" s="209"/>
      <c r="EN102" s="209"/>
      <c r="EO102" s="209"/>
      <c r="EP102" s="209"/>
      <c r="EQ102" s="209"/>
      <c r="ER102" s="209"/>
      <c r="ES102" s="209"/>
      <c r="ET102" s="209"/>
      <c r="EU102" s="209"/>
      <c r="EV102" s="209"/>
      <c r="EW102" s="209"/>
      <c r="EX102" s="209"/>
      <c r="EY102" s="209"/>
      <c r="EZ102" s="209"/>
      <c r="FA102" s="209"/>
      <c r="FB102" s="209"/>
      <c r="FC102" s="209"/>
      <c r="FD102" s="209"/>
      <c r="FE102" s="209"/>
      <c r="FF102" s="209"/>
      <c r="FG102" s="209"/>
      <c r="FH102" s="209"/>
      <c r="FI102" s="209"/>
      <c r="FJ102" s="209"/>
      <c r="FK102" s="209"/>
      <c r="FL102" s="209"/>
      <c r="FM102" s="209"/>
      <c r="FN102" s="209"/>
      <c r="FO102" s="209"/>
      <c r="FP102" s="209"/>
      <c r="FQ102" s="209"/>
      <c r="FR102" s="209"/>
      <c r="FS102" s="209"/>
      <c r="FT102" s="209"/>
      <c r="FU102" s="209"/>
      <c r="FV102" s="209"/>
      <c r="FW102" s="209"/>
      <c r="FX102" s="209"/>
      <c r="FY102" s="209"/>
      <c r="FZ102" s="209"/>
      <c r="GA102" s="209"/>
      <c r="GB102" s="209"/>
      <c r="GC102" s="209"/>
      <c r="GD102" s="209"/>
      <c r="GE102" s="209"/>
      <c r="GF102" s="209"/>
      <c r="GG102" s="209"/>
      <c r="GH102" s="209"/>
      <c r="GI102" s="209"/>
      <c r="GJ102" s="209"/>
      <c r="GK102" s="209"/>
      <c r="GL102" s="209"/>
      <c r="GM102" s="209"/>
      <c r="GN102" s="209"/>
      <c r="GO102" s="209"/>
      <c r="GP102" s="209"/>
      <c r="GQ102" s="209"/>
      <c r="GR102" s="209"/>
      <c r="GS102" s="209"/>
      <c r="GT102" s="209"/>
      <c r="GU102" s="209"/>
      <c r="GV102" s="209"/>
      <c r="GW102" s="209"/>
      <c r="GX102" s="209"/>
      <c r="GY102" s="209"/>
      <c r="GZ102" s="209"/>
      <c r="HA102" s="209"/>
      <c r="HB102" s="209"/>
      <c r="HC102" s="209"/>
      <c r="HD102" s="209"/>
      <c r="HE102" s="209"/>
      <c r="HF102" s="209"/>
      <c r="HG102" s="209"/>
      <c r="HH102" s="209"/>
      <c r="HI102" s="209"/>
      <c r="HJ102" s="209"/>
      <c r="HK102" s="209"/>
      <c r="HL102" s="209"/>
      <c r="HM102" s="209"/>
      <c r="HN102" s="209"/>
      <c r="HO102" s="209"/>
      <c r="HP102" s="209"/>
      <c r="HQ102" s="209"/>
      <c r="HR102" s="209"/>
      <c r="HS102" s="209"/>
      <c r="HT102" s="209"/>
      <c r="HU102" s="209"/>
      <c r="HV102" s="209"/>
      <c r="HW102" s="209"/>
      <c r="HX102" s="209"/>
      <c r="HY102" s="209"/>
      <c r="HZ102" s="209"/>
      <c r="IA102" s="209"/>
      <c r="IB102" s="209"/>
      <c r="IC102" s="209"/>
      <c r="ID102" s="209"/>
      <c r="IE102" s="209"/>
      <c r="IF102" s="209"/>
      <c r="IG102" s="209"/>
      <c r="IH102" s="209"/>
      <c r="II102" s="209"/>
      <c r="IJ102" s="209"/>
      <c r="IK102" s="209"/>
      <c r="IL102" s="209"/>
      <c r="IM102" s="209"/>
      <c r="IN102" s="209"/>
      <c r="IO102" s="209"/>
      <c r="IP102" s="209"/>
    </row>
    <row r="103" spans="1:250" s="116" customFormat="1" ht="17.2" customHeight="1" x14ac:dyDescent="0.15">
      <c r="A103" s="209"/>
      <c r="B103" s="377"/>
      <c r="C103" s="378"/>
      <c r="D103" s="378"/>
      <c r="E103" s="378"/>
      <c r="F103" s="378"/>
      <c r="G103" s="379"/>
      <c r="H103" s="138"/>
      <c r="I103" s="282"/>
      <c r="J103" s="282"/>
      <c r="K103" s="282"/>
      <c r="L103" s="282"/>
      <c r="M103" s="282"/>
      <c r="N103" s="282"/>
      <c r="O103" s="282"/>
      <c r="P103" s="292"/>
      <c r="Q103" s="276"/>
      <c r="R103" s="276"/>
      <c r="S103" s="276"/>
      <c r="T103" s="276"/>
      <c r="U103" s="276"/>
      <c r="V103" s="276"/>
      <c r="W103" s="276"/>
      <c r="X103" s="276"/>
      <c r="Y103" s="276"/>
      <c r="Z103" s="276"/>
      <c r="AA103" s="276"/>
      <c r="AB103" s="276"/>
      <c r="AC103" s="281"/>
      <c r="AD103" s="282"/>
      <c r="AE103" s="281"/>
      <c r="AF103" s="281"/>
      <c r="AG103" s="281"/>
      <c r="AH103" s="281"/>
      <c r="AI103" s="3380"/>
      <c r="AJ103" s="3381"/>
      <c r="AK103" s="3381"/>
      <c r="AL103" s="3381"/>
      <c r="AM103" s="3381"/>
      <c r="AN103" s="3381"/>
      <c r="AO103" s="3381"/>
      <c r="AP103" s="3381"/>
      <c r="AQ103" s="3381"/>
      <c r="AR103" s="3381"/>
      <c r="AS103" s="3381"/>
      <c r="AT103" s="3382"/>
      <c r="AU103" s="209"/>
      <c r="AV103" s="209"/>
      <c r="AW103" s="256"/>
      <c r="AX103" s="290"/>
      <c r="AY103" s="291"/>
      <c r="AZ103" s="256"/>
      <c r="BA103" s="256"/>
      <c r="BB103" s="256"/>
      <c r="BC103" s="256"/>
      <c r="BD103" s="256"/>
      <c r="BE103" s="256"/>
      <c r="BF103" s="256"/>
      <c r="BG103" s="256"/>
      <c r="BH103" s="256"/>
      <c r="BI103" s="256"/>
      <c r="BJ103" s="256"/>
      <c r="BK103" s="256"/>
      <c r="BL103" s="256"/>
      <c r="BM103" s="209"/>
      <c r="BN103" s="209"/>
      <c r="BO103" s="209"/>
      <c r="BP103" s="209"/>
      <c r="BQ103" s="209"/>
      <c r="BR103" s="209"/>
      <c r="BS103" s="209"/>
      <c r="BT103" s="209"/>
      <c r="BU103" s="209"/>
      <c r="BV103" s="209"/>
      <c r="BW103" s="209"/>
      <c r="BX103" s="209"/>
      <c r="BY103" s="209"/>
      <c r="BZ103" s="209"/>
      <c r="CA103" s="209"/>
      <c r="CB103" s="209"/>
      <c r="CC103" s="209"/>
      <c r="CD103" s="209"/>
      <c r="CE103" s="209"/>
      <c r="CF103" s="209"/>
      <c r="CG103" s="209"/>
      <c r="CH103" s="209"/>
      <c r="CI103" s="209"/>
      <c r="CJ103" s="209"/>
      <c r="CK103" s="209"/>
      <c r="CL103" s="209"/>
      <c r="CM103" s="209"/>
      <c r="CN103" s="209"/>
      <c r="CO103" s="209"/>
      <c r="CP103" s="209"/>
      <c r="CQ103" s="209"/>
      <c r="CR103" s="209"/>
      <c r="CS103" s="209"/>
      <c r="CT103" s="209"/>
      <c r="CU103" s="209"/>
      <c r="CV103" s="209"/>
      <c r="CW103" s="209"/>
      <c r="CX103" s="209"/>
      <c r="CY103" s="209"/>
      <c r="CZ103" s="209"/>
      <c r="DA103" s="209"/>
      <c r="DB103" s="209"/>
      <c r="DC103" s="209"/>
      <c r="DD103" s="209"/>
      <c r="DE103" s="209"/>
      <c r="DF103" s="209"/>
      <c r="DG103" s="209"/>
      <c r="DH103" s="209"/>
      <c r="DI103" s="209"/>
      <c r="DJ103" s="209"/>
      <c r="DK103" s="209"/>
      <c r="DL103" s="209"/>
      <c r="DM103" s="209"/>
      <c r="DN103" s="209"/>
      <c r="DO103" s="209"/>
      <c r="DP103" s="209"/>
      <c r="DQ103" s="209"/>
      <c r="DR103" s="209"/>
      <c r="DS103" s="209"/>
      <c r="DT103" s="209"/>
      <c r="DU103" s="209"/>
      <c r="DV103" s="209"/>
      <c r="DW103" s="209"/>
      <c r="DX103" s="209"/>
      <c r="DY103" s="209"/>
      <c r="DZ103" s="209"/>
      <c r="EA103" s="209"/>
      <c r="EB103" s="209"/>
      <c r="EC103" s="209"/>
      <c r="ED103" s="209"/>
      <c r="EE103" s="209"/>
      <c r="EF103" s="209"/>
      <c r="EG103" s="209"/>
      <c r="EH103" s="209"/>
      <c r="EI103" s="209"/>
      <c r="EJ103" s="209"/>
      <c r="EK103" s="209"/>
      <c r="EL103" s="209"/>
      <c r="EM103" s="209"/>
      <c r="EN103" s="209"/>
      <c r="EO103" s="209"/>
      <c r="EP103" s="209"/>
      <c r="EQ103" s="209"/>
      <c r="ER103" s="209"/>
      <c r="ES103" s="209"/>
      <c r="ET103" s="209"/>
      <c r="EU103" s="209"/>
      <c r="EV103" s="209"/>
      <c r="EW103" s="209"/>
      <c r="EX103" s="209"/>
      <c r="EY103" s="209"/>
      <c r="EZ103" s="209"/>
      <c r="FA103" s="209"/>
      <c r="FB103" s="209"/>
      <c r="FC103" s="209"/>
      <c r="FD103" s="209"/>
      <c r="FE103" s="209"/>
      <c r="FF103" s="209"/>
      <c r="FG103" s="209"/>
      <c r="FH103" s="209"/>
      <c r="FI103" s="209"/>
      <c r="FJ103" s="209"/>
      <c r="FK103" s="209"/>
      <c r="FL103" s="209"/>
      <c r="FM103" s="209"/>
      <c r="FN103" s="209"/>
      <c r="FO103" s="209"/>
      <c r="FP103" s="209"/>
      <c r="FQ103" s="209"/>
      <c r="FR103" s="209"/>
      <c r="FS103" s="209"/>
      <c r="FT103" s="209"/>
      <c r="FU103" s="209"/>
      <c r="FV103" s="209"/>
      <c r="FW103" s="209"/>
      <c r="FX103" s="209"/>
      <c r="FY103" s="209"/>
      <c r="FZ103" s="209"/>
      <c r="GA103" s="209"/>
      <c r="GB103" s="209"/>
      <c r="GC103" s="209"/>
      <c r="GD103" s="209"/>
      <c r="GE103" s="209"/>
      <c r="GF103" s="209"/>
      <c r="GG103" s="209"/>
      <c r="GH103" s="209"/>
      <c r="GI103" s="209"/>
      <c r="GJ103" s="209"/>
      <c r="GK103" s="209"/>
      <c r="GL103" s="209"/>
      <c r="GM103" s="209"/>
      <c r="GN103" s="209"/>
      <c r="GO103" s="209"/>
      <c r="GP103" s="209"/>
      <c r="GQ103" s="209"/>
      <c r="GR103" s="209"/>
      <c r="GS103" s="209"/>
      <c r="GT103" s="209"/>
      <c r="GU103" s="209"/>
      <c r="GV103" s="209"/>
      <c r="GW103" s="209"/>
      <c r="GX103" s="209"/>
      <c r="GY103" s="209"/>
      <c r="GZ103" s="209"/>
      <c r="HA103" s="209"/>
      <c r="HB103" s="209"/>
      <c r="HC103" s="209"/>
      <c r="HD103" s="209"/>
      <c r="HE103" s="209"/>
      <c r="HF103" s="209"/>
      <c r="HG103" s="209"/>
      <c r="HH103" s="209"/>
      <c r="HI103" s="209"/>
      <c r="HJ103" s="209"/>
      <c r="HK103" s="209"/>
      <c r="HL103" s="209"/>
      <c r="HM103" s="209"/>
      <c r="HN103" s="209"/>
      <c r="HO103" s="209"/>
      <c r="HP103" s="209"/>
      <c r="HQ103" s="209"/>
      <c r="HR103" s="209"/>
      <c r="HS103" s="209"/>
      <c r="HT103" s="209"/>
      <c r="HU103" s="209"/>
      <c r="HV103" s="209"/>
      <c r="HW103" s="209"/>
      <c r="HX103" s="209"/>
      <c r="HY103" s="209"/>
      <c r="HZ103" s="209"/>
      <c r="IA103" s="209"/>
      <c r="IB103" s="209"/>
      <c r="IC103" s="209"/>
      <c r="ID103" s="209"/>
      <c r="IE103" s="209"/>
      <c r="IF103" s="209"/>
      <c r="IG103" s="209"/>
      <c r="IH103" s="209"/>
      <c r="II103" s="209"/>
      <c r="IJ103" s="209"/>
      <c r="IK103" s="209"/>
      <c r="IL103" s="209"/>
      <c r="IM103" s="209"/>
      <c r="IN103" s="209"/>
      <c r="IO103" s="209"/>
      <c r="IP103" s="209"/>
    </row>
    <row r="104" spans="1:250" s="116" customFormat="1" ht="17.2" customHeight="1" x14ac:dyDescent="0.15">
      <c r="A104" s="209"/>
      <c r="B104" s="377"/>
      <c r="C104" s="378"/>
      <c r="D104" s="378"/>
      <c r="E104" s="378"/>
      <c r="F104" s="378"/>
      <c r="G104" s="379"/>
      <c r="H104" s="138"/>
      <c r="I104" s="282"/>
      <c r="J104" s="282"/>
      <c r="K104" s="282"/>
      <c r="L104" s="282"/>
      <c r="M104" s="282"/>
      <c r="N104" s="282"/>
      <c r="O104" s="282"/>
      <c r="P104" s="292"/>
      <c r="Q104" s="293"/>
      <c r="R104" s="294"/>
      <c r="S104" s="294"/>
      <c r="T104" s="294"/>
      <c r="U104" s="294"/>
      <c r="V104" s="294"/>
      <c r="W104" s="294"/>
      <c r="X104" s="294"/>
      <c r="Y104" s="294"/>
      <c r="Z104" s="294"/>
      <c r="AA104" s="293"/>
      <c r="AB104" s="278"/>
      <c r="AC104" s="281"/>
      <c r="AD104" s="282"/>
      <c r="AI104" s="3380"/>
      <c r="AJ104" s="3381"/>
      <c r="AK104" s="3381"/>
      <c r="AL104" s="3381"/>
      <c r="AM104" s="3381"/>
      <c r="AN104" s="3381"/>
      <c r="AO104" s="3381"/>
      <c r="AP104" s="3381"/>
      <c r="AQ104" s="3381"/>
      <c r="AR104" s="3381"/>
      <c r="AS104" s="3381"/>
      <c r="AT104" s="3382"/>
      <c r="AU104" s="209"/>
      <c r="AV104" s="209"/>
      <c r="AW104" s="256"/>
      <c r="AX104" s="290"/>
      <c r="AY104" s="291"/>
      <c r="AZ104" s="256"/>
      <c r="BA104" s="256"/>
      <c r="BB104" s="256"/>
      <c r="BC104" s="256"/>
      <c r="BD104" s="256"/>
      <c r="BE104" s="256"/>
      <c r="BF104" s="256"/>
      <c r="BG104" s="256"/>
      <c r="BH104" s="256"/>
      <c r="BI104" s="256"/>
      <c r="BJ104" s="256"/>
      <c r="BK104" s="256"/>
      <c r="BL104" s="256"/>
      <c r="BM104" s="209"/>
      <c r="BN104" s="209"/>
      <c r="BO104" s="209"/>
      <c r="BP104" s="209"/>
      <c r="BQ104" s="209"/>
      <c r="BR104" s="209"/>
      <c r="BS104" s="209"/>
      <c r="BT104" s="209"/>
      <c r="BU104" s="209"/>
      <c r="BV104" s="209"/>
      <c r="BW104" s="209"/>
      <c r="BX104" s="209"/>
      <c r="BY104" s="209"/>
      <c r="BZ104" s="209"/>
      <c r="CA104" s="209"/>
      <c r="CB104" s="209"/>
      <c r="CC104" s="209"/>
      <c r="CD104" s="209"/>
      <c r="CE104" s="209"/>
      <c r="CF104" s="209"/>
      <c r="CG104" s="209"/>
      <c r="CH104" s="209"/>
      <c r="CI104" s="209"/>
      <c r="CJ104" s="209"/>
      <c r="CK104" s="209"/>
      <c r="CL104" s="209"/>
      <c r="CM104" s="209"/>
      <c r="CN104" s="209"/>
      <c r="CO104" s="209"/>
      <c r="CP104" s="209"/>
      <c r="CQ104" s="209"/>
      <c r="CR104" s="209"/>
      <c r="CS104" s="209"/>
      <c r="CT104" s="209"/>
      <c r="CU104" s="209"/>
      <c r="CV104" s="209"/>
      <c r="CW104" s="209"/>
      <c r="CX104" s="209"/>
      <c r="CY104" s="209"/>
      <c r="CZ104" s="209"/>
      <c r="DA104" s="209"/>
      <c r="DB104" s="209"/>
      <c r="DC104" s="209"/>
      <c r="DD104" s="209"/>
      <c r="DE104" s="209"/>
      <c r="DF104" s="209"/>
      <c r="DG104" s="209"/>
      <c r="DH104" s="209"/>
      <c r="DI104" s="209"/>
      <c r="DJ104" s="209"/>
      <c r="DK104" s="209"/>
      <c r="DL104" s="209"/>
      <c r="DM104" s="209"/>
      <c r="DN104" s="209"/>
      <c r="DO104" s="209"/>
      <c r="DP104" s="209"/>
      <c r="DQ104" s="209"/>
      <c r="DR104" s="209"/>
      <c r="DS104" s="209"/>
      <c r="DT104" s="209"/>
      <c r="DU104" s="209"/>
      <c r="DV104" s="209"/>
      <c r="DW104" s="209"/>
      <c r="DX104" s="209"/>
      <c r="DY104" s="209"/>
      <c r="DZ104" s="209"/>
      <c r="EA104" s="209"/>
      <c r="EB104" s="209"/>
      <c r="EC104" s="209"/>
      <c r="ED104" s="209"/>
      <c r="EE104" s="209"/>
      <c r="EF104" s="209"/>
      <c r="EG104" s="209"/>
      <c r="EH104" s="209"/>
      <c r="EI104" s="209"/>
      <c r="EJ104" s="209"/>
      <c r="EK104" s="209"/>
      <c r="EL104" s="209"/>
      <c r="EM104" s="209"/>
      <c r="EN104" s="209"/>
      <c r="EO104" s="209"/>
      <c r="EP104" s="209"/>
      <c r="EQ104" s="209"/>
      <c r="ER104" s="209"/>
      <c r="ES104" s="209"/>
      <c r="ET104" s="209"/>
      <c r="EU104" s="209"/>
      <c r="EV104" s="209"/>
      <c r="EW104" s="209"/>
      <c r="EX104" s="209"/>
      <c r="EY104" s="209"/>
      <c r="EZ104" s="209"/>
      <c r="FA104" s="209"/>
      <c r="FB104" s="209"/>
      <c r="FC104" s="209"/>
      <c r="FD104" s="209"/>
      <c r="FE104" s="209"/>
      <c r="FF104" s="209"/>
      <c r="FG104" s="209"/>
      <c r="FH104" s="209"/>
      <c r="FI104" s="209"/>
      <c r="FJ104" s="209"/>
      <c r="FK104" s="209"/>
      <c r="FL104" s="209"/>
      <c r="FM104" s="209"/>
      <c r="FN104" s="209"/>
      <c r="FO104" s="209"/>
      <c r="FP104" s="209"/>
      <c r="FQ104" s="209"/>
      <c r="FR104" s="209"/>
      <c r="FS104" s="209"/>
      <c r="FT104" s="209"/>
      <c r="FU104" s="209"/>
      <c r="FV104" s="209"/>
      <c r="FW104" s="209"/>
      <c r="FX104" s="209"/>
      <c r="FY104" s="209"/>
      <c r="FZ104" s="209"/>
      <c r="GA104" s="209"/>
      <c r="GB104" s="209"/>
      <c r="GC104" s="209"/>
      <c r="GD104" s="209"/>
      <c r="GE104" s="209"/>
      <c r="GF104" s="209"/>
      <c r="GG104" s="209"/>
      <c r="GH104" s="209"/>
      <c r="GI104" s="209"/>
      <c r="GJ104" s="209"/>
      <c r="GK104" s="209"/>
      <c r="GL104" s="209"/>
      <c r="GM104" s="209"/>
      <c r="GN104" s="209"/>
      <c r="GO104" s="209"/>
      <c r="GP104" s="209"/>
      <c r="GQ104" s="209"/>
      <c r="GR104" s="209"/>
      <c r="GS104" s="209"/>
      <c r="GT104" s="209"/>
      <c r="GU104" s="209"/>
      <c r="GV104" s="209"/>
      <c r="GW104" s="209"/>
      <c r="GX104" s="209"/>
      <c r="GY104" s="209"/>
      <c r="GZ104" s="209"/>
      <c r="HA104" s="209"/>
      <c r="HB104" s="209"/>
      <c r="HC104" s="209"/>
      <c r="HD104" s="209"/>
      <c r="HE104" s="209"/>
      <c r="HF104" s="209"/>
      <c r="HG104" s="209"/>
      <c r="HH104" s="209"/>
      <c r="HI104" s="209"/>
      <c r="HJ104" s="209"/>
      <c r="HK104" s="209"/>
      <c r="HL104" s="209"/>
      <c r="HM104" s="209"/>
      <c r="HN104" s="209"/>
      <c r="HO104" s="209"/>
      <c r="HP104" s="209"/>
      <c r="HQ104" s="209"/>
      <c r="HR104" s="209"/>
      <c r="HS104" s="209"/>
      <c r="HT104" s="209"/>
      <c r="HU104" s="209"/>
      <c r="HV104" s="209"/>
      <c r="HW104" s="209"/>
      <c r="HX104" s="209"/>
      <c r="HY104" s="209"/>
      <c r="HZ104" s="209"/>
      <c r="IA104" s="209"/>
      <c r="IB104" s="209"/>
      <c r="IC104" s="209"/>
      <c r="ID104" s="209"/>
      <c r="IE104" s="209"/>
      <c r="IF104" s="209"/>
      <c r="IG104" s="209"/>
      <c r="IH104" s="209"/>
      <c r="II104" s="209"/>
      <c r="IJ104" s="209"/>
      <c r="IK104" s="209"/>
      <c r="IL104" s="209"/>
      <c r="IM104" s="209"/>
      <c r="IN104" s="209"/>
      <c r="IO104" s="209"/>
      <c r="IP104" s="209"/>
    </row>
    <row r="105" spans="1:250" s="116" customFormat="1" ht="17.2" customHeight="1" thickBot="1" x14ac:dyDescent="0.2">
      <c r="A105" s="209"/>
      <c r="B105" s="377"/>
      <c r="C105" s="378"/>
      <c r="D105" s="378"/>
      <c r="E105" s="378"/>
      <c r="F105" s="378"/>
      <c r="G105" s="379"/>
      <c r="H105" s="138"/>
      <c r="I105" s="282"/>
      <c r="J105" s="282"/>
      <c r="K105" s="282"/>
      <c r="L105" s="282"/>
      <c r="M105" s="282"/>
      <c r="N105" s="282"/>
      <c r="O105" s="282"/>
      <c r="P105" s="285"/>
      <c r="Q105" s="3386" t="s">
        <v>1869</v>
      </c>
      <c r="R105" s="3386"/>
      <c r="S105" s="3386"/>
      <c r="T105" s="3386"/>
      <c r="U105" s="3386"/>
      <c r="V105" s="3386"/>
      <c r="W105" s="3386"/>
      <c r="X105" s="3386"/>
      <c r="Y105" s="3386"/>
      <c r="Z105" s="3386"/>
      <c r="AA105" s="3386"/>
      <c r="AB105" s="3386"/>
      <c r="AC105" s="281"/>
      <c r="AD105" s="282"/>
      <c r="AI105" s="3380"/>
      <c r="AJ105" s="3381"/>
      <c r="AK105" s="3381"/>
      <c r="AL105" s="3381"/>
      <c r="AM105" s="3381"/>
      <c r="AN105" s="3381"/>
      <c r="AO105" s="3381"/>
      <c r="AP105" s="3381"/>
      <c r="AQ105" s="3381"/>
      <c r="AR105" s="3381"/>
      <c r="AS105" s="3381"/>
      <c r="AT105" s="3382"/>
      <c r="AU105" s="209"/>
      <c r="AV105" s="209"/>
      <c r="AW105" s="256"/>
      <c r="AX105" s="290"/>
      <c r="AY105" s="291"/>
      <c r="AZ105" s="256"/>
      <c r="BA105" s="256"/>
      <c r="BB105" s="256"/>
      <c r="BC105" s="256"/>
      <c r="BD105" s="256"/>
      <c r="BE105" s="256"/>
      <c r="BF105" s="256"/>
      <c r="BG105" s="256"/>
      <c r="BH105" s="256"/>
      <c r="BI105" s="256"/>
      <c r="BJ105" s="256"/>
      <c r="BK105" s="256"/>
      <c r="BL105" s="256"/>
      <c r="BM105" s="209"/>
      <c r="BN105" s="209"/>
      <c r="BO105" s="209"/>
      <c r="BP105" s="209"/>
      <c r="BQ105" s="209"/>
      <c r="BR105" s="209"/>
      <c r="BS105" s="209"/>
      <c r="BT105" s="209"/>
      <c r="BU105" s="209"/>
      <c r="BV105" s="209"/>
      <c r="BW105" s="209"/>
      <c r="BX105" s="209"/>
      <c r="BY105" s="209"/>
      <c r="BZ105" s="209"/>
      <c r="CA105" s="209"/>
      <c r="CB105" s="209"/>
      <c r="CC105" s="209"/>
      <c r="CD105" s="209"/>
      <c r="CE105" s="209"/>
      <c r="CF105" s="209"/>
      <c r="CG105" s="209"/>
      <c r="CH105" s="209"/>
      <c r="CI105" s="209"/>
      <c r="CJ105" s="209"/>
      <c r="CK105" s="209"/>
      <c r="CL105" s="209"/>
      <c r="CM105" s="209"/>
      <c r="CN105" s="209"/>
      <c r="CO105" s="209"/>
      <c r="CP105" s="209"/>
      <c r="CQ105" s="209"/>
      <c r="CR105" s="209"/>
      <c r="CS105" s="209"/>
      <c r="CT105" s="209"/>
      <c r="CU105" s="209"/>
      <c r="CV105" s="209"/>
      <c r="CW105" s="209"/>
      <c r="CX105" s="209"/>
      <c r="CY105" s="209"/>
      <c r="CZ105" s="209"/>
      <c r="DA105" s="209"/>
      <c r="DB105" s="209"/>
      <c r="DC105" s="209"/>
      <c r="DD105" s="209"/>
      <c r="DE105" s="209"/>
      <c r="DF105" s="209"/>
      <c r="DG105" s="209"/>
      <c r="DH105" s="209"/>
      <c r="DI105" s="209"/>
      <c r="DJ105" s="209"/>
      <c r="DK105" s="209"/>
      <c r="DL105" s="209"/>
      <c r="DM105" s="209"/>
      <c r="DN105" s="209"/>
      <c r="DO105" s="209"/>
      <c r="DP105" s="209"/>
      <c r="DQ105" s="209"/>
      <c r="DR105" s="209"/>
      <c r="DS105" s="209"/>
      <c r="DT105" s="209"/>
      <c r="DU105" s="209"/>
      <c r="DV105" s="209"/>
      <c r="DW105" s="209"/>
      <c r="DX105" s="209"/>
      <c r="DY105" s="209"/>
      <c r="DZ105" s="209"/>
      <c r="EA105" s="209"/>
      <c r="EB105" s="209"/>
      <c r="EC105" s="209"/>
      <c r="ED105" s="209"/>
      <c r="EE105" s="209"/>
      <c r="EF105" s="209"/>
      <c r="EG105" s="209"/>
      <c r="EH105" s="209"/>
      <c r="EI105" s="209"/>
      <c r="EJ105" s="209"/>
      <c r="EK105" s="209"/>
      <c r="EL105" s="209"/>
      <c r="EM105" s="209"/>
      <c r="EN105" s="209"/>
      <c r="EO105" s="209"/>
      <c r="EP105" s="209"/>
      <c r="EQ105" s="209"/>
      <c r="ER105" s="209"/>
      <c r="ES105" s="209"/>
      <c r="ET105" s="209"/>
      <c r="EU105" s="209"/>
      <c r="EV105" s="209"/>
      <c r="EW105" s="209"/>
      <c r="EX105" s="209"/>
      <c r="EY105" s="209"/>
      <c r="EZ105" s="209"/>
      <c r="FA105" s="209"/>
      <c r="FB105" s="209"/>
      <c r="FC105" s="209"/>
      <c r="FD105" s="209"/>
      <c r="FE105" s="209"/>
      <c r="FF105" s="209"/>
      <c r="FG105" s="209"/>
      <c r="FH105" s="209"/>
      <c r="FI105" s="209"/>
      <c r="FJ105" s="209"/>
      <c r="FK105" s="209"/>
      <c r="FL105" s="209"/>
      <c r="FM105" s="209"/>
      <c r="FN105" s="209"/>
      <c r="FO105" s="209"/>
      <c r="FP105" s="209"/>
      <c r="FQ105" s="209"/>
      <c r="FR105" s="209"/>
      <c r="FS105" s="209"/>
      <c r="FT105" s="209"/>
      <c r="FU105" s="209"/>
      <c r="FV105" s="209"/>
      <c r="FW105" s="209"/>
      <c r="FX105" s="209"/>
      <c r="FY105" s="209"/>
      <c r="FZ105" s="209"/>
      <c r="GA105" s="209"/>
      <c r="GB105" s="209"/>
      <c r="GC105" s="209"/>
      <c r="GD105" s="209"/>
      <c r="GE105" s="209"/>
      <c r="GF105" s="209"/>
      <c r="GG105" s="209"/>
      <c r="GH105" s="209"/>
      <c r="GI105" s="209"/>
      <c r="GJ105" s="209"/>
      <c r="GK105" s="209"/>
      <c r="GL105" s="209"/>
      <c r="GM105" s="209"/>
      <c r="GN105" s="209"/>
      <c r="GO105" s="209"/>
      <c r="GP105" s="209"/>
      <c r="GQ105" s="209"/>
      <c r="GR105" s="209"/>
      <c r="GS105" s="209"/>
      <c r="GT105" s="209"/>
      <c r="GU105" s="209"/>
      <c r="GV105" s="209"/>
      <c r="GW105" s="209"/>
      <c r="GX105" s="209"/>
      <c r="GY105" s="209"/>
      <c r="GZ105" s="209"/>
      <c r="HA105" s="209"/>
      <c r="HB105" s="209"/>
      <c r="HC105" s="209"/>
      <c r="HD105" s="209"/>
      <c r="HE105" s="209"/>
      <c r="HF105" s="209"/>
      <c r="HG105" s="209"/>
      <c r="HH105" s="209"/>
      <c r="HI105" s="209"/>
      <c r="HJ105" s="209"/>
      <c r="HK105" s="209"/>
      <c r="HL105" s="209"/>
      <c r="HM105" s="209"/>
      <c r="HN105" s="209"/>
      <c r="HO105" s="209"/>
      <c r="HP105" s="209"/>
      <c r="HQ105" s="209"/>
      <c r="HR105" s="209"/>
      <c r="HS105" s="209"/>
      <c r="HT105" s="209"/>
      <c r="HU105" s="209"/>
      <c r="HV105" s="209"/>
      <c r="HW105" s="209"/>
      <c r="HX105" s="209"/>
      <c r="HY105" s="209"/>
      <c r="HZ105" s="209"/>
      <c r="IA105" s="209"/>
      <c r="IB105" s="209"/>
      <c r="IC105" s="209"/>
      <c r="ID105" s="209"/>
      <c r="IE105" s="209"/>
      <c r="IF105" s="209"/>
      <c r="IG105" s="209"/>
      <c r="IH105" s="209"/>
      <c r="II105" s="209"/>
      <c r="IJ105" s="209"/>
      <c r="IK105" s="209"/>
      <c r="IL105" s="209"/>
      <c r="IM105" s="209"/>
      <c r="IN105" s="209"/>
      <c r="IO105" s="209"/>
      <c r="IP105" s="209"/>
    </row>
    <row r="106" spans="1:250" s="116" customFormat="1" ht="17.2" customHeight="1" thickBot="1" x14ac:dyDescent="0.2">
      <c r="A106" s="209"/>
      <c r="B106" s="377"/>
      <c r="C106" s="378"/>
      <c r="D106" s="378"/>
      <c r="E106" s="378"/>
      <c r="F106" s="378"/>
      <c r="G106" s="379"/>
      <c r="H106" s="138"/>
      <c r="I106" s="282"/>
      <c r="J106" s="282"/>
      <c r="K106" s="282"/>
      <c r="L106" s="282"/>
      <c r="M106" s="282"/>
      <c r="N106" s="282"/>
      <c r="O106" s="282"/>
      <c r="P106" s="285"/>
      <c r="Q106" s="3387" t="s">
        <v>1870</v>
      </c>
      <c r="R106" s="3388"/>
      <c r="S106" s="3388"/>
      <c r="T106" s="3388"/>
      <c r="U106" s="3388"/>
      <c r="V106" s="3388"/>
      <c r="W106" s="3388"/>
      <c r="X106" s="3388"/>
      <c r="Y106" s="3388"/>
      <c r="Z106" s="3388"/>
      <c r="AA106" s="3388"/>
      <c r="AB106" s="3389"/>
      <c r="AC106" s="281"/>
      <c r="AD106" s="282"/>
      <c r="AI106" s="3383"/>
      <c r="AJ106" s="3384"/>
      <c r="AK106" s="3384"/>
      <c r="AL106" s="3384"/>
      <c r="AM106" s="3384"/>
      <c r="AN106" s="3384"/>
      <c r="AO106" s="3384"/>
      <c r="AP106" s="3384"/>
      <c r="AQ106" s="3384"/>
      <c r="AR106" s="3384"/>
      <c r="AS106" s="3384"/>
      <c r="AT106" s="3385"/>
      <c r="AU106" s="209"/>
      <c r="AV106" s="209"/>
      <c r="AW106" s="256"/>
      <c r="AX106" s="290"/>
      <c r="AY106" s="291"/>
      <c r="AZ106" s="256"/>
      <c r="BA106" s="256"/>
      <c r="BB106" s="256"/>
      <c r="BC106" s="256"/>
      <c r="BD106" s="256"/>
      <c r="BE106" s="256"/>
      <c r="BF106" s="256"/>
      <c r="BG106" s="256"/>
      <c r="BH106" s="256"/>
      <c r="BI106" s="256"/>
      <c r="BJ106" s="256"/>
      <c r="BK106" s="256"/>
      <c r="BL106" s="256"/>
      <c r="BM106" s="209"/>
      <c r="BN106" s="209"/>
      <c r="BO106" s="209"/>
      <c r="BP106" s="209"/>
      <c r="BQ106" s="209"/>
      <c r="BR106" s="209"/>
      <c r="BS106" s="209"/>
      <c r="BT106" s="209"/>
      <c r="BU106" s="209"/>
      <c r="BV106" s="209"/>
      <c r="BW106" s="209"/>
      <c r="BX106" s="209"/>
      <c r="BY106" s="209"/>
      <c r="BZ106" s="209"/>
      <c r="CA106" s="209"/>
      <c r="CB106" s="209"/>
      <c r="CC106" s="209"/>
      <c r="CD106" s="209"/>
      <c r="CE106" s="209"/>
      <c r="CF106" s="209"/>
      <c r="CG106" s="209"/>
      <c r="CH106" s="209"/>
      <c r="CI106" s="209"/>
      <c r="CJ106" s="209"/>
      <c r="CK106" s="209"/>
      <c r="CL106" s="209"/>
      <c r="CM106" s="209"/>
      <c r="CN106" s="209"/>
      <c r="CO106" s="209"/>
      <c r="CP106" s="209"/>
      <c r="CQ106" s="209"/>
      <c r="CR106" s="209"/>
      <c r="CS106" s="209"/>
      <c r="CT106" s="209"/>
      <c r="CU106" s="209"/>
      <c r="CV106" s="209"/>
      <c r="CW106" s="209"/>
      <c r="CX106" s="209"/>
      <c r="CY106" s="209"/>
      <c r="CZ106" s="209"/>
      <c r="DA106" s="209"/>
      <c r="DB106" s="209"/>
      <c r="DC106" s="209"/>
      <c r="DD106" s="209"/>
      <c r="DE106" s="209"/>
      <c r="DF106" s="209"/>
      <c r="DG106" s="209"/>
      <c r="DH106" s="209"/>
      <c r="DI106" s="209"/>
      <c r="DJ106" s="209"/>
      <c r="DK106" s="209"/>
      <c r="DL106" s="209"/>
      <c r="DM106" s="209"/>
      <c r="DN106" s="209"/>
      <c r="DO106" s="209"/>
      <c r="DP106" s="209"/>
      <c r="DQ106" s="209"/>
      <c r="DR106" s="209"/>
      <c r="DS106" s="209"/>
      <c r="DT106" s="209"/>
      <c r="DU106" s="209"/>
      <c r="DV106" s="209"/>
      <c r="DW106" s="209"/>
      <c r="DX106" s="209"/>
      <c r="DY106" s="209"/>
      <c r="DZ106" s="209"/>
      <c r="EA106" s="209"/>
      <c r="EB106" s="209"/>
      <c r="EC106" s="209"/>
      <c r="ED106" s="209"/>
      <c r="EE106" s="209"/>
      <c r="EF106" s="209"/>
      <c r="EG106" s="209"/>
      <c r="EH106" s="209"/>
      <c r="EI106" s="209"/>
      <c r="EJ106" s="209"/>
      <c r="EK106" s="209"/>
      <c r="EL106" s="209"/>
      <c r="EM106" s="209"/>
      <c r="EN106" s="209"/>
      <c r="EO106" s="209"/>
      <c r="EP106" s="209"/>
      <c r="EQ106" s="209"/>
      <c r="ER106" s="209"/>
      <c r="ES106" s="209"/>
      <c r="ET106" s="209"/>
      <c r="EU106" s="209"/>
      <c r="EV106" s="209"/>
      <c r="EW106" s="209"/>
      <c r="EX106" s="209"/>
      <c r="EY106" s="209"/>
      <c r="EZ106" s="209"/>
      <c r="FA106" s="209"/>
      <c r="FB106" s="209"/>
      <c r="FC106" s="209"/>
      <c r="FD106" s="209"/>
      <c r="FE106" s="209"/>
      <c r="FF106" s="209"/>
      <c r="FG106" s="209"/>
      <c r="FH106" s="209"/>
      <c r="FI106" s="209"/>
      <c r="FJ106" s="209"/>
      <c r="FK106" s="209"/>
      <c r="FL106" s="209"/>
      <c r="FM106" s="209"/>
      <c r="FN106" s="209"/>
      <c r="FO106" s="209"/>
      <c r="FP106" s="209"/>
      <c r="FQ106" s="209"/>
      <c r="FR106" s="209"/>
      <c r="FS106" s="209"/>
      <c r="FT106" s="209"/>
      <c r="FU106" s="209"/>
      <c r="FV106" s="209"/>
      <c r="FW106" s="209"/>
      <c r="FX106" s="209"/>
      <c r="FY106" s="209"/>
      <c r="FZ106" s="209"/>
      <c r="GA106" s="209"/>
      <c r="GB106" s="209"/>
      <c r="GC106" s="209"/>
      <c r="GD106" s="209"/>
      <c r="GE106" s="209"/>
      <c r="GF106" s="209"/>
      <c r="GG106" s="209"/>
      <c r="GH106" s="209"/>
      <c r="GI106" s="209"/>
      <c r="GJ106" s="209"/>
      <c r="GK106" s="209"/>
      <c r="GL106" s="209"/>
      <c r="GM106" s="209"/>
      <c r="GN106" s="209"/>
      <c r="GO106" s="209"/>
      <c r="GP106" s="209"/>
      <c r="GQ106" s="209"/>
      <c r="GR106" s="209"/>
      <c r="GS106" s="209"/>
      <c r="GT106" s="209"/>
      <c r="GU106" s="209"/>
      <c r="GV106" s="209"/>
      <c r="GW106" s="209"/>
      <c r="GX106" s="209"/>
      <c r="GY106" s="209"/>
      <c r="GZ106" s="209"/>
      <c r="HA106" s="209"/>
      <c r="HB106" s="209"/>
      <c r="HC106" s="209"/>
      <c r="HD106" s="209"/>
      <c r="HE106" s="209"/>
      <c r="HF106" s="209"/>
      <c r="HG106" s="209"/>
      <c r="HH106" s="209"/>
      <c r="HI106" s="209"/>
      <c r="HJ106" s="209"/>
      <c r="HK106" s="209"/>
      <c r="HL106" s="209"/>
      <c r="HM106" s="209"/>
      <c r="HN106" s="209"/>
      <c r="HO106" s="209"/>
      <c r="HP106" s="209"/>
      <c r="HQ106" s="209"/>
      <c r="HR106" s="209"/>
      <c r="HS106" s="209"/>
      <c r="HT106" s="209"/>
      <c r="HU106" s="209"/>
      <c r="HV106" s="209"/>
      <c r="HW106" s="209"/>
      <c r="HX106" s="209"/>
      <c r="HY106" s="209"/>
      <c r="HZ106" s="209"/>
      <c r="IA106" s="209"/>
      <c r="IB106" s="209"/>
      <c r="IC106" s="209"/>
      <c r="ID106" s="209"/>
      <c r="IE106" s="209"/>
      <c r="IF106" s="209"/>
      <c r="IG106" s="209"/>
      <c r="IH106" s="209"/>
      <c r="II106" s="209"/>
      <c r="IJ106" s="209"/>
      <c r="IK106" s="209"/>
      <c r="IL106" s="209"/>
      <c r="IM106" s="209"/>
      <c r="IN106" s="209"/>
      <c r="IO106" s="209"/>
      <c r="IP106" s="209"/>
    </row>
    <row r="107" spans="1:250" s="116" customFormat="1" ht="17.2" customHeight="1" x14ac:dyDescent="0.15">
      <c r="A107" s="209"/>
      <c r="B107" s="377"/>
      <c r="C107" s="378"/>
      <c r="D107" s="378"/>
      <c r="E107" s="378"/>
      <c r="F107" s="378"/>
      <c r="G107" s="379"/>
      <c r="H107" s="138"/>
      <c r="I107" s="282"/>
      <c r="J107" s="282"/>
      <c r="K107" s="282"/>
      <c r="L107" s="282"/>
      <c r="M107" s="282"/>
      <c r="N107" s="282"/>
      <c r="O107" s="282"/>
      <c r="P107" s="285"/>
      <c r="Q107" s="3390"/>
      <c r="R107" s="3391"/>
      <c r="S107" s="3391"/>
      <c r="T107" s="3391"/>
      <c r="U107" s="3391"/>
      <c r="V107" s="3391"/>
      <c r="W107" s="3391"/>
      <c r="X107" s="3391"/>
      <c r="Y107" s="3391"/>
      <c r="Z107" s="3391"/>
      <c r="AA107" s="3391"/>
      <c r="AB107" s="3392"/>
      <c r="AC107" s="281"/>
      <c r="AD107" s="282"/>
      <c r="AN107"/>
      <c r="AO107"/>
      <c r="AR107" s="139"/>
      <c r="AS107" s="139"/>
      <c r="AT107" s="273"/>
      <c r="AU107" s="209"/>
      <c r="AV107" s="209"/>
      <c r="AW107" s="256"/>
      <c r="AX107" s="290"/>
      <c r="AY107" s="291"/>
      <c r="AZ107" s="256"/>
      <c r="BA107" s="256"/>
      <c r="BB107" s="256"/>
      <c r="BC107" s="256"/>
      <c r="BD107" s="256"/>
      <c r="BE107" s="256"/>
      <c r="BF107" s="256"/>
      <c r="BG107" s="256"/>
      <c r="BH107" s="256"/>
      <c r="BI107" s="256"/>
      <c r="BJ107" s="256"/>
      <c r="BK107" s="256"/>
      <c r="BL107" s="256"/>
      <c r="BM107" s="209"/>
      <c r="BN107" s="209"/>
      <c r="BO107" s="209"/>
      <c r="BP107" s="209"/>
      <c r="BQ107" s="209"/>
      <c r="BR107" s="209"/>
      <c r="BS107" s="209"/>
      <c r="BT107" s="209"/>
      <c r="BU107" s="209"/>
      <c r="BV107" s="209"/>
      <c r="BW107" s="209"/>
      <c r="BX107" s="209"/>
      <c r="BY107" s="209"/>
      <c r="BZ107" s="209"/>
      <c r="CA107" s="209"/>
      <c r="CB107" s="209"/>
      <c r="CC107" s="209"/>
      <c r="CD107" s="209"/>
      <c r="CE107" s="209"/>
      <c r="CF107" s="209"/>
      <c r="CG107" s="209"/>
      <c r="CH107" s="209"/>
      <c r="CI107" s="209"/>
      <c r="CJ107" s="209"/>
      <c r="CK107" s="209"/>
      <c r="CL107" s="209"/>
      <c r="CM107" s="209"/>
      <c r="CN107" s="209"/>
      <c r="CO107" s="209"/>
      <c r="CP107" s="209"/>
      <c r="CQ107" s="209"/>
      <c r="CR107" s="209"/>
      <c r="CS107" s="209"/>
      <c r="CT107" s="209"/>
      <c r="CU107" s="209"/>
      <c r="CV107" s="209"/>
      <c r="CW107" s="209"/>
      <c r="CX107" s="209"/>
      <c r="CY107" s="209"/>
      <c r="CZ107" s="209"/>
      <c r="DA107" s="209"/>
      <c r="DB107" s="209"/>
      <c r="DC107" s="209"/>
      <c r="DD107" s="209"/>
      <c r="DE107" s="209"/>
      <c r="DF107" s="209"/>
      <c r="DG107" s="209"/>
      <c r="DH107" s="209"/>
      <c r="DI107" s="209"/>
      <c r="DJ107" s="209"/>
      <c r="DK107" s="209"/>
      <c r="DL107" s="209"/>
      <c r="DM107" s="209"/>
      <c r="DN107" s="209"/>
      <c r="DO107" s="209"/>
      <c r="DP107" s="209"/>
      <c r="DQ107" s="209"/>
      <c r="DR107" s="209"/>
      <c r="DS107" s="209"/>
      <c r="DT107" s="209"/>
      <c r="DU107" s="209"/>
      <c r="DV107" s="209"/>
      <c r="DW107" s="209"/>
      <c r="DX107" s="209"/>
      <c r="DY107" s="209"/>
      <c r="DZ107" s="209"/>
      <c r="EA107" s="209"/>
      <c r="EB107" s="209"/>
      <c r="EC107" s="209"/>
      <c r="ED107" s="209"/>
      <c r="EE107" s="209"/>
      <c r="EF107" s="209"/>
      <c r="EG107" s="209"/>
      <c r="EH107" s="209"/>
      <c r="EI107" s="209"/>
      <c r="EJ107" s="209"/>
      <c r="EK107" s="209"/>
      <c r="EL107" s="209"/>
      <c r="EM107" s="209"/>
      <c r="EN107" s="209"/>
      <c r="EO107" s="209"/>
      <c r="EP107" s="209"/>
      <c r="EQ107" s="209"/>
      <c r="ER107" s="209"/>
      <c r="ES107" s="209"/>
      <c r="ET107" s="209"/>
      <c r="EU107" s="209"/>
      <c r="EV107" s="209"/>
      <c r="EW107" s="209"/>
      <c r="EX107" s="209"/>
      <c r="EY107" s="209"/>
      <c r="EZ107" s="209"/>
      <c r="FA107" s="209"/>
      <c r="FB107" s="209"/>
      <c r="FC107" s="209"/>
      <c r="FD107" s="209"/>
      <c r="FE107" s="209"/>
      <c r="FF107" s="209"/>
      <c r="FG107" s="209"/>
      <c r="FH107" s="209"/>
      <c r="FI107" s="209"/>
      <c r="FJ107" s="209"/>
      <c r="FK107" s="209"/>
      <c r="FL107" s="209"/>
      <c r="FM107" s="209"/>
      <c r="FN107" s="209"/>
      <c r="FO107" s="209"/>
      <c r="FP107" s="209"/>
      <c r="FQ107" s="209"/>
      <c r="FR107" s="209"/>
      <c r="FS107" s="209"/>
      <c r="FT107" s="209"/>
      <c r="FU107" s="209"/>
      <c r="FV107" s="209"/>
      <c r="FW107" s="209"/>
      <c r="FX107" s="209"/>
      <c r="FY107" s="209"/>
      <c r="FZ107" s="209"/>
      <c r="GA107" s="209"/>
      <c r="GB107" s="209"/>
      <c r="GC107" s="209"/>
      <c r="GD107" s="209"/>
      <c r="GE107" s="209"/>
      <c r="GF107" s="209"/>
      <c r="GG107" s="209"/>
      <c r="GH107" s="209"/>
      <c r="GI107" s="209"/>
      <c r="GJ107" s="209"/>
      <c r="GK107" s="209"/>
      <c r="GL107" s="209"/>
      <c r="GM107" s="209"/>
      <c r="GN107" s="209"/>
      <c r="GO107" s="209"/>
      <c r="GP107" s="209"/>
      <c r="GQ107" s="209"/>
      <c r="GR107" s="209"/>
      <c r="GS107" s="209"/>
      <c r="GT107" s="209"/>
      <c r="GU107" s="209"/>
      <c r="GV107" s="209"/>
      <c r="GW107" s="209"/>
      <c r="GX107" s="209"/>
      <c r="GY107" s="209"/>
      <c r="GZ107" s="209"/>
      <c r="HA107" s="209"/>
      <c r="HB107" s="209"/>
      <c r="HC107" s="209"/>
      <c r="HD107" s="209"/>
      <c r="HE107" s="209"/>
      <c r="HF107" s="209"/>
      <c r="HG107" s="209"/>
      <c r="HH107" s="209"/>
      <c r="HI107" s="209"/>
      <c r="HJ107" s="209"/>
      <c r="HK107" s="209"/>
      <c r="HL107" s="209"/>
      <c r="HM107" s="209"/>
      <c r="HN107" s="209"/>
      <c r="HO107" s="209"/>
      <c r="HP107" s="209"/>
      <c r="HQ107" s="209"/>
      <c r="HR107" s="209"/>
      <c r="HS107" s="209"/>
      <c r="HT107" s="209"/>
      <c r="HU107" s="209"/>
      <c r="HV107" s="209"/>
      <c r="HW107" s="209"/>
      <c r="HX107" s="209"/>
      <c r="HY107" s="209"/>
      <c r="HZ107" s="209"/>
      <c r="IA107" s="209"/>
      <c r="IB107" s="209"/>
      <c r="IC107" s="209"/>
      <c r="ID107" s="209"/>
      <c r="IE107" s="209"/>
      <c r="IF107" s="209"/>
      <c r="IG107" s="209"/>
      <c r="IH107" s="209"/>
      <c r="II107" s="209"/>
      <c r="IJ107" s="209"/>
      <c r="IK107" s="209"/>
      <c r="IL107" s="209"/>
      <c r="IM107" s="209"/>
      <c r="IN107" s="209"/>
      <c r="IO107" s="209"/>
      <c r="IP107" s="209"/>
    </row>
    <row r="108" spans="1:250" s="116" customFormat="1" ht="17.2" customHeight="1" x14ac:dyDescent="0.15">
      <c r="A108" s="209"/>
      <c r="B108" s="377"/>
      <c r="C108" s="378"/>
      <c r="D108" s="378"/>
      <c r="E108" s="378"/>
      <c r="F108" s="378"/>
      <c r="G108" s="379"/>
      <c r="H108" s="138"/>
      <c r="I108" s="295"/>
      <c r="J108" s="295"/>
      <c r="K108" s="295"/>
      <c r="L108" s="295"/>
      <c r="M108" s="295"/>
      <c r="N108" s="295"/>
      <c r="O108" s="295"/>
      <c r="P108" s="285"/>
      <c r="Q108" s="3390"/>
      <c r="R108" s="3391"/>
      <c r="S108" s="3391"/>
      <c r="T108" s="3391"/>
      <c r="U108" s="3391"/>
      <c r="V108" s="3391"/>
      <c r="W108" s="3391"/>
      <c r="X108" s="3391"/>
      <c r="Y108" s="3391"/>
      <c r="Z108" s="3391"/>
      <c r="AA108" s="3391"/>
      <c r="AB108" s="3392"/>
      <c r="AC108" s="281"/>
      <c r="AD108" s="295"/>
      <c r="AN108"/>
      <c r="AO108"/>
      <c r="AR108" s="139"/>
      <c r="AS108" s="139"/>
      <c r="AT108" s="273"/>
      <c r="AU108" s="209"/>
      <c r="AV108" s="209"/>
      <c r="AW108" s="256"/>
      <c r="AX108" s="290"/>
      <c r="AY108" s="291"/>
      <c r="AZ108" s="256"/>
      <c r="BA108" s="256"/>
      <c r="BB108" s="256"/>
      <c r="BC108" s="256"/>
      <c r="BD108" s="256"/>
      <c r="BE108" s="256"/>
      <c r="BF108" s="256"/>
      <c r="BG108" s="256"/>
      <c r="BH108" s="256"/>
      <c r="BI108" s="256"/>
      <c r="BJ108" s="256"/>
      <c r="BK108" s="256"/>
      <c r="BL108" s="256"/>
      <c r="BM108" s="209"/>
      <c r="BN108" s="209"/>
      <c r="BO108" s="209"/>
      <c r="BP108" s="209"/>
      <c r="BQ108" s="209"/>
      <c r="BR108" s="209"/>
      <c r="BS108" s="209"/>
      <c r="BT108" s="209"/>
      <c r="BU108" s="209"/>
      <c r="BV108" s="209"/>
      <c r="BW108" s="209"/>
      <c r="BX108" s="209"/>
      <c r="BY108" s="209"/>
      <c r="BZ108" s="209"/>
      <c r="CA108" s="209"/>
      <c r="CB108" s="209"/>
      <c r="CC108" s="209"/>
      <c r="CD108" s="209"/>
      <c r="CE108" s="209"/>
      <c r="CF108" s="209"/>
      <c r="CG108" s="209"/>
      <c r="CH108" s="209"/>
      <c r="CI108" s="209"/>
      <c r="CJ108" s="209"/>
      <c r="CK108" s="209"/>
      <c r="CL108" s="209"/>
      <c r="CM108" s="209"/>
      <c r="CN108" s="209"/>
      <c r="CO108" s="209"/>
      <c r="CP108" s="209"/>
      <c r="CQ108" s="209"/>
      <c r="CR108" s="209"/>
      <c r="CS108" s="209"/>
      <c r="CT108" s="209"/>
      <c r="CU108" s="209"/>
      <c r="CV108" s="209"/>
      <c r="CW108" s="209"/>
      <c r="CX108" s="209"/>
      <c r="CY108" s="209"/>
      <c r="CZ108" s="209"/>
      <c r="DA108" s="209"/>
      <c r="DB108" s="209"/>
      <c r="DC108" s="209"/>
      <c r="DD108" s="209"/>
      <c r="DE108" s="209"/>
      <c r="DF108" s="209"/>
      <c r="DG108" s="209"/>
      <c r="DH108" s="209"/>
      <c r="DI108" s="209"/>
      <c r="DJ108" s="209"/>
      <c r="DK108" s="209"/>
      <c r="DL108" s="209"/>
      <c r="DM108" s="209"/>
      <c r="DN108" s="209"/>
      <c r="DO108" s="209"/>
      <c r="DP108" s="209"/>
      <c r="DQ108" s="209"/>
      <c r="DR108" s="209"/>
      <c r="DS108" s="209"/>
      <c r="DT108" s="209"/>
      <c r="DU108" s="209"/>
      <c r="DV108" s="209"/>
      <c r="DW108" s="209"/>
      <c r="DX108" s="209"/>
      <c r="DY108" s="209"/>
      <c r="DZ108" s="209"/>
      <c r="EA108" s="209"/>
      <c r="EB108" s="209"/>
      <c r="EC108" s="209"/>
      <c r="ED108" s="209"/>
      <c r="EE108" s="209"/>
      <c r="EF108" s="209"/>
      <c r="EG108" s="209"/>
      <c r="EH108" s="209"/>
      <c r="EI108" s="209"/>
      <c r="EJ108" s="209"/>
      <c r="EK108" s="209"/>
      <c r="EL108" s="209"/>
      <c r="EM108" s="209"/>
      <c r="EN108" s="209"/>
      <c r="EO108" s="209"/>
      <c r="EP108" s="209"/>
      <c r="EQ108" s="209"/>
      <c r="ER108" s="209"/>
      <c r="ES108" s="209"/>
      <c r="ET108" s="209"/>
      <c r="EU108" s="209"/>
      <c r="EV108" s="209"/>
      <c r="EW108" s="209"/>
      <c r="EX108" s="209"/>
      <c r="EY108" s="209"/>
      <c r="EZ108" s="209"/>
      <c r="FA108" s="209"/>
      <c r="FB108" s="209"/>
      <c r="FC108" s="209"/>
      <c r="FD108" s="209"/>
      <c r="FE108" s="209"/>
      <c r="FF108" s="209"/>
      <c r="FG108" s="209"/>
      <c r="FH108" s="209"/>
      <c r="FI108" s="209"/>
      <c r="FJ108" s="209"/>
      <c r="FK108" s="209"/>
      <c r="FL108" s="209"/>
      <c r="FM108" s="209"/>
      <c r="FN108" s="209"/>
      <c r="FO108" s="209"/>
      <c r="FP108" s="209"/>
      <c r="FQ108" s="209"/>
      <c r="FR108" s="209"/>
      <c r="FS108" s="209"/>
      <c r="FT108" s="209"/>
      <c r="FU108" s="209"/>
      <c r="FV108" s="209"/>
      <c r="FW108" s="209"/>
      <c r="FX108" s="209"/>
      <c r="FY108" s="209"/>
      <c r="FZ108" s="209"/>
      <c r="GA108" s="209"/>
      <c r="GB108" s="209"/>
      <c r="GC108" s="209"/>
      <c r="GD108" s="209"/>
      <c r="GE108" s="209"/>
      <c r="GF108" s="209"/>
      <c r="GG108" s="209"/>
      <c r="GH108" s="209"/>
      <c r="GI108" s="209"/>
      <c r="GJ108" s="209"/>
      <c r="GK108" s="209"/>
      <c r="GL108" s="209"/>
      <c r="GM108" s="209"/>
      <c r="GN108" s="209"/>
      <c r="GO108" s="209"/>
      <c r="GP108" s="209"/>
      <c r="GQ108" s="209"/>
      <c r="GR108" s="209"/>
      <c r="GS108" s="209"/>
      <c r="GT108" s="209"/>
      <c r="GU108" s="209"/>
      <c r="GV108" s="209"/>
      <c r="GW108" s="209"/>
      <c r="GX108" s="209"/>
      <c r="GY108" s="209"/>
      <c r="GZ108" s="209"/>
      <c r="HA108" s="209"/>
      <c r="HB108" s="209"/>
      <c r="HC108" s="209"/>
      <c r="HD108" s="209"/>
      <c r="HE108" s="209"/>
      <c r="HF108" s="209"/>
      <c r="HG108" s="209"/>
      <c r="HH108" s="209"/>
      <c r="HI108" s="209"/>
      <c r="HJ108" s="209"/>
      <c r="HK108" s="209"/>
      <c r="HL108" s="209"/>
      <c r="HM108" s="209"/>
      <c r="HN108" s="209"/>
      <c r="HO108" s="209"/>
      <c r="HP108" s="209"/>
      <c r="HQ108" s="209"/>
      <c r="HR108" s="209"/>
      <c r="HS108" s="209"/>
      <c r="HT108" s="209"/>
      <c r="HU108" s="209"/>
      <c r="HV108" s="209"/>
      <c r="HW108" s="209"/>
      <c r="HX108" s="209"/>
      <c r="HY108" s="209"/>
      <c r="HZ108" s="209"/>
      <c r="IA108" s="209"/>
      <c r="IB108" s="209"/>
      <c r="IC108" s="209"/>
      <c r="ID108" s="209"/>
      <c r="IE108" s="209"/>
      <c r="IF108" s="209"/>
      <c r="IG108" s="209"/>
      <c r="IH108" s="209"/>
      <c r="II108" s="209"/>
      <c r="IJ108" s="209"/>
      <c r="IK108" s="209"/>
      <c r="IL108" s="209"/>
      <c r="IM108" s="209"/>
      <c r="IN108" s="209"/>
      <c r="IO108" s="209"/>
      <c r="IP108" s="209"/>
    </row>
    <row r="109" spans="1:250" s="116" customFormat="1" ht="17.2" customHeight="1" x14ac:dyDescent="0.15">
      <c r="A109" s="209"/>
      <c r="B109" s="377"/>
      <c r="C109" s="378"/>
      <c r="D109" s="378"/>
      <c r="E109" s="378"/>
      <c r="F109" s="378"/>
      <c r="G109" s="379"/>
      <c r="H109" s="138"/>
      <c r="I109" s="295"/>
      <c r="J109" s="295"/>
      <c r="K109" s="295"/>
      <c r="L109" s="295"/>
      <c r="M109" s="295"/>
      <c r="N109" s="295"/>
      <c r="O109" s="295"/>
      <c r="P109" s="285"/>
      <c r="Q109" s="3390"/>
      <c r="R109" s="3391"/>
      <c r="S109" s="3391"/>
      <c r="T109" s="3391"/>
      <c r="U109" s="3391"/>
      <c r="V109" s="3391"/>
      <c r="W109" s="3391"/>
      <c r="X109" s="3391"/>
      <c r="Y109" s="3391"/>
      <c r="Z109" s="3391"/>
      <c r="AA109" s="3391"/>
      <c r="AB109" s="3392"/>
      <c r="AC109" s="281"/>
      <c r="AD109" s="295"/>
      <c r="AN109"/>
      <c r="AO109"/>
      <c r="AR109" s="139"/>
      <c r="AS109" s="139"/>
      <c r="AT109" s="273"/>
      <c r="AU109" s="209"/>
      <c r="AV109" s="209"/>
      <c r="AW109" s="256"/>
      <c r="AX109" s="290"/>
      <c r="AY109" s="291"/>
      <c r="AZ109" s="256"/>
      <c r="BA109" s="256"/>
      <c r="BB109" s="256"/>
      <c r="BC109" s="256"/>
      <c r="BD109" s="256"/>
      <c r="BE109" s="256"/>
      <c r="BF109" s="256"/>
      <c r="BG109" s="256"/>
      <c r="BH109" s="256"/>
      <c r="BI109" s="256"/>
      <c r="BJ109" s="256"/>
      <c r="BK109" s="256"/>
      <c r="BL109" s="256"/>
      <c r="BM109" s="209"/>
      <c r="BN109" s="209"/>
      <c r="BO109" s="209"/>
      <c r="BP109" s="209"/>
      <c r="BQ109" s="209"/>
      <c r="BR109" s="209"/>
      <c r="BS109" s="209"/>
      <c r="BT109" s="209"/>
      <c r="BU109" s="209"/>
      <c r="BV109" s="209"/>
      <c r="BW109" s="209"/>
      <c r="BX109" s="209"/>
      <c r="BY109" s="209"/>
      <c r="BZ109" s="209"/>
      <c r="CA109" s="209"/>
      <c r="CB109" s="209"/>
      <c r="CC109" s="209"/>
      <c r="CD109" s="209"/>
      <c r="CE109" s="209"/>
      <c r="CF109" s="209"/>
      <c r="CG109" s="209"/>
      <c r="CH109" s="209"/>
      <c r="CI109" s="209"/>
      <c r="CJ109" s="209"/>
      <c r="CK109" s="209"/>
      <c r="CL109" s="209"/>
      <c r="CM109" s="209"/>
      <c r="CN109" s="209"/>
      <c r="CO109" s="209"/>
      <c r="CP109" s="209"/>
      <c r="CQ109" s="209"/>
      <c r="CR109" s="209"/>
      <c r="CS109" s="209"/>
      <c r="CT109" s="209"/>
      <c r="CU109" s="209"/>
      <c r="CV109" s="209"/>
      <c r="CW109" s="209"/>
      <c r="CX109" s="209"/>
      <c r="CY109" s="209"/>
      <c r="CZ109" s="209"/>
      <c r="DA109" s="209"/>
      <c r="DB109" s="209"/>
      <c r="DC109" s="209"/>
      <c r="DD109" s="209"/>
      <c r="DE109" s="209"/>
      <c r="DF109" s="209"/>
      <c r="DG109" s="209"/>
      <c r="DH109" s="209"/>
      <c r="DI109" s="209"/>
      <c r="DJ109" s="209"/>
      <c r="DK109" s="209"/>
      <c r="DL109" s="209"/>
      <c r="DM109" s="209"/>
      <c r="DN109" s="209"/>
      <c r="DO109" s="209"/>
      <c r="DP109" s="209"/>
      <c r="DQ109" s="209"/>
      <c r="DR109" s="209"/>
      <c r="DS109" s="209"/>
      <c r="DT109" s="209"/>
      <c r="DU109" s="209"/>
      <c r="DV109" s="209"/>
      <c r="DW109" s="209"/>
      <c r="DX109" s="209"/>
      <c r="DY109" s="209"/>
      <c r="DZ109" s="209"/>
      <c r="EA109" s="209"/>
      <c r="EB109" s="209"/>
      <c r="EC109" s="209"/>
      <c r="ED109" s="209"/>
      <c r="EE109" s="209"/>
      <c r="EF109" s="209"/>
      <c r="EG109" s="209"/>
      <c r="EH109" s="209"/>
      <c r="EI109" s="209"/>
      <c r="EJ109" s="209"/>
      <c r="EK109" s="209"/>
      <c r="EL109" s="209"/>
      <c r="EM109" s="209"/>
      <c r="EN109" s="209"/>
      <c r="EO109" s="209"/>
      <c r="EP109" s="209"/>
      <c r="EQ109" s="209"/>
      <c r="ER109" s="209"/>
      <c r="ES109" s="209"/>
      <c r="ET109" s="209"/>
      <c r="EU109" s="209"/>
      <c r="EV109" s="209"/>
      <c r="EW109" s="209"/>
      <c r="EX109" s="209"/>
      <c r="EY109" s="209"/>
      <c r="EZ109" s="209"/>
      <c r="FA109" s="209"/>
      <c r="FB109" s="209"/>
      <c r="FC109" s="209"/>
      <c r="FD109" s="209"/>
      <c r="FE109" s="209"/>
      <c r="FF109" s="209"/>
      <c r="FG109" s="209"/>
      <c r="FH109" s="209"/>
      <c r="FI109" s="209"/>
      <c r="FJ109" s="209"/>
      <c r="FK109" s="209"/>
      <c r="FL109" s="209"/>
      <c r="FM109" s="209"/>
      <c r="FN109" s="209"/>
      <c r="FO109" s="209"/>
      <c r="FP109" s="209"/>
      <c r="FQ109" s="209"/>
      <c r="FR109" s="209"/>
      <c r="FS109" s="209"/>
      <c r="FT109" s="209"/>
      <c r="FU109" s="209"/>
      <c r="FV109" s="209"/>
      <c r="FW109" s="209"/>
      <c r="FX109" s="209"/>
      <c r="FY109" s="209"/>
      <c r="FZ109" s="209"/>
      <c r="GA109" s="209"/>
      <c r="GB109" s="209"/>
      <c r="GC109" s="209"/>
      <c r="GD109" s="209"/>
      <c r="GE109" s="209"/>
      <c r="GF109" s="209"/>
      <c r="GG109" s="209"/>
      <c r="GH109" s="209"/>
      <c r="GI109" s="209"/>
      <c r="GJ109" s="209"/>
      <c r="GK109" s="209"/>
      <c r="GL109" s="209"/>
      <c r="GM109" s="209"/>
      <c r="GN109" s="209"/>
      <c r="GO109" s="209"/>
      <c r="GP109" s="209"/>
      <c r="GQ109" s="209"/>
      <c r="GR109" s="209"/>
      <c r="GS109" s="209"/>
      <c r="GT109" s="209"/>
      <c r="GU109" s="209"/>
      <c r="GV109" s="209"/>
      <c r="GW109" s="209"/>
      <c r="GX109" s="209"/>
      <c r="GY109" s="209"/>
      <c r="GZ109" s="209"/>
      <c r="HA109" s="209"/>
      <c r="HB109" s="209"/>
      <c r="HC109" s="209"/>
      <c r="HD109" s="209"/>
      <c r="HE109" s="209"/>
      <c r="HF109" s="209"/>
      <c r="HG109" s="209"/>
      <c r="HH109" s="209"/>
      <c r="HI109" s="209"/>
      <c r="HJ109" s="209"/>
      <c r="HK109" s="209"/>
      <c r="HL109" s="209"/>
      <c r="HM109" s="209"/>
      <c r="HN109" s="209"/>
      <c r="HO109" s="209"/>
      <c r="HP109" s="209"/>
      <c r="HQ109" s="209"/>
      <c r="HR109" s="209"/>
      <c r="HS109" s="209"/>
      <c r="HT109" s="209"/>
      <c r="HU109" s="209"/>
      <c r="HV109" s="209"/>
      <c r="HW109" s="209"/>
      <c r="HX109" s="209"/>
      <c r="HY109" s="209"/>
      <c r="HZ109" s="209"/>
      <c r="IA109" s="209"/>
      <c r="IB109" s="209"/>
      <c r="IC109" s="209"/>
      <c r="ID109" s="209"/>
      <c r="IE109" s="209"/>
      <c r="IF109" s="209"/>
      <c r="IG109" s="209"/>
      <c r="IH109" s="209"/>
      <c r="II109" s="209"/>
      <c r="IJ109" s="209"/>
      <c r="IK109" s="209"/>
      <c r="IL109" s="209"/>
      <c r="IM109" s="209"/>
      <c r="IN109" s="209"/>
      <c r="IO109" s="209"/>
      <c r="IP109" s="209"/>
    </row>
    <row r="110" spans="1:250" s="116" customFormat="1" ht="17.2" customHeight="1" x14ac:dyDescent="0.15">
      <c r="A110" s="209"/>
      <c r="B110" s="377"/>
      <c r="C110" s="378"/>
      <c r="D110" s="378"/>
      <c r="E110" s="378"/>
      <c r="F110" s="378"/>
      <c r="G110" s="379"/>
      <c r="H110" s="138"/>
      <c r="I110" s="295"/>
      <c r="J110" s="295"/>
      <c r="K110" s="295"/>
      <c r="L110" s="295"/>
      <c r="M110" s="295"/>
      <c r="N110" s="295"/>
      <c r="O110" s="295"/>
      <c r="P110" s="285"/>
      <c r="Q110" s="3390"/>
      <c r="R110" s="3391"/>
      <c r="S110" s="3391"/>
      <c r="T110" s="3391"/>
      <c r="U110" s="3391"/>
      <c r="V110" s="3391"/>
      <c r="W110" s="3391"/>
      <c r="X110" s="3391"/>
      <c r="Y110" s="3391"/>
      <c r="Z110" s="3391"/>
      <c r="AA110" s="3391"/>
      <c r="AB110" s="3392"/>
      <c r="AC110" s="281"/>
      <c r="AD110" s="295"/>
      <c r="AN110"/>
      <c r="AO110"/>
      <c r="AR110" s="139"/>
      <c r="AS110" s="139"/>
      <c r="AT110" s="273"/>
      <c r="AU110" s="209"/>
      <c r="AV110" s="209"/>
      <c r="AW110" s="256"/>
      <c r="AX110" s="290"/>
      <c r="AY110" s="291"/>
      <c r="AZ110" s="256"/>
      <c r="BA110" s="256"/>
      <c r="BB110" s="256"/>
      <c r="BC110" s="256"/>
      <c r="BD110" s="256"/>
      <c r="BE110" s="256"/>
      <c r="BF110" s="256"/>
      <c r="BG110" s="256"/>
      <c r="BH110" s="256"/>
      <c r="BI110" s="256"/>
      <c r="BJ110" s="256"/>
      <c r="BK110" s="256"/>
      <c r="BL110" s="256"/>
      <c r="BM110" s="209"/>
      <c r="BN110" s="209"/>
      <c r="BO110" s="209"/>
      <c r="BP110" s="209"/>
      <c r="BQ110" s="209"/>
      <c r="BR110" s="209"/>
      <c r="BS110" s="209"/>
      <c r="BT110" s="209"/>
      <c r="BU110" s="209"/>
      <c r="BV110" s="209"/>
      <c r="BW110" s="209"/>
      <c r="BX110" s="209"/>
      <c r="BY110" s="209"/>
      <c r="BZ110" s="209"/>
      <c r="CA110" s="209"/>
      <c r="CB110" s="209"/>
      <c r="CC110" s="209"/>
      <c r="CD110" s="209"/>
      <c r="CE110" s="209"/>
      <c r="CF110" s="209"/>
      <c r="CG110" s="209"/>
      <c r="CH110" s="209"/>
      <c r="CI110" s="209"/>
      <c r="CJ110" s="209"/>
      <c r="CK110" s="209"/>
      <c r="CL110" s="209"/>
      <c r="CM110" s="209"/>
      <c r="CN110" s="209"/>
      <c r="CO110" s="209"/>
      <c r="CP110" s="209"/>
      <c r="CQ110" s="209"/>
      <c r="CR110" s="209"/>
      <c r="CS110" s="209"/>
      <c r="CT110" s="209"/>
      <c r="CU110" s="209"/>
      <c r="CV110" s="209"/>
      <c r="CW110" s="209"/>
      <c r="CX110" s="209"/>
      <c r="CY110" s="209"/>
      <c r="CZ110" s="209"/>
      <c r="DA110" s="209"/>
      <c r="DB110" s="209"/>
      <c r="DC110" s="209"/>
      <c r="DD110" s="209"/>
      <c r="DE110" s="209"/>
      <c r="DF110" s="209"/>
      <c r="DG110" s="209"/>
      <c r="DH110" s="209"/>
      <c r="DI110" s="209"/>
      <c r="DJ110" s="209"/>
      <c r="DK110" s="209"/>
      <c r="DL110" s="209"/>
      <c r="DM110" s="209"/>
      <c r="DN110" s="209"/>
      <c r="DO110" s="209"/>
      <c r="DP110" s="209"/>
      <c r="DQ110" s="209"/>
      <c r="DR110" s="209"/>
      <c r="DS110" s="209"/>
      <c r="DT110" s="209"/>
      <c r="DU110" s="209"/>
      <c r="DV110" s="209"/>
      <c r="DW110" s="209"/>
      <c r="DX110" s="209"/>
      <c r="DY110" s="209"/>
      <c r="DZ110" s="209"/>
      <c r="EA110" s="209"/>
      <c r="EB110" s="209"/>
      <c r="EC110" s="209"/>
      <c r="ED110" s="209"/>
      <c r="EE110" s="209"/>
      <c r="EF110" s="209"/>
      <c r="EG110" s="209"/>
      <c r="EH110" s="209"/>
      <c r="EI110" s="209"/>
      <c r="EJ110" s="209"/>
      <c r="EK110" s="209"/>
      <c r="EL110" s="209"/>
      <c r="EM110" s="209"/>
      <c r="EN110" s="209"/>
      <c r="EO110" s="209"/>
      <c r="EP110" s="209"/>
      <c r="EQ110" s="209"/>
      <c r="ER110" s="209"/>
      <c r="ES110" s="209"/>
      <c r="ET110" s="209"/>
      <c r="EU110" s="209"/>
      <c r="EV110" s="209"/>
      <c r="EW110" s="209"/>
      <c r="EX110" s="209"/>
      <c r="EY110" s="209"/>
      <c r="EZ110" s="209"/>
      <c r="FA110" s="209"/>
      <c r="FB110" s="209"/>
      <c r="FC110" s="209"/>
      <c r="FD110" s="209"/>
      <c r="FE110" s="209"/>
      <c r="FF110" s="209"/>
      <c r="FG110" s="209"/>
      <c r="FH110" s="209"/>
      <c r="FI110" s="209"/>
      <c r="FJ110" s="209"/>
      <c r="FK110" s="209"/>
      <c r="FL110" s="209"/>
      <c r="FM110" s="209"/>
      <c r="FN110" s="209"/>
      <c r="FO110" s="209"/>
      <c r="FP110" s="209"/>
      <c r="FQ110" s="209"/>
      <c r="FR110" s="209"/>
      <c r="FS110" s="209"/>
      <c r="FT110" s="209"/>
      <c r="FU110" s="209"/>
      <c r="FV110" s="209"/>
      <c r="FW110" s="209"/>
      <c r="FX110" s="209"/>
      <c r="FY110" s="209"/>
      <c r="FZ110" s="209"/>
      <c r="GA110" s="209"/>
      <c r="GB110" s="209"/>
      <c r="GC110" s="209"/>
      <c r="GD110" s="209"/>
      <c r="GE110" s="209"/>
      <c r="GF110" s="209"/>
      <c r="GG110" s="209"/>
      <c r="GH110" s="209"/>
      <c r="GI110" s="209"/>
      <c r="GJ110" s="209"/>
      <c r="GK110" s="209"/>
      <c r="GL110" s="209"/>
      <c r="GM110" s="209"/>
      <c r="GN110" s="209"/>
      <c r="GO110" s="209"/>
      <c r="GP110" s="209"/>
      <c r="GQ110" s="209"/>
      <c r="GR110" s="209"/>
      <c r="GS110" s="209"/>
      <c r="GT110" s="209"/>
      <c r="GU110" s="209"/>
      <c r="GV110" s="209"/>
      <c r="GW110" s="209"/>
      <c r="GX110" s="209"/>
      <c r="GY110" s="209"/>
      <c r="GZ110" s="209"/>
      <c r="HA110" s="209"/>
      <c r="HB110" s="209"/>
      <c r="HC110" s="209"/>
      <c r="HD110" s="209"/>
      <c r="HE110" s="209"/>
      <c r="HF110" s="209"/>
      <c r="HG110" s="209"/>
      <c r="HH110" s="209"/>
      <c r="HI110" s="209"/>
      <c r="HJ110" s="209"/>
      <c r="HK110" s="209"/>
      <c r="HL110" s="209"/>
      <c r="HM110" s="209"/>
      <c r="HN110" s="209"/>
      <c r="HO110" s="209"/>
      <c r="HP110" s="209"/>
      <c r="HQ110" s="209"/>
      <c r="HR110" s="209"/>
      <c r="HS110" s="209"/>
      <c r="HT110" s="209"/>
      <c r="HU110" s="209"/>
      <c r="HV110" s="209"/>
      <c r="HW110" s="209"/>
      <c r="HX110" s="209"/>
      <c r="HY110" s="209"/>
      <c r="HZ110" s="209"/>
      <c r="IA110" s="209"/>
      <c r="IB110" s="209"/>
      <c r="IC110" s="209"/>
      <c r="ID110" s="209"/>
      <c r="IE110" s="209"/>
      <c r="IF110" s="209"/>
      <c r="IG110" s="209"/>
      <c r="IH110" s="209"/>
      <c r="II110" s="209"/>
      <c r="IJ110" s="209"/>
      <c r="IK110" s="209"/>
      <c r="IL110" s="209"/>
      <c r="IM110" s="209"/>
      <c r="IN110" s="209"/>
      <c r="IO110" s="209"/>
      <c r="IP110" s="209"/>
    </row>
    <row r="111" spans="1:250" s="116" customFormat="1" ht="17.2" customHeight="1" thickBot="1" x14ac:dyDescent="0.2">
      <c r="A111" s="209"/>
      <c r="B111" s="377"/>
      <c r="C111" s="378"/>
      <c r="D111" s="378"/>
      <c r="E111" s="378"/>
      <c r="F111" s="378"/>
      <c r="G111" s="379"/>
      <c r="H111" s="138"/>
      <c r="I111" s="275"/>
      <c r="J111" s="275"/>
      <c r="K111" s="275"/>
      <c r="L111" s="275"/>
      <c r="M111" s="275"/>
      <c r="N111" s="275"/>
      <c r="O111" s="275"/>
      <c r="P111" s="285"/>
      <c r="Q111" s="3393"/>
      <c r="R111" s="3394"/>
      <c r="S111" s="3394"/>
      <c r="T111" s="3394"/>
      <c r="U111" s="3394"/>
      <c r="V111" s="3394"/>
      <c r="W111" s="3394"/>
      <c r="X111" s="3394"/>
      <c r="Y111" s="3394"/>
      <c r="Z111" s="3394"/>
      <c r="AA111" s="3394"/>
      <c r="AB111" s="3395"/>
      <c r="AC111" s="281"/>
      <c r="AD111" s="275"/>
      <c r="AN111"/>
      <c r="AO111"/>
      <c r="AP111" s="281"/>
      <c r="AQ111" s="281"/>
      <c r="AR111" s="139"/>
      <c r="AS111" s="139"/>
      <c r="AT111" s="273"/>
      <c r="AU111" s="209"/>
      <c r="AV111" s="209"/>
      <c r="AW111" s="256"/>
      <c r="AX111" s="290"/>
      <c r="AY111" s="291"/>
      <c r="AZ111" s="256"/>
      <c r="BA111" s="256"/>
      <c r="BB111" s="256"/>
      <c r="BC111" s="256"/>
      <c r="BD111" s="256"/>
      <c r="BE111" s="256"/>
      <c r="BF111" s="256"/>
      <c r="BG111" s="256"/>
      <c r="BH111" s="256"/>
      <c r="BI111" s="256"/>
      <c r="BJ111" s="256"/>
      <c r="BK111" s="256"/>
      <c r="BL111" s="256"/>
      <c r="BM111" s="209"/>
      <c r="BN111" s="209"/>
      <c r="BO111" s="209"/>
      <c r="BP111" s="209"/>
      <c r="BQ111" s="209"/>
      <c r="BR111" s="209"/>
      <c r="BS111" s="209"/>
      <c r="BT111" s="209"/>
      <c r="BU111" s="209"/>
      <c r="BV111" s="209"/>
      <c r="BW111" s="209"/>
      <c r="BX111" s="209"/>
      <c r="BY111" s="209"/>
      <c r="BZ111" s="209"/>
      <c r="CA111" s="209"/>
      <c r="CB111" s="209"/>
      <c r="CC111" s="209"/>
      <c r="CD111" s="209"/>
      <c r="CE111" s="209"/>
      <c r="CF111" s="209"/>
      <c r="CG111" s="209"/>
      <c r="CH111" s="209"/>
      <c r="CI111" s="209"/>
      <c r="CJ111" s="209"/>
      <c r="CK111" s="209"/>
      <c r="CL111" s="209"/>
      <c r="CM111" s="209"/>
      <c r="CN111" s="209"/>
      <c r="CO111" s="209"/>
      <c r="CP111" s="209"/>
      <c r="CQ111" s="209"/>
      <c r="CR111" s="209"/>
      <c r="CS111" s="209"/>
      <c r="CT111" s="209"/>
      <c r="CU111" s="209"/>
      <c r="CV111" s="209"/>
      <c r="CW111" s="209"/>
      <c r="CX111" s="209"/>
      <c r="CY111" s="209"/>
      <c r="CZ111" s="209"/>
      <c r="DA111" s="209"/>
      <c r="DB111" s="209"/>
      <c r="DC111" s="209"/>
      <c r="DD111" s="209"/>
      <c r="DE111" s="209"/>
      <c r="DF111" s="209"/>
      <c r="DG111" s="209"/>
      <c r="DH111" s="209"/>
      <c r="DI111" s="209"/>
      <c r="DJ111" s="209"/>
      <c r="DK111" s="209"/>
      <c r="DL111" s="209"/>
      <c r="DM111" s="209"/>
      <c r="DN111" s="209"/>
      <c r="DO111" s="209"/>
      <c r="DP111" s="209"/>
      <c r="DQ111" s="209"/>
      <c r="DR111" s="209"/>
      <c r="DS111" s="209"/>
      <c r="DT111" s="209"/>
      <c r="DU111" s="209"/>
      <c r="DV111" s="209"/>
      <c r="DW111" s="209"/>
      <c r="DX111" s="209"/>
      <c r="DY111" s="209"/>
      <c r="DZ111" s="209"/>
      <c r="EA111" s="209"/>
      <c r="EB111" s="209"/>
      <c r="EC111" s="209"/>
      <c r="ED111" s="209"/>
      <c r="EE111" s="209"/>
      <c r="EF111" s="209"/>
      <c r="EG111" s="209"/>
      <c r="EH111" s="209"/>
      <c r="EI111" s="209"/>
      <c r="EJ111" s="209"/>
      <c r="EK111" s="209"/>
      <c r="EL111" s="209"/>
      <c r="EM111" s="209"/>
      <c r="EN111" s="209"/>
      <c r="EO111" s="209"/>
      <c r="EP111" s="209"/>
      <c r="EQ111" s="209"/>
      <c r="ER111" s="209"/>
      <c r="ES111" s="209"/>
      <c r="ET111" s="209"/>
      <c r="EU111" s="209"/>
      <c r="EV111" s="209"/>
      <c r="EW111" s="209"/>
      <c r="EX111" s="209"/>
      <c r="EY111" s="209"/>
      <c r="EZ111" s="209"/>
      <c r="FA111" s="209"/>
      <c r="FB111" s="209"/>
      <c r="FC111" s="209"/>
      <c r="FD111" s="209"/>
      <c r="FE111" s="209"/>
      <c r="FF111" s="209"/>
      <c r="FG111" s="209"/>
      <c r="FH111" s="209"/>
      <c r="FI111" s="209"/>
      <c r="FJ111" s="209"/>
      <c r="FK111" s="209"/>
      <c r="FL111" s="209"/>
      <c r="FM111" s="209"/>
      <c r="FN111" s="209"/>
      <c r="FO111" s="209"/>
      <c r="FP111" s="209"/>
      <c r="FQ111" s="209"/>
      <c r="FR111" s="209"/>
      <c r="FS111" s="209"/>
      <c r="FT111" s="209"/>
      <c r="FU111" s="209"/>
      <c r="FV111" s="209"/>
      <c r="FW111" s="209"/>
      <c r="FX111" s="209"/>
      <c r="FY111" s="209"/>
      <c r="FZ111" s="209"/>
      <c r="GA111" s="209"/>
      <c r="GB111" s="209"/>
      <c r="GC111" s="209"/>
      <c r="GD111" s="209"/>
      <c r="GE111" s="209"/>
      <c r="GF111" s="209"/>
      <c r="GG111" s="209"/>
      <c r="GH111" s="209"/>
      <c r="GI111" s="209"/>
      <c r="GJ111" s="209"/>
      <c r="GK111" s="209"/>
      <c r="GL111" s="209"/>
      <c r="GM111" s="209"/>
      <c r="GN111" s="209"/>
      <c r="GO111" s="209"/>
      <c r="GP111" s="209"/>
      <c r="GQ111" s="209"/>
      <c r="GR111" s="209"/>
      <c r="GS111" s="209"/>
      <c r="GT111" s="209"/>
      <c r="GU111" s="209"/>
      <c r="GV111" s="209"/>
      <c r="GW111" s="209"/>
      <c r="GX111" s="209"/>
      <c r="GY111" s="209"/>
      <c r="GZ111" s="209"/>
      <c r="HA111" s="209"/>
      <c r="HB111" s="209"/>
      <c r="HC111" s="209"/>
      <c r="HD111" s="209"/>
      <c r="HE111" s="209"/>
      <c r="HF111" s="209"/>
      <c r="HG111" s="209"/>
      <c r="HH111" s="209"/>
      <c r="HI111" s="209"/>
      <c r="HJ111" s="209"/>
      <c r="HK111" s="209"/>
      <c r="HL111" s="209"/>
      <c r="HM111" s="209"/>
      <c r="HN111" s="209"/>
      <c r="HO111" s="209"/>
      <c r="HP111" s="209"/>
      <c r="HQ111" s="209"/>
      <c r="HR111" s="209"/>
      <c r="HS111" s="209"/>
      <c r="HT111" s="209"/>
      <c r="HU111" s="209"/>
      <c r="HV111" s="209"/>
      <c r="HW111" s="209"/>
      <c r="HX111" s="209"/>
      <c r="HY111" s="209"/>
      <c r="HZ111" s="209"/>
      <c r="IA111" s="209"/>
      <c r="IB111" s="209"/>
      <c r="IC111" s="209"/>
      <c r="ID111" s="209"/>
      <c r="IE111" s="209"/>
      <c r="IF111" s="209"/>
      <c r="IG111" s="209"/>
      <c r="IH111" s="209"/>
      <c r="II111" s="209"/>
      <c r="IJ111" s="209"/>
      <c r="IK111" s="209"/>
      <c r="IL111" s="209"/>
      <c r="IM111" s="209"/>
      <c r="IN111" s="209"/>
      <c r="IO111" s="209"/>
      <c r="IP111" s="209"/>
    </row>
    <row r="112" spans="1:250" s="116" customFormat="1" ht="17.2" customHeight="1" x14ac:dyDescent="0.15">
      <c r="A112" s="209"/>
      <c r="B112" s="377"/>
      <c r="C112" s="378"/>
      <c r="D112" s="378"/>
      <c r="E112" s="378"/>
      <c r="F112" s="378"/>
      <c r="G112" s="379"/>
      <c r="H112" s="138"/>
      <c r="I112" s="273"/>
      <c r="J112" s="281"/>
      <c r="K112" s="285"/>
      <c r="L112" s="285"/>
      <c r="M112" s="285"/>
      <c r="N112" s="285"/>
      <c r="O112" s="285"/>
      <c r="P112" s="285"/>
      <c r="Q112" s="3396" t="s">
        <v>1871</v>
      </c>
      <c r="R112" s="3396"/>
      <c r="S112" s="3396"/>
      <c r="T112" s="3396"/>
      <c r="U112" s="3396"/>
      <c r="V112" s="3396"/>
      <c r="W112" s="3396"/>
      <c r="X112" s="3396"/>
      <c r="Y112" s="3396"/>
      <c r="Z112" s="3396"/>
      <c r="AA112" s="3396"/>
      <c r="AB112" s="3396"/>
      <c r="AC112" s="281"/>
      <c r="AD112" s="285"/>
      <c r="AN112"/>
      <c r="AO112"/>
      <c r="AP112" s="281"/>
      <c r="AQ112" s="281"/>
      <c r="AR112" s="139"/>
      <c r="AS112" s="139"/>
      <c r="AT112" s="273"/>
      <c r="AU112" s="209"/>
      <c r="AV112" s="209"/>
      <c r="AW112" s="256"/>
      <c r="AX112" s="290"/>
      <c r="AY112" s="291"/>
      <c r="AZ112" s="256"/>
      <c r="BA112" s="256"/>
      <c r="BB112" s="256"/>
      <c r="BC112" s="256"/>
      <c r="BD112" s="256"/>
      <c r="BE112" s="256"/>
      <c r="BF112" s="256"/>
      <c r="BG112" s="256"/>
      <c r="BH112" s="256"/>
      <c r="BI112" s="256"/>
      <c r="BJ112" s="256"/>
      <c r="BK112" s="256"/>
      <c r="BL112" s="256"/>
      <c r="BM112" s="209"/>
      <c r="BN112" s="209"/>
      <c r="BO112" s="209"/>
      <c r="BP112" s="209"/>
      <c r="BQ112" s="209"/>
      <c r="BR112" s="209"/>
      <c r="BS112" s="209"/>
      <c r="BT112" s="209"/>
      <c r="BU112" s="209"/>
      <c r="BV112" s="209"/>
      <c r="BW112" s="209"/>
      <c r="BX112" s="209"/>
      <c r="BY112" s="209"/>
      <c r="BZ112" s="209"/>
      <c r="CA112" s="209"/>
      <c r="CB112" s="209"/>
      <c r="CC112" s="209"/>
      <c r="CD112" s="209"/>
      <c r="CE112" s="209"/>
      <c r="CF112" s="209"/>
      <c r="CG112" s="209"/>
      <c r="CH112" s="209"/>
      <c r="CI112" s="209"/>
      <c r="CJ112" s="209"/>
      <c r="CK112" s="209"/>
      <c r="CL112" s="209"/>
      <c r="CM112" s="209"/>
      <c r="CN112" s="209"/>
      <c r="CO112" s="209"/>
      <c r="CP112" s="209"/>
      <c r="CQ112" s="209"/>
      <c r="CR112" s="209"/>
      <c r="CS112" s="209"/>
      <c r="CT112" s="209"/>
      <c r="CU112" s="209"/>
      <c r="CV112" s="209"/>
      <c r="CW112" s="209"/>
      <c r="CX112" s="209"/>
      <c r="CY112" s="209"/>
      <c r="CZ112" s="209"/>
      <c r="DA112" s="209"/>
      <c r="DB112" s="209"/>
      <c r="DC112" s="209"/>
      <c r="DD112" s="209"/>
      <c r="DE112" s="209"/>
      <c r="DF112" s="209"/>
      <c r="DG112" s="209"/>
      <c r="DH112" s="209"/>
      <c r="DI112" s="209"/>
      <c r="DJ112" s="209"/>
      <c r="DK112" s="209"/>
      <c r="DL112" s="209"/>
      <c r="DM112" s="209"/>
      <c r="DN112" s="209"/>
      <c r="DO112" s="209"/>
      <c r="DP112" s="209"/>
      <c r="DQ112" s="209"/>
      <c r="DR112" s="209"/>
      <c r="DS112" s="209"/>
      <c r="DT112" s="209"/>
      <c r="DU112" s="209"/>
      <c r="DV112" s="209"/>
      <c r="DW112" s="209"/>
      <c r="DX112" s="209"/>
      <c r="DY112" s="209"/>
      <c r="DZ112" s="209"/>
      <c r="EA112" s="209"/>
      <c r="EB112" s="209"/>
      <c r="EC112" s="209"/>
      <c r="ED112" s="209"/>
      <c r="EE112" s="209"/>
      <c r="EF112" s="209"/>
      <c r="EG112" s="209"/>
      <c r="EH112" s="209"/>
      <c r="EI112" s="209"/>
      <c r="EJ112" s="209"/>
      <c r="EK112" s="209"/>
      <c r="EL112" s="209"/>
      <c r="EM112" s="209"/>
      <c r="EN112" s="209"/>
      <c r="EO112" s="209"/>
      <c r="EP112" s="209"/>
      <c r="EQ112" s="209"/>
      <c r="ER112" s="209"/>
      <c r="ES112" s="209"/>
      <c r="ET112" s="209"/>
      <c r="EU112" s="209"/>
      <c r="EV112" s="209"/>
      <c r="EW112" s="209"/>
      <c r="EX112" s="209"/>
      <c r="EY112" s="209"/>
      <c r="EZ112" s="209"/>
      <c r="FA112" s="209"/>
      <c r="FB112" s="209"/>
      <c r="FC112" s="209"/>
      <c r="FD112" s="209"/>
      <c r="FE112" s="209"/>
      <c r="FF112" s="209"/>
      <c r="FG112" s="209"/>
      <c r="FH112" s="209"/>
      <c r="FI112" s="209"/>
      <c r="FJ112" s="209"/>
      <c r="FK112" s="209"/>
      <c r="FL112" s="209"/>
      <c r="FM112" s="209"/>
      <c r="FN112" s="209"/>
      <c r="FO112" s="209"/>
      <c r="FP112" s="209"/>
      <c r="FQ112" s="209"/>
      <c r="FR112" s="209"/>
      <c r="FS112" s="209"/>
      <c r="FT112" s="209"/>
      <c r="FU112" s="209"/>
      <c r="FV112" s="209"/>
      <c r="FW112" s="209"/>
      <c r="FX112" s="209"/>
      <c r="FY112" s="209"/>
      <c r="FZ112" s="209"/>
      <c r="GA112" s="209"/>
      <c r="GB112" s="209"/>
      <c r="GC112" s="209"/>
      <c r="GD112" s="209"/>
      <c r="GE112" s="209"/>
      <c r="GF112" s="209"/>
      <c r="GG112" s="209"/>
      <c r="GH112" s="209"/>
      <c r="GI112" s="209"/>
      <c r="GJ112" s="209"/>
      <c r="GK112" s="209"/>
      <c r="GL112" s="209"/>
      <c r="GM112" s="209"/>
      <c r="GN112" s="209"/>
      <c r="GO112" s="209"/>
      <c r="GP112" s="209"/>
      <c r="GQ112" s="209"/>
      <c r="GR112" s="209"/>
      <c r="GS112" s="209"/>
      <c r="GT112" s="209"/>
      <c r="GU112" s="209"/>
      <c r="GV112" s="209"/>
      <c r="GW112" s="209"/>
      <c r="GX112" s="209"/>
      <c r="GY112" s="209"/>
      <c r="GZ112" s="209"/>
      <c r="HA112" s="209"/>
      <c r="HB112" s="209"/>
      <c r="HC112" s="209"/>
      <c r="HD112" s="209"/>
      <c r="HE112" s="209"/>
      <c r="HF112" s="209"/>
      <c r="HG112" s="209"/>
      <c r="HH112" s="209"/>
      <c r="HI112" s="209"/>
      <c r="HJ112" s="209"/>
      <c r="HK112" s="209"/>
      <c r="HL112" s="209"/>
      <c r="HM112" s="209"/>
      <c r="HN112" s="209"/>
      <c r="HO112" s="209"/>
      <c r="HP112" s="209"/>
      <c r="HQ112" s="209"/>
      <c r="HR112" s="209"/>
      <c r="HS112" s="209"/>
      <c r="HT112" s="209"/>
      <c r="HU112" s="209"/>
      <c r="HV112" s="209"/>
      <c r="HW112" s="209"/>
      <c r="HX112" s="209"/>
      <c r="HY112" s="209"/>
      <c r="HZ112" s="209"/>
      <c r="IA112" s="209"/>
      <c r="IB112" s="209"/>
      <c r="IC112" s="209"/>
      <c r="ID112" s="209"/>
      <c r="IE112" s="209"/>
      <c r="IF112" s="209"/>
      <c r="IG112" s="209"/>
      <c r="IH112" s="209"/>
      <c r="II112" s="209"/>
      <c r="IJ112" s="209"/>
      <c r="IK112" s="209"/>
      <c r="IL112" s="209"/>
      <c r="IM112" s="209"/>
      <c r="IN112" s="209"/>
      <c r="IO112" s="209"/>
      <c r="IP112" s="209"/>
    </row>
    <row r="113" spans="1:256" s="116" customFormat="1" ht="17.2" customHeight="1" x14ac:dyDescent="0.15">
      <c r="A113" s="209"/>
      <c r="B113" s="377"/>
      <c r="C113" s="378"/>
      <c r="D113" s="378"/>
      <c r="E113" s="378"/>
      <c r="F113" s="378"/>
      <c r="G113" s="379"/>
      <c r="H113" s="138"/>
      <c r="I113" s="273"/>
      <c r="J113" s="281"/>
      <c r="K113" s="285"/>
      <c r="L113" s="285"/>
      <c r="M113" s="285"/>
      <c r="N113" s="285"/>
      <c r="O113" s="285"/>
      <c r="P113" s="285"/>
      <c r="Q113" s="3397"/>
      <c r="R113" s="3397"/>
      <c r="S113" s="3397"/>
      <c r="T113" s="3397"/>
      <c r="U113" s="3397"/>
      <c r="V113" s="3397"/>
      <c r="W113" s="3397"/>
      <c r="X113" s="3397"/>
      <c r="Y113" s="3397"/>
      <c r="Z113" s="3397"/>
      <c r="AA113" s="3397"/>
      <c r="AB113" s="3397"/>
      <c r="AC113" s="281"/>
      <c r="AD113" s="285"/>
      <c r="AN113"/>
      <c r="AO113"/>
      <c r="AP113" s="281"/>
      <c r="AQ113" s="281"/>
      <c r="AR113" s="139"/>
      <c r="AS113" s="139"/>
      <c r="AT113" s="273"/>
      <c r="AU113" s="209"/>
      <c r="AV113" s="209"/>
      <c r="AW113" s="256"/>
      <c r="AX113" s="290"/>
      <c r="AY113" s="291"/>
      <c r="AZ113" s="256"/>
      <c r="BA113" s="256"/>
      <c r="BB113" s="256"/>
      <c r="BC113" s="256"/>
      <c r="BD113" s="256"/>
      <c r="BE113" s="256"/>
      <c r="BF113" s="256"/>
      <c r="BG113" s="256"/>
      <c r="BH113" s="256"/>
      <c r="BI113" s="256"/>
      <c r="BJ113" s="256"/>
      <c r="BK113" s="256"/>
      <c r="BL113" s="256"/>
      <c r="BM113" s="209"/>
      <c r="BN113" s="209"/>
      <c r="BO113" s="209"/>
      <c r="BP113" s="209"/>
      <c r="BQ113" s="209"/>
      <c r="BR113" s="209"/>
      <c r="BS113" s="209"/>
      <c r="BT113" s="209"/>
      <c r="BU113" s="209"/>
      <c r="BV113" s="209"/>
      <c r="BW113" s="209"/>
      <c r="BX113" s="209"/>
      <c r="BY113" s="209"/>
      <c r="BZ113" s="209"/>
      <c r="CA113" s="209"/>
      <c r="CB113" s="209"/>
      <c r="CC113" s="209"/>
      <c r="CD113" s="209"/>
      <c r="CE113" s="209"/>
      <c r="CF113" s="209"/>
      <c r="CG113" s="209"/>
      <c r="CH113" s="209"/>
      <c r="CI113" s="209"/>
      <c r="CJ113" s="209"/>
      <c r="CK113" s="209"/>
      <c r="CL113" s="209"/>
      <c r="CM113" s="209"/>
      <c r="CN113" s="209"/>
      <c r="CO113" s="209"/>
      <c r="CP113" s="209"/>
      <c r="CQ113" s="209"/>
      <c r="CR113" s="209"/>
      <c r="CS113" s="209"/>
      <c r="CT113" s="209"/>
      <c r="CU113" s="209"/>
      <c r="CV113" s="209"/>
      <c r="CW113" s="209"/>
      <c r="CX113" s="209"/>
      <c r="CY113" s="209"/>
      <c r="CZ113" s="209"/>
      <c r="DA113" s="209"/>
      <c r="DB113" s="209"/>
      <c r="DC113" s="209"/>
      <c r="DD113" s="209"/>
      <c r="DE113" s="209"/>
      <c r="DF113" s="209"/>
      <c r="DG113" s="209"/>
      <c r="DH113" s="209"/>
      <c r="DI113" s="209"/>
      <c r="DJ113" s="209"/>
      <c r="DK113" s="209"/>
      <c r="DL113" s="209"/>
      <c r="DM113" s="209"/>
      <c r="DN113" s="209"/>
      <c r="DO113" s="209"/>
      <c r="DP113" s="209"/>
      <c r="DQ113" s="209"/>
      <c r="DR113" s="209"/>
      <c r="DS113" s="209"/>
      <c r="DT113" s="209"/>
      <c r="DU113" s="209"/>
      <c r="DV113" s="209"/>
      <c r="DW113" s="209"/>
      <c r="DX113" s="209"/>
      <c r="DY113" s="209"/>
      <c r="DZ113" s="209"/>
      <c r="EA113" s="209"/>
      <c r="EB113" s="209"/>
      <c r="EC113" s="209"/>
      <c r="ED113" s="209"/>
      <c r="EE113" s="209"/>
      <c r="EF113" s="209"/>
      <c r="EG113" s="209"/>
      <c r="EH113" s="209"/>
      <c r="EI113" s="209"/>
      <c r="EJ113" s="209"/>
      <c r="EK113" s="209"/>
      <c r="EL113" s="209"/>
      <c r="EM113" s="209"/>
      <c r="EN113" s="209"/>
      <c r="EO113" s="209"/>
      <c r="EP113" s="209"/>
      <c r="EQ113" s="209"/>
      <c r="ER113" s="209"/>
      <c r="ES113" s="209"/>
      <c r="ET113" s="209"/>
      <c r="EU113" s="209"/>
      <c r="EV113" s="209"/>
      <c r="EW113" s="209"/>
      <c r="EX113" s="209"/>
      <c r="EY113" s="209"/>
      <c r="EZ113" s="209"/>
      <c r="FA113" s="209"/>
      <c r="FB113" s="209"/>
      <c r="FC113" s="209"/>
      <c r="FD113" s="209"/>
      <c r="FE113" s="209"/>
      <c r="FF113" s="209"/>
      <c r="FG113" s="209"/>
      <c r="FH113" s="209"/>
      <c r="FI113" s="209"/>
      <c r="FJ113" s="209"/>
      <c r="FK113" s="209"/>
      <c r="FL113" s="209"/>
      <c r="FM113" s="209"/>
      <c r="FN113" s="209"/>
      <c r="FO113" s="209"/>
      <c r="FP113" s="209"/>
      <c r="FQ113" s="209"/>
      <c r="FR113" s="209"/>
      <c r="FS113" s="209"/>
      <c r="FT113" s="209"/>
      <c r="FU113" s="209"/>
      <c r="FV113" s="209"/>
      <c r="FW113" s="209"/>
      <c r="FX113" s="209"/>
      <c r="FY113" s="209"/>
      <c r="FZ113" s="209"/>
      <c r="GA113" s="209"/>
      <c r="GB113" s="209"/>
      <c r="GC113" s="209"/>
      <c r="GD113" s="209"/>
      <c r="GE113" s="209"/>
      <c r="GF113" s="209"/>
      <c r="GG113" s="209"/>
      <c r="GH113" s="209"/>
      <c r="GI113" s="209"/>
      <c r="GJ113" s="209"/>
      <c r="GK113" s="209"/>
      <c r="GL113" s="209"/>
      <c r="GM113" s="209"/>
      <c r="GN113" s="209"/>
      <c r="GO113" s="209"/>
      <c r="GP113" s="209"/>
      <c r="GQ113" s="209"/>
      <c r="GR113" s="209"/>
      <c r="GS113" s="209"/>
      <c r="GT113" s="209"/>
      <c r="GU113" s="209"/>
      <c r="GV113" s="209"/>
      <c r="GW113" s="209"/>
      <c r="GX113" s="209"/>
      <c r="GY113" s="209"/>
      <c r="GZ113" s="209"/>
      <c r="HA113" s="209"/>
      <c r="HB113" s="209"/>
      <c r="HC113" s="209"/>
      <c r="HD113" s="209"/>
      <c r="HE113" s="209"/>
      <c r="HF113" s="209"/>
      <c r="HG113" s="209"/>
      <c r="HH113" s="209"/>
      <c r="HI113" s="209"/>
      <c r="HJ113" s="209"/>
      <c r="HK113" s="209"/>
      <c r="HL113" s="209"/>
      <c r="HM113" s="209"/>
      <c r="HN113" s="209"/>
      <c r="HO113" s="209"/>
      <c r="HP113" s="209"/>
      <c r="HQ113" s="209"/>
      <c r="HR113" s="209"/>
      <c r="HS113" s="209"/>
      <c r="HT113" s="209"/>
      <c r="HU113" s="209"/>
      <c r="HV113" s="209"/>
      <c r="HW113" s="209"/>
      <c r="HX113" s="209"/>
      <c r="HY113" s="209"/>
      <c r="HZ113" s="209"/>
      <c r="IA113" s="209"/>
      <c r="IB113" s="209"/>
      <c r="IC113" s="209"/>
      <c r="ID113" s="209"/>
      <c r="IE113" s="209"/>
      <c r="IF113" s="209"/>
      <c r="IG113" s="209"/>
      <c r="IH113" s="209"/>
      <c r="II113" s="209"/>
      <c r="IJ113" s="209"/>
      <c r="IK113" s="209"/>
      <c r="IL113" s="209"/>
      <c r="IM113" s="209"/>
      <c r="IN113" s="209"/>
      <c r="IO113" s="209"/>
      <c r="IP113" s="209"/>
    </row>
    <row r="114" spans="1:256" s="116" customFormat="1" ht="17.2" customHeight="1" x14ac:dyDescent="0.15">
      <c r="A114" s="209"/>
      <c r="B114" s="377"/>
      <c r="C114" s="378"/>
      <c r="D114" s="378"/>
      <c r="E114" s="378"/>
      <c r="F114" s="378"/>
      <c r="G114" s="379"/>
      <c r="H114" s="138"/>
      <c r="I114" s="273"/>
      <c r="J114" s="281"/>
      <c r="K114" s="286"/>
      <c r="L114" s="286"/>
      <c r="M114" s="286"/>
      <c r="N114" s="286"/>
      <c r="O114" s="286"/>
      <c r="P114" s="285"/>
      <c r="Q114" s="3397"/>
      <c r="R114" s="3397"/>
      <c r="S114" s="3397"/>
      <c r="T114" s="3397"/>
      <c r="U114" s="3397"/>
      <c r="V114" s="3397"/>
      <c r="W114" s="3397"/>
      <c r="X114" s="3397"/>
      <c r="Y114" s="3397"/>
      <c r="Z114" s="3397"/>
      <c r="AA114" s="3397"/>
      <c r="AB114" s="3397"/>
      <c r="AC114" s="281"/>
      <c r="AD114" s="286"/>
      <c r="AN114"/>
      <c r="AO114"/>
      <c r="AP114" s="281"/>
      <c r="AQ114" s="281"/>
      <c r="AR114" s="139"/>
      <c r="AS114" s="139"/>
      <c r="AT114" s="273"/>
      <c r="AU114" s="209"/>
      <c r="AV114" s="209"/>
      <c r="AW114" s="256"/>
      <c r="AX114" s="290"/>
      <c r="AY114" s="291"/>
      <c r="AZ114" s="256"/>
      <c r="BA114" s="256"/>
      <c r="BB114" s="256"/>
      <c r="BC114" s="256"/>
      <c r="BD114" s="256"/>
      <c r="BE114" s="256"/>
      <c r="BF114" s="256"/>
      <c r="BG114" s="256"/>
      <c r="BH114" s="256"/>
      <c r="BI114" s="256"/>
      <c r="BJ114" s="256"/>
      <c r="BK114" s="256"/>
      <c r="BL114" s="256"/>
      <c r="BM114" s="209"/>
      <c r="BN114" s="209"/>
      <c r="BO114" s="209"/>
      <c r="BP114" s="209"/>
      <c r="BQ114" s="209"/>
      <c r="BR114" s="209"/>
      <c r="BS114" s="209"/>
      <c r="BT114" s="209"/>
      <c r="BU114" s="209"/>
      <c r="BV114" s="209"/>
      <c r="BW114" s="209"/>
      <c r="BX114" s="209"/>
      <c r="BY114" s="209"/>
      <c r="BZ114" s="209"/>
      <c r="CA114" s="209"/>
      <c r="CB114" s="209"/>
      <c r="CC114" s="209"/>
      <c r="CD114" s="209"/>
      <c r="CE114" s="209"/>
      <c r="CF114" s="209"/>
      <c r="CG114" s="209"/>
      <c r="CH114" s="209"/>
      <c r="CI114" s="209"/>
      <c r="CJ114" s="209"/>
      <c r="CK114" s="209"/>
      <c r="CL114" s="209"/>
      <c r="CM114" s="209"/>
      <c r="CN114" s="209"/>
      <c r="CO114" s="209"/>
      <c r="CP114" s="209"/>
      <c r="CQ114" s="209"/>
      <c r="CR114" s="209"/>
      <c r="CS114" s="209"/>
      <c r="CT114" s="209"/>
      <c r="CU114" s="209"/>
      <c r="CV114" s="209"/>
      <c r="CW114" s="209"/>
      <c r="CX114" s="209"/>
      <c r="CY114" s="209"/>
      <c r="CZ114" s="209"/>
      <c r="DA114" s="209"/>
      <c r="DB114" s="209"/>
      <c r="DC114" s="209"/>
      <c r="DD114" s="209"/>
      <c r="DE114" s="209"/>
      <c r="DF114" s="209"/>
      <c r="DG114" s="209"/>
      <c r="DH114" s="209"/>
      <c r="DI114" s="209"/>
      <c r="DJ114" s="209"/>
      <c r="DK114" s="209"/>
      <c r="DL114" s="209"/>
      <c r="DM114" s="209"/>
      <c r="DN114" s="209"/>
      <c r="DO114" s="209"/>
      <c r="DP114" s="209"/>
      <c r="DQ114" s="209"/>
      <c r="DR114" s="209"/>
      <c r="DS114" s="209"/>
      <c r="DT114" s="209"/>
      <c r="DU114" s="209"/>
      <c r="DV114" s="209"/>
      <c r="DW114" s="209"/>
      <c r="DX114" s="209"/>
      <c r="DY114" s="209"/>
      <c r="DZ114" s="209"/>
      <c r="EA114" s="209"/>
      <c r="EB114" s="209"/>
      <c r="EC114" s="209"/>
      <c r="ED114" s="209"/>
      <c r="EE114" s="209"/>
      <c r="EF114" s="209"/>
      <c r="EG114" s="209"/>
      <c r="EH114" s="209"/>
      <c r="EI114" s="209"/>
      <c r="EJ114" s="209"/>
      <c r="EK114" s="209"/>
      <c r="EL114" s="209"/>
      <c r="EM114" s="209"/>
      <c r="EN114" s="209"/>
      <c r="EO114" s="209"/>
      <c r="EP114" s="209"/>
      <c r="EQ114" s="209"/>
      <c r="ER114" s="209"/>
      <c r="ES114" s="209"/>
      <c r="ET114" s="209"/>
      <c r="EU114" s="209"/>
      <c r="EV114" s="209"/>
      <c r="EW114" s="209"/>
      <c r="EX114" s="209"/>
      <c r="EY114" s="209"/>
      <c r="EZ114" s="209"/>
      <c r="FA114" s="209"/>
      <c r="FB114" s="209"/>
      <c r="FC114" s="209"/>
      <c r="FD114" s="209"/>
      <c r="FE114" s="209"/>
      <c r="FF114" s="209"/>
      <c r="FG114" s="209"/>
      <c r="FH114" s="209"/>
      <c r="FI114" s="209"/>
      <c r="FJ114" s="209"/>
      <c r="FK114" s="209"/>
      <c r="FL114" s="209"/>
      <c r="FM114" s="209"/>
      <c r="FN114" s="209"/>
      <c r="FO114" s="209"/>
      <c r="FP114" s="209"/>
      <c r="FQ114" s="209"/>
      <c r="FR114" s="209"/>
      <c r="FS114" s="209"/>
      <c r="FT114" s="209"/>
      <c r="FU114" s="209"/>
      <c r="FV114" s="209"/>
      <c r="FW114" s="209"/>
      <c r="FX114" s="209"/>
      <c r="FY114" s="209"/>
      <c r="FZ114" s="209"/>
      <c r="GA114" s="209"/>
      <c r="GB114" s="209"/>
      <c r="GC114" s="209"/>
      <c r="GD114" s="209"/>
      <c r="GE114" s="209"/>
      <c r="GF114" s="209"/>
      <c r="GG114" s="209"/>
      <c r="GH114" s="209"/>
      <c r="GI114" s="209"/>
      <c r="GJ114" s="209"/>
      <c r="GK114" s="209"/>
      <c r="GL114" s="209"/>
      <c r="GM114" s="209"/>
      <c r="GN114" s="209"/>
      <c r="GO114" s="209"/>
      <c r="GP114" s="209"/>
      <c r="GQ114" s="209"/>
      <c r="GR114" s="209"/>
      <c r="GS114" s="209"/>
      <c r="GT114" s="209"/>
      <c r="GU114" s="209"/>
      <c r="GV114" s="209"/>
      <c r="GW114" s="209"/>
      <c r="GX114" s="209"/>
      <c r="GY114" s="209"/>
      <c r="GZ114" s="209"/>
      <c r="HA114" s="209"/>
      <c r="HB114" s="209"/>
      <c r="HC114" s="209"/>
      <c r="HD114" s="209"/>
      <c r="HE114" s="209"/>
      <c r="HF114" s="209"/>
      <c r="HG114" s="209"/>
      <c r="HH114" s="209"/>
      <c r="HI114" s="209"/>
      <c r="HJ114" s="209"/>
      <c r="HK114" s="209"/>
      <c r="HL114" s="209"/>
      <c r="HM114" s="209"/>
      <c r="HN114" s="209"/>
      <c r="HO114" s="209"/>
      <c r="HP114" s="209"/>
      <c r="HQ114" s="209"/>
      <c r="HR114" s="209"/>
      <c r="HS114" s="209"/>
      <c r="HT114" s="209"/>
      <c r="HU114" s="209"/>
      <c r="HV114" s="209"/>
      <c r="HW114" s="209"/>
      <c r="HX114" s="209"/>
      <c r="HY114" s="209"/>
      <c r="HZ114" s="209"/>
      <c r="IA114" s="209"/>
      <c r="IB114" s="209"/>
      <c r="IC114" s="209"/>
      <c r="ID114" s="209"/>
      <c r="IE114" s="209"/>
      <c r="IF114" s="209"/>
      <c r="IG114" s="209"/>
      <c r="IH114" s="209"/>
      <c r="II114" s="209"/>
      <c r="IJ114" s="209"/>
      <c r="IK114" s="209"/>
      <c r="IL114" s="209"/>
      <c r="IM114" s="209"/>
      <c r="IN114" s="209"/>
      <c r="IO114" s="209"/>
      <c r="IP114" s="209"/>
    </row>
    <row r="115" spans="1:256" s="116" customFormat="1" ht="17.2" customHeight="1" x14ac:dyDescent="0.15">
      <c r="A115" s="209"/>
      <c r="B115" s="377"/>
      <c r="C115" s="378"/>
      <c r="D115" s="378"/>
      <c r="E115" s="378"/>
      <c r="F115" s="378"/>
      <c r="G115" s="379"/>
      <c r="H115" s="138"/>
      <c r="I115" s="281"/>
      <c r="J115" s="281"/>
      <c r="K115" s="281"/>
      <c r="L115" s="281"/>
      <c r="M115" s="281"/>
      <c r="N115" s="281"/>
      <c r="O115" s="281"/>
      <c r="P115" s="281"/>
      <c r="Q115" s="281"/>
      <c r="R115" s="281"/>
      <c r="S115" s="281"/>
      <c r="T115" s="281"/>
      <c r="U115" s="281"/>
      <c r="V115" s="285"/>
      <c r="W115" s="285"/>
      <c r="X115" s="285"/>
      <c r="Y115"/>
      <c r="Z115"/>
      <c r="AD115" s="281"/>
      <c r="AN115"/>
      <c r="AO115"/>
      <c r="AP115" s="281"/>
      <c r="AQ115" s="281"/>
      <c r="AR115" s="139"/>
      <c r="AS115" s="139"/>
      <c r="AT115" s="273"/>
      <c r="AU115" s="209"/>
      <c r="AV115" s="209"/>
      <c r="AW115" s="256"/>
      <c r="AX115" s="290"/>
      <c r="AY115" s="291"/>
      <c r="AZ115" s="256"/>
      <c r="BA115" s="256"/>
      <c r="BB115" s="256"/>
      <c r="BC115" s="256"/>
      <c r="BD115" s="256"/>
      <c r="BE115" s="256"/>
      <c r="BF115" s="256"/>
      <c r="BG115" s="256"/>
      <c r="BH115" s="256"/>
      <c r="BI115" s="256"/>
      <c r="BJ115" s="256"/>
      <c r="BK115" s="256"/>
      <c r="BL115" s="256"/>
      <c r="BM115" s="209"/>
      <c r="BN115" s="209"/>
      <c r="BO115" s="209"/>
      <c r="BP115" s="209"/>
      <c r="BQ115" s="209"/>
      <c r="BR115" s="209"/>
      <c r="BS115" s="209"/>
      <c r="BT115" s="209"/>
      <c r="BU115" s="209"/>
      <c r="BV115" s="209"/>
      <c r="BW115" s="209"/>
      <c r="BX115" s="209"/>
      <c r="BY115" s="209"/>
      <c r="BZ115" s="209"/>
      <c r="CA115" s="209"/>
      <c r="CB115" s="209"/>
      <c r="CC115" s="209"/>
      <c r="CD115" s="209"/>
      <c r="CE115" s="209"/>
      <c r="CF115" s="209"/>
      <c r="CG115" s="209"/>
      <c r="CH115" s="209"/>
      <c r="CI115" s="209"/>
      <c r="CJ115" s="209"/>
      <c r="CK115" s="209"/>
      <c r="CL115" s="209"/>
      <c r="CM115" s="209"/>
      <c r="CN115" s="209"/>
      <c r="CO115" s="209"/>
      <c r="CP115" s="209"/>
      <c r="CQ115" s="209"/>
      <c r="CR115" s="209"/>
      <c r="CS115" s="209"/>
      <c r="CT115" s="209"/>
      <c r="CU115" s="209"/>
      <c r="CV115" s="209"/>
      <c r="CW115" s="209"/>
      <c r="CX115" s="209"/>
      <c r="CY115" s="209"/>
      <c r="CZ115" s="209"/>
      <c r="DA115" s="209"/>
      <c r="DB115" s="209"/>
      <c r="DC115" s="209"/>
      <c r="DD115" s="209"/>
      <c r="DE115" s="209"/>
      <c r="DF115" s="209"/>
      <c r="DG115" s="209"/>
      <c r="DH115" s="209"/>
      <c r="DI115" s="209"/>
      <c r="DJ115" s="209"/>
      <c r="DK115" s="209"/>
      <c r="DL115" s="209"/>
      <c r="DM115" s="209"/>
      <c r="DN115" s="209"/>
      <c r="DO115" s="209"/>
      <c r="DP115" s="209"/>
      <c r="DQ115" s="209"/>
      <c r="DR115" s="209"/>
      <c r="DS115" s="209"/>
      <c r="DT115" s="209"/>
      <c r="DU115" s="209"/>
      <c r="DV115" s="209"/>
      <c r="DW115" s="209"/>
      <c r="DX115" s="209"/>
      <c r="DY115" s="209"/>
      <c r="DZ115" s="209"/>
      <c r="EA115" s="209"/>
      <c r="EB115" s="209"/>
      <c r="EC115" s="209"/>
      <c r="ED115" s="209"/>
      <c r="EE115" s="209"/>
      <c r="EF115" s="209"/>
      <c r="EG115" s="209"/>
      <c r="EH115" s="209"/>
      <c r="EI115" s="209"/>
      <c r="EJ115" s="209"/>
      <c r="EK115" s="209"/>
      <c r="EL115" s="209"/>
      <c r="EM115" s="209"/>
      <c r="EN115" s="209"/>
      <c r="EO115" s="209"/>
      <c r="EP115" s="209"/>
      <c r="EQ115" s="209"/>
      <c r="ER115" s="209"/>
      <c r="ES115" s="209"/>
      <c r="ET115" s="209"/>
      <c r="EU115" s="209"/>
      <c r="EV115" s="209"/>
      <c r="EW115" s="209"/>
      <c r="EX115" s="209"/>
      <c r="EY115" s="209"/>
      <c r="EZ115" s="209"/>
      <c r="FA115" s="209"/>
      <c r="FB115" s="209"/>
      <c r="FC115" s="209"/>
      <c r="FD115" s="209"/>
      <c r="FE115" s="209"/>
      <c r="FF115" s="209"/>
      <c r="FG115" s="209"/>
      <c r="FH115" s="209"/>
      <c r="FI115" s="209"/>
      <c r="FJ115" s="209"/>
      <c r="FK115" s="209"/>
      <c r="FL115" s="209"/>
      <c r="FM115" s="209"/>
      <c r="FN115" s="209"/>
      <c r="FO115" s="209"/>
      <c r="FP115" s="209"/>
      <c r="FQ115" s="209"/>
      <c r="FR115" s="209"/>
      <c r="FS115" s="209"/>
      <c r="FT115" s="209"/>
      <c r="FU115" s="209"/>
      <c r="FV115" s="209"/>
      <c r="FW115" s="209"/>
      <c r="FX115" s="209"/>
      <c r="FY115" s="209"/>
      <c r="FZ115" s="209"/>
      <c r="GA115" s="209"/>
      <c r="GB115" s="209"/>
      <c r="GC115" s="209"/>
      <c r="GD115" s="209"/>
      <c r="GE115" s="209"/>
      <c r="GF115" s="209"/>
      <c r="GG115" s="209"/>
      <c r="GH115" s="209"/>
      <c r="GI115" s="209"/>
      <c r="GJ115" s="209"/>
      <c r="GK115" s="209"/>
      <c r="GL115" s="209"/>
      <c r="GM115" s="209"/>
      <c r="GN115" s="209"/>
      <c r="GO115" s="209"/>
      <c r="GP115" s="209"/>
      <c r="GQ115" s="209"/>
      <c r="GR115" s="209"/>
      <c r="GS115" s="209"/>
      <c r="GT115" s="209"/>
      <c r="GU115" s="209"/>
      <c r="GV115" s="209"/>
      <c r="GW115" s="209"/>
      <c r="GX115" s="209"/>
      <c r="GY115" s="209"/>
      <c r="GZ115" s="209"/>
      <c r="HA115" s="209"/>
      <c r="HB115" s="209"/>
      <c r="HC115" s="209"/>
      <c r="HD115" s="209"/>
      <c r="HE115" s="209"/>
      <c r="HF115" s="209"/>
      <c r="HG115" s="209"/>
      <c r="HH115" s="209"/>
      <c r="HI115" s="209"/>
      <c r="HJ115" s="209"/>
      <c r="HK115" s="209"/>
      <c r="HL115" s="209"/>
      <c r="HM115" s="209"/>
      <c r="HN115" s="209"/>
      <c r="HO115" s="209"/>
      <c r="HP115" s="209"/>
      <c r="HQ115" s="209"/>
      <c r="HR115" s="209"/>
      <c r="HS115" s="209"/>
      <c r="HT115" s="209"/>
      <c r="HU115" s="209"/>
      <c r="HV115" s="209"/>
      <c r="HW115" s="209"/>
      <c r="HX115" s="209"/>
      <c r="HY115" s="209"/>
      <c r="HZ115" s="209"/>
      <c r="IA115" s="209"/>
      <c r="IB115" s="209"/>
      <c r="IC115" s="209"/>
      <c r="ID115" s="209"/>
      <c r="IE115" s="209"/>
      <c r="IF115" s="209"/>
      <c r="IG115" s="209"/>
      <c r="IH115" s="209"/>
      <c r="II115" s="209"/>
      <c r="IJ115" s="209"/>
      <c r="IK115" s="209"/>
      <c r="IL115" s="209"/>
      <c r="IM115" s="209"/>
      <c r="IN115" s="209"/>
      <c r="IO115" s="209"/>
      <c r="IP115" s="209"/>
    </row>
    <row r="116" spans="1:256" s="116" customFormat="1" ht="17.2" customHeight="1" x14ac:dyDescent="0.15">
      <c r="A116" s="209"/>
      <c r="B116" s="377"/>
      <c r="C116" s="378"/>
      <c r="D116" s="378"/>
      <c r="E116" s="378"/>
      <c r="F116" s="378"/>
      <c r="G116" s="379"/>
      <c r="H116" s="138"/>
      <c r="I116" s="139"/>
      <c r="J116" s="281"/>
      <c r="K116" s="281"/>
      <c r="L116" s="281"/>
      <c r="M116" s="281"/>
      <c r="N116" s="281"/>
      <c r="O116" s="281"/>
      <c r="P116" s="281"/>
      <c r="Q116" s="281"/>
      <c r="R116" s="281"/>
      <c r="S116" s="281"/>
      <c r="T116" s="281"/>
      <c r="U116" s="281"/>
      <c r="V116" s="281"/>
      <c r="W116" s="281"/>
      <c r="X116" s="281"/>
      <c r="Y116" s="281"/>
      <c r="Z116" s="281"/>
      <c r="AA116" s="281"/>
      <c r="AB116" s="281"/>
      <c r="AC116" s="285"/>
      <c r="AD116" s="285"/>
      <c r="AE116" s="285"/>
      <c r="AF116"/>
      <c r="AG116"/>
      <c r="AT116"/>
      <c r="AU116"/>
      <c r="AV116" s="281"/>
      <c r="AW116" s="281"/>
      <c r="AX116" s="139"/>
      <c r="AY116" s="140"/>
      <c r="AZ116" s="209"/>
      <c r="BA116" s="209"/>
      <c r="BB116" s="209"/>
      <c r="BC116" s="256"/>
      <c r="BD116" s="256"/>
      <c r="BE116" s="256"/>
      <c r="BF116" s="256"/>
      <c r="BG116" s="256"/>
      <c r="BH116" s="256"/>
      <c r="BI116" s="256"/>
      <c r="BJ116" s="256"/>
      <c r="BK116" s="256"/>
      <c r="BL116" s="256"/>
      <c r="BM116" s="256"/>
      <c r="BN116" s="256"/>
      <c r="BO116" s="256"/>
      <c r="BP116" s="256"/>
      <c r="BQ116" s="256"/>
      <c r="BR116" s="256"/>
      <c r="BS116" s="209"/>
      <c r="BT116" s="209"/>
      <c r="BU116" s="209"/>
      <c r="BV116" s="209"/>
      <c r="BW116" s="209"/>
      <c r="BX116" s="209"/>
      <c r="BY116" s="209"/>
      <c r="BZ116" s="209"/>
      <c r="CA116" s="209"/>
      <c r="CB116" s="209"/>
      <c r="CC116" s="209"/>
      <c r="CD116" s="209"/>
      <c r="CE116" s="209"/>
      <c r="CF116" s="209"/>
      <c r="CG116" s="209"/>
      <c r="CH116" s="209"/>
      <c r="CI116" s="209"/>
      <c r="CJ116" s="209"/>
      <c r="CK116" s="209"/>
      <c r="CL116" s="209"/>
      <c r="CM116" s="209"/>
      <c r="CN116" s="209"/>
      <c r="CO116" s="209"/>
      <c r="CP116" s="209"/>
      <c r="CQ116" s="209"/>
      <c r="CR116" s="209"/>
      <c r="CS116" s="209"/>
      <c r="CT116" s="209"/>
      <c r="CU116" s="209"/>
      <c r="CV116" s="209"/>
      <c r="CW116" s="209"/>
      <c r="CX116" s="209"/>
      <c r="CY116" s="209"/>
      <c r="CZ116" s="209"/>
      <c r="DA116" s="209"/>
      <c r="DB116" s="209"/>
      <c r="DC116" s="209"/>
      <c r="DD116" s="209"/>
      <c r="DE116" s="209"/>
      <c r="DF116" s="209"/>
      <c r="DG116" s="209"/>
      <c r="DH116" s="209"/>
      <c r="DI116" s="209"/>
      <c r="DJ116" s="209"/>
      <c r="DK116" s="209"/>
      <c r="DL116" s="209"/>
      <c r="DM116" s="209"/>
      <c r="DN116" s="209"/>
      <c r="DO116" s="209"/>
      <c r="DP116" s="209"/>
      <c r="DQ116" s="209"/>
      <c r="DR116" s="209"/>
      <c r="DS116" s="209"/>
      <c r="DT116" s="209"/>
      <c r="DU116" s="209"/>
      <c r="DV116" s="209"/>
      <c r="DW116" s="209"/>
      <c r="DX116" s="209"/>
      <c r="DY116" s="209"/>
      <c r="DZ116" s="209"/>
      <c r="EA116" s="209"/>
      <c r="EB116" s="209"/>
      <c r="EC116" s="209"/>
      <c r="ED116" s="209"/>
      <c r="EE116" s="209"/>
      <c r="EF116" s="209"/>
      <c r="EG116" s="209"/>
      <c r="EH116" s="209"/>
      <c r="EI116" s="209"/>
      <c r="EJ116" s="209"/>
      <c r="EK116" s="209"/>
      <c r="EL116" s="209"/>
      <c r="EM116" s="209"/>
      <c r="EN116" s="209"/>
      <c r="EO116" s="209"/>
      <c r="EP116" s="209"/>
      <c r="EQ116" s="209"/>
      <c r="ER116" s="209"/>
      <c r="ES116" s="209"/>
      <c r="ET116" s="209"/>
      <c r="EU116" s="209"/>
      <c r="EV116" s="209"/>
      <c r="EW116" s="209"/>
      <c r="EX116" s="209"/>
      <c r="EY116" s="209"/>
      <c r="EZ116" s="209"/>
      <c r="FA116" s="209"/>
      <c r="FB116" s="209"/>
      <c r="FC116" s="209"/>
      <c r="FD116" s="209"/>
      <c r="FE116" s="209"/>
      <c r="FF116" s="209"/>
      <c r="FG116" s="209"/>
      <c r="FH116" s="209"/>
      <c r="FI116" s="209"/>
      <c r="FJ116" s="209"/>
      <c r="FK116" s="209"/>
      <c r="FL116" s="209"/>
      <c r="FM116" s="209"/>
      <c r="FN116" s="209"/>
      <c r="FO116" s="209"/>
      <c r="FP116" s="209"/>
      <c r="FQ116" s="209"/>
      <c r="FR116" s="209"/>
      <c r="FS116" s="209"/>
      <c r="FT116" s="209"/>
      <c r="FU116" s="209"/>
      <c r="FV116" s="209"/>
      <c r="FW116" s="209"/>
      <c r="FX116" s="209"/>
      <c r="FY116" s="209"/>
      <c r="FZ116" s="209"/>
      <c r="GA116" s="209"/>
      <c r="GB116" s="209"/>
      <c r="GC116" s="209"/>
      <c r="GD116" s="209"/>
      <c r="GE116" s="209"/>
      <c r="GF116" s="209"/>
      <c r="GG116" s="209"/>
      <c r="GH116" s="209"/>
      <c r="GI116" s="209"/>
      <c r="GJ116" s="209"/>
      <c r="GK116" s="209"/>
      <c r="GL116" s="209"/>
      <c r="GM116" s="209"/>
      <c r="GN116" s="209"/>
      <c r="GO116" s="209"/>
      <c r="GP116" s="209"/>
      <c r="GQ116" s="209"/>
      <c r="GR116" s="209"/>
      <c r="GS116" s="209"/>
      <c r="GT116" s="209"/>
      <c r="GU116" s="209"/>
      <c r="GV116" s="209"/>
      <c r="GW116" s="209"/>
      <c r="GX116" s="209"/>
      <c r="GY116" s="209"/>
      <c r="GZ116" s="209"/>
      <c r="HA116" s="209"/>
      <c r="HB116" s="209"/>
      <c r="HC116" s="209"/>
      <c r="HD116" s="209"/>
      <c r="HE116" s="209"/>
      <c r="HF116" s="209"/>
      <c r="HG116" s="209"/>
      <c r="HH116" s="209"/>
      <c r="HI116" s="209"/>
      <c r="HJ116" s="209"/>
      <c r="HK116" s="209"/>
      <c r="HL116" s="209"/>
      <c r="HM116" s="209"/>
      <c r="HN116" s="209"/>
      <c r="HO116" s="209"/>
      <c r="HP116" s="209"/>
      <c r="HQ116" s="209"/>
      <c r="HR116" s="209"/>
      <c r="HS116" s="209"/>
      <c r="HT116" s="209"/>
      <c r="HU116" s="209"/>
      <c r="HV116" s="209"/>
      <c r="HW116" s="209"/>
      <c r="HX116" s="209"/>
      <c r="HY116" s="209"/>
      <c r="HZ116" s="209"/>
      <c r="IA116" s="209"/>
      <c r="IB116" s="209"/>
      <c r="IC116" s="209"/>
      <c r="ID116" s="209"/>
      <c r="IE116" s="209"/>
      <c r="IF116" s="209"/>
      <c r="IG116" s="209"/>
      <c r="IH116" s="209"/>
      <c r="II116" s="209"/>
      <c r="IJ116" s="209"/>
      <c r="IK116" s="209"/>
      <c r="IL116" s="209"/>
      <c r="IM116" s="209"/>
      <c r="IN116" s="209"/>
      <c r="IO116" s="209"/>
      <c r="IP116" s="209"/>
      <c r="IQ116" s="209"/>
      <c r="IR116" s="209"/>
      <c r="IS116" s="209"/>
      <c r="IT116" s="209"/>
      <c r="IU116" s="209"/>
      <c r="IV116" s="209"/>
    </row>
    <row r="117" spans="1:256" s="116" customFormat="1" ht="17.2" customHeight="1" x14ac:dyDescent="0.15">
      <c r="A117" s="209"/>
      <c r="B117" s="377"/>
      <c r="C117" s="378"/>
      <c r="D117" s="378"/>
      <c r="E117" s="378"/>
      <c r="F117" s="378"/>
      <c r="G117" s="379"/>
      <c r="H117" s="138"/>
      <c r="I117" s="139"/>
      <c r="J117" s="281"/>
      <c r="K117" s="281"/>
      <c r="L117" s="281"/>
      <c r="M117" s="281"/>
      <c r="N117" s="281"/>
      <c r="O117" s="281"/>
      <c r="P117" s="281"/>
      <c r="Q117" s="281"/>
      <c r="R117" s="281"/>
      <c r="S117" s="281"/>
      <c r="T117" s="281"/>
      <c r="U117" s="281"/>
      <c r="V117" s="281"/>
      <c r="W117" s="281"/>
      <c r="X117" s="281"/>
      <c r="Y117" s="281"/>
      <c r="Z117" s="281"/>
      <c r="AA117" s="281"/>
      <c r="AB117" s="281"/>
      <c r="AC117" s="285"/>
      <c r="AD117" s="285"/>
      <c r="AE117" s="285"/>
      <c r="AF117"/>
      <c r="AG117"/>
      <c r="AT117"/>
      <c r="AU117"/>
      <c r="AV117" s="281"/>
      <c r="AW117" s="281"/>
      <c r="AX117" s="139"/>
      <c r="AY117" s="140"/>
      <c r="AZ117" s="209"/>
      <c r="BA117" s="209"/>
      <c r="BB117" s="209"/>
      <c r="BC117" s="209"/>
      <c r="BD117" s="209"/>
      <c r="BE117" s="209"/>
      <c r="BF117" s="209"/>
      <c r="BG117" s="209"/>
      <c r="BH117" s="209"/>
      <c r="BI117" s="209"/>
      <c r="BJ117" s="209"/>
      <c r="BK117" s="209"/>
      <c r="BL117" s="209"/>
      <c r="BM117" s="209"/>
      <c r="BN117" s="209"/>
      <c r="BO117" s="209"/>
      <c r="BP117" s="209"/>
      <c r="BQ117" s="209"/>
      <c r="BR117" s="209"/>
      <c r="BS117" s="209"/>
      <c r="BT117" s="209"/>
      <c r="BU117" s="209"/>
      <c r="BV117" s="209"/>
      <c r="BW117" s="209"/>
      <c r="BX117" s="209"/>
      <c r="BY117" s="209"/>
      <c r="BZ117" s="209"/>
      <c r="CA117" s="209"/>
      <c r="CB117" s="209"/>
      <c r="CC117" s="209"/>
      <c r="CD117" s="209"/>
      <c r="CE117" s="209"/>
      <c r="CF117" s="209"/>
      <c r="CG117" s="209"/>
      <c r="CH117" s="209"/>
      <c r="CI117" s="209"/>
      <c r="CJ117" s="209"/>
      <c r="CK117" s="209"/>
      <c r="CL117" s="209"/>
      <c r="CM117" s="209"/>
      <c r="CN117" s="209"/>
      <c r="CO117" s="209"/>
      <c r="CP117" s="209"/>
      <c r="CQ117" s="209"/>
      <c r="CR117" s="209"/>
      <c r="CS117" s="209"/>
      <c r="CT117" s="209"/>
      <c r="CU117" s="209"/>
      <c r="CV117" s="209"/>
      <c r="CW117" s="209"/>
      <c r="CX117" s="209"/>
      <c r="CY117" s="209"/>
      <c r="CZ117" s="209"/>
      <c r="DA117" s="209"/>
      <c r="DB117" s="209"/>
      <c r="DC117" s="209"/>
      <c r="DD117" s="209"/>
      <c r="DE117" s="209"/>
      <c r="DF117" s="209"/>
      <c r="DG117" s="209"/>
      <c r="DH117" s="209"/>
      <c r="DI117" s="209"/>
      <c r="DJ117" s="209"/>
      <c r="DK117" s="209"/>
      <c r="DL117" s="209"/>
      <c r="DM117" s="209"/>
      <c r="DN117" s="209"/>
      <c r="DO117" s="209"/>
      <c r="DP117" s="209"/>
      <c r="DQ117" s="209"/>
      <c r="DR117" s="209"/>
      <c r="DS117" s="209"/>
      <c r="DT117" s="209"/>
      <c r="DU117" s="209"/>
      <c r="DV117" s="209"/>
      <c r="DW117" s="209"/>
      <c r="DX117" s="209"/>
      <c r="DY117" s="209"/>
      <c r="DZ117" s="209"/>
      <c r="EA117" s="209"/>
      <c r="EB117" s="209"/>
      <c r="EC117" s="209"/>
      <c r="ED117" s="209"/>
      <c r="EE117" s="209"/>
      <c r="EF117" s="209"/>
      <c r="EG117" s="209"/>
      <c r="EH117" s="209"/>
      <c r="EI117" s="209"/>
      <c r="EJ117" s="209"/>
      <c r="EK117" s="209"/>
      <c r="EL117" s="209"/>
      <c r="EM117" s="209"/>
      <c r="EN117" s="209"/>
      <c r="EO117" s="209"/>
      <c r="EP117" s="209"/>
      <c r="EQ117" s="209"/>
      <c r="ER117" s="209"/>
      <c r="ES117" s="209"/>
      <c r="ET117" s="209"/>
      <c r="EU117" s="209"/>
      <c r="EV117" s="209"/>
      <c r="EW117" s="209"/>
      <c r="EX117" s="209"/>
      <c r="EY117" s="209"/>
      <c r="EZ117" s="209"/>
      <c r="FA117" s="209"/>
      <c r="FB117" s="209"/>
      <c r="FC117" s="209"/>
      <c r="FD117" s="209"/>
      <c r="FE117" s="209"/>
      <c r="FF117" s="209"/>
      <c r="FG117" s="209"/>
      <c r="FH117" s="209"/>
      <c r="FI117" s="209"/>
      <c r="FJ117" s="209"/>
      <c r="FK117" s="209"/>
      <c r="FL117" s="209"/>
      <c r="FM117" s="209"/>
      <c r="FN117" s="209"/>
      <c r="FO117" s="209"/>
      <c r="FP117" s="209"/>
      <c r="FQ117" s="209"/>
      <c r="FR117" s="209"/>
      <c r="FS117" s="209"/>
      <c r="FT117" s="209"/>
      <c r="FU117" s="209"/>
      <c r="FV117" s="209"/>
      <c r="FW117" s="209"/>
      <c r="FX117" s="209"/>
      <c r="FY117" s="209"/>
      <c r="FZ117" s="209"/>
      <c r="GA117" s="209"/>
      <c r="GB117" s="209"/>
      <c r="GC117" s="209"/>
      <c r="GD117" s="209"/>
      <c r="GE117" s="209"/>
      <c r="GF117" s="209"/>
      <c r="GG117" s="209"/>
      <c r="GH117" s="209"/>
      <c r="GI117" s="209"/>
      <c r="GJ117" s="209"/>
      <c r="GK117" s="209"/>
      <c r="GL117" s="209"/>
      <c r="GM117" s="209"/>
      <c r="GN117" s="209"/>
      <c r="GO117" s="209"/>
      <c r="GP117" s="209"/>
      <c r="GQ117" s="209"/>
      <c r="GR117" s="209"/>
      <c r="GS117" s="209"/>
      <c r="GT117" s="209"/>
      <c r="GU117" s="209"/>
      <c r="GV117" s="209"/>
      <c r="GW117" s="209"/>
      <c r="GX117" s="209"/>
      <c r="GY117" s="209"/>
      <c r="GZ117" s="209"/>
      <c r="HA117" s="209"/>
      <c r="HB117" s="209"/>
      <c r="HC117" s="209"/>
      <c r="HD117" s="209"/>
      <c r="HE117" s="209"/>
      <c r="HF117" s="209"/>
      <c r="HG117" s="209"/>
      <c r="HH117" s="209"/>
      <c r="HI117" s="209"/>
      <c r="HJ117" s="209"/>
      <c r="HK117" s="209"/>
      <c r="HL117" s="209"/>
      <c r="HM117" s="209"/>
      <c r="HN117" s="209"/>
      <c r="HO117" s="209"/>
      <c r="HP117" s="209"/>
      <c r="HQ117" s="209"/>
      <c r="HR117" s="209"/>
      <c r="HS117" s="209"/>
      <c r="HT117" s="209"/>
      <c r="HU117" s="209"/>
      <c r="HV117" s="209"/>
      <c r="HW117" s="209"/>
      <c r="HX117" s="209"/>
      <c r="HY117" s="209"/>
      <c r="HZ117" s="209"/>
      <c r="IA117" s="209"/>
      <c r="IB117" s="209"/>
      <c r="IC117" s="209"/>
      <c r="ID117" s="209"/>
      <c r="IE117" s="209"/>
      <c r="IF117" s="209"/>
      <c r="IG117" s="209"/>
      <c r="IH117" s="209"/>
      <c r="II117" s="209"/>
      <c r="IJ117" s="209"/>
      <c r="IK117" s="209"/>
      <c r="IL117" s="209"/>
      <c r="IM117" s="209"/>
      <c r="IN117" s="209"/>
      <c r="IO117" s="209"/>
      <c r="IP117" s="209"/>
      <c r="IQ117" s="209"/>
      <c r="IR117" s="209"/>
      <c r="IS117" s="209"/>
      <c r="IT117" s="209"/>
      <c r="IU117" s="209"/>
      <c r="IV117" s="209"/>
    </row>
    <row r="118" spans="1:256" s="116" customFormat="1" ht="17.2" customHeight="1" x14ac:dyDescent="0.15">
      <c r="A118" s="209"/>
      <c r="B118" s="377"/>
      <c r="C118" s="378"/>
      <c r="D118" s="378"/>
      <c r="E118" s="378"/>
      <c r="F118" s="378"/>
      <c r="G118" s="379"/>
      <c r="H118" s="138"/>
      <c r="I118" s="139"/>
      <c r="J118" s="281"/>
      <c r="K118" s="281"/>
      <c r="L118" s="281"/>
      <c r="M118" s="281"/>
      <c r="N118" s="281"/>
      <c r="O118" s="281"/>
      <c r="P118" s="281"/>
      <c r="Q118" s="281"/>
      <c r="R118" s="281"/>
      <c r="S118" s="281"/>
      <c r="T118" s="281"/>
      <c r="U118" s="281"/>
      <c r="V118" s="281"/>
      <c r="W118" s="281"/>
      <c r="X118" s="281"/>
      <c r="Y118" s="281"/>
      <c r="Z118" s="281"/>
      <c r="AA118" s="281"/>
      <c r="AB118" s="281"/>
      <c r="AC118" s="285"/>
      <c r="AD118" s="285"/>
      <c r="AE118" s="285"/>
      <c r="AF118"/>
      <c r="AG118"/>
      <c r="AT118"/>
      <c r="AU118"/>
      <c r="AV118" s="281"/>
      <c r="AW118" s="281"/>
      <c r="AX118" s="139"/>
      <c r="AY118" s="140"/>
      <c r="AZ118" s="209"/>
      <c r="BA118" s="209"/>
      <c r="BB118" s="209"/>
      <c r="BC118" s="209"/>
      <c r="BD118" s="209"/>
      <c r="BE118" s="209"/>
      <c r="BF118" s="209"/>
      <c r="BG118" s="209"/>
      <c r="BH118" s="209"/>
      <c r="BI118" s="209"/>
      <c r="BJ118" s="209"/>
      <c r="BK118" s="209"/>
      <c r="BL118" s="209"/>
      <c r="BM118" s="209"/>
      <c r="BN118" s="209"/>
      <c r="BO118" s="209"/>
      <c r="BP118" s="209"/>
      <c r="BQ118" s="209"/>
      <c r="BR118" s="209"/>
      <c r="BS118" s="209"/>
      <c r="BT118" s="209"/>
      <c r="BU118" s="209"/>
      <c r="BV118" s="209"/>
      <c r="BW118" s="209"/>
      <c r="BX118" s="209"/>
      <c r="BY118" s="209"/>
      <c r="BZ118" s="209"/>
      <c r="CA118" s="209"/>
      <c r="CB118" s="209"/>
      <c r="CC118" s="209"/>
      <c r="CD118" s="209"/>
      <c r="CE118" s="209"/>
      <c r="CF118" s="209"/>
      <c r="CG118" s="209"/>
      <c r="CH118" s="209"/>
      <c r="CI118" s="209"/>
      <c r="CJ118" s="209"/>
      <c r="CK118" s="209"/>
      <c r="CL118" s="209"/>
      <c r="CM118" s="209"/>
      <c r="CN118" s="209"/>
      <c r="CO118" s="209"/>
      <c r="CP118" s="209"/>
      <c r="CQ118" s="209"/>
      <c r="CR118" s="209"/>
      <c r="CS118" s="209"/>
      <c r="CT118" s="209"/>
      <c r="CU118" s="209"/>
      <c r="CV118" s="209"/>
      <c r="CW118" s="209"/>
      <c r="CX118" s="209"/>
      <c r="CY118" s="209"/>
      <c r="CZ118" s="209"/>
      <c r="DA118" s="209"/>
      <c r="DB118" s="209"/>
      <c r="DC118" s="209"/>
      <c r="DD118" s="209"/>
      <c r="DE118" s="209"/>
      <c r="DF118" s="209"/>
      <c r="DG118" s="209"/>
      <c r="DH118" s="209"/>
      <c r="DI118" s="209"/>
      <c r="DJ118" s="209"/>
      <c r="DK118" s="209"/>
      <c r="DL118" s="209"/>
      <c r="DM118" s="209"/>
      <c r="DN118" s="209"/>
      <c r="DO118" s="209"/>
      <c r="DP118" s="209"/>
      <c r="DQ118" s="209"/>
      <c r="DR118" s="209"/>
      <c r="DS118" s="209"/>
      <c r="DT118" s="209"/>
      <c r="DU118" s="209"/>
      <c r="DV118" s="209"/>
      <c r="DW118" s="209"/>
      <c r="DX118" s="209"/>
      <c r="DY118" s="209"/>
      <c r="DZ118" s="209"/>
      <c r="EA118" s="209"/>
      <c r="EB118" s="209"/>
      <c r="EC118" s="209"/>
      <c r="ED118" s="209"/>
      <c r="EE118" s="209"/>
      <c r="EF118" s="209"/>
      <c r="EG118" s="209"/>
      <c r="EH118" s="209"/>
      <c r="EI118" s="209"/>
      <c r="EJ118" s="209"/>
      <c r="EK118" s="209"/>
      <c r="EL118" s="209"/>
      <c r="EM118" s="209"/>
      <c r="EN118" s="209"/>
      <c r="EO118" s="209"/>
      <c r="EP118" s="209"/>
      <c r="EQ118" s="209"/>
      <c r="ER118" s="209"/>
      <c r="ES118" s="209"/>
      <c r="ET118" s="209"/>
      <c r="EU118" s="209"/>
      <c r="EV118" s="209"/>
      <c r="EW118" s="209"/>
      <c r="EX118" s="209"/>
      <c r="EY118" s="209"/>
      <c r="EZ118" s="209"/>
      <c r="FA118" s="209"/>
      <c r="FB118" s="209"/>
      <c r="FC118" s="209"/>
      <c r="FD118" s="209"/>
      <c r="FE118" s="209"/>
      <c r="FF118" s="209"/>
      <c r="FG118" s="209"/>
      <c r="FH118" s="209"/>
      <c r="FI118" s="209"/>
      <c r="FJ118" s="209"/>
      <c r="FK118" s="209"/>
      <c r="FL118" s="209"/>
      <c r="FM118" s="209"/>
      <c r="FN118" s="209"/>
      <c r="FO118" s="209"/>
      <c r="FP118" s="209"/>
      <c r="FQ118" s="209"/>
      <c r="FR118" s="209"/>
      <c r="FS118" s="209"/>
      <c r="FT118" s="209"/>
      <c r="FU118" s="209"/>
      <c r="FV118" s="209"/>
      <c r="FW118" s="209"/>
      <c r="FX118" s="209"/>
      <c r="FY118" s="209"/>
      <c r="FZ118" s="209"/>
      <c r="GA118" s="209"/>
      <c r="GB118" s="209"/>
      <c r="GC118" s="209"/>
      <c r="GD118" s="209"/>
      <c r="GE118" s="209"/>
      <c r="GF118" s="209"/>
      <c r="GG118" s="209"/>
      <c r="GH118" s="209"/>
      <c r="GI118" s="209"/>
      <c r="GJ118" s="209"/>
      <c r="GK118" s="209"/>
      <c r="GL118" s="209"/>
      <c r="GM118" s="209"/>
      <c r="GN118" s="209"/>
      <c r="GO118" s="209"/>
      <c r="GP118" s="209"/>
      <c r="GQ118" s="209"/>
      <c r="GR118" s="209"/>
      <c r="GS118" s="209"/>
      <c r="GT118" s="209"/>
      <c r="GU118" s="209"/>
      <c r="GV118" s="209"/>
      <c r="GW118" s="209"/>
      <c r="GX118" s="209"/>
      <c r="GY118" s="209"/>
      <c r="GZ118" s="209"/>
      <c r="HA118" s="209"/>
      <c r="HB118" s="209"/>
      <c r="HC118" s="209"/>
      <c r="HD118" s="209"/>
      <c r="HE118" s="209"/>
      <c r="HF118" s="209"/>
      <c r="HG118" s="209"/>
      <c r="HH118" s="209"/>
      <c r="HI118" s="209"/>
      <c r="HJ118" s="209"/>
      <c r="HK118" s="209"/>
      <c r="HL118" s="209"/>
      <c r="HM118" s="209"/>
      <c r="HN118" s="209"/>
      <c r="HO118" s="209"/>
      <c r="HP118" s="209"/>
      <c r="HQ118" s="209"/>
      <c r="HR118" s="209"/>
      <c r="HS118" s="209"/>
      <c r="HT118" s="209"/>
      <c r="HU118" s="209"/>
      <c r="HV118" s="209"/>
      <c r="HW118" s="209"/>
      <c r="HX118" s="209"/>
      <c r="HY118" s="209"/>
      <c r="HZ118" s="209"/>
      <c r="IA118" s="209"/>
      <c r="IB118" s="209"/>
      <c r="IC118" s="209"/>
      <c r="ID118" s="209"/>
      <c r="IE118" s="209"/>
      <c r="IF118" s="209"/>
      <c r="IG118" s="209"/>
      <c r="IH118" s="209"/>
      <c r="II118" s="209"/>
      <c r="IJ118" s="209"/>
      <c r="IK118" s="209"/>
      <c r="IL118" s="209"/>
      <c r="IM118" s="209"/>
      <c r="IN118" s="209"/>
      <c r="IO118" s="209"/>
      <c r="IP118" s="209"/>
      <c r="IQ118" s="209"/>
      <c r="IR118" s="209"/>
      <c r="IS118" s="209"/>
      <c r="IT118" s="209"/>
      <c r="IU118" s="209"/>
      <c r="IV118" s="209"/>
    </row>
    <row r="119" spans="1:256" s="116" customFormat="1" ht="17.2" customHeight="1" x14ac:dyDescent="0.15">
      <c r="A119" s="209"/>
      <c r="B119" s="377"/>
      <c r="C119" s="378"/>
      <c r="D119" s="378"/>
      <c r="E119" s="378"/>
      <c r="F119" s="378"/>
      <c r="G119" s="379"/>
      <c r="H119" s="138"/>
      <c r="I119" s="139"/>
      <c r="J119" s="281"/>
      <c r="K119" s="281"/>
      <c r="L119" s="281"/>
      <c r="M119" s="281"/>
      <c r="N119" s="281"/>
      <c r="O119" s="281"/>
      <c r="P119" s="281"/>
      <c r="Q119" s="281"/>
      <c r="R119" s="281"/>
      <c r="S119" s="281"/>
      <c r="T119" s="281"/>
      <c r="U119" s="281"/>
      <c r="V119" s="281"/>
      <c r="W119" s="281"/>
      <c r="X119" s="281"/>
      <c r="Y119" s="281"/>
      <c r="Z119" s="281"/>
      <c r="AA119" s="281"/>
      <c r="AB119" s="281"/>
      <c r="AC119" s="285"/>
      <c r="AD119" s="285"/>
      <c r="AE119" s="285"/>
      <c r="AF119"/>
      <c r="AG119"/>
      <c r="AT119"/>
      <c r="AU119"/>
      <c r="AV119" s="281"/>
      <c r="AW119" s="281"/>
      <c r="AX119" s="139"/>
      <c r="AY119" s="140"/>
      <c r="AZ119" s="209"/>
      <c r="BA119" s="209"/>
      <c r="BB119" s="209"/>
      <c r="BC119" s="209"/>
      <c r="BD119" s="209"/>
      <c r="BE119" s="209"/>
      <c r="BF119" s="209"/>
      <c r="BG119" s="209"/>
      <c r="BH119" s="209"/>
      <c r="BI119" s="209"/>
      <c r="BJ119" s="209"/>
      <c r="BK119" s="209"/>
      <c r="BL119" s="209"/>
      <c r="BM119" s="209"/>
      <c r="BN119" s="209"/>
      <c r="BO119" s="209"/>
      <c r="BP119" s="209"/>
      <c r="BQ119" s="209"/>
      <c r="BR119" s="209"/>
      <c r="BS119" s="209"/>
      <c r="BT119" s="209"/>
      <c r="BU119" s="209"/>
      <c r="BV119" s="209"/>
      <c r="BW119" s="209"/>
      <c r="BX119" s="209"/>
      <c r="BY119" s="209"/>
      <c r="BZ119" s="209"/>
      <c r="CA119" s="209"/>
      <c r="CB119" s="209"/>
      <c r="CC119" s="209"/>
      <c r="CD119" s="209"/>
      <c r="CE119" s="209"/>
      <c r="CF119" s="209"/>
      <c r="CG119" s="209"/>
      <c r="CH119" s="209"/>
      <c r="CI119" s="209"/>
      <c r="CJ119" s="209"/>
      <c r="CK119" s="209"/>
      <c r="CL119" s="209"/>
      <c r="CM119" s="209"/>
      <c r="CN119" s="209"/>
      <c r="CO119" s="209"/>
      <c r="CP119" s="209"/>
      <c r="CQ119" s="209"/>
      <c r="CR119" s="209"/>
      <c r="CS119" s="209"/>
      <c r="CT119" s="209"/>
      <c r="CU119" s="209"/>
      <c r="CV119" s="209"/>
      <c r="CW119" s="209"/>
      <c r="CX119" s="209"/>
      <c r="CY119" s="209"/>
      <c r="CZ119" s="209"/>
      <c r="DA119" s="209"/>
      <c r="DB119" s="209"/>
      <c r="DC119" s="209"/>
      <c r="DD119" s="209"/>
      <c r="DE119" s="209"/>
      <c r="DF119" s="209"/>
      <c r="DG119" s="209"/>
      <c r="DH119" s="209"/>
      <c r="DI119" s="209"/>
      <c r="DJ119" s="209"/>
      <c r="DK119" s="209"/>
      <c r="DL119" s="209"/>
      <c r="DM119" s="209"/>
      <c r="DN119" s="209"/>
      <c r="DO119" s="209"/>
      <c r="DP119" s="209"/>
      <c r="DQ119" s="209"/>
      <c r="DR119" s="209"/>
      <c r="DS119" s="209"/>
      <c r="DT119" s="209"/>
      <c r="DU119" s="209"/>
      <c r="DV119" s="209"/>
      <c r="DW119" s="209"/>
      <c r="DX119" s="209"/>
      <c r="DY119" s="209"/>
      <c r="DZ119" s="209"/>
      <c r="EA119" s="209"/>
      <c r="EB119" s="209"/>
      <c r="EC119" s="209"/>
      <c r="ED119" s="209"/>
      <c r="EE119" s="209"/>
      <c r="EF119" s="209"/>
      <c r="EG119" s="209"/>
      <c r="EH119" s="209"/>
      <c r="EI119" s="209"/>
      <c r="EJ119" s="209"/>
      <c r="EK119" s="209"/>
      <c r="EL119" s="209"/>
      <c r="EM119" s="209"/>
      <c r="EN119" s="209"/>
      <c r="EO119" s="209"/>
      <c r="EP119" s="209"/>
      <c r="EQ119" s="209"/>
      <c r="ER119" s="209"/>
      <c r="ES119" s="209"/>
      <c r="ET119" s="209"/>
      <c r="EU119" s="209"/>
      <c r="EV119" s="209"/>
      <c r="EW119" s="209"/>
      <c r="EX119" s="209"/>
      <c r="EY119" s="209"/>
      <c r="EZ119" s="209"/>
      <c r="FA119" s="209"/>
      <c r="FB119" s="209"/>
      <c r="FC119" s="209"/>
      <c r="FD119" s="209"/>
      <c r="FE119" s="209"/>
      <c r="FF119" s="209"/>
      <c r="FG119" s="209"/>
      <c r="FH119" s="209"/>
      <c r="FI119" s="209"/>
      <c r="FJ119" s="209"/>
      <c r="FK119" s="209"/>
      <c r="FL119" s="209"/>
      <c r="FM119" s="209"/>
      <c r="FN119" s="209"/>
      <c r="FO119" s="209"/>
      <c r="FP119" s="209"/>
      <c r="FQ119" s="209"/>
      <c r="FR119" s="209"/>
      <c r="FS119" s="209"/>
      <c r="FT119" s="209"/>
      <c r="FU119" s="209"/>
      <c r="FV119" s="209"/>
      <c r="FW119" s="209"/>
      <c r="FX119" s="209"/>
      <c r="FY119" s="209"/>
      <c r="FZ119" s="209"/>
      <c r="GA119" s="209"/>
      <c r="GB119" s="209"/>
      <c r="GC119" s="209"/>
      <c r="GD119" s="209"/>
      <c r="GE119" s="209"/>
      <c r="GF119" s="209"/>
      <c r="GG119" s="209"/>
      <c r="GH119" s="209"/>
      <c r="GI119" s="209"/>
      <c r="GJ119" s="209"/>
      <c r="GK119" s="209"/>
      <c r="GL119" s="209"/>
      <c r="GM119" s="209"/>
      <c r="GN119" s="209"/>
      <c r="GO119" s="209"/>
      <c r="GP119" s="209"/>
      <c r="GQ119" s="209"/>
      <c r="GR119" s="209"/>
      <c r="GS119" s="209"/>
      <c r="GT119" s="209"/>
      <c r="GU119" s="209"/>
      <c r="GV119" s="209"/>
      <c r="GW119" s="209"/>
      <c r="GX119" s="209"/>
      <c r="GY119" s="209"/>
      <c r="GZ119" s="209"/>
      <c r="HA119" s="209"/>
      <c r="HB119" s="209"/>
      <c r="HC119" s="209"/>
      <c r="HD119" s="209"/>
      <c r="HE119" s="209"/>
      <c r="HF119" s="209"/>
      <c r="HG119" s="209"/>
      <c r="HH119" s="209"/>
      <c r="HI119" s="209"/>
      <c r="HJ119" s="209"/>
      <c r="HK119" s="209"/>
      <c r="HL119" s="209"/>
      <c r="HM119" s="209"/>
      <c r="HN119" s="209"/>
      <c r="HO119" s="209"/>
      <c r="HP119" s="209"/>
      <c r="HQ119" s="209"/>
      <c r="HR119" s="209"/>
      <c r="HS119" s="209"/>
      <c r="HT119" s="209"/>
      <c r="HU119" s="209"/>
      <c r="HV119" s="209"/>
      <c r="HW119" s="209"/>
      <c r="HX119" s="209"/>
      <c r="HY119" s="209"/>
      <c r="HZ119" s="209"/>
      <c r="IA119" s="209"/>
      <c r="IB119" s="209"/>
      <c r="IC119" s="209"/>
      <c r="ID119" s="209"/>
      <c r="IE119" s="209"/>
      <c r="IF119" s="209"/>
      <c r="IG119" s="209"/>
      <c r="IH119" s="209"/>
      <c r="II119" s="209"/>
      <c r="IJ119" s="209"/>
      <c r="IK119" s="209"/>
      <c r="IL119" s="209"/>
      <c r="IM119" s="209"/>
      <c r="IN119" s="209"/>
      <c r="IO119" s="209"/>
      <c r="IP119" s="209"/>
      <c r="IQ119" s="209"/>
      <c r="IR119" s="209"/>
      <c r="IS119" s="209"/>
      <c r="IT119" s="209"/>
      <c r="IU119" s="209"/>
      <c r="IV119" s="209"/>
    </row>
    <row r="120" spans="1:256" s="116" customFormat="1" ht="17.2" customHeight="1" x14ac:dyDescent="0.15">
      <c r="A120" s="209"/>
      <c r="B120" s="377"/>
      <c r="C120" s="378"/>
      <c r="D120" s="378"/>
      <c r="E120" s="378"/>
      <c r="F120" s="378"/>
      <c r="G120" s="379"/>
      <c r="H120" s="138"/>
      <c r="I120" s="139"/>
      <c r="J120" s="281"/>
      <c r="K120" s="281"/>
      <c r="L120" s="281"/>
      <c r="M120" s="281"/>
      <c r="N120" s="281"/>
      <c r="O120" s="281"/>
      <c r="P120" s="281"/>
      <c r="Q120" s="281"/>
      <c r="R120" s="281"/>
      <c r="S120" s="281"/>
      <c r="T120" s="281"/>
      <c r="U120" s="281"/>
      <c r="V120" s="281"/>
      <c r="W120" s="281"/>
      <c r="X120" s="281"/>
      <c r="Y120" s="281"/>
      <c r="Z120" s="281"/>
      <c r="AA120" s="281"/>
      <c r="AB120" s="281"/>
      <c r="AC120" s="285"/>
      <c r="AD120" s="285"/>
      <c r="AE120" s="285"/>
      <c r="AV120" s="281"/>
      <c r="AW120" s="281"/>
      <c r="AX120" s="139"/>
      <c r="AY120" s="140"/>
      <c r="AZ120" s="209"/>
      <c r="BA120" s="209"/>
      <c r="BB120" s="209"/>
      <c r="BC120" s="209"/>
      <c r="BD120" s="209"/>
      <c r="BE120" s="209"/>
      <c r="BF120" s="209"/>
      <c r="BG120" s="209"/>
      <c r="BH120" s="209"/>
      <c r="BI120" s="209"/>
      <c r="BJ120" s="209"/>
      <c r="BK120" s="209"/>
      <c r="BL120" s="209"/>
      <c r="BM120" s="209"/>
      <c r="BN120" s="209"/>
      <c r="BO120" s="209"/>
      <c r="BP120" s="209"/>
      <c r="BQ120" s="209"/>
      <c r="BR120" s="209"/>
      <c r="BS120" s="209"/>
      <c r="BT120" s="209"/>
      <c r="BU120" s="209"/>
      <c r="BV120" s="209"/>
      <c r="BW120" s="209"/>
      <c r="BX120" s="209"/>
      <c r="BY120" s="209"/>
      <c r="BZ120" s="209"/>
      <c r="CA120" s="209"/>
      <c r="CB120" s="209"/>
      <c r="CC120" s="209"/>
      <c r="CD120" s="209"/>
      <c r="CE120" s="209"/>
      <c r="CF120" s="209"/>
      <c r="CG120" s="209"/>
      <c r="CH120" s="209"/>
      <c r="CI120" s="209"/>
      <c r="CJ120" s="209"/>
      <c r="CK120" s="209"/>
      <c r="CL120" s="209"/>
      <c r="CM120" s="209"/>
      <c r="CN120" s="209"/>
      <c r="CO120" s="209"/>
      <c r="CP120" s="209"/>
      <c r="CQ120" s="209"/>
      <c r="CR120" s="209"/>
      <c r="CS120" s="209"/>
      <c r="CT120" s="209"/>
      <c r="CU120" s="209"/>
      <c r="CV120" s="209"/>
      <c r="CW120" s="209"/>
      <c r="CX120" s="209"/>
      <c r="CY120" s="209"/>
      <c r="CZ120" s="209"/>
      <c r="DA120" s="209"/>
      <c r="DB120" s="209"/>
      <c r="DC120" s="209"/>
      <c r="DD120" s="209"/>
      <c r="DE120" s="209"/>
      <c r="DF120" s="209"/>
      <c r="DG120" s="209"/>
      <c r="DH120" s="209"/>
      <c r="DI120" s="209"/>
      <c r="DJ120" s="209"/>
      <c r="DK120" s="209"/>
      <c r="DL120" s="209"/>
      <c r="DM120" s="209"/>
      <c r="DN120" s="209"/>
      <c r="DO120" s="209"/>
      <c r="DP120" s="209"/>
      <c r="DQ120" s="209"/>
      <c r="DR120" s="209"/>
      <c r="DS120" s="209"/>
      <c r="DT120" s="209"/>
      <c r="DU120" s="209"/>
      <c r="DV120" s="209"/>
      <c r="DW120" s="209"/>
      <c r="DX120" s="209"/>
      <c r="DY120" s="209"/>
      <c r="DZ120" s="209"/>
      <c r="EA120" s="209"/>
      <c r="EB120" s="209"/>
      <c r="EC120" s="209"/>
      <c r="ED120" s="209"/>
      <c r="EE120" s="209"/>
      <c r="EF120" s="209"/>
      <c r="EG120" s="209"/>
      <c r="EH120" s="209"/>
      <c r="EI120" s="209"/>
      <c r="EJ120" s="209"/>
      <c r="EK120" s="209"/>
      <c r="EL120" s="209"/>
      <c r="EM120" s="209"/>
      <c r="EN120" s="209"/>
      <c r="EO120" s="209"/>
      <c r="EP120" s="209"/>
      <c r="EQ120" s="209"/>
      <c r="ER120" s="209"/>
      <c r="ES120" s="209"/>
      <c r="ET120" s="209"/>
      <c r="EU120" s="209"/>
      <c r="EV120" s="209"/>
      <c r="EW120" s="209"/>
      <c r="EX120" s="209"/>
      <c r="EY120" s="209"/>
      <c r="EZ120" s="209"/>
      <c r="FA120" s="209"/>
      <c r="FB120" s="209"/>
      <c r="FC120" s="209"/>
      <c r="FD120" s="209"/>
      <c r="FE120" s="209"/>
      <c r="FF120" s="209"/>
      <c r="FG120" s="209"/>
      <c r="FH120" s="209"/>
      <c r="FI120" s="209"/>
      <c r="FJ120" s="209"/>
      <c r="FK120" s="209"/>
      <c r="FL120" s="209"/>
      <c r="FM120" s="209"/>
      <c r="FN120" s="209"/>
      <c r="FO120" s="209"/>
      <c r="FP120" s="209"/>
      <c r="FQ120" s="209"/>
      <c r="FR120" s="209"/>
      <c r="FS120" s="209"/>
      <c r="FT120" s="209"/>
      <c r="FU120" s="209"/>
      <c r="FV120" s="209"/>
      <c r="FW120" s="209"/>
      <c r="FX120" s="209"/>
      <c r="FY120" s="209"/>
      <c r="FZ120" s="209"/>
      <c r="GA120" s="209"/>
      <c r="GB120" s="209"/>
      <c r="GC120" s="209"/>
      <c r="GD120" s="209"/>
      <c r="GE120" s="209"/>
      <c r="GF120" s="209"/>
      <c r="GG120" s="209"/>
      <c r="GH120" s="209"/>
      <c r="GI120" s="209"/>
      <c r="GJ120" s="209"/>
      <c r="GK120" s="209"/>
      <c r="GL120" s="209"/>
      <c r="GM120" s="209"/>
      <c r="GN120" s="209"/>
      <c r="GO120" s="209"/>
      <c r="GP120" s="209"/>
      <c r="GQ120" s="209"/>
      <c r="GR120" s="209"/>
      <c r="GS120" s="209"/>
      <c r="GT120" s="209"/>
      <c r="GU120" s="209"/>
      <c r="GV120" s="209"/>
      <c r="GW120" s="209"/>
      <c r="GX120" s="209"/>
      <c r="GY120" s="209"/>
      <c r="GZ120" s="209"/>
      <c r="HA120" s="209"/>
      <c r="HB120" s="209"/>
      <c r="HC120" s="209"/>
      <c r="HD120" s="209"/>
      <c r="HE120" s="209"/>
      <c r="HF120" s="209"/>
      <c r="HG120" s="209"/>
      <c r="HH120" s="209"/>
      <c r="HI120" s="209"/>
      <c r="HJ120" s="209"/>
      <c r="HK120" s="209"/>
      <c r="HL120" s="209"/>
      <c r="HM120" s="209"/>
      <c r="HN120" s="209"/>
      <c r="HO120" s="209"/>
      <c r="HP120" s="209"/>
      <c r="HQ120" s="209"/>
      <c r="HR120" s="209"/>
      <c r="HS120" s="209"/>
      <c r="HT120" s="209"/>
      <c r="HU120" s="209"/>
      <c r="HV120" s="209"/>
      <c r="HW120" s="209"/>
      <c r="HX120" s="209"/>
      <c r="HY120" s="209"/>
      <c r="HZ120" s="209"/>
      <c r="IA120" s="209"/>
      <c r="IB120" s="209"/>
      <c r="IC120" s="209"/>
      <c r="ID120" s="209"/>
      <c r="IE120" s="209"/>
      <c r="IF120" s="209"/>
      <c r="IG120" s="209"/>
      <c r="IH120" s="209"/>
      <c r="II120" s="209"/>
      <c r="IJ120" s="209"/>
      <c r="IK120" s="209"/>
      <c r="IL120" s="209"/>
      <c r="IM120" s="209"/>
      <c r="IN120" s="209"/>
      <c r="IO120" s="209"/>
      <c r="IP120" s="209"/>
      <c r="IQ120" s="209"/>
      <c r="IR120" s="209"/>
      <c r="IS120" s="209"/>
      <c r="IT120" s="209"/>
      <c r="IU120" s="209"/>
      <c r="IV120" s="209"/>
    </row>
    <row r="121" spans="1:256" s="116" customFormat="1" ht="17.2" customHeight="1" x14ac:dyDescent="0.15">
      <c r="A121" s="209"/>
      <c r="B121" s="377"/>
      <c r="C121" s="378"/>
      <c r="D121" s="378"/>
      <c r="E121" s="378"/>
      <c r="F121" s="378"/>
      <c r="G121" s="379"/>
      <c r="H121" s="138"/>
      <c r="I121" s="139"/>
      <c r="J121" s="281"/>
      <c r="K121" s="281"/>
      <c r="L121" s="281"/>
      <c r="M121" s="281"/>
      <c r="N121" s="281"/>
      <c r="O121" s="281"/>
      <c r="P121" s="281"/>
      <c r="Q121" s="281"/>
      <c r="R121" s="281"/>
      <c r="S121" s="281"/>
      <c r="T121" s="281"/>
      <c r="U121" s="281"/>
      <c r="V121" s="281"/>
      <c r="W121" s="281"/>
      <c r="X121" s="281"/>
      <c r="Y121" s="281"/>
      <c r="Z121" s="281"/>
      <c r="AA121" s="281"/>
      <c r="AB121" s="281"/>
      <c r="AC121" s="285"/>
      <c r="AD121" s="285"/>
      <c r="AE121" s="285"/>
      <c r="AV121" s="281"/>
      <c r="AW121" s="281"/>
      <c r="AX121" s="139"/>
      <c r="AY121" s="140"/>
      <c r="AZ121" s="209"/>
      <c r="BA121" s="209"/>
      <c r="BB121" s="209"/>
      <c r="BC121" s="209"/>
      <c r="BD121" s="209"/>
      <c r="BE121" s="209"/>
      <c r="BF121" s="209"/>
      <c r="BG121" s="209"/>
      <c r="BH121" s="209"/>
      <c r="BI121" s="209"/>
      <c r="BJ121" s="209"/>
      <c r="BK121" s="209"/>
      <c r="BL121" s="209"/>
      <c r="BM121" s="209"/>
      <c r="BN121" s="209"/>
      <c r="BO121" s="209"/>
      <c r="BP121" s="209"/>
      <c r="BQ121" s="209"/>
      <c r="BR121" s="209"/>
      <c r="BS121" s="209"/>
      <c r="BT121" s="209"/>
      <c r="BU121" s="209"/>
      <c r="BV121" s="209"/>
      <c r="BW121" s="209"/>
      <c r="BX121" s="209"/>
      <c r="BY121" s="209"/>
      <c r="BZ121" s="209"/>
      <c r="CA121" s="209"/>
      <c r="CB121" s="209"/>
      <c r="CC121" s="209"/>
      <c r="CD121" s="209"/>
      <c r="CE121" s="209"/>
      <c r="CF121" s="209"/>
      <c r="CG121" s="209"/>
      <c r="CH121" s="209"/>
      <c r="CI121" s="209"/>
      <c r="CJ121" s="209"/>
      <c r="CK121" s="209"/>
      <c r="CL121" s="209"/>
      <c r="CM121" s="209"/>
      <c r="CN121" s="209"/>
      <c r="CO121" s="209"/>
      <c r="CP121" s="209"/>
      <c r="CQ121" s="209"/>
      <c r="CR121" s="209"/>
      <c r="CS121" s="209"/>
      <c r="CT121" s="209"/>
      <c r="CU121" s="209"/>
      <c r="CV121" s="209"/>
      <c r="CW121" s="209"/>
      <c r="CX121" s="209"/>
      <c r="CY121" s="209"/>
      <c r="CZ121" s="209"/>
      <c r="DA121" s="209"/>
      <c r="DB121" s="209"/>
      <c r="DC121" s="209"/>
      <c r="DD121" s="209"/>
      <c r="DE121" s="209"/>
      <c r="DF121" s="209"/>
      <c r="DG121" s="209"/>
      <c r="DH121" s="209"/>
      <c r="DI121" s="209"/>
      <c r="DJ121" s="209"/>
      <c r="DK121" s="209"/>
      <c r="DL121" s="209"/>
      <c r="DM121" s="209"/>
      <c r="DN121" s="209"/>
      <c r="DO121" s="209"/>
      <c r="DP121" s="209"/>
      <c r="DQ121" s="209"/>
      <c r="DR121" s="209"/>
      <c r="DS121" s="209"/>
      <c r="DT121" s="209"/>
      <c r="DU121" s="209"/>
      <c r="DV121" s="209"/>
      <c r="DW121" s="209"/>
      <c r="DX121" s="209"/>
      <c r="DY121" s="209"/>
      <c r="DZ121" s="209"/>
      <c r="EA121" s="209"/>
      <c r="EB121" s="209"/>
      <c r="EC121" s="209"/>
      <c r="ED121" s="209"/>
      <c r="EE121" s="209"/>
      <c r="EF121" s="209"/>
      <c r="EG121" s="209"/>
      <c r="EH121" s="209"/>
      <c r="EI121" s="209"/>
      <c r="EJ121" s="209"/>
      <c r="EK121" s="209"/>
      <c r="EL121" s="209"/>
      <c r="EM121" s="209"/>
      <c r="EN121" s="209"/>
      <c r="EO121" s="209"/>
      <c r="EP121" s="209"/>
      <c r="EQ121" s="209"/>
      <c r="ER121" s="209"/>
      <c r="ES121" s="209"/>
      <c r="ET121" s="209"/>
      <c r="EU121" s="209"/>
      <c r="EV121" s="209"/>
      <c r="EW121" s="209"/>
      <c r="EX121" s="209"/>
      <c r="EY121" s="209"/>
      <c r="EZ121" s="209"/>
      <c r="FA121" s="209"/>
      <c r="FB121" s="209"/>
      <c r="FC121" s="209"/>
      <c r="FD121" s="209"/>
      <c r="FE121" s="209"/>
      <c r="FF121" s="209"/>
      <c r="FG121" s="209"/>
      <c r="FH121" s="209"/>
      <c r="FI121" s="209"/>
      <c r="FJ121" s="209"/>
      <c r="FK121" s="209"/>
      <c r="FL121" s="209"/>
      <c r="FM121" s="209"/>
      <c r="FN121" s="209"/>
      <c r="FO121" s="209"/>
      <c r="FP121" s="209"/>
      <c r="FQ121" s="209"/>
      <c r="FR121" s="209"/>
      <c r="FS121" s="209"/>
      <c r="FT121" s="209"/>
      <c r="FU121" s="209"/>
      <c r="FV121" s="209"/>
      <c r="FW121" s="209"/>
      <c r="FX121" s="209"/>
      <c r="FY121" s="209"/>
      <c r="FZ121" s="209"/>
      <c r="GA121" s="209"/>
      <c r="GB121" s="209"/>
      <c r="GC121" s="209"/>
      <c r="GD121" s="209"/>
      <c r="GE121" s="209"/>
      <c r="GF121" s="209"/>
      <c r="GG121" s="209"/>
      <c r="GH121" s="209"/>
      <c r="GI121" s="209"/>
      <c r="GJ121" s="209"/>
      <c r="GK121" s="209"/>
      <c r="GL121" s="209"/>
      <c r="GM121" s="209"/>
      <c r="GN121" s="209"/>
      <c r="GO121" s="209"/>
      <c r="GP121" s="209"/>
      <c r="GQ121" s="209"/>
      <c r="GR121" s="209"/>
      <c r="GS121" s="209"/>
      <c r="GT121" s="209"/>
      <c r="GU121" s="209"/>
      <c r="GV121" s="209"/>
      <c r="GW121" s="209"/>
      <c r="GX121" s="209"/>
      <c r="GY121" s="209"/>
      <c r="GZ121" s="209"/>
      <c r="HA121" s="209"/>
      <c r="HB121" s="209"/>
      <c r="HC121" s="209"/>
      <c r="HD121" s="209"/>
      <c r="HE121" s="209"/>
      <c r="HF121" s="209"/>
      <c r="HG121" s="209"/>
      <c r="HH121" s="209"/>
      <c r="HI121" s="209"/>
      <c r="HJ121" s="209"/>
      <c r="HK121" s="209"/>
      <c r="HL121" s="209"/>
      <c r="HM121" s="209"/>
      <c r="HN121" s="209"/>
      <c r="HO121" s="209"/>
      <c r="HP121" s="209"/>
      <c r="HQ121" s="209"/>
      <c r="HR121" s="209"/>
      <c r="HS121" s="209"/>
      <c r="HT121" s="209"/>
      <c r="HU121" s="209"/>
      <c r="HV121" s="209"/>
      <c r="HW121" s="209"/>
      <c r="HX121" s="209"/>
      <c r="HY121" s="209"/>
      <c r="HZ121" s="209"/>
      <c r="IA121" s="209"/>
      <c r="IB121" s="209"/>
      <c r="IC121" s="209"/>
      <c r="ID121" s="209"/>
      <c r="IE121" s="209"/>
      <c r="IF121" s="209"/>
      <c r="IG121" s="209"/>
      <c r="IH121" s="209"/>
      <c r="II121" s="209"/>
      <c r="IJ121" s="209"/>
      <c r="IK121" s="209"/>
      <c r="IL121" s="209"/>
      <c r="IM121" s="209"/>
      <c r="IN121" s="209"/>
      <c r="IO121" s="209"/>
      <c r="IP121" s="209"/>
      <c r="IQ121" s="209"/>
      <c r="IR121" s="209"/>
      <c r="IS121" s="209"/>
      <c r="IT121" s="209"/>
      <c r="IU121" s="209"/>
      <c r="IV121" s="209"/>
    </row>
    <row r="122" spans="1:256" s="116" customFormat="1" ht="17.2" customHeight="1" x14ac:dyDescent="0.15">
      <c r="A122" s="209"/>
      <c r="B122" s="377"/>
      <c r="C122" s="378"/>
      <c r="D122" s="378"/>
      <c r="E122" s="378"/>
      <c r="F122" s="378"/>
      <c r="G122" s="379"/>
      <c r="H122" s="138"/>
      <c r="I122" s="139"/>
      <c r="J122" s="281"/>
      <c r="K122" s="281"/>
      <c r="L122" s="281"/>
      <c r="M122" s="281"/>
      <c r="N122" s="281"/>
      <c r="O122" s="281"/>
      <c r="P122" s="281"/>
      <c r="Q122" s="281"/>
      <c r="R122" s="281"/>
      <c r="S122" s="281"/>
      <c r="T122" s="281"/>
      <c r="U122" s="281"/>
      <c r="V122" s="281"/>
      <c r="W122" s="281"/>
      <c r="X122" s="281"/>
      <c r="Y122" s="281"/>
      <c r="Z122" s="281"/>
      <c r="AA122" s="281"/>
      <c r="AB122" s="281"/>
      <c r="AC122" s="285"/>
      <c r="AD122" s="285"/>
      <c r="AE122" s="285"/>
      <c r="AV122" s="281"/>
      <c r="AW122" s="281"/>
      <c r="AX122" s="139"/>
      <c r="AY122" s="140"/>
      <c r="AZ122" s="209"/>
      <c r="BA122" s="209"/>
      <c r="BB122" s="209"/>
      <c r="BC122" s="209"/>
      <c r="BD122" s="209"/>
      <c r="BE122" s="209"/>
      <c r="BF122" s="209"/>
      <c r="BG122" s="209"/>
      <c r="BH122" s="209"/>
      <c r="BI122" s="209"/>
      <c r="BJ122" s="209"/>
      <c r="BK122" s="209"/>
      <c r="BL122" s="209"/>
      <c r="BM122" s="209"/>
      <c r="BN122" s="209"/>
      <c r="BO122" s="209"/>
      <c r="BP122" s="209"/>
      <c r="BQ122" s="209"/>
      <c r="BR122" s="209"/>
      <c r="BS122" s="209"/>
      <c r="BT122" s="209"/>
      <c r="BU122" s="209"/>
      <c r="BV122" s="209"/>
      <c r="BW122" s="209"/>
      <c r="BX122" s="209"/>
      <c r="BY122" s="209"/>
      <c r="BZ122" s="209"/>
      <c r="CA122" s="209"/>
      <c r="CB122" s="209"/>
      <c r="CC122" s="209"/>
      <c r="CD122" s="209"/>
      <c r="CE122" s="209"/>
      <c r="CF122" s="209"/>
      <c r="CG122" s="209"/>
      <c r="CH122" s="209"/>
      <c r="CI122" s="209"/>
      <c r="CJ122" s="209"/>
      <c r="CK122" s="209"/>
      <c r="CL122" s="209"/>
      <c r="CM122" s="209"/>
      <c r="CN122" s="209"/>
      <c r="CO122" s="209"/>
      <c r="CP122" s="209"/>
      <c r="CQ122" s="209"/>
      <c r="CR122" s="209"/>
      <c r="CS122" s="209"/>
      <c r="CT122" s="209"/>
      <c r="CU122" s="209"/>
      <c r="CV122" s="209"/>
      <c r="CW122" s="209"/>
      <c r="CX122" s="209"/>
      <c r="CY122" s="209"/>
      <c r="CZ122" s="209"/>
      <c r="DA122" s="209"/>
      <c r="DB122" s="209"/>
      <c r="DC122" s="209"/>
      <c r="DD122" s="209"/>
      <c r="DE122" s="209"/>
      <c r="DF122" s="209"/>
      <c r="DG122" s="209"/>
      <c r="DH122" s="209"/>
      <c r="DI122" s="209"/>
      <c r="DJ122" s="209"/>
      <c r="DK122" s="209"/>
      <c r="DL122" s="209"/>
      <c r="DM122" s="209"/>
      <c r="DN122" s="209"/>
      <c r="DO122" s="209"/>
      <c r="DP122" s="209"/>
      <c r="DQ122" s="209"/>
      <c r="DR122" s="209"/>
      <c r="DS122" s="209"/>
      <c r="DT122" s="209"/>
      <c r="DU122" s="209"/>
      <c r="DV122" s="209"/>
      <c r="DW122" s="209"/>
      <c r="DX122" s="209"/>
      <c r="DY122" s="209"/>
      <c r="DZ122" s="209"/>
      <c r="EA122" s="209"/>
      <c r="EB122" s="209"/>
      <c r="EC122" s="209"/>
      <c r="ED122" s="209"/>
      <c r="EE122" s="209"/>
      <c r="EF122" s="209"/>
      <c r="EG122" s="209"/>
      <c r="EH122" s="209"/>
      <c r="EI122" s="209"/>
      <c r="EJ122" s="209"/>
      <c r="EK122" s="209"/>
      <c r="EL122" s="209"/>
      <c r="EM122" s="209"/>
      <c r="EN122" s="209"/>
      <c r="EO122" s="209"/>
      <c r="EP122" s="209"/>
      <c r="EQ122" s="209"/>
      <c r="ER122" s="209"/>
      <c r="ES122" s="209"/>
      <c r="ET122" s="209"/>
      <c r="EU122" s="209"/>
      <c r="EV122" s="209"/>
      <c r="EW122" s="209"/>
      <c r="EX122" s="209"/>
      <c r="EY122" s="209"/>
      <c r="EZ122" s="209"/>
      <c r="FA122" s="209"/>
      <c r="FB122" s="209"/>
      <c r="FC122" s="209"/>
      <c r="FD122" s="209"/>
      <c r="FE122" s="209"/>
      <c r="FF122" s="209"/>
      <c r="FG122" s="209"/>
      <c r="FH122" s="209"/>
      <c r="FI122" s="209"/>
      <c r="FJ122" s="209"/>
      <c r="FK122" s="209"/>
      <c r="FL122" s="209"/>
      <c r="FM122" s="209"/>
      <c r="FN122" s="209"/>
      <c r="FO122" s="209"/>
      <c r="FP122" s="209"/>
      <c r="FQ122" s="209"/>
      <c r="FR122" s="209"/>
      <c r="FS122" s="209"/>
      <c r="FT122" s="209"/>
      <c r="FU122" s="209"/>
      <c r="FV122" s="209"/>
      <c r="FW122" s="209"/>
      <c r="FX122" s="209"/>
      <c r="FY122" s="209"/>
      <c r="FZ122" s="209"/>
      <c r="GA122" s="209"/>
      <c r="GB122" s="209"/>
      <c r="GC122" s="209"/>
      <c r="GD122" s="209"/>
      <c r="GE122" s="209"/>
      <c r="GF122" s="209"/>
      <c r="GG122" s="209"/>
      <c r="GH122" s="209"/>
      <c r="GI122" s="209"/>
      <c r="GJ122" s="209"/>
      <c r="GK122" s="209"/>
      <c r="GL122" s="209"/>
      <c r="GM122" s="209"/>
      <c r="GN122" s="209"/>
      <c r="GO122" s="209"/>
      <c r="GP122" s="209"/>
      <c r="GQ122" s="209"/>
      <c r="GR122" s="209"/>
      <c r="GS122" s="209"/>
      <c r="GT122" s="209"/>
      <c r="GU122" s="209"/>
      <c r="GV122" s="209"/>
      <c r="GW122" s="209"/>
      <c r="GX122" s="209"/>
      <c r="GY122" s="209"/>
      <c r="GZ122" s="209"/>
      <c r="HA122" s="209"/>
      <c r="HB122" s="209"/>
      <c r="HC122" s="209"/>
      <c r="HD122" s="209"/>
      <c r="HE122" s="209"/>
      <c r="HF122" s="209"/>
      <c r="HG122" s="209"/>
      <c r="HH122" s="209"/>
      <c r="HI122" s="209"/>
      <c r="HJ122" s="209"/>
      <c r="HK122" s="209"/>
      <c r="HL122" s="209"/>
      <c r="HM122" s="209"/>
      <c r="HN122" s="209"/>
      <c r="HO122" s="209"/>
      <c r="HP122" s="209"/>
      <c r="HQ122" s="209"/>
      <c r="HR122" s="209"/>
      <c r="HS122" s="209"/>
      <c r="HT122" s="209"/>
      <c r="HU122" s="209"/>
      <c r="HV122" s="209"/>
      <c r="HW122" s="209"/>
      <c r="HX122" s="209"/>
      <c r="HY122" s="209"/>
      <c r="HZ122" s="209"/>
      <c r="IA122" s="209"/>
      <c r="IB122" s="209"/>
      <c r="IC122" s="209"/>
      <c r="ID122" s="209"/>
      <c r="IE122" s="209"/>
      <c r="IF122" s="209"/>
      <c r="IG122" s="209"/>
      <c r="IH122" s="209"/>
      <c r="II122" s="209"/>
      <c r="IJ122" s="209"/>
      <c r="IK122" s="209"/>
      <c r="IL122" s="209"/>
      <c r="IM122" s="209"/>
      <c r="IN122" s="209"/>
      <c r="IO122" s="209"/>
      <c r="IP122" s="209"/>
      <c r="IQ122" s="209"/>
      <c r="IR122" s="209"/>
      <c r="IS122" s="209"/>
      <c r="IT122" s="209"/>
      <c r="IU122" s="209"/>
      <c r="IV122" s="209"/>
    </row>
    <row r="123" spans="1:256" s="116" customFormat="1" ht="17.2" customHeight="1" x14ac:dyDescent="0.15">
      <c r="A123" s="209"/>
      <c r="B123" s="377"/>
      <c r="C123" s="378"/>
      <c r="D123" s="378"/>
      <c r="E123" s="378"/>
      <c r="F123" s="378"/>
      <c r="G123" s="379"/>
      <c r="H123" s="138"/>
      <c r="I123" s="139"/>
      <c r="J123" s="281"/>
      <c r="K123" s="281"/>
      <c r="L123" s="281"/>
      <c r="M123" s="281"/>
      <c r="N123" s="281"/>
      <c r="O123" s="281"/>
      <c r="P123" s="281"/>
      <c r="Q123" s="281"/>
      <c r="R123" s="281"/>
      <c r="S123" s="281"/>
      <c r="T123" s="281"/>
      <c r="U123" s="281"/>
      <c r="V123" s="281"/>
      <c r="W123" s="281"/>
      <c r="X123" s="281"/>
      <c r="Y123" s="281"/>
      <c r="Z123" s="281"/>
      <c r="AA123" s="281"/>
      <c r="AB123" s="281"/>
      <c r="AC123" s="285"/>
      <c r="AD123" s="285"/>
      <c r="AE123" s="285"/>
      <c r="AV123" s="281"/>
      <c r="AW123" s="281"/>
      <c r="AX123" s="139"/>
      <c r="AY123" s="140"/>
      <c r="AZ123" s="209"/>
      <c r="BA123" s="209"/>
      <c r="BB123" s="209"/>
      <c r="BC123" s="209"/>
      <c r="BD123" s="209"/>
      <c r="BE123" s="209"/>
      <c r="BF123" s="209"/>
      <c r="BG123" s="209"/>
      <c r="BH123" s="209"/>
      <c r="BI123" s="209"/>
      <c r="BJ123" s="209"/>
      <c r="BK123" s="209"/>
      <c r="BL123" s="209"/>
      <c r="BM123" s="209"/>
      <c r="BN123" s="209"/>
      <c r="BO123" s="209"/>
      <c r="BP123" s="209"/>
      <c r="BQ123" s="209"/>
      <c r="BR123" s="209"/>
      <c r="BS123" s="209"/>
      <c r="BT123" s="209"/>
      <c r="BU123" s="209"/>
      <c r="BV123" s="209"/>
      <c r="BW123" s="209"/>
      <c r="BX123" s="209"/>
      <c r="BY123" s="209"/>
      <c r="BZ123" s="209"/>
      <c r="CA123" s="209"/>
      <c r="CB123" s="209"/>
      <c r="CC123" s="209"/>
      <c r="CD123" s="209"/>
      <c r="CE123" s="209"/>
      <c r="CF123" s="209"/>
      <c r="CG123" s="209"/>
      <c r="CH123" s="209"/>
      <c r="CI123" s="209"/>
      <c r="CJ123" s="209"/>
      <c r="CK123" s="209"/>
      <c r="CL123" s="209"/>
      <c r="CM123" s="209"/>
      <c r="CN123" s="209"/>
      <c r="CO123" s="209"/>
      <c r="CP123" s="209"/>
      <c r="CQ123" s="209"/>
      <c r="CR123" s="209"/>
      <c r="CS123" s="209"/>
      <c r="CT123" s="209"/>
      <c r="CU123" s="209"/>
      <c r="CV123" s="209"/>
      <c r="CW123" s="209"/>
      <c r="CX123" s="209"/>
      <c r="CY123" s="209"/>
      <c r="CZ123" s="209"/>
      <c r="DA123" s="209"/>
      <c r="DB123" s="209"/>
      <c r="DC123" s="209"/>
      <c r="DD123" s="209"/>
      <c r="DE123" s="209"/>
      <c r="DF123" s="209"/>
      <c r="DG123" s="209"/>
      <c r="DH123" s="209"/>
      <c r="DI123" s="209"/>
      <c r="DJ123" s="209"/>
      <c r="DK123" s="209"/>
      <c r="DL123" s="209"/>
      <c r="DM123" s="209"/>
      <c r="DN123" s="209"/>
      <c r="DO123" s="209"/>
      <c r="DP123" s="209"/>
      <c r="DQ123" s="209"/>
      <c r="DR123" s="209"/>
      <c r="DS123" s="209"/>
      <c r="DT123" s="209"/>
      <c r="DU123" s="209"/>
      <c r="DV123" s="209"/>
      <c r="DW123" s="209"/>
      <c r="DX123" s="209"/>
      <c r="DY123" s="209"/>
      <c r="DZ123" s="209"/>
      <c r="EA123" s="209"/>
      <c r="EB123" s="209"/>
      <c r="EC123" s="209"/>
      <c r="ED123" s="209"/>
      <c r="EE123" s="209"/>
      <c r="EF123" s="209"/>
      <c r="EG123" s="209"/>
      <c r="EH123" s="209"/>
      <c r="EI123" s="209"/>
      <c r="EJ123" s="209"/>
      <c r="EK123" s="209"/>
      <c r="EL123" s="209"/>
      <c r="EM123" s="209"/>
      <c r="EN123" s="209"/>
      <c r="EO123" s="209"/>
      <c r="EP123" s="209"/>
      <c r="EQ123" s="209"/>
      <c r="ER123" s="209"/>
      <c r="ES123" s="209"/>
      <c r="ET123" s="209"/>
      <c r="EU123" s="209"/>
      <c r="EV123" s="209"/>
      <c r="EW123" s="209"/>
      <c r="EX123" s="209"/>
      <c r="EY123" s="209"/>
      <c r="EZ123" s="209"/>
      <c r="FA123" s="209"/>
      <c r="FB123" s="209"/>
      <c r="FC123" s="209"/>
      <c r="FD123" s="209"/>
      <c r="FE123" s="209"/>
      <c r="FF123" s="209"/>
      <c r="FG123" s="209"/>
      <c r="FH123" s="209"/>
      <c r="FI123" s="209"/>
      <c r="FJ123" s="209"/>
      <c r="FK123" s="209"/>
      <c r="FL123" s="209"/>
      <c r="FM123" s="209"/>
      <c r="FN123" s="209"/>
      <c r="FO123" s="209"/>
      <c r="FP123" s="209"/>
      <c r="FQ123" s="209"/>
      <c r="FR123" s="209"/>
      <c r="FS123" s="209"/>
      <c r="FT123" s="209"/>
      <c r="FU123" s="209"/>
      <c r="FV123" s="209"/>
      <c r="FW123" s="209"/>
      <c r="FX123" s="209"/>
      <c r="FY123" s="209"/>
      <c r="FZ123" s="209"/>
      <c r="GA123" s="209"/>
      <c r="GB123" s="209"/>
      <c r="GC123" s="209"/>
      <c r="GD123" s="209"/>
      <c r="GE123" s="209"/>
      <c r="GF123" s="209"/>
      <c r="GG123" s="209"/>
      <c r="GH123" s="209"/>
      <c r="GI123" s="209"/>
      <c r="GJ123" s="209"/>
      <c r="GK123" s="209"/>
      <c r="GL123" s="209"/>
      <c r="GM123" s="209"/>
      <c r="GN123" s="209"/>
      <c r="GO123" s="209"/>
      <c r="GP123" s="209"/>
      <c r="GQ123" s="209"/>
      <c r="GR123" s="209"/>
      <c r="GS123" s="209"/>
      <c r="GT123" s="209"/>
      <c r="GU123" s="209"/>
      <c r="GV123" s="209"/>
      <c r="GW123" s="209"/>
      <c r="GX123" s="209"/>
      <c r="GY123" s="209"/>
      <c r="GZ123" s="209"/>
      <c r="HA123" s="209"/>
      <c r="HB123" s="209"/>
      <c r="HC123" s="209"/>
      <c r="HD123" s="209"/>
      <c r="HE123" s="209"/>
      <c r="HF123" s="209"/>
      <c r="HG123" s="209"/>
      <c r="HH123" s="209"/>
      <c r="HI123" s="209"/>
      <c r="HJ123" s="209"/>
      <c r="HK123" s="209"/>
      <c r="HL123" s="209"/>
      <c r="HM123" s="209"/>
      <c r="HN123" s="209"/>
      <c r="HO123" s="209"/>
      <c r="HP123" s="209"/>
      <c r="HQ123" s="209"/>
      <c r="HR123" s="209"/>
      <c r="HS123" s="209"/>
      <c r="HT123" s="209"/>
      <c r="HU123" s="209"/>
      <c r="HV123" s="209"/>
      <c r="HW123" s="209"/>
      <c r="HX123" s="209"/>
      <c r="HY123" s="209"/>
      <c r="HZ123" s="209"/>
      <c r="IA123" s="209"/>
      <c r="IB123" s="209"/>
      <c r="IC123" s="209"/>
      <c r="ID123" s="209"/>
      <c r="IE123" s="209"/>
      <c r="IF123" s="209"/>
      <c r="IG123" s="209"/>
      <c r="IH123" s="209"/>
      <c r="II123" s="209"/>
      <c r="IJ123" s="209"/>
      <c r="IK123" s="209"/>
      <c r="IL123" s="209"/>
      <c r="IM123" s="209"/>
      <c r="IN123" s="209"/>
      <c r="IO123" s="209"/>
      <c r="IP123" s="209"/>
      <c r="IQ123" s="209"/>
      <c r="IR123" s="209"/>
      <c r="IS123" s="209"/>
      <c r="IT123" s="209"/>
      <c r="IU123" s="209"/>
      <c r="IV123" s="209"/>
    </row>
    <row r="124" spans="1:256" s="116" customFormat="1" ht="17.2" customHeight="1" x14ac:dyDescent="0.15">
      <c r="A124" s="209"/>
      <c r="B124" s="377"/>
      <c r="C124" s="378"/>
      <c r="D124" s="378"/>
      <c r="E124" s="378"/>
      <c r="F124" s="378"/>
      <c r="G124" s="379"/>
      <c r="H124" s="138"/>
      <c r="I124" s="139"/>
      <c r="J124" s="281"/>
      <c r="K124" s="281"/>
      <c r="L124" s="281"/>
      <c r="M124" s="281"/>
      <c r="N124" s="281"/>
      <c r="O124" s="281"/>
      <c r="P124" s="281"/>
      <c r="Q124" s="281"/>
      <c r="R124" s="281"/>
      <c r="S124" s="281"/>
      <c r="T124" s="281"/>
      <c r="U124" s="281"/>
      <c r="V124" s="281"/>
      <c r="W124" s="281"/>
      <c r="X124" s="281"/>
      <c r="Y124" s="281"/>
      <c r="Z124" s="281"/>
      <c r="AA124" s="281"/>
      <c r="AB124" s="281"/>
      <c r="AC124" s="285"/>
      <c r="AD124" s="285"/>
      <c r="AE124" s="285"/>
      <c r="AF124" s="285"/>
      <c r="AG124" s="285"/>
      <c r="AH124" s="296"/>
      <c r="AI124" s="296"/>
      <c r="AJ124" s="296"/>
      <c r="AK124" s="296"/>
      <c r="AL124" s="296"/>
      <c r="AM124" s="296"/>
      <c r="AN124" s="296"/>
      <c r="AO124" s="296"/>
      <c r="AP124" s="296"/>
      <c r="AQ124" s="296"/>
      <c r="AR124" s="296"/>
      <c r="AS124" s="296"/>
      <c r="AT124" s="281"/>
      <c r="AU124" s="281"/>
      <c r="AV124" s="281"/>
      <c r="AW124" s="281"/>
      <c r="AX124" s="139"/>
      <c r="AY124" s="140"/>
      <c r="AZ124" s="209"/>
      <c r="BA124" s="209"/>
      <c r="BB124" s="209"/>
      <c r="BC124" s="209"/>
      <c r="BD124" s="209"/>
      <c r="BE124" s="209"/>
      <c r="BF124" s="209"/>
      <c r="BG124" s="209"/>
      <c r="BH124" s="209"/>
      <c r="BI124" s="209"/>
      <c r="BJ124" s="209"/>
      <c r="BK124" s="209"/>
      <c r="BL124" s="209"/>
      <c r="BM124" s="209"/>
      <c r="BN124" s="209"/>
      <c r="BO124" s="209"/>
      <c r="BP124" s="209"/>
      <c r="BQ124" s="209"/>
      <c r="BR124" s="209"/>
      <c r="BS124" s="209"/>
      <c r="BT124" s="209"/>
      <c r="BU124" s="209"/>
      <c r="BV124" s="209"/>
      <c r="BW124" s="209"/>
      <c r="BX124" s="209"/>
      <c r="BY124" s="209"/>
      <c r="BZ124" s="209"/>
      <c r="CA124" s="209"/>
      <c r="CB124" s="209"/>
      <c r="CC124" s="209"/>
      <c r="CD124" s="209"/>
      <c r="CE124" s="209"/>
      <c r="CF124" s="209"/>
      <c r="CG124" s="209"/>
      <c r="CH124" s="209"/>
      <c r="CI124" s="209"/>
      <c r="CJ124" s="209"/>
      <c r="CK124" s="209"/>
      <c r="CL124" s="209"/>
      <c r="CM124" s="209"/>
      <c r="CN124" s="209"/>
      <c r="CO124" s="209"/>
      <c r="CP124" s="209"/>
      <c r="CQ124" s="209"/>
      <c r="CR124" s="209"/>
      <c r="CS124" s="209"/>
      <c r="CT124" s="209"/>
      <c r="CU124" s="209"/>
      <c r="CV124" s="209"/>
      <c r="CW124" s="209"/>
      <c r="CX124" s="209"/>
      <c r="CY124" s="209"/>
      <c r="CZ124" s="209"/>
      <c r="DA124" s="209"/>
      <c r="DB124" s="209"/>
      <c r="DC124" s="209"/>
      <c r="DD124" s="209"/>
      <c r="DE124" s="209"/>
      <c r="DF124" s="209"/>
      <c r="DG124" s="209"/>
      <c r="DH124" s="209"/>
      <c r="DI124" s="209"/>
      <c r="DJ124" s="209"/>
      <c r="DK124" s="209"/>
      <c r="DL124" s="209"/>
      <c r="DM124" s="209"/>
      <c r="DN124" s="209"/>
      <c r="DO124" s="209"/>
      <c r="DP124" s="209"/>
      <c r="DQ124" s="209"/>
      <c r="DR124" s="209"/>
      <c r="DS124" s="209"/>
      <c r="DT124" s="209"/>
      <c r="DU124" s="209"/>
      <c r="DV124" s="209"/>
      <c r="DW124" s="209"/>
      <c r="DX124" s="209"/>
      <c r="DY124" s="209"/>
      <c r="DZ124" s="209"/>
      <c r="EA124" s="209"/>
      <c r="EB124" s="209"/>
      <c r="EC124" s="209"/>
      <c r="ED124" s="209"/>
      <c r="EE124" s="209"/>
      <c r="EF124" s="209"/>
      <c r="EG124" s="209"/>
      <c r="EH124" s="209"/>
      <c r="EI124" s="209"/>
      <c r="EJ124" s="209"/>
      <c r="EK124" s="209"/>
      <c r="EL124" s="209"/>
      <c r="EM124" s="209"/>
      <c r="EN124" s="209"/>
      <c r="EO124" s="209"/>
      <c r="EP124" s="209"/>
      <c r="EQ124" s="209"/>
      <c r="ER124" s="209"/>
      <c r="ES124" s="209"/>
      <c r="ET124" s="209"/>
      <c r="EU124" s="209"/>
      <c r="EV124" s="209"/>
      <c r="EW124" s="209"/>
      <c r="EX124" s="209"/>
      <c r="EY124" s="209"/>
      <c r="EZ124" s="209"/>
      <c r="FA124" s="209"/>
      <c r="FB124" s="209"/>
      <c r="FC124" s="209"/>
      <c r="FD124" s="209"/>
      <c r="FE124" s="209"/>
      <c r="FF124" s="209"/>
      <c r="FG124" s="209"/>
      <c r="FH124" s="209"/>
      <c r="FI124" s="209"/>
      <c r="FJ124" s="209"/>
      <c r="FK124" s="209"/>
      <c r="FL124" s="209"/>
      <c r="FM124" s="209"/>
      <c r="FN124" s="209"/>
      <c r="FO124" s="209"/>
      <c r="FP124" s="209"/>
      <c r="FQ124" s="209"/>
      <c r="FR124" s="209"/>
      <c r="FS124" s="209"/>
      <c r="FT124" s="209"/>
      <c r="FU124" s="209"/>
      <c r="FV124" s="209"/>
      <c r="FW124" s="209"/>
      <c r="FX124" s="209"/>
      <c r="FY124" s="209"/>
      <c r="FZ124" s="209"/>
      <c r="GA124" s="209"/>
      <c r="GB124" s="209"/>
      <c r="GC124" s="209"/>
      <c r="GD124" s="209"/>
      <c r="GE124" s="209"/>
      <c r="GF124" s="209"/>
      <c r="GG124" s="209"/>
      <c r="GH124" s="209"/>
      <c r="GI124" s="209"/>
      <c r="GJ124" s="209"/>
      <c r="GK124" s="209"/>
      <c r="GL124" s="209"/>
      <c r="GM124" s="209"/>
      <c r="GN124" s="209"/>
      <c r="GO124" s="209"/>
      <c r="GP124" s="209"/>
      <c r="GQ124" s="209"/>
      <c r="GR124" s="209"/>
      <c r="GS124" s="209"/>
      <c r="GT124" s="209"/>
      <c r="GU124" s="209"/>
      <c r="GV124" s="209"/>
      <c r="GW124" s="209"/>
      <c r="GX124" s="209"/>
      <c r="GY124" s="209"/>
      <c r="GZ124" s="209"/>
      <c r="HA124" s="209"/>
      <c r="HB124" s="209"/>
      <c r="HC124" s="209"/>
      <c r="HD124" s="209"/>
      <c r="HE124" s="209"/>
      <c r="HF124" s="209"/>
      <c r="HG124" s="209"/>
      <c r="HH124" s="209"/>
      <c r="HI124" s="209"/>
      <c r="HJ124" s="209"/>
      <c r="HK124" s="209"/>
      <c r="HL124" s="209"/>
      <c r="HM124" s="209"/>
      <c r="HN124" s="209"/>
      <c r="HO124" s="209"/>
      <c r="HP124" s="209"/>
      <c r="HQ124" s="209"/>
      <c r="HR124" s="209"/>
      <c r="HS124" s="209"/>
      <c r="HT124" s="209"/>
      <c r="HU124" s="209"/>
      <c r="HV124" s="209"/>
      <c r="HW124" s="209"/>
      <c r="HX124" s="209"/>
      <c r="HY124" s="209"/>
      <c r="HZ124" s="209"/>
      <c r="IA124" s="209"/>
      <c r="IB124" s="209"/>
      <c r="IC124" s="209"/>
      <c r="ID124" s="209"/>
      <c r="IE124" s="209"/>
      <c r="IF124" s="209"/>
      <c r="IG124" s="209"/>
      <c r="IH124" s="209"/>
      <c r="II124" s="209"/>
      <c r="IJ124" s="209"/>
      <c r="IK124" s="209"/>
      <c r="IL124" s="209"/>
      <c r="IM124" s="209"/>
      <c r="IN124" s="209"/>
      <c r="IO124" s="209"/>
      <c r="IP124" s="209"/>
      <c r="IQ124" s="209"/>
      <c r="IR124" s="209"/>
      <c r="IS124" s="209"/>
      <c r="IT124" s="209"/>
      <c r="IU124" s="209"/>
      <c r="IV124" s="209"/>
    </row>
    <row r="125" spans="1:256" s="116" customFormat="1" ht="17.2" customHeight="1" x14ac:dyDescent="0.15">
      <c r="A125" s="209"/>
      <c r="B125" s="377"/>
      <c r="C125" s="378"/>
      <c r="D125" s="378"/>
      <c r="E125" s="378"/>
      <c r="F125" s="378"/>
      <c r="G125" s="379"/>
      <c r="H125" s="138"/>
      <c r="I125" s="139"/>
      <c r="J125" s="281"/>
      <c r="K125" s="281"/>
      <c r="L125" s="281"/>
      <c r="M125" s="281"/>
      <c r="N125" s="281"/>
      <c r="O125" s="281"/>
      <c r="P125" s="281"/>
      <c r="Q125" s="281"/>
      <c r="R125" s="281"/>
      <c r="S125" s="281"/>
      <c r="T125" s="281"/>
      <c r="U125" s="281"/>
      <c r="V125" s="281"/>
      <c r="W125" s="281"/>
      <c r="X125" s="281"/>
      <c r="Y125" s="281"/>
      <c r="Z125" s="281"/>
      <c r="AA125" s="281"/>
      <c r="AB125" s="281"/>
      <c r="AC125" s="285"/>
      <c r="AD125" s="285"/>
      <c r="AE125" s="285"/>
      <c r="AF125" s="285"/>
      <c r="AG125" s="285"/>
      <c r="AH125" s="296"/>
      <c r="AI125" s="296"/>
      <c r="AJ125" s="296"/>
      <c r="AK125" s="296"/>
      <c r="AL125" s="296"/>
      <c r="AM125" s="296"/>
      <c r="AN125" s="296"/>
      <c r="AO125" s="296"/>
      <c r="AP125" s="296"/>
      <c r="AQ125" s="296"/>
      <c r="AR125" s="296"/>
      <c r="AS125" s="296"/>
      <c r="AT125" s="281"/>
      <c r="AU125" s="281"/>
      <c r="AV125" s="281"/>
      <c r="AW125" s="281"/>
      <c r="AX125" s="139"/>
      <c r="AY125" s="140"/>
      <c r="AZ125" s="209"/>
      <c r="BA125" s="209"/>
      <c r="BB125" s="209"/>
      <c r="BC125" s="209"/>
      <c r="BD125" s="209"/>
      <c r="BE125" s="209"/>
      <c r="BF125" s="209"/>
      <c r="BG125" s="209"/>
      <c r="BH125" s="209"/>
      <c r="BI125" s="209"/>
      <c r="BJ125" s="209"/>
      <c r="BK125" s="209"/>
      <c r="BL125" s="209"/>
      <c r="BM125" s="209"/>
      <c r="BN125" s="209"/>
      <c r="BO125" s="209"/>
      <c r="BP125" s="209"/>
      <c r="BQ125" s="209"/>
      <c r="BR125" s="209"/>
      <c r="BS125" s="209"/>
      <c r="BT125" s="209"/>
      <c r="BU125" s="209"/>
      <c r="BV125" s="209"/>
      <c r="BW125" s="209"/>
      <c r="BX125" s="209"/>
      <c r="BY125" s="209"/>
      <c r="BZ125" s="209"/>
      <c r="CA125" s="209"/>
      <c r="CB125" s="209"/>
      <c r="CC125" s="209"/>
      <c r="CD125" s="209"/>
      <c r="CE125" s="209"/>
      <c r="CF125" s="209"/>
      <c r="CG125" s="209"/>
      <c r="CH125" s="209"/>
      <c r="CI125" s="209"/>
      <c r="CJ125" s="209"/>
      <c r="CK125" s="209"/>
      <c r="CL125" s="209"/>
      <c r="CM125" s="209"/>
      <c r="CN125" s="209"/>
      <c r="CO125" s="209"/>
      <c r="CP125" s="209"/>
      <c r="CQ125" s="209"/>
      <c r="CR125" s="209"/>
      <c r="CS125" s="209"/>
      <c r="CT125" s="209"/>
      <c r="CU125" s="209"/>
      <c r="CV125" s="209"/>
      <c r="CW125" s="209"/>
      <c r="CX125" s="209"/>
      <c r="CY125" s="209"/>
      <c r="CZ125" s="209"/>
      <c r="DA125" s="209"/>
      <c r="DB125" s="209"/>
      <c r="DC125" s="209"/>
      <c r="DD125" s="209"/>
      <c r="DE125" s="209"/>
      <c r="DF125" s="209"/>
      <c r="DG125" s="209"/>
      <c r="DH125" s="209"/>
      <c r="DI125" s="209"/>
      <c r="DJ125" s="209"/>
      <c r="DK125" s="209"/>
      <c r="DL125" s="209"/>
      <c r="DM125" s="209"/>
      <c r="DN125" s="209"/>
      <c r="DO125" s="209"/>
      <c r="DP125" s="209"/>
      <c r="DQ125" s="209"/>
      <c r="DR125" s="209"/>
      <c r="DS125" s="209"/>
      <c r="DT125" s="209"/>
      <c r="DU125" s="209"/>
      <c r="DV125" s="209"/>
      <c r="DW125" s="209"/>
      <c r="DX125" s="209"/>
      <c r="DY125" s="209"/>
      <c r="DZ125" s="209"/>
      <c r="EA125" s="209"/>
      <c r="EB125" s="209"/>
      <c r="EC125" s="209"/>
      <c r="ED125" s="209"/>
      <c r="EE125" s="209"/>
      <c r="EF125" s="209"/>
      <c r="EG125" s="209"/>
      <c r="EH125" s="209"/>
      <c r="EI125" s="209"/>
      <c r="EJ125" s="209"/>
      <c r="EK125" s="209"/>
      <c r="EL125" s="209"/>
      <c r="EM125" s="209"/>
      <c r="EN125" s="209"/>
      <c r="EO125" s="209"/>
      <c r="EP125" s="209"/>
      <c r="EQ125" s="209"/>
      <c r="ER125" s="209"/>
      <c r="ES125" s="209"/>
      <c r="ET125" s="209"/>
      <c r="EU125" s="209"/>
      <c r="EV125" s="209"/>
      <c r="EW125" s="209"/>
      <c r="EX125" s="209"/>
      <c r="EY125" s="209"/>
      <c r="EZ125" s="209"/>
      <c r="FA125" s="209"/>
      <c r="FB125" s="209"/>
      <c r="FC125" s="209"/>
      <c r="FD125" s="209"/>
      <c r="FE125" s="209"/>
      <c r="FF125" s="209"/>
      <c r="FG125" s="209"/>
      <c r="FH125" s="209"/>
      <c r="FI125" s="209"/>
      <c r="FJ125" s="209"/>
      <c r="FK125" s="209"/>
      <c r="FL125" s="209"/>
      <c r="FM125" s="209"/>
      <c r="FN125" s="209"/>
      <c r="FO125" s="209"/>
      <c r="FP125" s="209"/>
      <c r="FQ125" s="209"/>
      <c r="FR125" s="209"/>
      <c r="FS125" s="209"/>
      <c r="FT125" s="209"/>
      <c r="FU125" s="209"/>
      <c r="FV125" s="209"/>
      <c r="FW125" s="209"/>
      <c r="FX125" s="209"/>
      <c r="FY125" s="209"/>
      <c r="FZ125" s="209"/>
      <c r="GA125" s="209"/>
      <c r="GB125" s="209"/>
      <c r="GC125" s="209"/>
      <c r="GD125" s="209"/>
      <c r="GE125" s="209"/>
      <c r="GF125" s="209"/>
      <c r="GG125" s="209"/>
      <c r="GH125" s="209"/>
      <c r="GI125" s="209"/>
      <c r="GJ125" s="209"/>
      <c r="GK125" s="209"/>
      <c r="GL125" s="209"/>
      <c r="GM125" s="209"/>
      <c r="GN125" s="209"/>
      <c r="GO125" s="209"/>
      <c r="GP125" s="209"/>
      <c r="GQ125" s="209"/>
      <c r="GR125" s="209"/>
      <c r="GS125" s="209"/>
      <c r="GT125" s="209"/>
      <c r="GU125" s="209"/>
      <c r="GV125" s="209"/>
      <c r="GW125" s="209"/>
      <c r="GX125" s="209"/>
      <c r="GY125" s="209"/>
      <c r="GZ125" s="209"/>
      <c r="HA125" s="209"/>
      <c r="HB125" s="209"/>
      <c r="HC125" s="209"/>
      <c r="HD125" s="209"/>
      <c r="HE125" s="209"/>
      <c r="HF125" s="209"/>
      <c r="HG125" s="209"/>
      <c r="HH125" s="209"/>
      <c r="HI125" s="209"/>
      <c r="HJ125" s="209"/>
      <c r="HK125" s="209"/>
      <c r="HL125" s="209"/>
      <c r="HM125" s="209"/>
      <c r="HN125" s="209"/>
      <c r="HO125" s="209"/>
      <c r="HP125" s="209"/>
      <c r="HQ125" s="209"/>
      <c r="HR125" s="209"/>
      <c r="HS125" s="209"/>
      <c r="HT125" s="209"/>
      <c r="HU125" s="209"/>
      <c r="HV125" s="209"/>
      <c r="HW125" s="209"/>
      <c r="HX125" s="209"/>
      <c r="HY125" s="209"/>
      <c r="HZ125" s="209"/>
      <c r="IA125" s="209"/>
      <c r="IB125" s="209"/>
      <c r="IC125" s="209"/>
      <c r="ID125" s="209"/>
      <c r="IE125" s="209"/>
      <c r="IF125" s="209"/>
      <c r="IG125" s="209"/>
      <c r="IH125" s="209"/>
      <c r="II125" s="209"/>
      <c r="IJ125" s="209"/>
      <c r="IK125" s="209"/>
      <c r="IL125" s="209"/>
      <c r="IM125" s="209"/>
      <c r="IN125" s="209"/>
      <c r="IO125" s="209"/>
      <c r="IP125" s="209"/>
      <c r="IQ125" s="209"/>
      <c r="IR125" s="209"/>
      <c r="IS125" s="209"/>
      <c r="IT125" s="209"/>
      <c r="IU125" s="209"/>
      <c r="IV125" s="209"/>
    </row>
    <row r="126" spans="1:256" s="116" customFormat="1" ht="17.2" customHeight="1" x14ac:dyDescent="0.15">
      <c r="A126" s="209"/>
      <c r="B126" s="377"/>
      <c r="C126" s="378"/>
      <c r="D126" s="378"/>
      <c r="E126" s="378"/>
      <c r="F126" s="378"/>
      <c r="G126" s="379"/>
      <c r="H126" s="138"/>
      <c r="I126" s="139"/>
      <c r="J126" s="281"/>
      <c r="K126" s="281"/>
      <c r="L126" s="281"/>
      <c r="M126" s="281"/>
      <c r="N126" s="281"/>
      <c r="O126" s="281"/>
      <c r="P126" s="281"/>
      <c r="Q126" s="281"/>
      <c r="R126" s="281"/>
      <c r="S126" s="281"/>
      <c r="T126" s="281"/>
      <c r="U126" s="281"/>
      <c r="V126" s="281"/>
      <c r="W126" s="281"/>
      <c r="X126" s="281"/>
      <c r="Y126" s="281"/>
      <c r="Z126" s="281"/>
      <c r="AA126" s="281"/>
      <c r="AB126" s="281"/>
      <c r="AC126" s="285"/>
      <c r="AD126" s="285"/>
      <c r="AE126" s="285"/>
      <c r="AF126" s="285"/>
      <c r="AG126" s="285"/>
      <c r="AH126" s="296"/>
      <c r="AI126" s="296"/>
      <c r="AJ126" s="296"/>
      <c r="AK126" s="296"/>
      <c r="AL126" s="296"/>
      <c r="AM126" s="296"/>
      <c r="AN126" s="296"/>
      <c r="AO126" s="296"/>
      <c r="AP126" s="296"/>
      <c r="AQ126" s="296"/>
      <c r="AR126" s="296"/>
      <c r="AS126" s="296"/>
      <c r="AT126" s="281"/>
      <c r="AU126" s="281"/>
      <c r="AV126" s="281"/>
      <c r="AW126" s="281"/>
      <c r="AX126" s="139"/>
      <c r="AY126" s="140"/>
      <c r="AZ126" s="209"/>
      <c r="BA126" s="209"/>
      <c r="BB126" s="209"/>
      <c r="BC126" s="209"/>
      <c r="BD126" s="209"/>
      <c r="BE126" s="209"/>
      <c r="BF126" s="209"/>
      <c r="BG126" s="209"/>
      <c r="BH126" s="209"/>
      <c r="BI126" s="209"/>
      <c r="BJ126" s="209"/>
      <c r="BK126" s="209"/>
      <c r="BL126" s="209"/>
      <c r="BM126" s="209"/>
      <c r="BN126" s="209"/>
      <c r="BO126" s="209"/>
      <c r="BP126" s="209"/>
      <c r="BQ126" s="209"/>
      <c r="BR126" s="209"/>
      <c r="BS126" s="209"/>
      <c r="BT126" s="209"/>
      <c r="BU126" s="209"/>
      <c r="BV126" s="209"/>
      <c r="BW126" s="209"/>
      <c r="BX126" s="209"/>
      <c r="BY126" s="209"/>
      <c r="BZ126" s="209"/>
      <c r="CA126" s="209"/>
      <c r="CB126" s="209"/>
      <c r="CC126" s="209"/>
      <c r="CD126" s="209"/>
      <c r="CE126" s="209"/>
      <c r="CF126" s="209"/>
      <c r="CG126" s="209"/>
      <c r="CH126" s="209"/>
      <c r="CI126" s="209"/>
      <c r="CJ126" s="209"/>
      <c r="CK126" s="209"/>
      <c r="CL126" s="209"/>
      <c r="CM126" s="209"/>
      <c r="CN126" s="209"/>
      <c r="CO126" s="209"/>
      <c r="CP126" s="209"/>
      <c r="CQ126" s="209"/>
      <c r="CR126" s="209"/>
      <c r="CS126" s="209"/>
      <c r="CT126" s="209"/>
      <c r="CU126" s="209"/>
      <c r="CV126" s="209"/>
      <c r="CW126" s="209"/>
      <c r="CX126" s="209"/>
      <c r="CY126" s="209"/>
      <c r="CZ126" s="209"/>
      <c r="DA126" s="209"/>
      <c r="DB126" s="209"/>
      <c r="DC126" s="209"/>
      <c r="DD126" s="209"/>
      <c r="DE126" s="209"/>
      <c r="DF126" s="209"/>
      <c r="DG126" s="209"/>
      <c r="DH126" s="209"/>
      <c r="DI126" s="209"/>
      <c r="DJ126" s="209"/>
      <c r="DK126" s="209"/>
      <c r="DL126" s="209"/>
      <c r="DM126" s="209"/>
      <c r="DN126" s="209"/>
      <c r="DO126" s="209"/>
      <c r="DP126" s="209"/>
      <c r="DQ126" s="209"/>
      <c r="DR126" s="209"/>
      <c r="DS126" s="209"/>
      <c r="DT126" s="209"/>
      <c r="DU126" s="209"/>
      <c r="DV126" s="209"/>
      <c r="DW126" s="209"/>
      <c r="DX126" s="209"/>
      <c r="DY126" s="209"/>
      <c r="DZ126" s="209"/>
      <c r="EA126" s="209"/>
      <c r="EB126" s="209"/>
      <c r="EC126" s="209"/>
      <c r="ED126" s="209"/>
      <c r="EE126" s="209"/>
      <c r="EF126" s="209"/>
      <c r="EG126" s="209"/>
      <c r="EH126" s="209"/>
      <c r="EI126" s="209"/>
      <c r="EJ126" s="209"/>
      <c r="EK126" s="209"/>
      <c r="EL126" s="209"/>
      <c r="EM126" s="209"/>
      <c r="EN126" s="209"/>
      <c r="EO126" s="209"/>
      <c r="EP126" s="209"/>
      <c r="EQ126" s="209"/>
      <c r="ER126" s="209"/>
      <c r="ES126" s="209"/>
      <c r="ET126" s="209"/>
      <c r="EU126" s="209"/>
      <c r="EV126" s="209"/>
      <c r="EW126" s="209"/>
      <c r="EX126" s="209"/>
      <c r="EY126" s="209"/>
      <c r="EZ126" s="209"/>
      <c r="FA126" s="209"/>
      <c r="FB126" s="209"/>
      <c r="FC126" s="209"/>
      <c r="FD126" s="209"/>
      <c r="FE126" s="209"/>
      <c r="FF126" s="209"/>
      <c r="FG126" s="209"/>
      <c r="FH126" s="209"/>
      <c r="FI126" s="209"/>
      <c r="FJ126" s="209"/>
      <c r="FK126" s="209"/>
      <c r="FL126" s="209"/>
      <c r="FM126" s="209"/>
      <c r="FN126" s="209"/>
      <c r="FO126" s="209"/>
      <c r="FP126" s="209"/>
      <c r="FQ126" s="209"/>
      <c r="FR126" s="209"/>
      <c r="FS126" s="209"/>
      <c r="FT126" s="209"/>
      <c r="FU126" s="209"/>
      <c r="FV126" s="209"/>
      <c r="FW126" s="209"/>
      <c r="FX126" s="209"/>
      <c r="FY126" s="209"/>
      <c r="FZ126" s="209"/>
      <c r="GA126" s="209"/>
      <c r="GB126" s="209"/>
      <c r="GC126" s="209"/>
      <c r="GD126" s="209"/>
      <c r="GE126" s="209"/>
      <c r="GF126" s="209"/>
      <c r="GG126" s="209"/>
      <c r="GH126" s="209"/>
      <c r="GI126" s="209"/>
      <c r="GJ126" s="209"/>
      <c r="GK126" s="209"/>
      <c r="GL126" s="209"/>
      <c r="GM126" s="209"/>
      <c r="GN126" s="209"/>
      <c r="GO126" s="209"/>
      <c r="GP126" s="209"/>
      <c r="GQ126" s="209"/>
      <c r="GR126" s="209"/>
      <c r="GS126" s="209"/>
      <c r="GT126" s="209"/>
      <c r="GU126" s="209"/>
      <c r="GV126" s="209"/>
      <c r="GW126" s="209"/>
      <c r="GX126" s="209"/>
      <c r="GY126" s="209"/>
      <c r="GZ126" s="209"/>
      <c r="HA126" s="209"/>
      <c r="HB126" s="209"/>
      <c r="HC126" s="209"/>
      <c r="HD126" s="209"/>
      <c r="HE126" s="209"/>
      <c r="HF126" s="209"/>
      <c r="HG126" s="209"/>
      <c r="HH126" s="209"/>
      <c r="HI126" s="209"/>
      <c r="HJ126" s="209"/>
      <c r="HK126" s="209"/>
      <c r="HL126" s="209"/>
      <c r="HM126" s="209"/>
      <c r="HN126" s="209"/>
      <c r="HO126" s="209"/>
      <c r="HP126" s="209"/>
      <c r="HQ126" s="209"/>
      <c r="HR126" s="209"/>
      <c r="HS126" s="209"/>
      <c r="HT126" s="209"/>
      <c r="HU126" s="209"/>
      <c r="HV126" s="209"/>
      <c r="HW126" s="209"/>
      <c r="HX126" s="209"/>
      <c r="HY126" s="209"/>
      <c r="HZ126" s="209"/>
      <c r="IA126" s="209"/>
      <c r="IB126" s="209"/>
      <c r="IC126" s="209"/>
      <c r="ID126" s="209"/>
      <c r="IE126" s="209"/>
      <c r="IF126" s="209"/>
      <c r="IG126" s="209"/>
      <c r="IH126" s="209"/>
      <c r="II126" s="209"/>
      <c r="IJ126" s="209"/>
      <c r="IK126" s="209"/>
      <c r="IL126" s="209"/>
      <c r="IM126" s="209"/>
      <c r="IN126" s="209"/>
      <c r="IO126" s="209"/>
      <c r="IP126" s="209"/>
      <c r="IQ126" s="209"/>
      <c r="IR126" s="209"/>
      <c r="IS126" s="209"/>
      <c r="IT126" s="209"/>
      <c r="IU126" s="209"/>
      <c r="IV126" s="209"/>
    </row>
    <row r="127" spans="1:256" s="116" customFormat="1" ht="17.2" customHeight="1" x14ac:dyDescent="0.15">
      <c r="A127" s="209"/>
      <c r="B127" s="377"/>
      <c r="C127" s="378"/>
      <c r="D127" s="378"/>
      <c r="E127" s="378"/>
      <c r="F127" s="378"/>
      <c r="G127" s="379"/>
      <c r="H127" s="138"/>
      <c r="I127" s="139"/>
      <c r="J127" s="281"/>
      <c r="K127" s="281"/>
      <c r="L127" s="281"/>
      <c r="M127" s="281"/>
      <c r="N127" s="281"/>
      <c r="O127" s="281"/>
      <c r="P127" s="281"/>
      <c r="Q127" s="281"/>
      <c r="R127" s="281"/>
      <c r="S127" s="281"/>
      <c r="T127" s="281"/>
      <c r="U127" s="281"/>
      <c r="V127" s="281"/>
      <c r="W127" s="281"/>
      <c r="X127" s="281"/>
      <c r="Y127" s="281"/>
      <c r="Z127" s="281"/>
      <c r="AA127" s="281"/>
      <c r="AB127" s="281"/>
      <c r="AC127" s="285"/>
      <c r="AD127" s="285"/>
      <c r="AE127" s="285"/>
      <c r="AF127" s="285"/>
      <c r="AG127" s="285"/>
      <c r="AH127" s="296"/>
      <c r="AI127" s="296"/>
      <c r="AJ127" s="296"/>
      <c r="AK127" s="296"/>
      <c r="AL127" s="296"/>
      <c r="AM127" s="296"/>
      <c r="AN127" s="296"/>
      <c r="AO127" s="296"/>
      <c r="AP127" s="296"/>
      <c r="AQ127" s="296"/>
      <c r="AR127" s="296"/>
      <c r="AS127" s="296"/>
      <c r="AT127" s="281"/>
      <c r="AU127" s="281"/>
      <c r="AV127" s="281"/>
      <c r="AW127" s="281"/>
      <c r="AX127" s="139"/>
      <c r="AY127" s="140"/>
      <c r="AZ127" s="209"/>
      <c r="BA127" s="209"/>
      <c r="BB127" s="209"/>
      <c r="BC127" s="209"/>
      <c r="BD127" s="209"/>
      <c r="BE127" s="209"/>
      <c r="BF127" s="209"/>
      <c r="BG127" s="209"/>
      <c r="BH127" s="209"/>
      <c r="BI127" s="209"/>
      <c r="BJ127" s="209"/>
      <c r="BK127" s="209"/>
      <c r="BL127" s="209"/>
      <c r="BM127" s="209"/>
      <c r="BN127" s="209"/>
      <c r="BO127" s="209"/>
      <c r="BP127" s="209"/>
      <c r="BQ127" s="209"/>
      <c r="BR127" s="209"/>
      <c r="BS127" s="209"/>
      <c r="BT127" s="209"/>
      <c r="BU127" s="209"/>
      <c r="BV127" s="209"/>
      <c r="BW127" s="209"/>
      <c r="BX127" s="209"/>
      <c r="BY127" s="209"/>
      <c r="BZ127" s="209"/>
      <c r="CA127" s="209"/>
      <c r="CB127" s="209"/>
      <c r="CC127" s="209"/>
      <c r="CD127" s="209"/>
      <c r="CE127" s="209"/>
      <c r="CF127" s="209"/>
      <c r="CG127" s="209"/>
      <c r="CH127" s="209"/>
      <c r="CI127" s="209"/>
      <c r="CJ127" s="209"/>
      <c r="CK127" s="209"/>
      <c r="CL127" s="209"/>
      <c r="CM127" s="209"/>
      <c r="CN127" s="209"/>
      <c r="CO127" s="209"/>
      <c r="CP127" s="209"/>
      <c r="CQ127" s="209"/>
      <c r="CR127" s="209"/>
      <c r="CS127" s="209"/>
      <c r="CT127" s="209"/>
      <c r="CU127" s="209"/>
      <c r="CV127" s="209"/>
      <c r="CW127" s="209"/>
      <c r="CX127" s="209"/>
      <c r="CY127" s="209"/>
      <c r="CZ127" s="209"/>
      <c r="DA127" s="209"/>
      <c r="DB127" s="209"/>
      <c r="DC127" s="209"/>
      <c r="DD127" s="209"/>
      <c r="DE127" s="209"/>
      <c r="DF127" s="209"/>
      <c r="DG127" s="209"/>
      <c r="DH127" s="209"/>
      <c r="DI127" s="209"/>
      <c r="DJ127" s="209"/>
      <c r="DK127" s="209"/>
      <c r="DL127" s="209"/>
      <c r="DM127" s="209"/>
      <c r="DN127" s="209"/>
      <c r="DO127" s="209"/>
      <c r="DP127" s="209"/>
      <c r="DQ127" s="209"/>
      <c r="DR127" s="209"/>
      <c r="DS127" s="209"/>
      <c r="DT127" s="209"/>
      <c r="DU127" s="209"/>
      <c r="DV127" s="209"/>
      <c r="DW127" s="209"/>
      <c r="DX127" s="209"/>
      <c r="DY127" s="209"/>
      <c r="DZ127" s="209"/>
      <c r="EA127" s="209"/>
      <c r="EB127" s="209"/>
      <c r="EC127" s="209"/>
      <c r="ED127" s="209"/>
      <c r="EE127" s="209"/>
      <c r="EF127" s="209"/>
      <c r="EG127" s="209"/>
      <c r="EH127" s="209"/>
      <c r="EI127" s="209"/>
      <c r="EJ127" s="209"/>
      <c r="EK127" s="209"/>
      <c r="EL127" s="209"/>
      <c r="EM127" s="209"/>
      <c r="EN127" s="209"/>
      <c r="EO127" s="209"/>
      <c r="EP127" s="209"/>
      <c r="EQ127" s="209"/>
      <c r="ER127" s="209"/>
      <c r="ES127" s="209"/>
      <c r="ET127" s="209"/>
      <c r="EU127" s="209"/>
      <c r="EV127" s="209"/>
      <c r="EW127" s="209"/>
      <c r="EX127" s="209"/>
      <c r="EY127" s="209"/>
      <c r="EZ127" s="209"/>
      <c r="FA127" s="209"/>
      <c r="FB127" s="209"/>
      <c r="FC127" s="209"/>
      <c r="FD127" s="209"/>
      <c r="FE127" s="209"/>
      <c r="FF127" s="209"/>
      <c r="FG127" s="209"/>
      <c r="FH127" s="209"/>
      <c r="FI127" s="209"/>
      <c r="FJ127" s="209"/>
      <c r="FK127" s="209"/>
      <c r="FL127" s="209"/>
      <c r="FM127" s="209"/>
      <c r="FN127" s="209"/>
      <c r="FO127" s="209"/>
      <c r="FP127" s="209"/>
      <c r="FQ127" s="209"/>
      <c r="FR127" s="209"/>
      <c r="FS127" s="209"/>
      <c r="FT127" s="209"/>
      <c r="FU127" s="209"/>
      <c r="FV127" s="209"/>
      <c r="FW127" s="209"/>
      <c r="FX127" s="209"/>
      <c r="FY127" s="209"/>
      <c r="FZ127" s="209"/>
      <c r="GA127" s="209"/>
      <c r="GB127" s="209"/>
      <c r="GC127" s="209"/>
      <c r="GD127" s="209"/>
      <c r="GE127" s="209"/>
      <c r="GF127" s="209"/>
      <c r="GG127" s="209"/>
      <c r="GH127" s="209"/>
      <c r="GI127" s="209"/>
      <c r="GJ127" s="209"/>
      <c r="GK127" s="209"/>
      <c r="GL127" s="209"/>
      <c r="GM127" s="209"/>
      <c r="GN127" s="209"/>
      <c r="GO127" s="209"/>
      <c r="GP127" s="209"/>
      <c r="GQ127" s="209"/>
      <c r="GR127" s="209"/>
      <c r="GS127" s="209"/>
      <c r="GT127" s="209"/>
      <c r="GU127" s="209"/>
      <c r="GV127" s="209"/>
      <c r="GW127" s="209"/>
      <c r="GX127" s="209"/>
      <c r="GY127" s="209"/>
      <c r="GZ127" s="209"/>
      <c r="HA127" s="209"/>
      <c r="HB127" s="209"/>
      <c r="HC127" s="209"/>
      <c r="HD127" s="209"/>
      <c r="HE127" s="209"/>
      <c r="HF127" s="209"/>
      <c r="HG127" s="209"/>
      <c r="HH127" s="209"/>
      <c r="HI127" s="209"/>
      <c r="HJ127" s="209"/>
      <c r="HK127" s="209"/>
      <c r="HL127" s="209"/>
      <c r="HM127" s="209"/>
      <c r="HN127" s="209"/>
      <c r="HO127" s="209"/>
      <c r="HP127" s="209"/>
      <c r="HQ127" s="209"/>
      <c r="HR127" s="209"/>
      <c r="HS127" s="209"/>
      <c r="HT127" s="209"/>
      <c r="HU127" s="209"/>
      <c r="HV127" s="209"/>
      <c r="HW127" s="209"/>
      <c r="HX127" s="209"/>
      <c r="HY127" s="209"/>
      <c r="HZ127" s="209"/>
      <c r="IA127" s="209"/>
      <c r="IB127" s="209"/>
      <c r="IC127" s="209"/>
      <c r="ID127" s="209"/>
      <c r="IE127" s="209"/>
      <c r="IF127" s="209"/>
      <c r="IG127" s="209"/>
      <c r="IH127" s="209"/>
      <c r="II127" s="209"/>
      <c r="IJ127" s="209"/>
      <c r="IK127" s="209"/>
      <c r="IL127" s="209"/>
      <c r="IM127" s="209"/>
      <c r="IN127" s="209"/>
      <c r="IO127" s="209"/>
      <c r="IP127" s="209"/>
      <c r="IQ127" s="209"/>
      <c r="IR127" s="209"/>
      <c r="IS127" s="209"/>
      <c r="IT127" s="209"/>
      <c r="IU127" s="209"/>
      <c r="IV127" s="209"/>
    </row>
    <row r="128" spans="1:256" s="116" customFormat="1" ht="17.2" customHeight="1" x14ac:dyDescent="0.15">
      <c r="A128" s="209"/>
      <c r="B128" s="377"/>
      <c r="C128" s="378"/>
      <c r="D128" s="378"/>
      <c r="E128" s="378"/>
      <c r="F128" s="378"/>
      <c r="G128" s="379"/>
      <c r="H128" s="138"/>
      <c r="I128" s="139"/>
      <c r="J128" s="281"/>
      <c r="K128" s="281"/>
      <c r="L128" s="281"/>
      <c r="M128" s="281"/>
      <c r="N128" s="281"/>
      <c r="O128" s="281"/>
      <c r="P128" s="281"/>
      <c r="Q128" s="281"/>
      <c r="R128" s="281"/>
      <c r="S128" s="281"/>
      <c r="T128" s="281"/>
      <c r="U128" s="281"/>
      <c r="V128" s="281"/>
      <c r="W128" s="281"/>
      <c r="X128" s="281"/>
      <c r="Y128" s="281"/>
      <c r="Z128" s="281"/>
      <c r="AA128" s="281"/>
      <c r="AB128" s="281"/>
      <c r="AC128" s="285"/>
      <c r="AD128" s="285"/>
      <c r="AE128" s="285"/>
      <c r="AF128" s="285"/>
      <c r="AG128" s="285"/>
      <c r="AH128" s="296"/>
      <c r="AI128" s="296"/>
      <c r="AJ128" s="296"/>
      <c r="AK128" s="296"/>
      <c r="AL128" s="296"/>
      <c r="AM128" s="296"/>
      <c r="AN128" s="296"/>
      <c r="AO128" s="296"/>
      <c r="AP128" s="296"/>
      <c r="AQ128" s="296"/>
      <c r="AR128" s="296"/>
      <c r="AS128" s="296"/>
      <c r="AT128" s="281"/>
      <c r="AU128" s="281"/>
      <c r="AV128" s="281"/>
      <c r="AW128" s="281"/>
      <c r="AX128" s="139"/>
      <c r="AY128" s="140"/>
      <c r="AZ128" s="209"/>
      <c r="BA128" s="209"/>
      <c r="BB128" s="209"/>
      <c r="BC128" s="209"/>
      <c r="BD128" s="209"/>
      <c r="BE128" s="209"/>
      <c r="BF128" s="209"/>
      <c r="BG128" s="209"/>
      <c r="BH128" s="209"/>
      <c r="BI128" s="209"/>
      <c r="BJ128" s="209"/>
      <c r="BK128" s="209"/>
      <c r="BL128" s="209"/>
      <c r="BM128" s="209"/>
      <c r="BN128" s="209"/>
      <c r="BO128" s="209"/>
      <c r="BP128" s="209"/>
      <c r="BQ128" s="209"/>
      <c r="BR128" s="209"/>
      <c r="BS128" s="209"/>
      <c r="BT128" s="209"/>
      <c r="BU128" s="209"/>
      <c r="BV128" s="209"/>
      <c r="BW128" s="209"/>
      <c r="BX128" s="209"/>
      <c r="BY128" s="209"/>
      <c r="BZ128" s="209"/>
      <c r="CA128" s="209"/>
      <c r="CB128" s="209"/>
      <c r="CC128" s="209"/>
      <c r="CD128" s="209"/>
      <c r="CE128" s="209"/>
      <c r="CF128" s="209"/>
      <c r="CG128" s="209"/>
      <c r="CH128" s="209"/>
      <c r="CI128" s="209"/>
      <c r="CJ128" s="209"/>
      <c r="CK128" s="209"/>
      <c r="CL128" s="209"/>
      <c r="CM128" s="209"/>
      <c r="CN128" s="209"/>
      <c r="CO128" s="209"/>
      <c r="CP128" s="209"/>
      <c r="CQ128" s="209"/>
      <c r="CR128" s="209"/>
      <c r="CS128" s="209"/>
      <c r="CT128" s="209"/>
      <c r="CU128" s="209"/>
      <c r="CV128" s="209"/>
      <c r="CW128" s="209"/>
      <c r="CX128" s="209"/>
      <c r="CY128" s="209"/>
      <c r="CZ128" s="209"/>
      <c r="DA128" s="209"/>
      <c r="DB128" s="209"/>
      <c r="DC128" s="209"/>
      <c r="DD128" s="209"/>
      <c r="DE128" s="209"/>
      <c r="DF128" s="209"/>
      <c r="DG128" s="209"/>
      <c r="DH128" s="209"/>
      <c r="DI128" s="209"/>
      <c r="DJ128" s="209"/>
      <c r="DK128" s="209"/>
      <c r="DL128" s="209"/>
      <c r="DM128" s="209"/>
      <c r="DN128" s="209"/>
      <c r="DO128" s="209"/>
      <c r="DP128" s="209"/>
      <c r="DQ128" s="209"/>
      <c r="DR128" s="209"/>
      <c r="DS128" s="209"/>
      <c r="DT128" s="209"/>
      <c r="DU128" s="209"/>
      <c r="DV128" s="209"/>
      <c r="DW128" s="209"/>
      <c r="DX128" s="209"/>
      <c r="DY128" s="209"/>
      <c r="DZ128" s="209"/>
      <c r="EA128" s="209"/>
      <c r="EB128" s="209"/>
      <c r="EC128" s="209"/>
      <c r="ED128" s="209"/>
      <c r="EE128" s="209"/>
      <c r="EF128" s="209"/>
      <c r="EG128" s="209"/>
      <c r="EH128" s="209"/>
      <c r="EI128" s="209"/>
      <c r="EJ128" s="209"/>
      <c r="EK128" s="209"/>
      <c r="EL128" s="209"/>
      <c r="EM128" s="209"/>
      <c r="EN128" s="209"/>
      <c r="EO128" s="209"/>
      <c r="EP128" s="209"/>
      <c r="EQ128" s="209"/>
      <c r="ER128" s="209"/>
      <c r="ES128" s="209"/>
      <c r="ET128" s="209"/>
      <c r="EU128" s="209"/>
      <c r="EV128" s="209"/>
      <c r="EW128" s="209"/>
      <c r="EX128" s="209"/>
      <c r="EY128" s="209"/>
      <c r="EZ128" s="209"/>
      <c r="FA128" s="209"/>
      <c r="FB128" s="209"/>
      <c r="FC128" s="209"/>
      <c r="FD128" s="209"/>
      <c r="FE128" s="209"/>
      <c r="FF128" s="209"/>
      <c r="FG128" s="209"/>
      <c r="FH128" s="209"/>
      <c r="FI128" s="209"/>
      <c r="FJ128" s="209"/>
      <c r="FK128" s="209"/>
      <c r="FL128" s="209"/>
      <c r="FM128" s="209"/>
      <c r="FN128" s="209"/>
      <c r="FO128" s="209"/>
      <c r="FP128" s="209"/>
      <c r="FQ128" s="209"/>
      <c r="FR128" s="209"/>
      <c r="FS128" s="209"/>
      <c r="FT128" s="209"/>
      <c r="FU128" s="209"/>
      <c r="FV128" s="209"/>
      <c r="FW128" s="209"/>
      <c r="FX128" s="209"/>
      <c r="FY128" s="209"/>
      <c r="FZ128" s="209"/>
      <c r="GA128" s="209"/>
      <c r="GB128" s="209"/>
      <c r="GC128" s="209"/>
      <c r="GD128" s="209"/>
      <c r="GE128" s="209"/>
      <c r="GF128" s="209"/>
      <c r="GG128" s="209"/>
      <c r="GH128" s="209"/>
      <c r="GI128" s="209"/>
      <c r="GJ128" s="209"/>
      <c r="GK128" s="209"/>
      <c r="GL128" s="209"/>
      <c r="GM128" s="209"/>
      <c r="GN128" s="209"/>
      <c r="GO128" s="209"/>
      <c r="GP128" s="209"/>
      <c r="GQ128" s="209"/>
      <c r="GR128" s="209"/>
      <c r="GS128" s="209"/>
      <c r="GT128" s="209"/>
      <c r="GU128" s="209"/>
      <c r="GV128" s="209"/>
      <c r="GW128" s="209"/>
      <c r="GX128" s="209"/>
      <c r="GY128" s="209"/>
      <c r="GZ128" s="209"/>
      <c r="HA128" s="209"/>
      <c r="HB128" s="209"/>
      <c r="HC128" s="209"/>
      <c r="HD128" s="209"/>
      <c r="HE128" s="209"/>
      <c r="HF128" s="209"/>
      <c r="HG128" s="209"/>
      <c r="HH128" s="209"/>
      <c r="HI128" s="209"/>
      <c r="HJ128" s="209"/>
      <c r="HK128" s="209"/>
      <c r="HL128" s="209"/>
      <c r="HM128" s="209"/>
      <c r="HN128" s="209"/>
      <c r="HO128" s="209"/>
      <c r="HP128" s="209"/>
      <c r="HQ128" s="209"/>
      <c r="HR128" s="209"/>
      <c r="HS128" s="209"/>
      <c r="HT128" s="209"/>
      <c r="HU128" s="209"/>
      <c r="HV128" s="209"/>
      <c r="HW128" s="209"/>
      <c r="HX128" s="209"/>
      <c r="HY128" s="209"/>
      <c r="HZ128" s="209"/>
      <c r="IA128" s="209"/>
      <c r="IB128" s="209"/>
      <c r="IC128" s="209"/>
      <c r="ID128" s="209"/>
      <c r="IE128" s="209"/>
      <c r="IF128" s="209"/>
      <c r="IG128" s="209"/>
      <c r="IH128" s="209"/>
      <c r="II128" s="209"/>
      <c r="IJ128" s="209"/>
      <c r="IK128" s="209"/>
      <c r="IL128" s="209"/>
      <c r="IM128" s="209"/>
      <c r="IN128" s="209"/>
      <c r="IO128" s="209"/>
      <c r="IP128" s="209"/>
      <c r="IQ128" s="209"/>
      <c r="IR128" s="209"/>
      <c r="IS128" s="209"/>
      <c r="IT128" s="209"/>
      <c r="IU128" s="209"/>
      <c r="IV128" s="209"/>
    </row>
    <row r="129" spans="1:256" s="116" customFormat="1" ht="17.2" customHeight="1" x14ac:dyDescent="0.15">
      <c r="A129" s="209"/>
      <c r="B129" s="377"/>
      <c r="C129" s="378"/>
      <c r="D129" s="378"/>
      <c r="E129" s="378"/>
      <c r="F129" s="378"/>
      <c r="G129" s="379"/>
      <c r="H129" s="138"/>
      <c r="I129" s="139"/>
      <c r="J129" s="281"/>
      <c r="K129" s="281"/>
      <c r="L129" s="281"/>
      <c r="M129" s="281"/>
      <c r="N129" s="281"/>
      <c r="O129" s="281"/>
      <c r="P129" s="281"/>
      <c r="Q129" s="281"/>
      <c r="R129" s="281"/>
      <c r="S129" s="281"/>
      <c r="T129" s="281"/>
      <c r="U129" s="281"/>
      <c r="V129" s="281"/>
      <c r="W129" s="281"/>
      <c r="X129" s="281"/>
      <c r="Y129" s="281"/>
      <c r="Z129" s="281"/>
      <c r="AA129" s="281"/>
      <c r="AB129" s="281"/>
      <c r="AC129" s="285"/>
      <c r="AD129" s="285"/>
      <c r="AE129" s="285"/>
      <c r="AF129" s="285"/>
      <c r="AG129" s="285"/>
      <c r="AH129" s="296"/>
      <c r="AI129" s="296"/>
      <c r="AJ129" s="296"/>
      <c r="AK129" s="296"/>
      <c r="AL129" s="296"/>
      <c r="AM129" s="296"/>
      <c r="AN129" s="296"/>
      <c r="AO129" s="296"/>
      <c r="AP129" s="296"/>
      <c r="AQ129" s="296"/>
      <c r="AR129" s="296"/>
      <c r="AS129" s="296"/>
      <c r="AT129" s="281"/>
      <c r="AU129" s="281"/>
      <c r="AV129" s="281"/>
      <c r="AW129" s="281"/>
      <c r="AX129" s="139"/>
      <c r="AY129" s="140"/>
      <c r="AZ129" s="209"/>
      <c r="BA129" s="209"/>
      <c r="BB129" s="209"/>
      <c r="BC129" s="209"/>
      <c r="BD129" s="209"/>
      <c r="BE129" s="209"/>
      <c r="BF129" s="209"/>
      <c r="BG129" s="209"/>
      <c r="BH129" s="209"/>
      <c r="BI129" s="209"/>
      <c r="BJ129" s="209"/>
      <c r="BK129" s="209"/>
      <c r="BL129" s="209"/>
      <c r="BM129" s="209"/>
      <c r="BN129" s="209"/>
      <c r="BO129" s="209"/>
      <c r="BP129" s="209"/>
      <c r="BQ129" s="209"/>
      <c r="BR129" s="209"/>
      <c r="BS129" s="209"/>
      <c r="BT129" s="209"/>
      <c r="BU129" s="209"/>
      <c r="BV129" s="209"/>
      <c r="BW129" s="209"/>
      <c r="BX129" s="209"/>
      <c r="BY129" s="209"/>
      <c r="BZ129" s="209"/>
      <c r="CA129" s="209"/>
      <c r="CB129" s="209"/>
      <c r="CC129" s="209"/>
      <c r="CD129" s="209"/>
      <c r="CE129" s="209"/>
      <c r="CF129" s="209"/>
      <c r="CG129" s="209"/>
      <c r="CH129" s="209"/>
      <c r="CI129" s="209"/>
      <c r="CJ129" s="209"/>
      <c r="CK129" s="209"/>
      <c r="CL129" s="209"/>
      <c r="CM129" s="209"/>
      <c r="CN129" s="209"/>
      <c r="CO129" s="209"/>
      <c r="CP129" s="209"/>
      <c r="CQ129" s="209"/>
      <c r="CR129" s="209"/>
      <c r="CS129" s="209"/>
      <c r="CT129" s="209"/>
      <c r="CU129" s="209"/>
      <c r="CV129" s="209"/>
      <c r="CW129" s="209"/>
      <c r="CX129" s="209"/>
      <c r="CY129" s="209"/>
      <c r="CZ129" s="209"/>
      <c r="DA129" s="209"/>
      <c r="DB129" s="209"/>
      <c r="DC129" s="209"/>
      <c r="DD129" s="209"/>
      <c r="DE129" s="209"/>
      <c r="DF129" s="209"/>
      <c r="DG129" s="209"/>
      <c r="DH129" s="209"/>
      <c r="DI129" s="209"/>
      <c r="DJ129" s="209"/>
      <c r="DK129" s="209"/>
      <c r="DL129" s="209"/>
      <c r="DM129" s="209"/>
      <c r="DN129" s="209"/>
      <c r="DO129" s="209"/>
      <c r="DP129" s="209"/>
      <c r="DQ129" s="209"/>
      <c r="DR129" s="209"/>
      <c r="DS129" s="209"/>
      <c r="DT129" s="209"/>
      <c r="DU129" s="209"/>
      <c r="DV129" s="209"/>
      <c r="DW129" s="209"/>
      <c r="DX129" s="209"/>
      <c r="DY129" s="209"/>
      <c r="DZ129" s="209"/>
      <c r="EA129" s="209"/>
      <c r="EB129" s="209"/>
      <c r="EC129" s="209"/>
      <c r="ED129" s="209"/>
      <c r="EE129" s="209"/>
      <c r="EF129" s="209"/>
      <c r="EG129" s="209"/>
      <c r="EH129" s="209"/>
      <c r="EI129" s="209"/>
      <c r="EJ129" s="209"/>
      <c r="EK129" s="209"/>
      <c r="EL129" s="209"/>
      <c r="EM129" s="209"/>
      <c r="EN129" s="209"/>
      <c r="EO129" s="209"/>
      <c r="EP129" s="209"/>
      <c r="EQ129" s="209"/>
      <c r="ER129" s="209"/>
      <c r="ES129" s="209"/>
      <c r="ET129" s="209"/>
      <c r="EU129" s="209"/>
      <c r="EV129" s="209"/>
      <c r="EW129" s="209"/>
      <c r="EX129" s="209"/>
      <c r="EY129" s="209"/>
      <c r="EZ129" s="209"/>
      <c r="FA129" s="209"/>
      <c r="FB129" s="209"/>
      <c r="FC129" s="209"/>
      <c r="FD129" s="209"/>
      <c r="FE129" s="209"/>
      <c r="FF129" s="209"/>
      <c r="FG129" s="209"/>
      <c r="FH129" s="209"/>
      <c r="FI129" s="209"/>
      <c r="FJ129" s="209"/>
      <c r="FK129" s="209"/>
      <c r="FL129" s="209"/>
      <c r="FM129" s="209"/>
      <c r="FN129" s="209"/>
      <c r="FO129" s="209"/>
      <c r="FP129" s="209"/>
      <c r="FQ129" s="209"/>
      <c r="FR129" s="209"/>
      <c r="FS129" s="209"/>
      <c r="FT129" s="209"/>
      <c r="FU129" s="209"/>
      <c r="FV129" s="209"/>
      <c r="FW129" s="209"/>
      <c r="FX129" s="209"/>
      <c r="FY129" s="209"/>
      <c r="FZ129" s="209"/>
      <c r="GA129" s="209"/>
      <c r="GB129" s="209"/>
      <c r="GC129" s="209"/>
      <c r="GD129" s="209"/>
      <c r="GE129" s="209"/>
      <c r="GF129" s="209"/>
      <c r="GG129" s="209"/>
      <c r="GH129" s="209"/>
      <c r="GI129" s="209"/>
      <c r="GJ129" s="209"/>
      <c r="GK129" s="209"/>
      <c r="GL129" s="209"/>
      <c r="GM129" s="209"/>
      <c r="GN129" s="209"/>
      <c r="GO129" s="209"/>
      <c r="GP129" s="209"/>
      <c r="GQ129" s="209"/>
      <c r="GR129" s="209"/>
      <c r="GS129" s="209"/>
      <c r="GT129" s="209"/>
      <c r="GU129" s="209"/>
      <c r="GV129" s="209"/>
      <c r="GW129" s="209"/>
      <c r="GX129" s="209"/>
      <c r="GY129" s="209"/>
      <c r="GZ129" s="209"/>
      <c r="HA129" s="209"/>
      <c r="HB129" s="209"/>
      <c r="HC129" s="209"/>
      <c r="HD129" s="209"/>
      <c r="HE129" s="209"/>
      <c r="HF129" s="209"/>
      <c r="HG129" s="209"/>
      <c r="HH129" s="209"/>
      <c r="HI129" s="209"/>
      <c r="HJ129" s="209"/>
      <c r="HK129" s="209"/>
      <c r="HL129" s="209"/>
      <c r="HM129" s="209"/>
      <c r="HN129" s="209"/>
      <c r="HO129" s="209"/>
      <c r="HP129" s="209"/>
      <c r="HQ129" s="209"/>
      <c r="HR129" s="209"/>
      <c r="HS129" s="209"/>
      <c r="HT129" s="209"/>
      <c r="HU129" s="209"/>
      <c r="HV129" s="209"/>
      <c r="HW129" s="209"/>
      <c r="HX129" s="209"/>
      <c r="HY129" s="209"/>
      <c r="HZ129" s="209"/>
      <c r="IA129" s="209"/>
      <c r="IB129" s="209"/>
      <c r="IC129" s="209"/>
      <c r="ID129" s="209"/>
      <c r="IE129" s="209"/>
      <c r="IF129" s="209"/>
      <c r="IG129" s="209"/>
      <c r="IH129" s="209"/>
      <c r="II129" s="209"/>
      <c r="IJ129" s="209"/>
      <c r="IK129" s="209"/>
      <c r="IL129" s="209"/>
      <c r="IM129" s="209"/>
      <c r="IN129" s="209"/>
      <c r="IO129" s="209"/>
      <c r="IP129" s="209"/>
      <c r="IQ129" s="209"/>
      <c r="IR129" s="209"/>
      <c r="IS129" s="209"/>
      <c r="IT129" s="209"/>
      <c r="IU129" s="209"/>
      <c r="IV129" s="209"/>
    </row>
    <row r="130" spans="1:256" s="116" customFormat="1" ht="17.2" customHeight="1" x14ac:dyDescent="0.15">
      <c r="A130" s="209"/>
      <c r="B130" s="377"/>
      <c r="C130" s="378"/>
      <c r="D130" s="378"/>
      <c r="E130" s="378"/>
      <c r="F130" s="378"/>
      <c r="G130" s="379"/>
      <c r="H130" s="138"/>
      <c r="I130" s="139"/>
      <c r="J130" s="281"/>
      <c r="K130" s="281"/>
      <c r="L130" s="281"/>
      <c r="M130" s="281"/>
      <c r="N130" s="281"/>
      <c r="O130" s="281"/>
      <c r="P130" s="281"/>
      <c r="Q130" s="281"/>
      <c r="R130" s="281"/>
      <c r="S130" s="281"/>
      <c r="T130" s="281"/>
      <c r="U130" s="281"/>
      <c r="V130" s="281"/>
      <c r="W130" s="281"/>
      <c r="X130" s="281"/>
      <c r="Y130" s="281"/>
      <c r="Z130" s="281"/>
      <c r="AA130" s="281"/>
      <c r="AB130" s="281"/>
      <c r="AC130" s="285"/>
      <c r="AD130" s="285"/>
      <c r="AE130" s="285"/>
      <c r="AF130" s="285"/>
      <c r="AG130" s="285"/>
      <c r="AH130" s="296"/>
      <c r="AI130" s="296"/>
      <c r="AJ130" s="296"/>
      <c r="AK130" s="296"/>
      <c r="AL130" s="296"/>
      <c r="AM130" s="296"/>
      <c r="AN130" s="296"/>
      <c r="AO130" s="296"/>
      <c r="AP130" s="296"/>
      <c r="AQ130" s="296"/>
      <c r="AR130" s="296"/>
      <c r="AS130" s="296"/>
      <c r="AT130" s="281"/>
      <c r="AU130" s="281"/>
      <c r="AV130" s="281"/>
      <c r="AW130" s="281"/>
      <c r="AX130" s="139"/>
      <c r="AY130" s="140"/>
      <c r="AZ130" s="209"/>
      <c r="BA130" s="209"/>
      <c r="BB130" s="209"/>
      <c r="BC130" s="209"/>
      <c r="BD130" s="209"/>
      <c r="BE130" s="209"/>
      <c r="BF130" s="209"/>
      <c r="BG130" s="209"/>
      <c r="BH130" s="209"/>
      <c r="BI130" s="209"/>
      <c r="BJ130" s="209"/>
      <c r="BK130" s="209"/>
      <c r="BL130" s="209"/>
      <c r="BM130" s="209"/>
      <c r="BN130" s="209"/>
      <c r="BO130" s="209"/>
      <c r="BP130" s="209"/>
      <c r="BQ130" s="209"/>
      <c r="BR130" s="209"/>
      <c r="BS130" s="209"/>
      <c r="BT130" s="209"/>
      <c r="BU130" s="209"/>
      <c r="BV130" s="209"/>
      <c r="BW130" s="209"/>
      <c r="BX130" s="209"/>
      <c r="BY130" s="209"/>
      <c r="BZ130" s="209"/>
      <c r="CA130" s="209"/>
      <c r="CB130" s="209"/>
      <c r="CC130" s="209"/>
      <c r="CD130" s="209"/>
      <c r="CE130" s="209"/>
      <c r="CF130" s="209"/>
      <c r="CG130" s="209"/>
      <c r="CH130" s="209"/>
      <c r="CI130" s="209"/>
      <c r="CJ130" s="209"/>
      <c r="CK130" s="209"/>
      <c r="CL130" s="209"/>
      <c r="CM130" s="209"/>
      <c r="CN130" s="209"/>
      <c r="CO130" s="209"/>
      <c r="CP130" s="209"/>
      <c r="CQ130" s="209"/>
      <c r="CR130" s="209"/>
      <c r="CS130" s="209"/>
      <c r="CT130" s="209"/>
      <c r="CU130" s="209"/>
      <c r="CV130" s="209"/>
      <c r="CW130" s="209"/>
      <c r="CX130" s="209"/>
      <c r="CY130" s="209"/>
      <c r="CZ130" s="209"/>
      <c r="DA130" s="209"/>
      <c r="DB130" s="209"/>
      <c r="DC130" s="209"/>
      <c r="DD130" s="209"/>
      <c r="DE130" s="209"/>
      <c r="DF130" s="209"/>
      <c r="DG130" s="209"/>
      <c r="DH130" s="209"/>
      <c r="DI130" s="209"/>
      <c r="DJ130" s="209"/>
      <c r="DK130" s="209"/>
      <c r="DL130" s="209"/>
      <c r="DM130" s="209"/>
      <c r="DN130" s="209"/>
      <c r="DO130" s="209"/>
      <c r="DP130" s="209"/>
      <c r="DQ130" s="209"/>
      <c r="DR130" s="209"/>
      <c r="DS130" s="209"/>
      <c r="DT130" s="209"/>
      <c r="DU130" s="209"/>
      <c r="DV130" s="209"/>
      <c r="DW130" s="209"/>
      <c r="DX130" s="209"/>
      <c r="DY130" s="209"/>
      <c r="DZ130" s="209"/>
      <c r="EA130" s="209"/>
      <c r="EB130" s="209"/>
      <c r="EC130" s="209"/>
      <c r="ED130" s="209"/>
      <c r="EE130" s="209"/>
      <c r="EF130" s="209"/>
      <c r="EG130" s="209"/>
      <c r="EH130" s="209"/>
      <c r="EI130" s="209"/>
      <c r="EJ130" s="209"/>
      <c r="EK130" s="209"/>
      <c r="EL130" s="209"/>
      <c r="EM130" s="209"/>
      <c r="EN130" s="209"/>
      <c r="EO130" s="209"/>
      <c r="EP130" s="209"/>
      <c r="EQ130" s="209"/>
      <c r="ER130" s="209"/>
      <c r="ES130" s="209"/>
      <c r="ET130" s="209"/>
      <c r="EU130" s="209"/>
      <c r="EV130" s="209"/>
      <c r="EW130" s="209"/>
      <c r="EX130" s="209"/>
      <c r="EY130" s="209"/>
      <c r="EZ130" s="209"/>
      <c r="FA130" s="209"/>
      <c r="FB130" s="209"/>
      <c r="FC130" s="209"/>
      <c r="FD130" s="209"/>
      <c r="FE130" s="209"/>
      <c r="FF130" s="209"/>
      <c r="FG130" s="209"/>
      <c r="FH130" s="209"/>
      <c r="FI130" s="209"/>
      <c r="FJ130" s="209"/>
      <c r="FK130" s="209"/>
      <c r="FL130" s="209"/>
      <c r="FM130" s="209"/>
      <c r="FN130" s="209"/>
      <c r="FO130" s="209"/>
      <c r="FP130" s="209"/>
      <c r="FQ130" s="209"/>
      <c r="FR130" s="209"/>
      <c r="FS130" s="209"/>
      <c r="FT130" s="209"/>
      <c r="FU130" s="209"/>
      <c r="FV130" s="209"/>
      <c r="FW130" s="209"/>
      <c r="FX130" s="209"/>
      <c r="FY130" s="209"/>
      <c r="FZ130" s="209"/>
      <c r="GA130" s="209"/>
      <c r="GB130" s="209"/>
      <c r="GC130" s="209"/>
      <c r="GD130" s="209"/>
      <c r="GE130" s="209"/>
      <c r="GF130" s="209"/>
      <c r="GG130" s="209"/>
      <c r="GH130" s="209"/>
      <c r="GI130" s="209"/>
      <c r="GJ130" s="209"/>
      <c r="GK130" s="209"/>
      <c r="GL130" s="209"/>
      <c r="GM130" s="209"/>
      <c r="GN130" s="209"/>
      <c r="GO130" s="209"/>
      <c r="GP130" s="209"/>
      <c r="GQ130" s="209"/>
      <c r="GR130" s="209"/>
      <c r="GS130" s="209"/>
      <c r="GT130" s="209"/>
      <c r="GU130" s="209"/>
      <c r="GV130" s="209"/>
      <c r="GW130" s="209"/>
      <c r="GX130" s="209"/>
      <c r="GY130" s="209"/>
      <c r="GZ130" s="209"/>
      <c r="HA130" s="209"/>
      <c r="HB130" s="209"/>
      <c r="HC130" s="209"/>
      <c r="HD130" s="209"/>
      <c r="HE130" s="209"/>
      <c r="HF130" s="209"/>
      <c r="HG130" s="209"/>
      <c r="HH130" s="209"/>
      <c r="HI130" s="209"/>
      <c r="HJ130" s="209"/>
      <c r="HK130" s="209"/>
      <c r="HL130" s="209"/>
      <c r="HM130" s="209"/>
      <c r="HN130" s="209"/>
      <c r="HO130" s="209"/>
      <c r="HP130" s="209"/>
      <c r="HQ130" s="209"/>
      <c r="HR130" s="209"/>
      <c r="HS130" s="209"/>
      <c r="HT130" s="209"/>
      <c r="HU130" s="209"/>
      <c r="HV130" s="209"/>
      <c r="HW130" s="209"/>
      <c r="HX130" s="209"/>
      <c r="HY130" s="209"/>
      <c r="HZ130" s="209"/>
      <c r="IA130" s="209"/>
      <c r="IB130" s="209"/>
      <c r="IC130" s="209"/>
      <c r="ID130" s="209"/>
      <c r="IE130" s="209"/>
      <c r="IF130" s="209"/>
      <c r="IG130" s="209"/>
      <c r="IH130" s="209"/>
      <c r="II130" s="209"/>
      <c r="IJ130" s="209"/>
      <c r="IK130" s="209"/>
      <c r="IL130" s="209"/>
      <c r="IM130" s="209"/>
      <c r="IN130" s="209"/>
      <c r="IO130" s="209"/>
      <c r="IP130" s="209"/>
      <c r="IQ130" s="209"/>
      <c r="IR130" s="209"/>
      <c r="IS130" s="209"/>
      <c r="IT130" s="209"/>
      <c r="IU130" s="209"/>
      <c r="IV130" s="209"/>
    </row>
    <row r="131" spans="1:256" s="116" customFormat="1" ht="17.2" customHeight="1" x14ac:dyDescent="0.15">
      <c r="A131" s="209"/>
      <c r="B131" s="377"/>
      <c r="C131" s="378"/>
      <c r="D131" s="378"/>
      <c r="E131" s="378"/>
      <c r="F131" s="378"/>
      <c r="G131" s="379"/>
      <c r="H131" s="138"/>
      <c r="I131" s="139"/>
      <c r="J131" s="281"/>
      <c r="K131" s="281"/>
      <c r="L131" s="281"/>
      <c r="M131" s="281"/>
      <c r="N131" s="281"/>
      <c r="O131" s="281"/>
      <c r="P131" s="281"/>
      <c r="Q131" s="281"/>
      <c r="R131" s="281"/>
      <c r="S131" s="281"/>
      <c r="T131" s="281"/>
      <c r="U131" s="281"/>
      <c r="V131" s="281"/>
      <c r="W131" s="281"/>
      <c r="X131" s="281"/>
      <c r="Y131" s="281"/>
      <c r="Z131" s="281"/>
      <c r="AA131" s="281"/>
      <c r="AB131" s="281"/>
      <c r="AC131" s="285"/>
      <c r="AD131" s="285"/>
      <c r="AE131" s="285"/>
      <c r="AF131" s="285"/>
      <c r="AG131" s="285"/>
      <c r="AH131" s="296"/>
      <c r="AI131" s="296"/>
      <c r="AJ131" s="296"/>
      <c r="AK131" s="296"/>
      <c r="AL131" s="296"/>
      <c r="AM131" s="296"/>
      <c r="AN131" s="296"/>
      <c r="AO131" s="296"/>
      <c r="AP131" s="296"/>
      <c r="AQ131" s="296"/>
      <c r="AR131" s="296"/>
      <c r="AS131" s="296"/>
      <c r="AT131" s="281"/>
      <c r="AU131" s="281"/>
      <c r="AV131" s="281"/>
      <c r="AW131" s="281"/>
      <c r="AX131" s="139"/>
      <c r="AY131" s="140"/>
      <c r="AZ131" s="209"/>
      <c r="BA131" s="209"/>
      <c r="BB131" s="209"/>
      <c r="BC131" s="209"/>
      <c r="BD131" s="209"/>
      <c r="BE131" s="209"/>
      <c r="BF131" s="209"/>
      <c r="BG131" s="209"/>
      <c r="BH131" s="209"/>
      <c r="BI131" s="209"/>
      <c r="BJ131" s="209"/>
      <c r="BK131" s="209"/>
      <c r="BL131" s="209"/>
      <c r="BM131" s="209"/>
      <c r="BN131" s="209"/>
      <c r="BO131" s="209"/>
      <c r="BP131" s="209"/>
      <c r="BQ131" s="209"/>
      <c r="BR131" s="209"/>
      <c r="BS131" s="209"/>
      <c r="BT131" s="209"/>
      <c r="BU131" s="209"/>
      <c r="BV131" s="209"/>
      <c r="BW131" s="209"/>
      <c r="BX131" s="209"/>
      <c r="BY131" s="209"/>
      <c r="BZ131" s="209"/>
      <c r="CA131" s="209"/>
      <c r="CB131" s="209"/>
      <c r="CC131" s="209"/>
      <c r="CD131" s="209"/>
      <c r="CE131" s="209"/>
      <c r="CF131" s="209"/>
      <c r="CG131" s="209"/>
      <c r="CH131" s="209"/>
      <c r="CI131" s="209"/>
      <c r="CJ131" s="209"/>
      <c r="CK131" s="209"/>
      <c r="CL131" s="209"/>
      <c r="CM131" s="209"/>
      <c r="CN131" s="209"/>
      <c r="CO131" s="209"/>
      <c r="CP131" s="209"/>
      <c r="CQ131" s="209"/>
      <c r="CR131" s="209"/>
      <c r="CS131" s="209"/>
      <c r="CT131" s="209"/>
      <c r="CU131" s="209"/>
      <c r="CV131" s="209"/>
      <c r="CW131" s="209"/>
      <c r="CX131" s="209"/>
      <c r="CY131" s="209"/>
      <c r="CZ131" s="209"/>
      <c r="DA131" s="209"/>
      <c r="DB131" s="209"/>
      <c r="DC131" s="209"/>
      <c r="DD131" s="209"/>
      <c r="DE131" s="209"/>
      <c r="DF131" s="209"/>
      <c r="DG131" s="209"/>
      <c r="DH131" s="209"/>
      <c r="DI131" s="209"/>
      <c r="DJ131" s="209"/>
      <c r="DK131" s="209"/>
      <c r="DL131" s="209"/>
      <c r="DM131" s="209"/>
      <c r="DN131" s="209"/>
      <c r="DO131" s="209"/>
      <c r="DP131" s="209"/>
      <c r="DQ131" s="209"/>
      <c r="DR131" s="209"/>
      <c r="DS131" s="209"/>
      <c r="DT131" s="209"/>
      <c r="DU131" s="209"/>
      <c r="DV131" s="209"/>
      <c r="DW131" s="209"/>
      <c r="DX131" s="209"/>
      <c r="DY131" s="209"/>
      <c r="DZ131" s="209"/>
      <c r="EA131" s="209"/>
      <c r="EB131" s="209"/>
      <c r="EC131" s="209"/>
      <c r="ED131" s="209"/>
      <c r="EE131" s="209"/>
      <c r="EF131" s="209"/>
      <c r="EG131" s="209"/>
      <c r="EH131" s="209"/>
      <c r="EI131" s="209"/>
      <c r="EJ131" s="209"/>
      <c r="EK131" s="209"/>
      <c r="EL131" s="209"/>
      <c r="EM131" s="209"/>
      <c r="EN131" s="209"/>
      <c r="EO131" s="209"/>
      <c r="EP131" s="209"/>
      <c r="EQ131" s="209"/>
      <c r="ER131" s="209"/>
      <c r="ES131" s="209"/>
      <c r="ET131" s="209"/>
      <c r="EU131" s="209"/>
      <c r="EV131" s="209"/>
      <c r="EW131" s="209"/>
      <c r="EX131" s="209"/>
      <c r="EY131" s="209"/>
      <c r="EZ131" s="209"/>
      <c r="FA131" s="209"/>
      <c r="FB131" s="209"/>
      <c r="FC131" s="209"/>
      <c r="FD131" s="209"/>
      <c r="FE131" s="209"/>
      <c r="FF131" s="209"/>
      <c r="FG131" s="209"/>
      <c r="FH131" s="209"/>
      <c r="FI131" s="209"/>
      <c r="FJ131" s="209"/>
      <c r="FK131" s="209"/>
      <c r="FL131" s="209"/>
      <c r="FM131" s="209"/>
      <c r="FN131" s="209"/>
      <c r="FO131" s="209"/>
      <c r="FP131" s="209"/>
      <c r="FQ131" s="209"/>
      <c r="FR131" s="209"/>
      <c r="FS131" s="209"/>
      <c r="FT131" s="209"/>
      <c r="FU131" s="209"/>
      <c r="FV131" s="209"/>
      <c r="FW131" s="209"/>
      <c r="FX131" s="209"/>
      <c r="FY131" s="209"/>
      <c r="FZ131" s="209"/>
      <c r="GA131" s="209"/>
      <c r="GB131" s="209"/>
      <c r="GC131" s="209"/>
      <c r="GD131" s="209"/>
      <c r="GE131" s="209"/>
      <c r="GF131" s="209"/>
      <c r="GG131" s="209"/>
      <c r="GH131" s="209"/>
      <c r="GI131" s="209"/>
      <c r="GJ131" s="209"/>
      <c r="GK131" s="209"/>
      <c r="GL131" s="209"/>
      <c r="GM131" s="209"/>
      <c r="GN131" s="209"/>
      <c r="GO131" s="209"/>
      <c r="GP131" s="209"/>
      <c r="GQ131" s="209"/>
      <c r="GR131" s="209"/>
      <c r="GS131" s="209"/>
      <c r="GT131" s="209"/>
      <c r="GU131" s="209"/>
      <c r="GV131" s="209"/>
      <c r="GW131" s="209"/>
      <c r="GX131" s="209"/>
      <c r="GY131" s="209"/>
      <c r="GZ131" s="209"/>
      <c r="HA131" s="209"/>
      <c r="HB131" s="209"/>
      <c r="HC131" s="209"/>
      <c r="HD131" s="209"/>
      <c r="HE131" s="209"/>
      <c r="HF131" s="209"/>
      <c r="HG131" s="209"/>
      <c r="HH131" s="209"/>
      <c r="HI131" s="209"/>
      <c r="HJ131" s="209"/>
      <c r="HK131" s="209"/>
      <c r="HL131" s="209"/>
      <c r="HM131" s="209"/>
      <c r="HN131" s="209"/>
      <c r="HO131" s="209"/>
      <c r="HP131" s="209"/>
      <c r="HQ131" s="209"/>
      <c r="HR131" s="209"/>
      <c r="HS131" s="209"/>
      <c r="HT131" s="209"/>
      <c r="HU131" s="209"/>
      <c r="HV131" s="209"/>
      <c r="HW131" s="209"/>
      <c r="HX131" s="209"/>
      <c r="HY131" s="209"/>
      <c r="HZ131" s="209"/>
      <c r="IA131" s="209"/>
      <c r="IB131" s="209"/>
      <c r="IC131" s="209"/>
      <c r="ID131" s="209"/>
      <c r="IE131" s="209"/>
      <c r="IF131" s="209"/>
      <c r="IG131" s="209"/>
      <c r="IH131" s="209"/>
      <c r="II131" s="209"/>
      <c r="IJ131" s="209"/>
      <c r="IK131" s="209"/>
      <c r="IL131" s="209"/>
      <c r="IM131" s="209"/>
      <c r="IN131" s="209"/>
      <c r="IO131" s="209"/>
      <c r="IP131" s="209"/>
      <c r="IQ131" s="209"/>
      <c r="IR131" s="209"/>
      <c r="IS131" s="209"/>
      <c r="IT131" s="209"/>
      <c r="IU131" s="209"/>
      <c r="IV131" s="209"/>
    </row>
    <row r="132" spans="1:256" s="116" customFormat="1" ht="17.2" customHeight="1" x14ac:dyDescent="0.15">
      <c r="A132" s="209"/>
      <c r="B132" s="377"/>
      <c r="C132" s="378"/>
      <c r="D132" s="378"/>
      <c r="E132" s="378"/>
      <c r="F132" s="378"/>
      <c r="G132" s="379"/>
      <c r="H132" s="138"/>
      <c r="I132" s="139"/>
      <c r="J132" s="281"/>
      <c r="K132" s="281"/>
      <c r="L132" s="281"/>
      <c r="M132" s="281"/>
      <c r="N132" s="281"/>
      <c r="O132" s="281"/>
      <c r="P132" s="281"/>
      <c r="Q132" s="281"/>
      <c r="R132" s="281"/>
      <c r="S132" s="281"/>
      <c r="T132" s="281"/>
      <c r="U132" s="281"/>
      <c r="V132" s="281"/>
      <c r="W132" s="281"/>
      <c r="X132" s="281"/>
      <c r="Y132" s="281"/>
      <c r="Z132" s="281"/>
      <c r="AA132" s="281"/>
      <c r="AB132" s="281"/>
      <c r="AC132" s="285"/>
      <c r="AD132" s="285"/>
      <c r="AE132" s="285"/>
      <c r="AF132" s="285"/>
      <c r="AG132" s="285"/>
      <c r="AH132" s="285"/>
      <c r="AI132" s="297"/>
      <c r="AJ132" s="297"/>
      <c r="AK132" s="297"/>
      <c r="AL132" s="297"/>
      <c r="AM132" s="297"/>
      <c r="AN132" s="297"/>
      <c r="AO132" s="297"/>
      <c r="AP132" s="297"/>
      <c r="AQ132" s="297"/>
      <c r="AR132" s="285"/>
      <c r="AS132" s="281"/>
      <c r="AT132" s="281"/>
      <c r="AU132" s="281"/>
      <c r="AV132" s="281"/>
      <c r="AW132" s="281"/>
      <c r="AX132" s="139"/>
      <c r="AY132" s="140"/>
      <c r="AZ132" s="209"/>
      <c r="BA132" s="209"/>
      <c r="BB132" s="209"/>
      <c r="BC132" s="209"/>
      <c r="BD132" s="209"/>
      <c r="BE132" s="209"/>
      <c r="BF132" s="209"/>
      <c r="BG132" s="209"/>
      <c r="BH132" s="209"/>
      <c r="BI132" s="209"/>
      <c r="BJ132" s="209"/>
      <c r="BK132" s="209"/>
      <c r="BL132" s="209"/>
      <c r="BM132" s="209"/>
      <c r="BN132" s="209"/>
      <c r="BO132" s="209"/>
      <c r="BP132" s="209"/>
      <c r="BQ132" s="209"/>
      <c r="BR132" s="209"/>
      <c r="BS132" s="209"/>
      <c r="BT132" s="209"/>
      <c r="BU132" s="209"/>
      <c r="BV132" s="209"/>
      <c r="BW132" s="209"/>
      <c r="BX132" s="209"/>
      <c r="BY132" s="209"/>
      <c r="BZ132" s="209"/>
      <c r="CA132" s="209"/>
      <c r="CB132" s="209"/>
      <c r="CC132" s="209"/>
      <c r="CD132" s="209"/>
      <c r="CE132" s="209"/>
      <c r="CF132" s="209"/>
      <c r="CG132" s="209"/>
      <c r="CH132" s="209"/>
      <c r="CI132" s="209"/>
      <c r="CJ132" s="209"/>
      <c r="CK132" s="209"/>
      <c r="CL132" s="209"/>
      <c r="CM132" s="209"/>
      <c r="CN132" s="209"/>
      <c r="CO132" s="209"/>
      <c r="CP132" s="209"/>
      <c r="CQ132" s="209"/>
      <c r="CR132" s="209"/>
      <c r="CS132" s="209"/>
      <c r="CT132" s="209"/>
      <c r="CU132" s="209"/>
      <c r="CV132" s="209"/>
      <c r="CW132" s="209"/>
      <c r="CX132" s="209"/>
      <c r="CY132" s="209"/>
      <c r="CZ132" s="209"/>
      <c r="DA132" s="209"/>
      <c r="DB132" s="209"/>
      <c r="DC132" s="209"/>
      <c r="DD132" s="209"/>
      <c r="DE132" s="209"/>
      <c r="DF132" s="209"/>
      <c r="DG132" s="209"/>
      <c r="DH132" s="209"/>
      <c r="DI132" s="209"/>
      <c r="DJ132" s="209"/>
      <c r="DK132" s="209"/>
      <c r="DL132" s="209"/>
      <c r="DM132" s="209"/>
      <c r="DN132" s="209"/>
      <c r="DO132" s="209"/>
      <c r="DP132" s="209"/>
      <c r="DQ132" s="209"/>
      <c r="DR132" s="209"/>
      <c r="DS132" s="209"/>
      <c r="DT132" s="209"/>
      <c r="DU132" s="209"/>
      <c r="DV132" s="209"/>
      <c r="DW132" s="209"/>
      <c r="DX132" s="209"/>
      <c r="DY132" s="209"/>
      <c r="DZ132" s="209"/>
      <c r="EA132" s="209"/>
      <c r="EB132" s="209"/>
      <c r="EC132" s="209"/>
      <c r="ED132" s="209"/>
      <c r="EE132" s="209"/>
      <c r="EF132" s="209"/>
      <c r="EG132" s="209"/>
      <c r="EH132" s="209"/>
      <c r="EI132" s="209"/>
      <c r="EJ132" s="209"/>
      <c r="EK132" s="209"/>
      <c r="EL132" s="209"/>
      <c r="EM132" s="209"/>
      <c r="EN132" s="209"/>
      <c r="EO132" s="209"/>
      <c r="EP132" s="209"/>
      <c r="EQ132" s="209"/>
      <c r="ER132" s="209"/>
      <c r="ES132" s="209"/>
      <c r="ET132" s="209"/>
      <c r="EU132" s="209"/>
      <c r="EV132" s="209"/>
      <c r="EW132" s="209"/>
      <c r="EX132" s="209"/>
      <c r="EY132" s="209"/>
      <c r="EZ132" s="209"/>
      <c r="FA132" s="209"/>
      <c r="FB132" s="209"/>
      <c r="FC132" s="209"/>
      <c r="FD132" s="209"/>
      <c r="FE132" s="209"/>
      <c r="FF132" s="209"/>
      <c r="FG132" s="209"/>
      <c r="FH132" s="209"/>
      <c r="FI132" s="209"/>
      <c r="FJ132" s="209"/>
      <c r="FK132" s="209"/>
      <c r="FL132" s="209"/>
      <c r="FM132" s="209"/>
      <c r="FN132" s="209"/>
      <c r="FO132" s="209"/>
      <c r="FP132" s="209"/>
      <c r="FQ132" s="209"/>
      <c r="FR132" s="209"/>
      <c r="FS132" s="209"/>
      <c r="FT132" s="209"/>
      <c r="FU132" s="209"/>
      <c r="FV132" s="209"/>
      <c r="FW132" s="209"/>
      <c r="FX132" s="209"/>
      <c r="FY132" s="209"/>
      <c r="FZ132" s="209"/>
      <c r="GA132" s="209"/>
      <c r="GB132" s="209"/>
      <c r="GC132" s="209"/>
      <c r="GD132" s="209"/>
      <c r="GE132" s="209"/>
      <c r="GF132" s="209"/>
      <c r="GG132" s="209"/>
      <c r="GH132" s="209"/>
      <c r="GI132" s="209"/>
      <c r="GJ132" s="209"/>
      <c r="GK132" s="209"/>
      <c r="GL132" s="209"/>
      <c r="GM132" s="209"/>
      <c r="GN132" s="209"/>
      <c r="GO132" s="209"/>
      <c r="GP132" s="209"/>
      <c r="GQ132" s="209"/>
      <c r="GR132" s="209"/>
      <c r="GS132" s="209"/>
      <c r="GT132" s="209"/>
      <c r="GU132" s="209"/>
      <c r="GV132" s="209"/>
      <c r="GW132" s="209"/>
      <c r="GX132" s="209"/>
      <c r="GY132" s="209"/>
      <c r="GZ132" s="209"/>
      <c r="HA132" s="209"/>
      <c r="HB132" s="209"/>
      <c r="HC132" s="209"/>
      <c r="HD132" s="209"/>
      <c r="HE132" s="209"/>
      <c r="HF132" s="209"/>
      <c r="HG132" s="209"/>
      <c r="HH132" s="209"/>
      <c r="HI132" s="209"/>
      <c r="HJ132" s="209"/>
      <c r="HK132" s="209"/>
      <c r="HL132" s="209"/>
      <c r="HM132" s="209"/>
      <c r="HN132" s="209"/>
      <c r="HO132" s="209"/>
      <c r="HP132" s="209"/>
      <c r="HQ132" s="209"/>
      <c r="HR132" s="209"/>
      <c r="HS132" s="209"/>
      <c r="HT132" s="209"/>
      <c r="HU132" s="209"/>
      <c r="HV132" s="209"/>
      <c r="HW132" s="209"/>
      <c r="HX132" s="209"/>
      <c r="HY132" s="209"/>
      <c r="HZ132" s="209"/>
      <c r="IA132" s="209"/>
      <c r="IB132" s="209"/>
      <c r="IC132" s="209"/>
      <c r="ID132" s="209"/>
      <c r="IE132" s="209"/>
      <c r="IF132" s="209"/>
      <c r="IG132" s="209"/>
      <c r="IH132" s="209"/>
      <c r="II132" s="209"/>
      <c r="IJ132" s="209"/>
      <c r="IK132" s="209"/>
      <c r="IL132" s="209"/>
      <c r="IM132" s="209"/>
      <c r="IN132" s="209"/>
      <c r="IO132" s="209"/>
      <c r="IP132" s="209"/>
      <c r="IQ132" s="209"/>
      <c r="IR132" s="209"/>
      <c r="IS132" s="209"/>
      <c r="IT132" s="209"/>
      <c r="IU132" s="209"/>
      <c r="IV132" s="209"/>
    </row>
    <row r="133" spans="1:256" s="116" customFormat="1" ht="17.2" customHeight="1" x14ac:dyDescent="0.15">
      <c r="A133" s="209"/>
      <c r="B133" s="377"/>
      <c r="C133" s="378"/>
      <c r="D133" s="378"/>
      <c r="E133" s="378"/>
      <c r="F133" s="378"/>
      <c r="G133" s="379"/>
      <c r="H133" s="138"/>
      <c r="I133" s="139"/>
      <c r="J133" s="139"/>
      <c r="K133" s="139"/>
      <c r="L133" s="139"/>
      <c r="M133" s="139"/>
      <c r="N133" s="139"/>
      <c r="O133" s="139"/>
      <c r="P133" s="139"/>
      <c r="Q133" s="139"/>
      <c r="R133" s="139"/>
      <c r="S133" s="139"/>
      <c r="T133" s="139"/>
      <c r="U133" s="139"/>
      <c r="V133" s="139"/>
      <c r="W133" s="139"/>
      <c r="X133" s="139"/>
      <c r="Y133" s="139"/>
      <c r="Z133" s="139"/>
      <c r="AA133" s="139"/>
      <c r="AB133" s="139"/>
      <c r="AC133" s="139"/>
      <c r="AD133" s="139"/>
      <c r="AE133" s="139"/>
      <c r="AF133" s="139"/>
      <c r="AG133" s="139"/>
      <c r="AH133" s="139"/>
      <c r="AI133" s="139"/>
      <c r="AJ133" s="139"/>
      <c r="AK133" s="139"/>
      <c r="AL133" s="139"/>
      <c r="AM133" s="139"/>
      <c r="AN133" s="139"/>
      <c r="AO133" s="139"/>
      <c r="AP133" s="139"/>
      <c r="AQ133" s="139"/>
      <c r="AR133" s="139"/>
      <c r="AS133" s="139"/>
      <c r="AT133" s="139"/>
      <c r="AU133" s="139"/>
      <c r="AV133" s="139"/>
      <c r="AW133" s="139"/>
      <c r="AX133" s="139"/>
      <c r="AY133" s="140"/>
      <c r="AZ133" s="209"/>
      <c r="BA133" s="209"/>
      <c r="BB133" s="209"/>
      <c r="BC133" s="209"/>
      <c r="BD133" s="209"/>
      <c r="BE133" s="209"/>
      <c r="BF133" s="209"/>
      <c r="BG133" s="209"/>
      <c r="BH133" s="209"/>
      <c r="BI133" s="209"/>
      <c r="BJ133" s="209"/>
      <c r="BK133" s="209"/>
      <c r="BL133" s="209"/>
      <c r="BM133" s="209"/>
      <c r="BN133" s="209"/>
      <c r="BO133" s="209"/>
      <c r="BP133" s="209"/>
      <c r="BQ133" s="209"/>
      <c r="BR133" s="209"/>
      <c r="BS133" s="209"/>
      <c r="BT133" s="209"/>
      <c r="BU133" s="209"/>
      <c r="BV133" s="209"/>
      <c r="BW133" s="209"/>
      <c r="BX133" s="209"/>
      <c r="BY133" s="209"/>
      <c r="BZ133" s="209"/>
      <c r="CA133" s="209"/>
      <c r="CB133" s="209"/>
      <c r="CC133" s="209"/>
      <c r="CD133" s="209"/>
      <c r="CE133" s="209"/>
      <c r="CF133" s="209"/>
      <c r="CG133" s="209"/>
      <c r="CH133" s="209"/>
      <c r="CI133" s="209"/>
      <c r="CJ133" s="209"/>
      <c r="CK133" s="209"/>
      <c r="CL133" s="209"/>
      <c r="CM133" s="209"/>
      <c r="CN133" s="209"/>
      <c r="CO133" s="209"/>
      <c r="CP133" s="209"/>
      <c r="CQ133" s="209"/>
      <c r="CR133" s="209"/>
      <c r="CS133" s="209"/>
      <c r="CT133" s="209"/>
      <c r="CU133" s="209"/>
      <c r="CV133" s="209"/>
      <c r="CW133" s="209"/>
      <c r="CX133" s="209"/>
      <c r="CY133" s="209"/>
      <c r="CZ133" s="209"/>
      <c r="DA133" s="209"/>
      <c r="DB133" s="209"/>
      <c r="DC133" s="209"/>
      <c r="DD133" s="209"/>
      <c r="DE133" s="209"/>
      <c r="DF133" s="209"/>
      <c r="DG133" s="209"/>
      <c r="DH133" s="209"/>
      <c r="DI133" s="209"/>
      <c r="DJ133" s="209"/>
      <c r="DK133" s="209"/>
      <c r="DL133" s="209"/>
      <c r="DM133" s="209"/>
      <c r="DN133" s="209"/>
      <c r="DO133" s="209"/>
      <c r="DP133" s="209"/>
      <c r="DQ133" s="209"/>
      <c r="DR133" s="209"/>
      <c r="DS133" s="209"/>
      <c r="DT133" s="209"/>
      <c r="DU133" s="209"/>
      <c r="DV133" s="209"/>
      <c r="DW133" s="209"/>
      <c r="DX133" s="209"/>
      <c r="DY133" s="209"/>
      <c r="DZ133" s="209"/>
      <c r="EA133" s="209"/>
      <c r="EB133" s="209"/>
      <c r="EC133" s="209"/>
      <c r="ED133" s="209"/>
      <c r="EE133" s="209"/>
      <c r="EF133" s="209"/>
      <c r="EG133" s="209"/>
      <c r="EH133" s="209"/>
      <c r="EI133" s="209"/>
      <c r="EJ133" s="209"/>
      <c r="EK133" s="209"/>
      <c r="EL133" s="209"/>
      <c r="EM133" s="209"/>
      <c r="EN133" s="209"/>
      <c r="EO133" s="209"/>
      <c r="EP133" s="209"/>
      <c r="EQ133" s="209"/>
      <c r="ER133" s="209"/>
      <c r="ES133" s="209"/>
      <c r="ET133" s="209"/>
      <c r="EU133" s="209"/>
      <c r="EV133" s="209"/>
      <c r="EW133" s="209"/>
      <c r="EX133" s="209"/>
      <c r="EY133" s="209"/>
      <c r="EZ133" s="209"/>
      <c r="FA133" s="209"/>
      <c r="FB133" s="209"/>
      <c r="FC133" s="209"/>
      <c r="FD133" s="209"/>
      <c r="FE133" s="209"/>
      <c r="FF133" s="209"/>
      <c r="FG133" s="209"/>
      <c r="FH133" s="209"/>
      <c r="FI133" s="209"/>
      <c r="FJ133" s="209"/>
      <c r="FK133" s="209"/>
      <c r="FL133" s="209"/>
      <c r="FM133" s="209"/>
      <c r="FN133" s="209"/>
      <c r="FO133" s="209"/>
      <c r="FP133" s="209"/>
      <c r="FQ133" s="209"/>
      <c r="FR133" s="209"/>
      <c r="FS133" s="209"/>
      <c r="FT133" s="209"/>
      <c r="FU133" s="209"/>
      <c r="FV133" s="209"/>
      <c r="FW133" s="209"/>
      <c r="FX133" s="209"/>
      <c r="FY133" s="209"/>
      <c r="FZ133" s="209"/>
      <c r="GA133" s="209"/>
      <c r="GB133" s="209"/>
      <c r="GC133" s="209"/>
      <c r="GD133" s="209"/>
      <c r="GE133" s="209"/>
      <c r="GF133" s="209"/>
      <c r="GG133" s="209"/>
      <c r="GH133" s="209"/>
      <c r="GI133" s="209"/>
      <c r="GJ133" s="209"/>
      <c r="GK133" s="209"/>
      <c r="GL133" s="209"/>
      <c r="GM133" s="209"/>
      <c r="GN133" s="209"/>
      <c r="GO133" s="209"/>
      <c r="GP133" s="209"/>
      <c r="GQ133" s="209"/>
      <c r="GR133" s="209"/>
      <c r="GS133" s="209"/>
      <c r="GT133" s="209"/>
      <c r="GU133" s="209"/>
      <c r="GV133" s="209"/>
      <c r="GW133" s="209"/>
      <c r="GX133" s="209"/>
      <c r="GY133" s="209"/>
      <c r="GZ133" s="209"/>
      <c r="HA133" s="209"/>
      <c r="HB133" s="209"/>
      <c r="HC133" s="209"/>
      <c r="HD133" s="209"/>
      <c r="HE133" s="209"/>
      <c r="HF133" s="209"/>
      <c r="HG133" s="209"/>
      <c r="HH133" s="209"/>
      <c r="HI133" s="209"/>
      <c r="HJ133" s="209"/>
      <c r="HK133" s="209"/>
      <c r="HL133" s="209"/>
      <c r="HM133" s="209"/>
      <c r="HN133" s="209"/>
      <c r="HO133" s="209"/>
      <c r="HP133" s="209"/>
      <c r="HQ133" s="209"/>
      <c r="HR133" s="209"/>
      <c r="HS133" s="209"/>
      <c r="HT133" s="209"/>
      <c r="HU133" s="209"/>
      <c r="HV133" s="209"/>
      <c r="HW133" s="209"/>
      <c r="HX133" s="209"/>
      <c r="HY133" s="209"/>
      <c r="HZ133" s="209"/>
      <c r="IA133" s="209"/>
      <c r="IB133" s="209"/>
      <c r="IC133" s="209"/>
      <c r="ID133" s="209"/>
      <c r="IE133" s="209"/>
      <c r="IF133" s="209"/>
      <c r="IG133" s="209"/>
      <c r="IH133" s="209"/>
      <c r="II133" s="209"/>
      <c r="IJ133" s="209"/>
      <c r="IK133" s="209"/>
      <c r="IL133" s="209"/>
      <c r="IM133" s="209"/>
      <c r="IN133" s="209"/>
      <c r="IO133" s="209"/>
      <c r="IP133" s="209"/>
      <c r="IQ133" s="209"/>
      <c r="IR133" s="209"/>
      <c r="IS133" s="209"/>
      <c r="IT133" s="209"/>
      <c r="IU133" s="209"/>
      <c r="IV133" s="209"/>
    </row>
    <row r="134" spans="1:256" s="116" customFormat="1" ht="17.2" customHeight="1" x14ac:dyDescent="0.15">
      <c r="A134" s="209"/>
      <c r="B134" s="377"/>
      <c r="C134" s="378"/>
      <c r="D134" s="378"/>
      <c r="E134" s="378"/>
      <c r="F134" s="378"/>
      <c r="G134" s="379"/>
      <c r="H134" s="138"/>
      <c r="I134" s="139"/>
      <c r="J134" s="139"/>
      <c r="K134" s="139"/>
      <c r="L134" s="139"/>
      <c r="M134" s="139"/>
      <c r="N134" s="139"/>
      <c r="O134" s="139"/>
      <c r="P134" s="139"/>
      <c r="Q134" s="139"/>
      <c r="R134" s="139"/>
      <c r="S134" s="139"/>
      <c r="T134" s="139"/>
      <c r="U134" s="139"/>
      <c r="V134" s="139"/>
      <c r="W134" s="139"/>
      <c r="X134" s="139"/>
      <c r="Y134" s="139"/>
      <c r="Z134" s="139"/>
      <c r="AA134" s="139"/>
      <c r="AB134" s="139"/>
      <c r="AC134" s="139"/>
      <c r="AD134" s="139"/>
      <c r="AE134" s="139"/>
      <c r="AF134" s="139"/>
      <c r="AG134" s="139"/>
      <c r="AH134" s="139"/>
      <c r="AI134" s="139"/>
      <c r="AJ134" s="139"/>
      <c r="AK134" s="139"/>
      <c r="AL134" s="139"/>
      <c r="AM134" s="139"/>
      <c r="AN134" s="139"/>
      <c r="AO134" s="139"/>
      <c r="AP134" s="139"/>
      <c r="AQ134" s="139"/>
      <c r="AR134" s="139"/>
      <c r="AS134" s="139"/>
      <c r="AT134" s="139"/>
      <c r="AU134" s="139"/>
      <c r="AV134" s="139"/>
      <c r="AW134" s="139"/>
      <c r="AX134" s="139"/>
      <c r="AY134" s="140"/>
      <c r="AZ134" s="209"/>
      <c r="BA134" s="209"/>
      <c r="BB134" s="209"/>
      <c r="BC134" s="209"/>
      <c r="BD134" s="209"/>
      <c r="BE134" s="209"/>
      <c r="BF134" s="209"/>
      <c r="BG134" s="209"/>
      <c r="BH134" s="209"/>
      <c r="BI134" s="209"/>
      <c r="BJ134" s="209"/>
      <c r="BK134" s="209"/>
      <c r="BL134" s="209"/>
      <c r="BM134" s="209"/>
      <c r="BN134" s="209"/>
      <c r="BO134" s="209"/>
      <c r="BP134" s="209"/>
      <c r="BQ134" s="209"/>
      <c r="BR134" s="209"/>
      <c r="BS134" s="209"/>
      <c r="BT134" s="209"/>
      <c r="BU134" s="209"/>
      <c r="BV134" s="209"/>
      <c r="BW134" s="209"/>
      <c r="BX134" s="209"/>
      <c r="BY134" s="209"/>
      <c r="BZ134" s="209"/>
      <c r="CA134" s="209"/>
      <c r="CB134" s="209"/>
      <c r="CC134" s="209"/>
      <c r="CD134" s="209"/>
      <c r="CE134" s="209"/>
      <c r="CF134" s="209"/>
      <c r="CG134" s="209"/>
      <c r="CH134" s="209"/>
      <c r="CI134" s="209"/>
      <c r="CJ134" s="209"/>
      <c r="CK134" s="209"/>
      <c r="CL134" s="209"/>
      <c r="CM134" s="209"/>
      <c r="CN134" s="209"/>
      <c r="CO134" s="209"/>
      <c r="CP134" s="209"/>
      <c r="CQ134" s="209"/>
      <c r="CR134" s="209"/>
      <c r="CS134" s="209"/>
      <c r="CT134" s="209"/>
      <c r="CU134" s="209"/>
      <c r="CV134" s="209"/>
      <c r="CW134" s="209"/>
      <c r="CX134" s="209"/>
      <c r="CY134" s="209"/>
      <c r="CZ134" s="209"/>
      <c r="DA134" s="209"/>
      <c r="DB134" s="209"/>
      <c r="DC134" s="209"/>
      <c r="DD134" s="209"/>
      <c r="DE134" s="209"/>
      <c r="DF134" s="209"/>
      <c r="DG134" s="209"/>
      <c r="DH134" s="209"/>
      <c r="DI134" s="209"/>
      <c r="DJ134" s="209"/>
      <c r="DK134" s="209"/>
      <c r="DL134" s="209"/>
      <c r="DM134" s="209"/>
      <c r="DN134" s="209"/>
      <c r="DO134" s="209"/>
      <c r="DP134" s="209"/>
      <c r="DQ134" s="209"/>
      <c r="DR134" s="209"/>
      <c r="DS134" s="209"/>
      <c r="DT134" s="209"/>
      <c r="DU134" s="209"/>
      <c r="DV134" s="209"/>
      <c r="DW134" s="209"/>
      <c r="DX134" s="209"/>
      <c r="DY134" s="209"/>
      <c r="DZ134" s="209"/>
      <c r="EA134" s="209"/>
      <c r="EB134" s="209"/>
      <c r="EC134" s="209"/>
      <c r="ED134" s="209"/>
      <c r="EE134" s="209"/>
      <c r="EF134" s="209"/>
      <c r="EG134" s="209"/>
      <c r="EH134" s="209"/>
      <c r="EI134" s="209"/>
      <c r="EJ134" s="209"/>
      <c r="EK134" s="209"/>
      <c r="EL134" s="209"/>
      <c r="EM134" s="209"/>
      <c r="EN134" s="209"/>
      <c r="EO134" s="209"/>
      <c r="EP134" s="209"/>
      <c r="EQ134" s="209"/>
      <c r="ER134" s="209"/>
      <c r="ES134" s="209"/>
      <c r="ET134" s="209"/>
      <c r="EU134" s="209"/>
      <c r="EV134" s="209"/>
      <c r="EW134" s="209"/>
      <c r="EX134" s="209"/>
      <c r="EY134" s="209"/>
      <c r="EZ134" s="209"/>
      <c r="FA134" s="209"/>
      <c r="FB134" s="209"/>
      <c r="FC134" s="209"/>
      <c r="FD134" s="209"/>
      <c r="FE134" s="209"/>
      <c r="FF134" s="209"/>
      <c r="FG134" s="209"/>
      <c r="FH134" s="209"/>
      <c r="FI134" s="209"/>
      <c r="FJ134" s="209"/>
      <c r="FK134" s="209"/>
      <c r="FL134" s="209"/>
      <c r="FM134" s="209"/>
      <c r="FN134" s="209"/>
      <c r="FO134" s="209"/>
      <c r="FP134" s="209"/>
      <c r="FQ134" s="209"/>
      <c r="FR134" s="209"/>
      <c r="FS134" s="209"/>
      <c r="FT134" s="209"/>
      <c r="FU134" s="209"/>
      <c r="FV134" s="209"/>
      <c r="FW134" s="209"/>
      <c r="FX134" s="209"/>
      <c r="FY134" s="209"/>
      <c r="FZ134" s="209"/>
      <c r="GA134" s="209"/>
      <c r="GB134" s="209"/>
      <c r="GC134" s="209"/>
      <c r="GD134" s="209"/>
      <c r="GE134" s="209"/>
      <c r="GF134" s="209"/>
      <c r="GG134" s="209"/>
      <c r="GH134" s="209"/>
      <c r="GI134" s="209"/>
      <c r="GJ134" s="209"/>
      <c r="GK134" s="209"/>
      <c r="GL134" s="209"/>
      <c r="GM134" s="209"/>
      <c r="GN134" s="209"/>
      <c r="GO134" s="209"/>
      <c r="GP134" s="209"/>
      <c r="GQ134" s="209"/>
      <c r="GR134" s="209"/>
      <c r="GS134" s="209"/>
      <c r="GT134" s="209"/>
      <c r="GU134" s="209"/>
      <c r="GV134" s="209"/>
      <c r="GW134" s="209"/>
      <c r="GX134" s="209"/>
      <c r="GY134" s="209"/>
      <c r="GZ134" s="209"/>
      <c r="HA134" s="209"/>
      <c r="HB134" s="209"/>
      <c r="HC134" s="209"/>
      <c r="HD134" s="209"/>
      <c r="HE134" s="209"/>
      <c r="HF134" s="209"/>
      <c r="HG134" s="209"/>
      <c r="HH134" s="209"/>
      <c r="HI134" s="209"/>
      <c r="HJ134" s="209"/>
      <c r="HK134" s="209"/>
      <c r="HL134" s="209"/>
      <c r="HM134" s="209"/>
      <c r="HN134" s="209"/>
      <c r="HO134" s="209"/>
      <c r="HP134" s="209"/>
      <c r="HQ134" s="209"/>
      <c r="HR134" s="209"/>
      <c r="HS134" s="209"/>
      <c r="HT134" s="209"/>
      <c r="HU134" s="209"/>
      <c r="HV134" s="209"/>
      <c r="HW134" s="209"/>
      <c r="HX134" s="209"/>
      <c r="HY134" s="209"/>
      <c r="HZ134" s="209"/>
      <c r="IA134" s="209"/>
      <c r="IB134" s="209"/>
      <c r="IC134" s="209"/>
      <c r="ID134" s="209"/>
      <c r="IE134" s="209"/>
      <c r="IF134" s="209"/>
      <c r="IG134" s="209"/>
      <c r="IH134" s="209"/>
      <c r="II134" s="209"/>
      <c r="IJ134" s="209"/>
      <c r="IK134" s="209"/>
      <c r="IL134" s="209"/>
      <c r="IM134" s="209"/>
      <c r="IN134" s="209"/>
      <c r="IO134" s="209"/>
      <c r="IP134" s="209"/>
      <c r="IQ134" s="209"/>
      <c r="IR134" s="209"/>
      <c r="IS134" s="209"/>
      <c r="IT134" s="209"/>
      <c r="IU134" s="209"/>
      <c r="IV134" s="209"/>
    </row>
    <row r="135" spans="1:256" s="116" customFormat="1" ht="17.2" customHeight="1" thickBot="1" x14ac:dyDescent="0.2">
      <c r="A135" s="209"/>
      <c r="B135" s="3399"/>
      <c r="C135" s="3400"/>
      <c r="D135" s="3400"/>
      <c r="E135" s="3400"/>
      <c r="F135" s="3400"/>
      <c r="G135" s="3401"/>
      <c r="H135" s="298"/>
      <c r="I135" s="299"/>
      <c r="J135" s="300"/>
      <c r="K135" s="300"/>
      <c r="L135" s="300"/>
      <c r="M135" s="300"/>
      <c r="N135" s="300"/>
      <c r="O135" s="300"/>
      <c r="P135" s="299"/>
      <c r="Q135" s="299"/>
      <c r="R135" s="299"/>
      <c r="S135" s="299"/>
      <c r="T135" s="299"/>
      <c r="U135" s="299"/>
      <c r="V135" s="299"/>
      <c r="W135" s="299"/>
      <c r="X135" s="299"/>
      <c r="Y135" s="299"/>
      <c r="Z135" s="299"/>
      <c r="AA135" s="299"/>
      <c r="AB135" s="299"/>
      <c r="AC135" s="299"/>
      <c r="AD135" s="299"/>
      <c r="AE135" s="299"/>
      <c r="AF135" s="299"/>
      <c r="AG135" s="300"/>
      <c r="AH135" s="299"/>
      <c r="AI135" s="299"/>
      <c r="AJ135" s="299"/>
      <c r="AK135" s="300"/>
      <c r="AL135" s="300"/>
      <c r="AM135" s="300"/>
      <c r="AN135" s="300"/>
      <c r="AO135" s="300"/>
      <c r="AP135" s="300"/>
      <c r="AQ135" s="300"/>
      <c r="AR135" s="300"/>
      <c r="AS135" s="300"/>
      <c r="AT135" s="300"/>
      <c r="AU135" s="300"/>
      <c r="AV135" s="300"/>
      <c r="AW135" s="300"/>
      <c r="AX135" s="300"/>
      <c r="AY135" s="301"/>
      <c r="AZ135" s="209"/>
      <c r="BA135" s="209"/>
      <c r="BB135" s="209"/>
      <c r="BC135" s="209"/>
      <c r="BD135" s="209"/>
      <c r="BE135" s="209"/>
      <c r="BF135" s="209"/>
      <c r="BG135" s="209"/>
      <c r="BH135" s="209"/>
      <c r="BI135" s="209"/>
      <c r="BJ135" s="209"/>
      <c r="BK135" s="209"/>
      <c r="BL135" s="209"/>
      <c r="BM135" s="209"/>
      <c r="BN135" s="209"/>
      <c r="BO135" s="209"/>
      <c r="BP135" s="209"/>
      <c r="BQ135" s="209"/>
      <c r="BR135" s="209"/>
      <c r="BS135" s="209"/>
      <c r="BT135" s="209"/>
      <c r="BU135" s="209"/>
      <c r="BV135" s="209"/>
      <c r="BW135" s="209"/>
      <c r="BX135" s="209"/>
      <c r="BY135" s="209"/>
      <c r="BZ135" s="209"/>
      <c r="CA135" s="209"/>
      <c r="CB135" s="209"/>
      <c r="CC135" s="209"/>
      <c r="CD135" s="209"/>
      <c r="CE135" s="209"/>
      <c r="CF135" s="209"/>
      <c r="CG135" s="209"/>
      <c r="CH135" s="209"/>
      <c r="CI135" s="209"/>
      <c r="CJ135" s="209"/>
      <c r="CK135" s="209"/>
      <c r="CL135" s="209"/>
      <c r="CM135" s="209"/>
      <c r="CN135" s="209"/>
      <c r="CO135" s="209"/>
      <c r="CP135" s="209"/>
      <c r="CQ135" s="209"/>
      <c r="CR135" s="209"/>
      <c r="CS135" s="209"/>
      <c r="CT135" s="209"/>
      <c r="CU135" s="209"/>
      <c r="CV135" s="209"/>
      <c r="CW135" s="209"/>
      <c r="CX135" s="209"/>
      <c r="CY135" s="209"/>
      <c r="CZ135" s="209"/>
      <c r="DA135" s="209"/>
      <c r="DB135" s="209"/>
      <c r="DC135" s="209"/>
      <c r="DD135" s="209"/>
      <c r="DE135" s="209"/>
      <c r="DF135" s="209"/>
      <c r="DG135" s="209"/>
      <c r="DH135" s="209"/>
      <c r="DI135" s="209"/>
      <c r="DJ135" s="209"/>
      <c r="DK135" s="209"/>
      <c r="DL135" s="209"/>
      <c r="DM135" s="209"/>
      <c r="DN135" s="209"/>
      <c r="DO135" s="209"/>
      <c r="DP135" s="209"/>
      <c r="DQ135" s="209"/>
      <c r="DR135" s="209"/>
      <c r="DS135" s="209"/>
      <c r="DT135" s="209"/>
      <c r="DU135" s="209"/>
      <c r="DV135" s="209"/>
      <c r="DW135" s="209"/>
      <c r="DX135" s="209"/>
      <c r="DY135" s="209"/>
      <c r="DZ135" s="209"/>
      <c r="EA135" s="209"/>
      <c r="EB135" s="209"/>
      <c r="EC135" s="209"/>
      <c r="ED135" s="209"/>
      <c r="EE135" s="209"/>
      <c r="EF135" s="209"/>
      <c r="EG135" s="209"/>
      <c r="EH135" s="209"/>
      <c r="EI135" s="209"/>
      <c r="EJ135" s="209"/>
      <c r="EK135" s="209"/>
      <c r="EL135" s="209"/>
      <c r="EM135" s="209"/>
      <c r="EN135" s="209"/>
      <c r="EO135" s="209"/>
      <c r="EP135" s="209"/>
      <c r="EQ135" s="209"/>
      <c r="ER135" s="209"/>
      <c r="ES135" s="209"/>
      <c r="ET135" s="209"/>
      <c r="EU135" s="209"/>
      <c r="EV135" s="209"/>
      <c r="EW135" s="209"/>
      <c r="EX135" s="209"/>
      <c r="EY135" s="209"/>
      <c r="EZ135" s="209"/>
      <c r="FA135" s="209"/>
      <c r="FB135" s="209"/>
      <c r="FC135" s="209"/>
      <c r="FD135" s="209"/>
      <c r="FE135" s="209"/>
      <c r="FF135" s="209"/>
      <c r="FG135" s="209"/>
      <c r="FH135" s="209"/>
      <c r="FI135" s="209"/>
      <c r="FJ135" s="209"/>
      <c r="FK135" s="209"/>
      <c r="FL135" s="209"/>
      <c r="FM135" s="209"/>
      <c r="FN135" s="209"/>
      <c r="FO135" s="209"/>
      <c r="FP135" s="209"/>
      <c r="FQ135" s="209"/>
      <c r="FR135" s="209"/>
      <c r="FS135" s="209"/>
      <c r="FT135" s="209"/>
      <c r="FU135" s="209"/>
      <c r="FV135" s="209"/>
      <c r="FW135" s="209"/>
      <c r="FX135" s="209"/>
      <c r="FY135" s="209"/>
      <c r="FZ135" s="209"/>
      <c r="GA135" s="209"/>
      <c r="GB135" s="209"/>
      <c r="GC135" s="209"/>
      <c r="GD135" s="209"/>
      <c r="GE135" s="209"/>
      <c r="GF135" s="209"/>
      <c r="GG135" s="209"/>
      <c r="GH135" s="209"/>
      <c r="GI135" s="209"/>
      <c r="GJ135" s="209"/>
      <c r="GK135" s="209"/>
      <c r="GL135" s="209"/>
      <c r="GM135" s="209"/>
      <c r="GN135" s="209"/>
      <c r="GO135" s="209"/>
      <c r="GP135" s="209"/>
      <c r="GQ135" s="209"/>
      <c r="GR135" s="209"/>
      <c r="GS135" s="209"/>
      <c r="GT135" s="209"/>
      <c r="GU135" s="209"/>
      <c r="GV135" s="209"/>
      <c r="GW135" s="209"/>
      <c r="GX135" s="209"/>
      <c r="GY135" s="209"/>
      <c r="GZ135" s="209"/>
      <c r="HA135" s="209"/>
      <c r="HB135" s="209"/>
      <c r="HC135" s="209"/>
      <c r="HD135" s="209"/>
      <c r="HE135" s="209"/>
      <c r="HF135" s="209"/>
      <c r="HG135" s="209"/>
      <c r="HH135" s="209"/>
      <c r="HI135" s="209"/>
      <c r="HJ135" s="209"/>
      <c r="HK135" s="209"/>
      <c r="HL135" s="209"/>
      <c r="HM135" s="209"/>
      <c r="HN135" s="209"/>
      <c r="HO135" s="209"/>
      <c r="HP135" s="209"/>
      <c r="HQ135" s="209"/>
      <c r="HR135" s="209"/>
      <c r="HS135" s="209"/>
      <c r="HT135" s="209"/>
      <c r="HU135" s="209"/>
      <c r="HV135" s="209"/>
      <c r="HW135" s="209"/>
      <c r="HX135" s="209"/>
      <c r="HY135" s="209"/>
      <c r="HZ135" s="209"/>
      <c r="IA135" s="209"/>
      <c r="IB135" s="209"/>
      <c r="IC135" s="209"/>
      <c r="ID135" s="209"/>
      <c r="IE135" s="209"/>
      <c r="IF135" s="209"/>
      <c r="IG135" s="209"/>
      <c r="IH135" s="209"/>
      <c r="II135" s="209"/>
      <c r="IJ135" s="209"/>
      <c r="IK135" s="209"/>
      <c r="IL135" s="209"/>
      <c r="IM135" s="209"/>
      <c r="IN135" s="209"/>
      <c r="IO135" s="209"/>
      <c r="IP135" s="209"/>
      <c r="IQ135" s="209"/>
      <c r="IR135" s="209"/>
      <c r="IS135" s="209"/>
      <c r="IT135" s="209"/>
      <c r="IU135" s="209"/>
      <c r="IV135" s="209"/>
    </row>
    <row r="136" spans="1:256" ht="2.95" customHeight="1" x14ac:dyDescent="0.15">
      <c r="B136" s="21"/>
      <c r="C136" s="21"/>
      <c r="D136" s="21"/>
      <c r="E136" s="21"/>
      <c r="F136" s="21"/>
      <c r="G136" s="21"/>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row>
    <row r="137" spans="1:256" ht="2.95" customHeight="1" thickBot="1" x14ac:dyDescent="0.2">
      <c r="B137" s="22"/>
      <c r="C137" s="22"/>
      <c r="D137" s="22"/>
      <c r="E137" s="22"/>
      <c r="F137" s="22"/>
      <c r="G137" s="22"/>
      <c r="H137" s="23"/>
      <c r="I137" s="23"/>
      <c r="J137" s="23"/>
      <c r="K137" s="23"/>
      <c r="L137" s="23"/>
      <c r="M137" s="23"/>
      <c r="N137" s="23"/>
      <c r="O137" s="23"/>
      <c r="P137" s="23"/>
      <c r="Q137" s="23"/>
      <c r="R137" s="23"/>
      <c r="S137" s="23"/>
      <c r="T137" s="23"/>
      <c r="U137" s="23"/>
      <c r="V137" s="23"/>
      <c r="W137" s="23"/>
      <c r="X137" s="23"/>
      <c r="Y137" s="23"/>
      <c r="Z137" s="23"/>
      <c r="AA137" s="23"/>
      <c r="AB137" s="23"/>
      <c r="AC137" s="23"/>
      <c r="AD137" s="23"/>
      <c r="AE137" s="23"/>
      <c r="AF137" s="23"/>
      <c r="AG137" s="23"/>
      <c r="AH137" s="23"/>
      <c r="AI137" s="23"/>
      <c r="AJ137" s="23"/>
      <c r="AK137" s="23"/>
      <c r="AL137" s="23"/>
      <c r="AM137" s="23"/>
      <c r="AN137" s="23"/>
      <c r="AO137" s="23"/>
      <c r="AP137" s="23"/>
      <c r="AQ137" s="23"/>
      <c r="AR137" s="23"/>
      <c r="AS137" s="23"/>
      <c r="AT137" s="23"/>
      <c r="AU137" s="23"/>
      <c r="AV137" s="23"/>
      <c r="AW137" s="23"/>
      <c r="AX137" s="23"/>
      <c r="AY137" s="23"/>
    </row>
    <row r="138" spans="1:256" ht="24.75" customHeight="1" x14ac:dyDescent="0.15">
      <c r="B138" s="688" t="s">
        <v>120</v>
      </c>
      <c r="C138" s="689"/>
      <c r="D138" s="689"/>
      <c r="E138" s="689"/>
      <c r="F138" s="689"/>
      <c r="G138" s="690"/>
      <c r="H138" s="1527" t="s">
        <v>1872</v>
      </c>
      <c r="I138" s="1109"/>
      <c r="J138" s="1109"/>
      <c r="K138" s="1109"/>
      <c r="L138" s="1109"/>
      <c r="M138" s="1109"/>
      <c r="N138" s="1109"/>
      <c r="O138" s="1109"/>
      <c r="P138" s="1109"/>
      <c r="Q138" s="1109"/>
      <c r="R138" s="1109"/>
      <c r="S138" s="1109"/>
      <c r="T138" s="1109"/>
      <c r="U138" s="1109"/>
      <c r="V138" s="1109"/>
      <c r="W138" s="1109"/>
      <c r="X138" s="1109"/>
      <c r="Y138" s="1109"/>
      <c r="Z138" s="1109"/>
      <c r="AA138" s="1109"/>
      <c r="AB138" s="1109"/>
      <c r="AC138" s="1110"/>
      <c r="AD138" s="1394" t="s">
        <v>1818</v>
      </c>
      <c r="AE138" s="1395"/>
      <c r="AF138" s="1395"/>
      <c r="AG138" s="1395"/>
      <c r="AH138" s="1395"/>
      <c r="AI138" s="1395"/>
      <c r="AJ138" s="1395"/>
      <c r="AK138" s="1395"/>
      <c r="AL138" s="1395"/>
      <c r="AM138" s="1395"/>
      <c r="AN138" s="1395"/>
      <c r="AO138" s="1395"/>
      <c r="AP138" s="1395"/>
      <c r="AQ138" s="1395"/>
      <c r="AR138" s="1395"/>
      <c r="AS138" s="1395"/>
      <c r="AT138" s="1395"/>
      <c r="AU138" s="1395"/>
      <c r="AV138" s="1395"/>
      <c r="AW138" s="1395"/>
      <c r="AX138" s="1395"/>
      <c r="AY138" s="3398"/>
    </row>
    <row r="139" spans="1:256" ht="24.75" customHeight="1" x14ac:dyDescent="0.15">
      <c r="B139" s="688"/>
      <c r="C139" s="689"/>
      <c r="D139" s="689"/>
      <c r="E139" s="689"/>
      <c r="F139" s="689"/>
      <c r="G139" s="690"/>
      <c r="H139" s="1397" t="s">
        <v>37</v>
      </c>
      <c r="I139" s="1254"/>
      <c r="J139" s="1254"/>
      <c r="K139" s="1254"/>
      <c r="L139" s="1254"/>
      <c r="M139" s="1398" t="s">
        <v>76</v>
      </c>
      <c r="N139" s="1109"/>
      <c r="O139" s="1109"/>
      <c r="P139" s="1109"/>
      <c r="Q139" s="1109"/>
      <c r="R139" s="1109"/>
      <c r="S139" s="1109"/>
      <c r="T139" s="1109"/>
      <c r="U139" s="1109"/>
      <c r="V139" s="1109"/>
      <c r="W139" s="1109"/>
      <c r="X139" s="1109"/>
      <c r="Y139" s="1110"/>
      <c r="Z139" s="714" t="s">
        <v>77</v>
      </c>
      <c r="AA139" s="715"/>
      <c r="AB139" s="715"/>
      <c r="AC139" s="716"/>
      <c r="AD139" s="1397" t="s">
        <v>37</v>
      </c>
      <c r="AE139" s="1254"/>
      <c r="AF139" s="1254"/>
      <c r="AG139" s="1254"/>
      <c r="AH139" s="1254"/>
      <c r="AI139" s="1398" t="s">
        <v>76</v>
      </c>
      <c r="AJ139" s="1109"/>
      <c r="AK139" s="1109"/>
      <c r="AL139" s="1109"/>
      <c r="AM139" s="1109"/>
      <c r="AN139" s="1109"/>
      <c r="AO139" s="1109"/>
      <c r="AP139" s="1109"/>
      <c r="AQ139" s="1109"/>
      <c r="AR139" s="1109"/>
      <c r="AS139" s="1109"/>
      <c r="AT139" s="1109"/>
      <c r="AU139" s="1110"/>
      <c r="AV139" s="714" t="s">
        <v>77</v>
      </c>
      <c r="AW139" s="715"/>
      <c r="AX139" s="715"/>
      <c r="AY139" s="717"/>
    </row>
    <row r="140" spans="1:256" ht="24.75" customHeight="1" x14ac:dyDescent="0.15">
      <c r="B140" s="688"/>
      <c r="C140" s="689"/>
      <c r="D140" s="689"/>
      <c r="E140" s="689"/>
      <c r="F140" s="689"/>
      <c r="G140" s="690"/>
      <c r="H140" s="1406" t="s">
        <v>1413</v>
      </c>
      <c r="I140" s="1360"/>
      <c r="J140" s="1360"/>
      <c r="K140" s="1360"/>
      <c r="L140" s="1361"/>
      <c r="M140" s="725" t="s">
        <v>1873</v>
      </c>
      <c r="N140" s="720"/>
      <c r="O140" s="720"/>
      <c r="P140" s="720"/>
      <c r="Q140" s="720"/>
      <c r="R140" s="720"/>
      <c r="S140" s="720"/>
      <c r="T140" s="720"/>
      <c r="U140" s="720"/>
      <c r="V140" s="720"/>
      <c r="W140" s="720"/>
      <c r="X140" s="720"/>
      <c r="Y140" s="721"/>
      <c r="Z140" s="1407">
        <v>588</v>
      </c>
      <c r="AA140" s="1408"/>
      <c r="AB140" s="1408"/>
      <c r="AC140" s="1409"/>
      <c r="AD140" s="1406"/>
      <c r="AE140" s="1360"/>
      <c r="AF140" s="1360"/>
      <c r="AG140" s="1360"/>
      <c r="AH140" s="1361"/>
      <c r="AI140" s="725"/>
      <c r="AJ140" s="720"/>
      <c r="AK140" s="720"/>
      <c r="AL140" s="720"/>
      <c r="AM140" s="720"/>
      <c r="AN140" s="720"/>
      <c r="AO140" s="720"/>
      <c r="AP140" s="720"/>
      <c r="AQ140" s="720"/>
      <c r="AR140" s="720"/>
      <c r="AS140" s="720"/>
      <c r="AT140" s="720"/>
      <c r="AU140" s="721"/>
      <c r="AV140" s="1407"/>
      <c r="AW140" s="1408"/>
      <c r="AX140" s="1408"/>
      <c r="AY140" s="1410"/>
    </row>
    <row r="141" spans="1:256" ht="24.75" customHeight="1" x14ac:dyDescent="0.15">
      <c r="B141" s="688"/>
      <c r="C141" s="689"/>
      <c r="D141" s="689"/>
      <c r="E141" s="689"/>
      <c r="F141" s="689"/>
      <c r="G141" s="690"/>
      <c r="H141" s="1399" t="s">
        <v>1874</v>
      </c>
      <c r="I141" s="1371"/>
      <c r="J141" s="1371"/>
      <c r="K141" s="1371"/>
      <c r="L141" s="1372"/>
      <c r="M141" s="710" t="s">
        <v>1875</v>
      </c>
      <c r="N141" s="705"/>
      <c r="O141" s="705"/>
      <c r="P141" s="705"/>
      <c r="Q141" s="705"/>
      <c r="R141" s="705"/>
      <c r="S141" s="705"/>
      <c r="T141" s="705"/>
      <c r="U141" s="705"/>
      <c r="V141" s="705"/>
      <c r="W141" s="705"/>
      <c r="X141" s="705"/>
      <c r="Y141" s="706"/>
      <c r="Z141" s="1402">
        <v>57</v>
      </c>
      <c r="AA141" s="1403"/>
      <c r="AB141" s="1403"/>
      <c r="AC141" s="1404"/>
      <c r="AD141" s="1399"/>
      <c r="AE141" s="1371"/>
      <c r="AF141" s="1371"/>
      <c r="AG141" s="1371"/>
      <c r="AH141" s="1372"/>
      <c r="AI141" s="710"/>
      <c r="AJ141" s="705"/>
      <c r="AK141" s="705"/>
      <c r="AL141" s="705"/>
      <c r="AM141" s="705"/>
      <c r="AN141" s="705"/>
      <c r="AO141" s="705"/>
      <c r="AP141" s="705"/>
      <c r="AQ141" s="705"/>
      <c r="AR141" s="705"/>
      <c r="AS141" s="705"/>
      <c r="AT141" s="705"/>
      <c r="AU141" s="706"/>
      <c r="AV141" s="1402"/>
      <c r="AW141" s="1403"/>
      <c r="AX141" s="1403"/>
      <c r="AY141" s="1405"/>
    </row>
    <row r="142" spans="1:256" ht="24.75" customHeight="1" x14ac:dyDescent="0.15">
      <c r="B142" s="688"/>
      <c r="C142" s="689"/>
      <c r="D142" s="689"/>
      <c r="E142" s="689"/>
      <c r="F142" s="689"/>
      <c r="G142" s="690"/>
      <c r="H142" s="1399"/>
      <c r="I142" s="1371"/>
      <c r="J142" s="1371"/>
      <c r="K142" s="1371"/>
      <c r="L142" s="1372"/>
      <c r="M142" s="710"/>
      <c r="N142" s="705"/>
      <c r="O142" s="705"/>
      <c r="P142" s="705"/>
      <c r="Q142" s="705"/>
      <c r="R142" s="705"/>
      <c r="S142" s="705"/>
      <c r="T142" s="705"/>
      <c r="U142" s="705"/>
      <c r="V142" s="705"/>
      <c r="W142" s="705"/>
      <c r="X142" s="705"/>
      <c r="Y142" s="706"/>
      <c r="Z142" s="1402"/>
      <c r="AA142" s="1403"/>
      <c r="AB142" s="1403"/>
      <c r="AC142" s="1404"/>
      <c r="AD142" s="1399"/>
      <c r="AE142" s="1371"/>
      <c r="AF142" s="1371"/>
      <c r="AG142" s="1371"/>
      <c r="AH142" s="1372"/>
      <c r="AI142" s="710"/>
      <c r="AJ142" s="705"/>
      <c r="AK142" s="705"/>
      <c r="AL142" s="705"/>
      <c r="AM142" s="705"/>
      <c r="AN142" s="705"/>
      <c r="AO142" s="705"/>
      <c r="AP142" s="705"/>
      <c r="AQ142" s="705"/>
      <c r="AR142" s="705"/>
      <c r="AS142" s="705"/>
      <c r="AT142" s="705"/>
      <c r="AU142" s="706"/>
      <c r="AV142" s="1402"/>
      <c r="AW142" s="1403"/>
      <c r="AX142" s="1403"/>
      <c r="AY142" s="1405"/>
    </row>
    <row r="143" spans="1:256" ht="24.75" customHeight="1" x14ac:dyDescent="0.15">
      <c r="B143" s="688"/>
      <c r="C143" s="689"/>
      <c r="D143" s="689"/>
      <c r="E143" s="689"/>
      <c r="F143" s="689"/>
      <c r="G143" s="690"/>
      <c r="H143" s="1399"/>
      <c r="I143" s="1371"/>
      <c r="J143" s="1371"/>
      <c r="K143" s="1371"/>
      <c r="L143" s="1372"/>
      <c r="M143" s="710"/>
      <c r="N143" s="705"/>
      <c r="O143" s="705"/>
      <c r="P143" s="705"/>
      <c r="Q143" s="705"/>
      <c r="R143" s="705"/>
      <c r="S143" s="705"/>
      <c r="T143" s="705"/>
      <c r="U143" s="705"/>
      <c r="V143" s="705"/>
      <c r="W143" s="705"/>
      <c r="X143" s="705"/>
      <c r="Y143" s="706"/>
      <c r="Z143" s="1402"/>
      <c r="AA143" s="1403"/>
      <c r="AB143" s="1403"/>
      <c r="AC143" s="1404"/>
      <c r="AD143" s="1399"/>
      <c r="AE143" s="1371"/>
      <c r="AF143" s="1371"/>
      <c r="AG143" s="1371"/>
      <c r="AH143" s="1372"/>
      <c r="AI143" s="710"/>
      <c r="AJ143" s="705"/>
      <c r="AK143" s="705"/>
      <c r="AL143" s="705"/>
      <c r="AM143" s="705"/>
      <c r="AN143" s="705"/>
      <c r="AO143" s="705"/>
      <c r="AP143" s="705"/>
      <c r="AQ143" s="705"/>
      <c r="AR143" s="705"/>
      <c r="AS143" s="705"/>
      <c r="AT143" s="705"/>
      <c r="AU143" s="706"/>
      <c r="AV143" s="1402"/>
      <c r="AW143" s="1403"/>
      <c r="AX143" s="1403"/>
      <c r="AY143" s="1405"/>
    </row>
    <row r="144" spans="1:256" ht="24.75" customHeight="1" x14ac:dyDescent="0.15">
      <c r="B144" s="688"/>
      <c r="C144" s="689"/>
      <c r="D144" s="689"/>
      <c r="E144" s="689"/>
      <c r="F144" s="689"/>
      <c r="G144" s="690"/>
      <c r="H144" s="1399"/>
      <c r="I144" s="1371"/>
      <c r="J144" s="1371"/>
      <c r="K144" s="1371"/>
      <c r="L144" s="1372"/>
      <c r="M144" s="710"/>
      <c r="N144" s="705"/>
      <c r="O144" s="705"/>
      <c r="P144" s="705"/>
      <c r="Q144" s="705"/>
      <c r="R144" s="705"/>
      <c r="S144" s="705"/>
      <c r="T144" s="705"/>
      <c r="U144" s="705"/>
      <c r="V144" s="705"/>
      <c r="W144" s="705"/>
      <c r="X144" s="705"/>
      <c r="Y144" s="706"/>
      <c r="Z144" s="1402"/>
      <c r="AA144" s="1403"/>
      <c r="AB144" s="1403"/>
      <c r="AC144" s="1403"/>
      <c r="AD144" s="1399"/>
      <c r="AE144" s="1371"/>
      <c r="AF144" s="1371"/>
      <c r="AG144" s="1371"/>
      <c r="AH144" s="1372"/>
      <c r="AI144" s="710"/>
      <c r="AJ144" s="705"/>
      <c r="AK144" s="705"/>
      <c r="AL144" s="705"/>
      <c r="AM144" s="705"/>
      <c r="AN144" s="705"/>
      <c r="AO144" s="705"/>
      <c r="AP144" s="705"/>
      <c r="AQ144" s="705"/>
      <c r="AR144" s="705"/>
      <c r="AS144" s="705"/>
      <c r="AT144" s="705"/>
      <c r="AU144" s="706"/>
      <c r="AV144" s="1402"/>
      <c r="AW144" s="1403"/>
      <c r="AX144" s="1403"/>
      <c r="AY144" s="1405"/>
    </row>
    <row r="145" spans="2:51" ht="24.75" customHeight="1" x14ac:dyDescent="0.15">
      <c r="B145" s="688"/>
      <c r="C145" s="689"/>
      <c r="D145" s="689"/>
      <c r="E145" s="689"/>
      <c r="F145" s="689"/>
      <c r="G145" s="690"/>
      <c r="H145" s="1399"/>
      <c r="I145" s="1371"/>
      <c r="J145" s="1371"/>
      <c r="K145" s="1371"/>
      <c r="L145" s="1372"/>
      <c r="M145" s="710"/>
      <c r="N145" s="705"/>
      <c r="O145" s="705"/>
      <c r="P145" s="705"/>
      <c r="Q145" s="705"/>
      <c r="R145" s="705"/>
      <c r="S145" s="705"/>
      <c r="T145" s="705"/>
      <c r="U145" s="705"/>
      <c r="V145" s="705"/>
      <c r="W145" s="705"/>
      <c r="X145" s="705"/>
      <c r="Y145" s="706"/>
      <c r="Z145" s="1402"/>
      <c r="AA145" s="1403"/>
      <c r="AB145" s="1403"/>
      <c r="AC145" s="1403"/>
      <c r="AD145" s="1399"/>
      <c r="AE145" s="1371"/>
      <c r="AF145" s="1371"/>
      <c r="AG145" s="1371"/>
      <c r="AH145" s="1372"/>
      <c r="AI145" s="710"/>
      <c r="AJ145" s="705"/>
      <c r="AK145" s="705"/>
      <c r="AL145" s="705"/>
      <c r="AM145" s="705"/>
      <c r="AN145" s="705"/>
      <c r="AO145" s="705"/>
      <c r="AP145" s="705"/>
      <c r="AQ145" s="705"/>
      <c r="AR145" s="705"/>
      <c r="AS145" s="705"/>
      <c r="AT145" s="705"/>
      <c r="AU145" s="706"/>
      <c r="AV145" s="1402"/>
      <c r="AW145" s="1403"/>
      <c r="AX145" s="1403"/>
      <c r="AY145" s="1405"/>
    </row>
    <row r="146" spans="2:51" ht="24.75" customHeight="1" x14ac:dyDescent="0.15">
      <c r="B146" s="688"/>
      <c r="C146" s="689"/>
      <c r="D146" s="689"/>
      <c r="E146" s="689"/>
      <c r="F146" s="689"/>
      <c r="G146" s="690"/>
      <c r="H146" s="1399"/>
      <c r="I146" s="1371"/>
      <c r="J146" s="1371"/>
      <c r="K146" s="1371"/>
      <c r="L146" s="1372"/>
      <c r="M146" s="710"/>
      <c r="N146" s="705"/>
      <c r="O146" s="705"/>
      <c r="P146" s="705"/>
      <c r="Q146" s="705"/>
      <c r="R146" s="705"/>
      <c r="S146" s="705"/>
      <c r="T146" s="705"/>
      <c r="U146" s="705"/>
      <c r="V146" s="705"/>
      <c r="W146" s="705"/>
      <c r="X146" s="705"/>
      <c r="Y146" s="706"/>
      <c r="Z146" s="1402"/>
      <c r="AA146" s="1403"/>
      <c r="AB146" s="1403"/>
      <c r="AC146" s="1403"/>
      <c r="AD146" s="1399"/>
      <c r="AE146" s="1371"/>
      <c r="AF146" s="1371"/>
      <c r="AG146" s="1371"/>
      <c r="AH146" s="1372"/>
      <c r="AI146" s="710"/>
      <c r="AJ146" s="705"/>
      <c r="AK146" s="705"/>
      <c r="AL146" s="705"/>
      <c r="AM146" s="705"/>
      <c r="AN146" s="705"/>
      <c r="AO146" s="705"/>
      <c r="AP146" s="705"/>
      <c r="AQ146" s="705"/>
      <c r="AR146" s="705"/>
      <c r="AS146" s="705"/>
      <c r="AT146" s="705"/>
      <c r="AU146" s="706"/>
      <c r="AV146" s="1402"/>
      <c r="AW146" s="1403"/>
      <c r="AX146" s="1403"/>
      <c r="AY146" s="1405"/>
    </row>
    <row r="147" spans="2:51" ht="24.75" customHeight="1" x14ac:dyDescent="0.15">
      <c r="B147" s="688"/>
      <c r="C147" s="689"/>
      <c r="D147" s="689"/>
      <c r="E147" s="689"/>
      <c r="F147" s="689"/>
      <c r="G147" s="690"/>
      <c r="H147" s="1422"/>
      <c r="I147" s="1356"/>
      <c r="J147" s="1356"/>
      <c r="K147" s="1356"/>
      <c r="L147" s="1357"/>
      <c r="M147" s="730"/>
      <c r="N147" s="1423"/>
      <c r="O147" s="1423"/>
      <c r="P147" s="1423"/>
      <c r="Q147" s="1423"/>
      <c r="R147" s="1423"/>
      <c r="S147" s="1423"/>
      <c r="T147" s="1423"/>
      <c r="U147" s="1423"/>
      <c r="V147" s="1423"/>
      <c r="W147" s="1423"/>
      <c r="X147" s="1423"/>
      <c r="Y147" s="1424"/>
      <c r="Z147" s="1420"/>
      <c r="AA147" s="1421"/>
      <c r="AB147" s="1421"/>
      <c r="AC147" s="1421"/>
      <c r="AD147" s="1422"/>
      <c r="AE147" s="1356"/>
      <c r="AF147" s="1356"/>
      <c r="AG147" s="1356"/>
      <c r="AH147" s="1357"/>
      <c r="AI147" s="730"/>
      <c r="AJ147" s="1423"/>
      <c r="AK147" s="1423"/>
      <c r="AL147" s="1423"/>
      <c r="AM147" s="1423"/>
      <c r="AN147" s="1423"/>
      <c r="AO147" s="1423"/>
      <c r="AP147" s="1423"/>
      <c r="AQ147" s="1423"/>
      <c r="AR147" s="1423"/>
      <c r="AS147" s="1423"/>
      <c r="AT147" s="1423"/>
      <c r="AU147" s="1424"/>
      <c r="AV147" s="1420"/>
      <c r="AW147" s="1421"/>
      <c r="AX147" s="1421"/>
      <c r="AY147" s="1425"/>
    </row>
    <row r="148" spans="2:51" ht="24.75" customHeight="1" x14ac:dyDescent="0.15">
      <c r="B148" s="688"/>
      <c r="C148" s="689"/>
      <c r="D148" s="689"/>
      <c r="E148" s="689"/>
      <c r="F148" s="689"/>
      <c r="G148" s="690"/>
      <c r="H148" s="1426" t="s">
        <v>21</v>
      </c>
      <c r="I148" s="1109"/>
      <c r="J148" s="1109"/>
      <c r="K148" s="1109"/>
      <c r="L148" s="1109"/>
      <c r="M148" s="742"/>
      <c r="N148" s="1219"/>
      <c r="O148" s="1219"/>
      <c r="P148" s="1219"/>
      <c r="Q148" s="1219"/>
      <c r="R148" s="1219"/>
      <c r="S148" s="1219"/>
      <c r="T148" s="1219"/>
      <c r="U148" s="1219"/>
      <c r="V148" s="1219"/>
      <c r="W148" s="1219"/>
      <c r="X148" s="1219"/>
      <c r="Y148" s="1220"/>
      <c r="Z148" s="1427">
        <f>SUM(Z140:AC147)</f>
        <v>645</v>
      </c>
      <c r="AA148" s="1428"/>
      <c r="AB148" s="1428"/>
      <c r="AC148" s="1429"/>
      <c r="AD148" s="1426" t="s">
        <v>21</v>
      </c>
      <c r="AE148" s="1109"/>
      <c r="AF148" s="1109"/>
      <c r="AG148" s="1109"/>
      <c r="AH148" s="1109"/>
      <c r="AI148" s="742"/>
      <c r="AJ148" s="1219"/>
      <c r="AK148" s="1219"/>
      <c r="AL148" s="1219"/>
      <c r="AM148" s="1219"/>
      <c r="AN148" s="1219"/>
      <c r="AO148" s="1219"/>
      <c r="AP148" s="1219"/>
      <c r="AQ148" s="1219"/>
      <c r="AR148" s="1219"/>
      <c r="AS148" s="1219"/>
      <c r="AT148" s="1219"/>
      <c r="AU148" s="1220"/>
      <c r="AV148" s="1427">
        <f>SUM(AV140:AY147)</f>
        <v>0</v>
      </c>
      <c r="AW148" s="1428"/>
      <c r="AX148" s="1428"/>
      <c r="AY148" s="1430"/>
    </row>
    <row r="149" spans="2:51" ht="25.2" customHeight="1" x14ac:dyDescent="0.15">
      <c r="B149" s="688"/>
      <c r="C149" s="689"/>
      <c r="D149" s="689"/>
      <c r="E149" s="689"/>
      <c r="F149" s="689"/>
      <c r="G149" s="690"/>
      <c r="H149" s="1527" t="s">
        <v>1876</v>
      </c>
      <c r="I149" s="1304"/>
      <c r="J149" s="1304"/>
      <c r="K149" s="1304"/>
      <c r="L149" s="1304"/>
      <c r="M149" s="1304"/>
      <c r="N149" s="1304"/>
      <c r="O149" s="1304"/>
      <c r="P149" s="1304"/>
      <c r="Q149" s="1304"/>
      <c r="R149" s="1304"/>
      <c r="S149" s="1304"/>
      <c r="T149" s="1304"/>
      <c r="U149" s="1304"/>
      <c r="V149" s="1304"/>
      <c r="W149" s="1304"/>
      <c r="X149" s="1304"/>
      <c r="Y149" s="1304"/>
      <c r="Z149" s="1304"/>
      <c r="AA149" s="1304"/>
      <c r="AB149" s="1304"/>
      <c r="AC149" s="1305"/>
      <c r="AD149" s="1527" t="s">
        <v>1646</v>
      </c>
      <c r="AE149" s="1109"/>
      <c r="AF149" s="1109"/>
      <c r="AG149" s="1109"/>
      <c r="AH149" s="1109"/>
      <c r="AI149" s="1109"/>
      <c r="AJ149" s="1109"/>
      <c r="AK149" s="1109"/>
      <c r="AL149" s="1109"/>
      <c r="AM149" s="1109"/>
      <c r="AN149" s="1109"/>
      <c r="AO149" s="1109"/>
      <c r="AP149" s="1109"/>
      <c r="AQ149" s="1109"/>
      <c r="AR149" s="1109"/>
      <c r="AS149" s="1109"/>
      <c r="AT149" s="1109"/>
      <c r="AU149" s="1109"/>
      <c r="AV149" s="1109"/>
      <c r="AW149" s="1109"/>
      <c r="AX149" s="1109"/>
      <c r="AY149" s="1226"/>
    </row>
    <row r="150" spans="2:51" ht="25.55" customHeight="1" x14ac:dyDescent="0.15">
      <c r="B150" s="688"/>
      <c r="C150" s="689"/>
      <c r="D150" s="689"/>
      <c r="E150" s="689"/>
      <c r="F150" s="689"/>
      <c r="G150" s="690"/>
      <c r="H150" s="1397" t="s">
        <v>37</v>
      </c>
      <c r="I150" s="614"/>
      <c r="J150" s="614"/>
      <c r="K150" s="614"/>
      <c r="L150" s="614"/>
      <c r="M150" s="1398" t="s">
        <v>76</v>
      </c>
      <c r="N150" s="1304"/>
      <c r="O150" s="1304"/>
      <c r="P150" s="1304"/>
      <c r="Q150" s="1304"/>
      <c r="R150" s="1304"/>
      <c r="S150" s="1304"/>
      <c r="T150" s="1304"/>
      <c r="U150" s="1304"/>
      <c r="V150" s="1304"/>
      <c r="W150" s="1304"/>
      <c r="X150" s="1304"/>
      <c r="Y150" s="1305"/>
      <c r="Z150" s="2682" t="s">
        <v>77</v>
      </c>
      <c r="AA150" s="2683"/>
      <c r="AB150" s="2683"/>
      <c r="AC150" s="2684"/>
      <c r="AD150" s="1397" t="s">
        <v>37</v>
      </c>
      <c r="AE150" s="1254"/>
      <c r="AF150" s="1254"/>
      <c r="AG150" s="1254"/>
      <c r="AH150" s="1254"/>
      <c r="AI150" s="1398" t="s">
        <v>76</v>
      </c>
      <c r="AJ150" s="1109"/>
      <c r="AK150" s="1109"/>
      <c r="AL150" s="1109"/>
      <c r="AM150" s="1109"/>
      <c r="AN150" s="1109"/>
      <c r="AO150" s="1109"/>
      <c r="AP150" s="1109"/>
      <c r="AQ150" s="1109"/>
      <c r="AR150" s="1109"/>
      <c r="AS150" s="1109"/>
      <c r="AT150" s="1109"/>
      <c r="AU150" s="1110"/>
      <c r="AV150" s="714" t="s">
        <v>77</v>
      </c>
      <c r="AW150" s="715"/>
      <c r="AX150" s="715"/>
      <c r="AY150" s="717"/>
    </row>
    <row r="151" spans="2:51" ht="24.75" customHeight="1" x14ac:dyDescent="0.15">
      <c r="B151" s="688"/>
      <c r="C151" s="689"/>
      <c r="D151" s="689"/>
      <c r="E151" s="689"/>
      <c r="F151" s="689"/>
      <c r="G151" s="690"/>
      <c r="H151" s="610" t="s">
        <v>1413</v>
      </c>
      <c r="I151" s="1337"/>
      <c r="J151" s="1337"/>
      <c r="K151" s="1337"/>
      <c r="L151" s="1338"/>
      <c r="M151" s="1779" t="s">
        <v>1877</v>
      </c>
      <c r="N151" s="1780"/>
      <c r="O151" s="1780"/>
      <c r="P151" s="1780"/>
      <c r="Q151" s="1780"/>
      <c r="R151" s="1780"/>
      <c r="S151" s="1780"/>
      <c r="T151" s="1780"/>
      <c r="U151" s="1780"/>
      <c r="V151" s="1780"/>
      <c r="W151" s="1780"/>
      <c r="X151" s="1780"/>
      <c r="Y151" s="1781"/>
      <c r="Z151" s="1782">
        <v>23.94</v>
      </c>
      <c r="AA151" s="1783"/>
      <c r="AB151" s="1783"/>
      <c r="AC151" s="1784"/>
      <c r="AD151" s="1406"/>
      <c r="AE151" s="1360"/>
      <c r="AF151" s="1360"/>
      <c r="AG151" s="1360"/>
      <c r="AH151" s="1361"/>
      <c r="AI151" s="725"/>
      <c r="AJ151" s="720"/>
      <c r="AK151" s="720"/>
      <c r="AL151" s="720"/>
      <c r="AM151" s="720"/>
      <c r="AN151" s="720"/>
      <c r="AO151" s="720"/>
      <c r="AP151" s="720"/>
      <c r="AQ151" s="720"/>
      <c r="AR151" s="720"/>
      <c r="AS151" s="720"/>
      <c r="AT151" s="720"/>
      <c r="AU151" s="721"/>
      <c r="AV151" s="1407"/>
      <c r="AW151" s="1408"/>
      <c r="AX151" s="1408"/>
      <c r="AY151" s="1410"/>
    </row>
    <row r="152" spans="2:51" ht="24.75" customHeight="1" x14ac:dyDescent="0.15">
      <c r="B152" s="688"/>
      <c r="C152" s="689"/>
      <c r="D152" s="689"/>
      <c r="E152" s="689"/>
      <c r="F152" s="689"/>
      <c r="G152" s="690"/>
      <c r="H152" s="1399"/>
      <c r="I152" s="1371"/>
      <c r="J152" s="1371"/>
      <c r="K152" s="1371"/>
      <c r="L152" s="1372"/>
      <c r="M152" s="710"/>
      <c r="N152" s="705"/>
      <c r="O152" s="705"/>
      <c r="P152" s="705"/>
      <c r="Q152" s="705"/>
      <c r="R152" s="705"/>
      <c r="S152" s="705"/>
      <c r="T152" s="705"/>
      <c r="U152" s="705"/>
      <c r="V152" s="705"/>
      <c r="W152" s="705"/>
      <c r="X152" s="705"/>
      <c r="Y152" s="706"/>
      <c r="Z152" s="1402"/>
      <c r="AA152" s="1403"/>
      <c r="AB152" s="1403"/>
      <c r="AC152" s="1404"/>
      <c r="AD152" s="1399"/>
      <c r="AE152" s="1371"/>
      <c r="AF152" s="1371"/>
      <c r="AG152" s="1371"/>
      <c r="AH152" s="1372"/>
      <c r="AI152" s="710"/>
      <c r="AJ152" s="705"/>
      <c r="AK152" s="705"/>
      <c r="AL152" s="705"/>
      <c r="AM152" s="705"/>
      <c r="AN152" s="705"/>
      <c r="AO152" s="705"/>
      <c r="AP152" s="705"/>
      <c r="AQ152" s="705"/>
      <c r="AR152" s="705"/>
      <c r="AS152" s="705"/>
      <c r="AT152" s="705"/>
      <c r="AU152" s="706"/>
      <c r="AV152" s="1402"/>
      <c r="AW152" s="1403"/>
      <c r="AX152" s="1403"/>
      <c r="AY152" s="1405"/>
    </row>
    <row r="153" spans="2:51" ht="24.75" customHeight="1" x14ac:dyDescent="0.15">
      <c r="B153" s="688"/>
      <c r="C153" s="689"/>
      <c r="D153" s="689"/>
      <c r="E153" s="689"/>
      <c r="F153" s="689"/>
      <c r="G153" s="690"/>
      <c r="H153" s="1399"/>
      <c r="I153" s="1371"/>
      <c r="J153" s="1371"/>
      <c r="K153" s="1371"/>
      <c r="L153" s="1372"/>
      <c r="M153" s="710"/>
      <c r="N153" s="705"/>
      <c r="O153" s="705"/>
      <c r="P153" s="705"/>
      <c r="Q153" s="705"/>
      <c r="R153" s="705"/>
      <c r="S153" s="705"/>
      <c r="T153" s="705"/>
      <c r="U153" s="705"/>
      <c r="V153" s="705"/>
      <c r="W153" s="705"/>
      <c r="X153" s="705"/>
      <c r="Y153" s="706"/>
      <c r="Z153" s="1402"/>
      <c r="AA153" s="1403"/>
      <c r="AB153" s="1403"/>
      <c r="AC153" s="1404"/>
      <c r="AD153" s="1399"/>
      <c r="AE153" s="1371"/>
      <c r="AF153" s="1371"/>
      <c r="AG153" s="1371"/>
      <c r="AH153" s="1372"/>
      <c r="AI153" s="710"/>
      <c r="AJ153" s="705"/>
      <c r="AK153" s="705"/>
      <c r="AL153" s="705"/>
      <c r="AM153" s="705"/>
      <c r="AN153" s="705"/>
      <c r="AO153" s="705"/>
      <c r="AP153" s="705"/>
      <c r="AQ153" s="705"/>
      <c r="AR153" s="705"/>
      <c r="AS153" s="705"/>
      <c r="AT153" s="705"/>
      <c r="AU153" s="706"/>
      <c r="AV153" s="1402"/>
      <c r="AW153" s="1403"/>
      <c r="AX153" s="1403"/>
      <c r="AY153" s="1405"/>
    </row>
    <row r="154" spans="2:51" ht="24.75" customHeight="1" x14ac:dyDescent="0.15">
      <c r="B154" s="688"/>
      <c r="C154" s="689"/>
      <c r="D154" s="689"/>
      <c r="E154" s="689"/>
      <c r="F154" s="689"/>
      <c r="G154" s="690"/>
      <c r="H154" s="1399"/>
      <c r="I154" s="1371"/>
      <c r="J154" s="1371"/>
      <c r="K154" s="1371"/>
      <c r="L154" s="1372"/>
      <c r="M154" s="710"/>
      <c r="N154" s="705"/>
      <c r="O154" s="705"/>
      <c r="P154" s="705"/>
      <c r="Q154" s="705"/>
      <c r="R154" s="705"/>
      <c r="S154" s="705"/>
      <c r="T154" s="705"/>
      <c r="U154" s="705"/>
      <c r="V154" s="705"/>
      <c r="W154" s="705"/>
      <c r="X154" s="705"/>
      <c r="Y154" s="706"/>
      <c r="Z154" s="1402"/>
      <c r="AA154" s="1403"/>
      <c r="AB154" s="1403"/>
      <c r="AC154" s="1404"/>
      <c r="AD154" s="1399"/>
      <c r="AE154" s="1371"/>
      <c r="AF154" s="1371"/>
      <c r="AG154" s="1371"/>
      <c r="AH154" s="1372"/>
      <c r="AI154" s="710"/>
      <c r="AJ154" s="705"/>
      <c r="AK154" s="705"/>
      <c r="AL154" s="705"/>
      <c r="AM154" s="705"/>
      <c r="AN154" s="705"/>
      <c r="AO154" s="705"/>
      <c r="AP154" s="705"/>
      <c r="AQ154" s="705"/>
      <c r="AR154" s="705"/>
      <c r="AS154" s="705"/>
      <c r="AT154" s="705"/>
      <c r="AU154" s="706"/>
      <c r="AV154" s="1402"/>
      <c r="AW154" s="1403"/>
      <c r="AX154" s="1403"/>
      <c r="AY154" s="1405"/>
    </row>
    <row r="155" spans="2:51" ht="24.75" customHeight="1" x14ac:dyDescent="0.15">
      <c r="B155" s="688"/>
      <c r="C155" s="689"/>
      <c r="D155" s="689"/>
      <c r="E155" s="689"/>
      <c r="F155" s="689"/>
      <c r="G155" s="690"/>
      <c r="H155" s="1399"/>
      <c r="I155" s="1371"/>
      <c r="J155" s="1371"/>
      <c r="K155" s="1371"/>
      <c r="L155" s="1372"/>
      <c r="M155" s="710"/>
      <c r="N155" s="705"/>
      <c r="O155" s="705"/>
      <c r="P155" s="705"/>
      <c r="Q155" s="705"/>
      <c r="R155" s="705"/>
      <c r="S155" s="705"/>
      <c r="T155" s="705"/>
      <c r="U155" s="705"/>
      <c r="V155" s="705"/>
      <c r="W155" s="705"/>
      <c r="X155" s="705"/>
      <c r="Y155" s="706"/>
      <c r="Z155" s="1402"/>
      <c r="AA155" s="1403"/>
      <c r="AB155" s="1403"/>
      <c r="AC155" s="1403"/>
      <c r="AD155" s="1399"/>
      <c r="AE155" s="1371"/>
      <c r="AF155" s="1371"/>
      <c r="AG155" s="1371"/>
      <c r="AH155" s="1372"/>
      <c r="AI155" s="710"/>
      <c r="AJ155" s="705"/>
      <c r="AK155" s="705"/>
      <c r="AL155" s="705"/>
      <c r="AM155" s="705"/>
      <c r="AN155" s="705"/>
      <c r="AO155" s="705"/>
      <c r="AP155" s="705"/>
      <c r="AQ155" s="705"/>
      <c r="AR155" s="705"/>
      <c r="AS155" s="705"/>
      <c r="AT155" s="705"/>
      <c r="AU155" s="706"/>
      <c r="AV155" s="1402"/>
      <c r="AW155" s="1403"/>
      <c r="AX155" s="1403"/>
      <c r="AY155" s="1405"/>
    </row>
    <row r="156" spans="2:51" ht="24.75" customHeight="1" x14ac:dyDescent="0.15">
      <c r="B156" s="688"/>
      <c r="C156" s="689"/>
      <c r="D156" s="689"/>
      <c r="E156" s="689"/>
      <c r="F156" s="689"/>
      <c r="G156" s="690"/>
      <c r="H156" s="1399"/>
      <c r="I156" s="1371"/>
      <c r="J156" s="1371"/>
      <c r="K156" s="1371"/>
      <c r="L156" s="1372"/>
      <c r="M156" s="710"/>
      <c r="N156" s="705"/>
      <c r="O156" s="705"/>
      <c r="P156" s="705"/>
      <c r="Q156" s="705"/>
      <c r="R156" s="705"/>
      <c r="S156" s="705"/>
      <c r="T156" s="705"/>
      <c r="U156" s="705"/>
      <c r="V156" s="705"/>
      <c r="W156" s="705"/>
      <c r="X156" s="705"/>
      <c r="Y156" s="706"/>
      <c r="Z156" s="1402"/>
      <c r="AA156" s="1403"/>
      <c r="AB156" s="1403"/>
      <c r="AC156" s="1403"/>
      <c r="AD156" s="1399"/>
      <c r="AE156" s="1371"/>
      <c r="AF156" s="1371"/>
      <c r="AG156" s="1371"/>
      <c r="AH156" s="1372"/>
      <c r="AI156" s="710"/>
      <c r="AJ156" s="705"/>
      <c r="AK156" s="705"/>
      <c r="AL156" s="705"/>
      <c r="AM156" s="705"/>
      <c r="AN156" s="705"/>
      <c r="AO156" s="705"/>
      <c r="AP156" s="705"/>
      <c r="AQ156" s="705"/>
      <c r="AR156" s="705"/>
      <c r="AS156" s="705"/>
      <c r="AT156" s="705"/>
      <c r="AU156" s="706"/>
      <c r="AV156" s="1402"/>
      <c r="AW156" s="1403"/>
      <c r="AX156" s="1403"/>
      <c r="AY156" s="1405"/>
    </row>
    <row r="157" spans="2:51" ht="24.75" customHeight="1" x14ac:dyDescent="0.15">
      <c r="B157" s="688"/>
      <c r="C157" s="689"/>
      <c r="D157" s="689"/>
      <c r="E157" s="689"/>
      <c r="F157" s="689"/>
      <c r="G157" s="690"/>
      <c r="H157" s="1399"/>
      <c r="I157" s="1371"/>
      <c r="J157" s="1371"/>
      <c r="K157" s="1371"/>
      <c r="L157" s="1372"/>
      <c r="M157" s="710"/>
      <c r="N157" s="705"/>
      <c r="O157" s="705"/>
      <c r="P157" s="705"/>
      <c r="Q157" s="705"/>
      <c r="R157" s="705"/>
      <c r="S157" s="705"/>
      <c r="T157" s="705"/>
      <c r="U157" s="705"/>
      <c r="V157" s="705"/>
      <c r="W157" s="705"/>
      <c r="X157" s="705"/>
      <c r="Y157" s="706"/>
      <c r="Z157" s="1402"/>
      <c r="AA157" s="1403"/>
      <c r="AB157" s="1403"/>
      <c r="AC157" s="1403"/>
      <c r="AD157" s="1399"/>
      <c r="AE157" s="1371"/>
      <c r="AF157" s="1371"/>
      <c r="AG157" s="1371"/>
      <c r="AH157" s="1372"/>
      <c r="AI157" s="710"/>
      <c r="AJ157" s="705"/>
      <c r="AK157" s="705"/>
      <c r="AL157" s="705"/>
      <c r="AM157" s="705"/>
      <c r="AN157" s="705"/>
      <c r="AO157" s="705"/>
      <c r="AP157" s="705"/>
      <c r="AQ157" s="705"/>
      <c r="AR157" s="705"/>
      <c r="AS157" s="705"/>
      <c r="AT157" s="705"/>
      <c r="AU157" s="706"/>
      <c r="AV157" s="1402"/>
      <c r="AW157" s="1403"/>
      <c r="AX157" s="1403"/>
      <c r="AY157" s="1405"/>
    </row>
    <row r="158" spans="2:51" ht="24.75" customHeight="1" x14ac:dyDescent="0.15">
      <c r="B158" s="688"/>
      <c r="C158" s="689"/>
      <c r="D158" s="689"/>
      <c r="E158" s="689"/>
      <c r="F158" s="689"/>
      <c r="G158" s="690"/>
      <c r="H158" s="1422"/>
      <c r="I158" s="1356"/>
      <c r="J158" s="1356"/>
      <c r="K158" s="1356"/>
      <c r="L158" s="1357"/>
      <c r="M158" s="730"/>
      <c r="N158" s="1423"/>
      <c r="O158" s="1423"/>
      <c r="P158" s="1423"/>
      <c r="Q158" s="1423"/>
      <c r="R158" s="1423"/>
      <c r="S158" s="1423"/>
      <c r="T158" s="1423"/>
      <c r="U158" s="1423"/>
      <c r="V158" s="1423"/>
      <c r="W158" s="1423"/>
      <c r="X158" s="1423"/>
      <c r="Y158" s="1424"/>
      <c r="Z158" s="1420"/>
      <c r="AA158" s="1421"/>
      <c r="AB158" s="1421"/>
      <c r="AC158" s="1421"/>
      <c r="AD158" s="1422"/>
      <c r="AE158" s="1356"/>
      <c r="AF158" s="1356"/>
      <c r="AG158" s="1356"/>
      <c r="AH158" s="1357"/>
      <c r="AI158" s="730"/>
      <c r="AJ158" s="1423"/>
      <c r="AK158" s="1423"/>
      <c r="AL158" s="1423"/>
      <c r="AM158" s="1423"/>
      <c r="AN158" s="1423"/>
      <c r="AO158" s="1423"/>
      <c r="AP158" s="1423"/>
      <c r="AQ158" s="1423"/>
      <c r="AR158" s="1423"/>
      <c r="AS158" s="1423"/>
      <c r="AT158" s="1423"/>
      <c r="AU158" s="1424"/>
      <c r="AV158" s="1420"/>
      <c r="AW158" s="1421"/>
      <c r="AX158" s="1421"/>
      <c r="AY158" s="1425"/>
    </row>
    <row r="159" spans="2:51" ht="24.75" customHeight="1" x14ac:dyDescent="0.15">
      <c r="B159" s="688"/>
      <c r="C159" s="689"/>
      <c r="D159" s="689"/>
      <c r="E159" s="689"/>
      <c r="F159" s="689"/>
      <c r="G159" s="690"/>
      <c r="H159" s="1426" t="s">
        <v>21</v>
      </c>
      <c r="I159" s="1109"/>
      <c r="J159" s="1109"/>
      <c r="K159" s="1109"/>
      <c r="L159" s="1109"/>
      <c r="M159" s="742"/>
      <c r="N159" s="1219"/>
      <c r="O159" s="1219"/>
      <c r="P159" s="1219"/>
      <c r="Q159" s="1219"/>
      <c r="R159" s="1219"/>
      <c r="S159" s="1219"/>
      <c r="T159" s="1219"/>
      <c r="U159" s="1219"/>
      <c r="V159" s="1219"/>
      <c r="W159" s="1219"/>
      <c r="X159" s="1219"/>
      <c r="Y159" s="1220"/>
      <c r="Z159" s="1427">
        <f>SUM(Z151:AC158)</f>
        <v>23.94</v>
      </c>
      <c r="AA159" s="1428"/>
      <c r="AB159" s="1428"/>
      <c r="AC159" s="1429"/>
      <c r="AD159" s="1426" t="s">
        <v>21</v>
      </c>
      <c r="AE159" s="1109"/>
      <c r="AF159" s="1109"/>
      <c r="AG159" s="1109"/>
      <c r="AH159" s="1109"/>
      <c r="AI159" s="742"/>
      <c r="AJ159" s="1219"/>
      <c r="AK159" s="1219"/>
      <c r="AL159" s="1219"/>
      <c r="AM159" s="1219"/>
      <c r="AN159" s="1219"/>
      <c r="AO159" s="1219"/>
      <c r="AP159" s="1219"/>
      <c r="AQ159" s="1219"/>
      <c r="AR159" s="1219"/>
      <c r="AS159" s="1219"/>
      <c r="AT159" s="1219"/>
      <c r="AU159" s="1220"/>
      <c r="AV159" s="1427">
        <f>SUM(AV151:AY158)</f>
        <v>0</v>
      </c>
      <c r="AW159" s="1428"/>
      <c r="AX159" s="1428"/>
      <c r="AY159" s="1430"/>
    </row>
    <row r="160" spans="2:51" ht="24.75" customHeight="1" x14ac:dyDescent="0.15">
      <c r="B160" s="688"/>
      <c r="C160" s="689"/>
      <c r="D160" s="689"/>
      <c r="E160" s="689"/>
      <c r="F160" s="689"/>
      <c r="G160" s="690"/>
      <c r="H160" s="3376" t="s">
        <v>1878</v>
      </c>
      <c r="I160" s="1304"/>
      <c r="J160" s="1304"/>
      <c r="K160" s="1304"/>
      <c r="L160" s="1304"/>
      <c r="M160" s="1304"/>
      <c r="N160" s="1304"/>
      <c r="O160" s="1304"/>
      <c r="P160" s="1304"/>
      <c r="Q160" s="1304"/>
      <c r="R160" s="1304"/>
      <c r="S160" s="1304"/>
      <c r="T160" s="1304"/>
      <c r="U160" s="1304"/>
      <c r="V160" s="1304"/>
      <c r="W160" s="1304"/>
      <c r="X160" s="1304"/>
      <c r="Y160" s="1304"/>
      <c r="Z160" s="1304"/>
      <c r="AA160" s="1304"/>
      <c r="AB160" s="1304"/>
      <c r="AC160" s="1305"/>
      <c r="AD160" s="1527" t="s">
        <v>1653</v>
      </c>
      <c r="AE160" s="1109"/>
      <c r="AF160" s="1109"/>
      <c r="AG160" s="1109"/>
      <c r="AH160" s="1109"/>
      <c r="AI160" s="1109"/>
      <c r="AJ160" s="1109"/>
      <c r="AK160" s="1109"/>
      <c r="AL160" s="1109"/>
      <c r="AM160" s="1109"/>
      <c r="AN160" s="1109"/>
      <c r="AO160" s="1109"/>
      <c r="AP160" s="1109"/>
      <c r="AQ160" s="1109"/>
      <c r="AR160" s="1109"/>
      <c r="AS160" s="1109"/>
      <c r="AT160" s="1109"/>
      <c r="AU160" s="1109"/>
      <c r="AV160" s="1109"/>
      <c r="AW160" s="1109"/>
      <c r="AX160" s="1109"/>
      <c r="AY160" s="1226"/>
    </row>
    <row r="161" spans="2:51" ht="24.75" customHeight="1" x14ac:dyDescent="0.15">
      <c r="B161" s="688"/>
      <c r="C161" s="689"/>
      <c r="D161" s="689"/>
      <c r="E161" s="689"/>
      <c r="F161" s="689"/>
      <c r="G161" s="690"/>
      <c r="H161" s="1397" t="s">
        <v>37</v>
      </c>
      <c r="I161" s="614"/>
      <c r="J161" s="614"/>
      <c r="K161" s="614"/>
      <c r="L161" s="614"/>
      <c r="M161" s="1398" t="s">
        <v>76</v>
      </c>
      <c r="N161" s="1304"/>
      <c r="O161" s="1304"/>
      <c r="P161" s="1304"/>
      <c r="Q161" s="1304"/>
      <c r="R161" s="1304"/>
      <c r="S161" s="1304"/>
      <c r="T161" s="1304"/>
      <c r="U161" s="1304"/>
      <c r="V161" s="1304"/>
      <c r="W161" s="1304"/>
      <c r="X161" s="1304"/>
      <c r="Y161" s="1305"/>
      <c r="Z161" s="2682" t="s">
        <v>77</v>
      </c>
      <c r="AA161" s="2683"/>
      <c r="AB161" s="2683"/>
      <c r="AC161" s="2684"/>
      <c r="AD161" s="1397" t="s">
        <v>37</v>
      </c>
      <c r="AE161" s="1254"/>
      <c r="AF161" s="1254"/>
      <c r="AG161" s="1254"/>
      <c r="AH161" s="1254"/>
      <c r="AI161" s="1398" t="s">
        <v>76</v>
      </c>
      <c r="AJ161" s="1109"/>
      <c r="AK161" s="1109"/>
      <c r="AL161" s="1109"/>
      <c r="AM161" s="1109"/>
      <c r="AN161" s="1109"/>
      <c r="AO161" s="1109"/>
      <c r="AP161" s="1109"/>
      <c r="AQ161" s="1109"/>
      <c r="AR161" s="1109"/>
      <c r="AS161" s="1109"/>
      <c r="AT161" s="1109"/>
      <c r="AU161" s="1110"/>
      <c r="AV161" s="714" t="s">
        <v>77</v>
      </c>
      <c r="AW161" s="715"/>
      <c r="AX161" s="715"/>
      <c r="AY161" s="717"/>
    </row>
    <row r="162" spans="2:51" ht="24.75" customHeight="1" x14ac:dyDescent="0.15">
      <c r="B162" s="688"/>
      <c r="C162" s="689"/>
      <c r="D162" s="689"/>
      <c r="E162" s="689"/>
      <c r="F162" s="689"/>
      <c r="G162" s="690"/>
      <c r="H162" s="571" t="s">
        <v>1879</v>
      </c>
      <c r="I162" s="3374"/>
      <c r="J162" s="3374"/>
      <c r="K162" s="3374"/>
      <c r="L162" s="3375"/>
      <c r="M162" s="1779" t="s">
        <v>1880</v>
      </c>
      <c r="N162" s="1780"/>
      <c r="O162" s="1780"/>
      <c r="P162" s="1780"/>
      <c r="Q162" s="1780"/>
      <c r="R162" s="1780"/>
      <c r="S162" s="1780"/>
      <c r="T162" s="1780"/>
      <c r="U162" s="1780"/>
      <c r="V162" s="1780"/>
      <c r="W162" s="1780"/>
      <c r="X162" s="1780"/>
      <c r="Y162" s="1781"/>
      <c r="Z162" s="1782">
        <v>447</v>
      </c>
      <c r="AA162" s="1783"/>
      <c r="AB162" s="1783"/>
      <c r="AC162" s="1784"/>
      <c r="AD162" s="1406"/>
      <c r="AE162" s="1360"/>
      <c r="AF162" s="1360"/>
      <c r="AG162" s="1360"/>
      <c r="AH162" s="1361"/>
      <c r="AI162" s="725"/>
      <c r="AJ162" s="720"/>
      <c r="AK162" s="720"/>
      <c r="AL162" s="720"/>
      <c r="AM162" s="720"/>
      <c r="AN162" s="720"/>
      <c r="AO162" s="720"/>
      <c r="AP162" s="720"/>
      <c r="AQ162" s="720"/>
      <c r="AR162" s="720"/>
      <c r="AS162" s="720"/>
      <c r="AT162" s="720"/>
      <c r="AU162" s="721"/>
      <c r="AV162" s="1407"/>
      <c r="AW162" s="1408"/>
      <c r="AX162" s="1408"/>
      <c r="AY162" s="1410"/>
    </row>
    <row r="163" spans="2:51" ht="24.75" customHeight="1" x14ac:dyDescent="0.15">
      <c r="B163" s="688"/>
      <c r="C163" s="689"/>
      <c r="D163" s="689"/>
      <c r="E163" s="689"/>
      <c r="F163" s="689"/>
      <c r="G163" s="690"/>
      <c r="H163" s="627"/>
      <c r="I163" s="1298"/>
      <c r="J163" s="1298"/>
      <c r="K163" s="1298"/>
      <c r="L163" s="1299"/>
      <c r="M163" s="1770"/>
      <c r="N163" s="1771"/>
      <c r="O163" s="1771"/>
      <c r="P163" s="1771"/>
      <c r="Q163" s="1771"/>
      <c r="R163" s="1771"/>
      <c r="S163" s="1771"/>
      <c r="T163" s="1771"/>
      <c r="U163" s="1771"/>
      <c r="V163" s="1771"/>
      <c r="W163" s="1771"/>
      <c r="X163" s="1771"/>
      <c r="Y163" s="1772"/>
      <c r="Z163" s="1776"/>
      <c r="AA163" s="1777"/>
      <c r="AB163" s="1777"/>
      <c r="AC163" s="2678"/>
      <c r="AD163" s="1399"/>
      <c r="AE163" s="1371"/>
      <c r="AF163" s="1371"/>
      <c r="AG163" s="1371"/>
      <c r="AH163" s="1372"/>
      <c r="AI163" s="710"/>
      <c r="AJ163" s="705"/>
      <c r="AK163" s="705"/>
      <c r="AL163" s="705"/>
      <c r="AM163" s="705"/>
      <c r="AN163" s="705"/>
      <c r="AO163" s="705"/>
      <c r="AP163" s="705"/>
      <c r="AQ163" s="705"/>
      <c r="AR163" s="705"/>
      <c r="AS163" s="705"/>
      <c r="AT163" s="705"/>
      <c r="AU163" s="706"/>
      <c r="AV163" s="1402"/>
      <c r="AW163" s="1403"/>
      <c r="AX163" s="1403"/>
      <c r="AY163" s="1405"/>
    </row>
    <row r="164" spans="2:51" ht="24.75" customHeight="1" x14ac:dyDescent="0.15">
      <c r="B164" s="688"/>
      <c r="C164" s="689"/>
      <c r="D164" s="689"/>
      <c r="E164" s="689"/>
      <c r="F164" s="689"/>
      <c r="G164" s="690"/>
      <c r="H164" s="627"/>
      <c r="I164" s="1298"/>
      <c r="J164" s="1298"/>
      <c r="K164" s="1298"/>
      <c r="L164" s="1299"/>
      <c r="M164" s="1770"/>
      <c r="N164" s="1771"/>
      <c r="O164" s="1771"/>
      <c r="P164" s="1771"/>
      <c r="Q164" s="1771"/>
      <c r="R164" s="1771"/>
      <c r="S164" s="1771"/>
      <c r="T164" s="1771"/>
      <c r="U164" s="1771"/>
      <c r="V164" s="1771"/>
      <c r="W164" s="1771"/>
      <c r="X164" s="1771"/>
      <c r="Y164" s="1772"/>
      <c r="Z164" s="1776"/>
      <c r="AA164" s="1777"/>
      <c r="AB164" s="1777"/>
      <c r="AC164" s="2678"/>
      <c r="AD164" s="1399"/>
      <c r="AE164" s="1371"/>
      <c r="AF164" s="1371"/>
      <c r="AG164" s="1371"/>
      <c r="AH164" s="1372"/>
      <c r="AI164" s="710"/>
      <c r="AJ164" s="705"/>
      <c r="AK164" s="705"/>
      <c r="AL164" s="705"/>
      <c r="AM164" s="705"/>
      <c r="AN164" s="705"/>
      <c r="AO164" s="705"/>
      <c r="AP164" s="705"/>
      <c r="AQ164" s="705"/>
      <c r="AR164" s="705"/>
      <c r="AS164" s="705"/>
      <c r="AT164" s="705"/>
      <c r="AU164" s="706"/>
      <c r="AV164" s="1402"/>
      <c r="AW164" s="1403"/>
      <c r="AX164" s="1403"/>
      <c r="AY164" s="1405"/>
    </row>
    <row r="165" spans="2:51" ht="24.75" customHeight="1" x14ac:dyDescent="0.15">
      <c r="B165" s="688"/>
      <c r="C165" s="689"/>
      <c r="D165" s="689"/>
      <c r="E165" s="689"/>
      <c r="F165" s="689"/>
      <c r="G165" s="690"/>
      <c r="H165" s="627"/>
      <c r="I165" s="1298"/>
      <c r="J165" s="1298"/>
      <c r="K165" s="1298"/>
      <c r="L165" s="1299"/>
      <c r="M165" s="1770"/>
      <c r="N165" s="1771"/>
      <c r="O165" s="1771"/>
      <c r="P165" s="1771"/>
      <c r="Q165" s="1771"/>
      <c r="R165" s="1771"/>
      <c r="S165" s="1771"/>
      <c r="T165" s="1771"/>
      <c r="U165" s="1771"/>
      <c r="V165" s="1771"/>
      <c r="W165" s="1771"/>
      <c r="X165" s="1771"/>
      <c r="Y165" s="1772"/>
      <c r="Z165" s="1776"/>
      <c r="AA165" s="1777"/>
      <c r="AB165" s="1777"/>
      <c r="AC165" s="2678"/>
      <c r="AD165" s="1399"/>
      <c r="AE165" s="1371"/>
      <c r="AF165" s="1371"/>
      <c r="AG165" s="1371"/>
      <c r="AH165" s="1372"/>
      <c r="AI165" s="710"/>
      <c r="AJ165" s="705"/>
      <c r="AK165" s="705"/>
      <c r="AL165" s="705"/>
      <c r="AM165" s="705"/>
      <c r="AN165" s="705"/>
      <c r="AO165" s="705"/>
      <c r="AP165" s="705"/>
      <c r="AQ165" s="705"/>
      <c r="AR165" s="705"/>
      <c r="AS165" s="705"/>
      <c r="AT165" s="705"/>
      <c r="AU165" s="706"/>
      <c r="AV165" s="1402"/>
      <c r="AW165" s="1403"/>
      <c r="AX165" s="1403"/>
      <c r="AY165" s="1405"/>
    </row>
    <row r="166" spans="2:51" ht="24.75" customHeight="1" x14ac:dyDescent="0.15">
      <c r="B166" s="688"/>
      <c r="C166" s="689"/>
      <c r="D166" s="689"/>
      <c r="E166" s="689"/>
      <c r="F166" s="689"/>
      <c r="G166" s="690"/>
      <c r="H166" s="627"/>
      <c r="I166" s="1298"/>
      <c r="J166" s="1298"/>
      <c r="K166" s="1298"/>
      <c r="L166" s="1299"/>
      <c r="M166" s="1770"/>
      <c r="N166" s="1771"/>
      <c r="O166" s="1771"/>
      <c r="P166" s="1771"/>
      <c r="Q166" s="1771"/>
      <c r="R166" s="1771"/>
      <c r="S166" s="1771"/>
      <c r="T166" s="1771"/>
      <c r="U166" s="1771"/>
      <c r="V166" s="1771"/>
      <c r="W166" s="1771"/>
      <c r="X166" s="1771"/>
      <c r="Y166" s="1772"/>
      <c r="Z166" s="1776"/>
      <c r="AA166" s="1777"/>
      <c r="AB166" s="1777"/>
      <c r="AC166" s="1777"/>
      <c r="AD166" s="1399"/>
      <c r="AE166" s="1371"/>
      <c r="AF166" s="1371"/>
      <c r="AG166" s="1371"/>
      <c r="AH166" s="1372"/>
      <c r="AI166" s="710"/>
      <c r="AJ166" s="705"/>
      <c r="AK166" s="705"/>
      <c r="AL166" s="705"/>
      <c r="AM166" s="705"/>
      <c r="AN166" s="705"/>
      <c r="AO166" s="705"/>
      <c r="AP166" s="705"/>
      <c r="AQ166" s="705"/>
      <c r="AR166" s="705"/>
      <c r="AS166" s="705"/>
      <c r="AT166" s="705"/>
      <c r="AU166" s="706"/>
      <c r="AV166" s="1402"/>
      <c r="AW166" s="1403"/>
      <c r="AX166" s="1403"/>
      <c r="AY166" s="1405"/>
    </row>
    <row r="167" spans="2:51" ht="24.75" customHeight="1" x14ac:dyDescent="0.15">
      <c r="B167" s="688"/>
      <c r="C167" s="689"/>
      <c r="D167" s="689"/>
      <c r="E167" s="689"/>
      <c r="F167" s="689"/>
      <c r="G167" s="690"/>
      <c r="H167" s="627"/>
      <c r="I167" s="1298"/>
      <c r="J167" s="1298"/>
      <c r="K167" s="1298"/>
      <c r="L167" s="1299"/>
      <c r="M167" s="1770"/>
      <c r="N167" s="1771"/>
      <c r="O167" s="1771"/>
      <c r="P167" s="1771"/>
      <c r="Q167" s="1771"/>
      <c r="R167" s="1771"/>
      <c r="S167" s="1771"/>
      <c r="T167" s="1771"/>
      <c r="U167" s="1771"/>
      <c r="V167" s="1771"/>
      <c r="W167" s="1771"/>
      <c r="X167" s="1771"/>
      <c r="Y167" s="1772"/>
      <c r="Z167" s="1776"/>
      <c r="AA167" s="1777"/>
      <c r="AB167" s="1777"/>
      <c r="AC167" s="1777"/>
      <c r="AD167" s="1399"/>
      <c r="AE167" s="1371"/>
      <c r="AF167" s="1371"/>
      <c r="AG167" s="1371"/>
      <c r="AH167" s="1372"/>
      <c r="AI167" s="710"/>
      <c r="AJ167" s="705"/>
      <c r="AK167" s="705"/>
      <c r="AL167" s="705"/>
      <c r="AM167" s="705"/>
      <c r="AN167" s="705"/>
      <c r="AO167" s="705"/>
      <c r="AP167" s="705"/>
      <c r="AQ167" s="705"/>
      <c r="AR167" s="705"/>
      <c r="AS167" s="705"/>
      <c r="AT167" s="705"/>
      <c r="AU167" s="706"/>
      <c r="AV167" s="1402"/>
      <c r="AW167" s="1403"/>
      <c r="AX167" s="1403"/>
      <c r="AY167" s="1405"/>
    </row>
    <row r="168" spans="2:51" ht="24.75" customHeight="1" x14ac:dyDescent="0.15">
      <c r="B168" s="688"/>
      <c r="C168" s="689"/>
      <c r="D168" s="689"/>
      <c r="E168" s="689"/>
      <c r="F168" s="689"/>
      <c r="G168" s="690"/>
      <c r="H168" s="627"/>
      <c r="I168" s="1298"/>
      <c r="J168" s="1298"/>
      <c r="K168" s="1298"/>
      <c r="L168" s="1299"/>
      <c r="M168" s="1770"/>
      <c r="N168" s="1771"/>
      <c r="O168" s="1771"/>
      <c r="P168" s="1771"/>
      <c r="Q168" s="1771"/>
      <c r="R168" s="1771"/>
      <c r="S168" s="1771"/>
      <c r="T168" s="1771"/>
      <c r="U168" s="1771"/>
      <c r="V168" s="1771"/>
      <c r="W168" s="1771"/>
      <c r="X168" s="1771"/>
      <c r="Y168" s="1772"/>
      <c r="Z168" s="1776"/>
      <c r="AA168" s="1777"/>
      <c r="AB168" s="1777"/>
      <c r="AC168" s="1777"/>
      <c r="AD168" s="1399"/>
      <c r="AE168" s="1371"/>
      <c r="AF168" s="1371"/>
      <c r="AG168" s="1371"/>
      <c r="AH168" s="1372"/>
      <c r="AI168" s="710"/>
      <c r="AJ168" s="705"/>
      <c r="AK168" s="705"/>
      <c r="AL168" s="705"/>
      <c r="AM168" s="705"/>
      <c r="AN168" s="705"/>
      <c r="AO168" s="705"/>
      <c r="AP168" s="705"/>
      <c r="AQ168" s="705"/>
      <c r="AR168" s="705"/>
      <c r="AS168" s="705"/>
      <c r="AT168" s="705"/>
      <c r="AU168" s="706"/>
      <c r="AV168" s="1402"/>
      <c r="AW168" s="1403"/>
      <c r="AX168" s="1403"/>
      <c r="AY168" s="1405"/>
    </row>
    <row r="169" spans="2:51" ht="24.75" customHeight="1" x14ac:dyDescent="0.15">
      <c r="B169" s="688"/>
      <c r="C169" s="689"/>
      <c r="D169" s="689"/>
      <c r="E169" s="689"/>
      <c r="F169" s="689"/>
      <c r="G169" s="690"/>
      <c r="H169" s="1355"/>
      <c r="I169" s="2671"/>
      <c r="J169" s="2671"/>
      <c r="K169" s="2671"/>
      <c r="L169" s="2672"/>
      <c r="M169" s="1801"/>
      <c r="N169" s="2673"/>
      <c r="O169" s="2673"/>
      <c r="P169" s="2673"/>
      <c r="Q169" s="2673"/>
      <c r="R169" s="2673"/>
      <c r="S169" s="2673"/>
      <c r="T169" s="2673"/>
      <c r="U169" s="2673"/>
      <c r="V169" s="2673"/>
      <c r="W169" s="2673"/>
      <c r="X169" s="2673"/>
      <c r="Y169" s="2674"/>
      <c r="Z169" s="2675"/>
      <c r="AA169" s="2676"/>
      <c r="AB169" s="2676"/>
      <c r="AC169" s="2676"/>
      <c r="AD169" s="1422"/>
      <c r="AE169" s="1356"/>
      <c r="AF169" s="1356"/>
      <c r="AG169" s="1356"/>
      <c r="AH169" s="1357"/>
      <c r="AI169" s="730"/>
      <c r="AJ169" s="1423"/>
      <c r="AK169" s="1423"/>
      <c r="AL169" s="1423"/>
      <c r="AM169" s="1423"/>
      <c r="AN169" s="1423"/>
      <c r="AO169" s="1423"/>
      <c r="AP169" s="1423"/>
      <c r="AQ169" s="1423"/>
      <c r="AR169" s="1423"/>
      <c r="AS169" s="1423"/>
      <c r="AT169" s="1423"/>
      <c r="AU169" s="1424"/>
      <c r="AV169" s="1420"/>
      <c r="AW169" s="1421"/>
      <c r="AX169" s="1421"/>
      <c r="AY169" s="1425"/>
    </row>
    <row r="170" spans="2:51" ht="24.75" customHeight="1" x14ac:dyDescent="0.15">
      <c r="B170" s="688"/>
      <c r="C170" s="689"/>
      <c r="D170" s="689"/>
      <c r="E170" s="689"/>
      <c r="F170" s="689"/>
      <c r="G170" s="690"/>
      <c r="H170" s="1426" t="s">
        <v>21</v>
      </c>
      <c r="I170" s="1109"/>
      <c r="J170" s="1109"/>
      <c r="K170" s="1109"/>
      <c r="L170" s="1109"/>
      <c r="M170" s="742"/>
      <c r="N170" s="1219"/>
      <c r="O170" s="1219"/>
      <c r="P170" s="1219"/>
      <c r="Q170" s="1219"/>
      <c r="R170" s="1219"/>
      <c r="S170" s="1219"/>
      <c r="T170" s="1219"/>
      <c r="U170" s="1219"/>
      <c r="V170" s="1219"/>
      <c r="W170" s="1219"/>
      <c r="X170" s="1219"/>
      <c r="Y170" s="1220"/>
      <c r="Z170" s="1427">
        <f>SUM(Z162:AC169)</f>
        <v>447</v>
      </c>
      <c r="AA170" s="1428"/>
      <c r="AB170" s="1428"/>
      <c r="AC170" s="1429"/>
      <c r="AD170" s="1426" t="s">
        <v>21</v>
      </c>
      <c r="AE170" s="1109"/>
      <c r="AF170" s="1109"/>
      <c r="AG170" s="1109"/>
      <c r="AH170" s="1109"/>
      <c r="AI170" s="742"/>
      <c r="AJ170" s="1219"/>
      <c r="AK170" s="1219"/>
      <c r="AL170" s="1219"/>
      <c r="AM170" s="1219"/>
      <c r="AN170" s="1219"/>
      <c r="AO170" s="1219"/>
      <c r="AP170" s="1219"/>
      <c r="AQ170" s="1219"/>
      <c r="AR170" s="1219"/>
      <c r="AS170" s="1219"/>
      <c r="AT170" s="1219"/>
      <c r="AU170" s="1220"/>
      <c r="AV170" s="1427">
        <f>SUM(AV162:AY169)</f>
        <v>0</v>
      </c>
      <c r="AW170" s="1428"/>
      <c r="AX170" s="1428"/>
      <c r="AY170" s="1430"/>
    </row>
    <row r="171" spans="2:51" ht="24.75" customHeight="1" x14ac:dyDescent="0.15">
      <c r="B171" s="688"/>
      <c r="C171" s="689"/>
      <c r="D171" s="689"/>
      <c r="E171" s="689"/>
      <c r="F171" s="689"/>
      <c r="G171" s="690"/>
      <c r="H171" s="736" t="s">
        <v>1881</v>
      </c>
      <c r="I171" s="737"/>
      <c r="J171" s="737"/>
      <c r="K171" s="737"/>
      <c r="L171" s="737"/>
      <c r="M171" s="737"/>
      <c r="N171" s="737"/>
      <c r="O171" s="737"/>
      <c r="P171" s="737"/>
      <c r="Q171" s="737"/>
      <c r="R171" s="737"/>
      <c r="S171" s="737"/>
      <c r="T171" s="737"/>
      <c r="U171" s="737"/>
      <c r="V171" s="737"/>
      <c r="W171" s="737"/>
      <c r="X171" s="737"/>
      <c r="Y171" s="737"/>
      <c r="Z171" s="737"/>
      <c r="AA171" s="737"/>
      <c r="AB171" s="737"/>
      <c r="AC171" s="738"/>
      <c r="AD171" s="736" t="s">
        <v>1657</v>
      </c>
      <c r="AE171" s="737"/>
      <c r="AF171" s="737"/>
      <c r="AG171" s="737"/>
      <c r="AH171" s="737"/>
      <c r="AI171" s="737"/>
      <c r="AJ171" s="737"/>
      <c r="AK171" s="737"/>
      <c r="AL171" s="737"/>
      <c r="AM171" s="737"/>
      <c r="AN171" s="737"/>
      <c r="AO171" s="737"/>
      <c r="AP171" s="737"/>
      <c r="AQ171" s="737"/>
      <c r="AR171" s="737"/>
      <c r="AS171" s="737"/>
      <c r="AT171" s="737"/>
      <c r="AU171" s="737"/>
      <c r="AV171" s="737"/>
      <c r="AW171" s="737"/>
      <c r="AX171" s="737"/>
      <c r="AY171" s="739"/>
    </row>
    <row r="172" spans="2:51" ht="24.75" customHeight="1" x14ac:dyDescent="0.15">
      <c r="B172" s="688"/>
      <c r="C172" s="689"/>
      <c r="D172" s="689"/>
      <c r="E172" s="689"/>
      <c r="F172" s="689"/>
      <c r="G172" s="690"/>
      <c r="H172" s="1397" t="s">
        <v>37</v>
      </c>
      <c r="I172" s="1254"/>
      <c r="J172" s="1254"/>
      <c r="K172" s="1254"/>
      <c r="L172" s="1254"/>
      <c r="M172" s="1398" t="s">
        <v>76</v>
      </c>
      <c r="N172" s="1109"/>
      <c r="O172" s="1109"/>
      <c r="P172" s="1109"/>
      <c r="Q172" s="1109"/>
      <c r="R172" s="1109"/>
      <c r="S172" s="1109"/>
      <c r="T172" s="1109"/>
      <c r="U172" s="1109"/>
      <c r="V172" s="1109"/>
      <c r="W172" s="1109"/>
      <c r="X172" s="1109"/>
      <c r="Y172" s="1110"/>
      <c r="Z172" s="714" t="s">
        <v>77</v>
      </c>
      <c r="AA172" s="715"/>
      <c r="AB172" s="715"/>
      <c r="AC172" s="716"/>
      <c r="AD172" s="1397" t="s">
        <v>37</v>
      </c>
      <c r="AE172" s="1254"/>
      <c r="AF172" s="1254"/>
      <c r="AG172" s="1254"/>
      <c r="AH172" s="1254"/>
      <c r="AI172" s="1398" t="s">
        <v>76</v>
      </c>
      <c r="AJ172" s="1109"/>
      <c r="AK172" s="1109"/>
      <c r="AL172" s="1109"/>
      <c r="AM172" s="1109"/>
      <c r="AN172" s="1109"/>
      <c r="AO172" s="1109"/>
      <c r="AP172" s="1109"/>
      <c r="AQ172" s="1109"/>
      <c r="AR172" s="1109"/>
      <c r="AS172" s="1109"/>
      <c r="AT172" s="1109"/>
      <c r="AU172" s="1110"/>
      <c r="AV172" s="714" t="s">
        <v>77</v>
      </c>
      <c r="AW172" s="715"/>
      <c r="AX172" s="715"/>
      <c r="AY172" s="717"/>
    </row>
    <row r="173" spans="2:51" ht="24.75" customHeight="1" x14ac:dyDescent="0.15">
      <c r="B173" s="688"/>
      <c r="C173" s="689"/>
      <c r="D173" s="689"/>
      <c r="E173" s="689"/>
      <c r="F173" s="689"/>
      <c r="G173" s="690"/>
      <c r="H173" s="1406" t="s">
        <v>1107</v>
      </c>
      <c r="I173" s="1360"/>
      <c r="J173" s="1360"/>
      <c r="K173" s="1360"/>
      <c r="L173" s="1361"/>
      <c r="M173" s="725" t="s">
        <v>1882</v>
      </c>
      <c r="N173" s="720"/>
      <c r="O173" s="720"/>
      <c r="P173" s="720"/>
      <c r="Q173" s="720"/>
      <c r="R173" s="720"/>
      <c r="S173" s="720"/>
      <c r="T173" s="720"/>
      <c r="U173" s="720"/>
      <c r="V173" s="720"/>
      <c r="W173" s="720"/>
      <c r="X173" s="720"/>
      <c r="Y173" s="721"/>
      <c r="Z173" s="1407">
        <v>280</v>
      </c>
      <c r="AA173" s="1408"/>
      <c r="AB173" s="1408"/>
      <c r="AC173" s="1409"/>
      <c r="AD173" s="1406"/>
      <c r="AE173" s="1360"/>
      <c r="AF173" s="1360"/>
      <c r="AG173" s="1360"/>
      <c r="AH173" s="1361"/>
      <c r="AI173" s="725"/>
      <c r="AJ173" s="720"/>
      <c r="AK173" s="720"/>
      <c r="AL173" s="720"/>
      <c r="AM173" s="720"/>
      <c r="AN173" s="720"/>
      <c r="AO173" s="720"/>
      <c r="AP173" s="720"/>
      <c r="AQ173" s="720"/>
      <c r="AR173" s="720"/>
      <c r="AS173" s="720"/>
      <c r="AT173" s="720"/>
      <c r="AU173" s="721"/>
      <c r="AV173" s="1407"/>
      <c r="AW173" s="1408"/>
      <c r="AX173" s="1408"/>
      <c r="AY173" s="1410"/>
    </row>
    <row r="174" spans="2:51" ht="24.75" customHeight="1" x14ac:dyDescent="0.15">
      <c r="B174" s="688"/>
      <c r="C174" s="689"/>
      <c r="D174" s="689"/>
      <c r="E174" s="689"/>
      <c r="F174" s="689"/>
      <c r="G174" s="690"/>
      <c r="H174" s="1399"/>
      <c r="I174" s="1371"/>
      <c r="J174" s="1371"/>
      <c r="K174" s="1371"/>
      <c r="L174" s="1372"/>
      <c r="M174" s="710"/>
      <c r="N174" s="705"/>
      <c r="O174" s="705"/>
      <c r="P174" s="705"/>
      <c r="Q174" s="705"/>
      <c r="R174" s="705"/>
      <c r="S174" s="705"/>
      <c r="T174" s="705"/>
      <c r="U174" s="705"/>
      <c r="V174" s="705"/>
      <c r="W174" s="705"/>
      <c r="X174" s="705"/>
      <c r="Y174" s="706"/>
      <c r="Z174" s="1402"/>
      <c r="AA174" s="1403"/>
      <c r="AB174" s="1403"/>
      <c r="AC174" s="1404"/>
      <c r="AD174" s="1399"/>
      <c r="AE174" s="1371"/>
      <c r="AF174" s="1371"/>
      <c r="AG174" s="1371"/>
      <c r="AH174" s="1372"/>
      <c r="AI174" s="710"/>
      <c r="AJ174" s="705"/>
      <c r="AK174" s="705"/>
      <c r="AL174" s="705"/>
      <c r="AM174" s="705"/>
      <c r="AN174" s="705"/>
      <c r="AO174" s="705"/>
      <c r="AP174" s="705"/>
      <c r="AQ174" s="705"/>
      <c r="AR174" s="705"/>
      <c r="AS174" s="705"/>
      <c r="AT174" s="705"/>
      <c r="AU174" s="706"/>
      <c r="AV174" s="1402"/>
      <c r="AW174" s="1403"/>
      <c r="AX174" s="1403"/>
      <c r="AY174" s="1405"/>
    </row>
    <row r="175" spans="2:51" ht="24.75" customHeight="1" x14ac:dyDescent="0.15">
      <c r="B175" s="688"/>
      <c r="C175" s="689"/>
      <c r="D175" s="689"/>
      <c r="E175" s="689"/>
      <c r="F175" s="689"/>
      <c r="G175" s="690"/>
      <c r="H175" s="1399"/>
      <c r="I175" s="1371"/>
      <c r="J175" s="1371"/>
      <c r="K175" s="1371"/>
      <c r="L175" s="1372"/>
      <c r="M175" s="710"/>
      <c r="N175" s="705"/>
      <c r="O175" s="705"/>
      <c r="P175" s="705"/>
      <c r="Q175" s="705"/>
      <c r="R175" s="705"/>
      <c r="S175" s="705"/>
      <c r="T175" s="705"/>
      <c r="U175" s="705"/>
      <c r="V175" s="705"/>
      <c r="W175" s="705"/>
      <c r="X175" s="705"/>
      <c r="Y175" s="706"/>
      <c r="Z175" s="1402"/>
      <c r="AA175" s="1403"/>
      <c r="AB175" s="1403"/>
      <c r="AC175" s="1404"/>
      <c r="AD175" s="1399"/>
      <c r="AE175" s="1371"/>
      <c r="AF175" s="1371"/>
      <c r="AG175" s="1371"/>
      <c r="AH175" s="1372"/>
      <c r="AI175" s="710"/>
      <c r="AJ175" s="705"/>
      <c r="AK175" s="705"/>
      <c r="AL175" s="705"/>
      <c r="AM175" s="705"/>
      <c r="AN175" s="705"/>
      <c r="AO175" s="705"/>
      <c r="AP175" s="705"/>
      <c r="AQ175" s="705"/>
      <c r="AR175" s="705"/>
      <c r="AS175" s="705"/>
      <c r="AT175" s="705"/>
      <c r="AU175" s="706"/>
      <c r="AV175" s="1402"/>
      <c r="AW175" s="1403"/>
      <c r="AX175" s="1403"/>
      <c r="AY175" s="1405"/>
    </row>
    <row r="176" spans="2:51" ht="24.75" customHeight="1" x14ac:dyDescent="0.15">
      <c r="B176" s="688"/>
      <c r="C176" s="689"/>
      <c r="D176" s="689"/>
      <c r="E176" s="689"/>
      <c r="F176" s="689"/>
      <c r="G176" s="690"/>
      <c r="H176" s="1399"/>
      <c r="I176" s="1371"/>
      <c r="J176" s="1371"/>
      <c r="K176" s="1371"/>
      <c r="L176" s="1372"/>
      <c r="M176" s="710"/>
      <c r="N176" s="705"/>
      <c r="O176" s="705"/>
      <c r="P176" s="705"/>
      <c r="Q176" s="705"/>
      <c r="R176" s="705"/>
      <c r="S176" s="705"/>
      <c r="T176" s="705"/>
      <c r="U176" s="705"/>
      <c r="V176" s="705"/>
      <c r="W176" s="705"/>
      <c r="X176" s="705"/>
      <c r="Y176" s="706"/>
      <c r="Z176" s="1402"/>
      <c r="AA176" s="1403"/>
      <c r="AB176" s="1403"/>
      <c r="AC176" s="1404"/>
      <c r="AD176" s="1399"/>
      <c r="AE176" s="1371"/>
      <c r="AF176" s="1371"/>
      <c r="AG176" s="1371"/>
      <c r="AH176" s="1372"/>
      <c r="AI176" s="710"/>
      <c r="AJ176" s="705"/>
      <c r="AK176" s="705"/>
      <c r="AL176" s="705"/>
      <c r="AM176" s="705"/>
      <c r="AN176" s="705"/>
      <c r="AO176" s="705"/>
      <c r="AP176" s="705"/>
      <c r="AQ176" s="705"/>
      <c r="AR176" s="705"/>
      <c r="AS176" s="705"/>
      <c r="AT176" s="705"/>
      <c r="AU176" s="706"/>
      <c r="AV176" s="1402"/>
      <c r="AW176" s="1403"/>
      <c r="AX176" s="1403"/>
      <c r="AY176" s="1405"/>
    </row>
    <row r="177" spans="2:51" ht="24.75" customHeight="1" x14ac:dyDescent="0.15">
      <c r="B177" s="688"/>
      <c r="C177" s="689"/>
      <c r="D177" s="689"/>
      <c r="E177" s="689"/>
      <c r="F177" s="689"/>
      <c r="G177" s="690"/>
      <c r="H177" s="1399"/>
      <c r="I177" s="1371"/>
      <c r="J177" s="1371"/>
      <c r="K177" s="1371"/>
      <c r="L177" s="1372"/>
      <c r="M177" s="710"/>
      <c r="N177" s="705"/>
      <c r="O177" s="705"/>
      <c r="P177" s="705"/>
      <c r="Q177" s="705"/>
      <c r="R177" s="705"/>
      <c r="S177" s="705"/>
      <c r="T177" s="705"/>
      <c r="U177" s="705"/>
      <c r="V177" s="705"/>
      <c r="W177" s="705"/>
      <c r="X177" s="705"/>
      <c r="Y177" s="706"/>
      <c r="Z177" s="1402"/>
      <c r="AA177" s="1403"/>
      <c r="AB177" s="1403"/>
      <c r="AC177" s="1403"/>
      <c r="AD177" s="1399"/>
      <c r="AE177" s="1371"/>
      <c r="AF177" s="1371"/>
      <c r="AG177" s="1371"/>
      <c r="AH177" s="1372"/>
      <c r="AI177" s="710"/>
      <c r="AJ177" s="705"/>
      <c r="AK177" s="705"/>
      <c r="AL177" s="705"/>
      <c r="AM177" s="705"/>
      <c r="AN177" s="705"/>
      <c r="AO177" s="705"/>
      <c r="AP177" s="705"/>
      <c r="AQ177" s="705"/>
      <c r="AR177" s="705"/>
      <c r="AS177" s="705"/>
      <c r="AT177" s="705"/>
      <c r="AU177" s="706"/>
      <c r="AV177" s="1402"/>
      <c r="AW177" s="1403"/>
      <c r="AX177" s="1403"/>
      <c r="AY177" s="1405"/>
    </row>
    <row r="178" spans="2:51" ht="24.75" customHeight="1" x14ac:dyDescent="0.15">
      <c r="B178" s="688"/>
      <c r="C178" s="689"/>
      <c r="D178" s="689"/>
      <c r="E178" s="689"/>
      <c r="F178" s="689"/>
      <c r="G178" s="690"/>
      <c r="H178" s="1399"/>
      <c r="I178" s="1371"/>
      <c r="J178" s="1371"/>
      <c r="K178" s="1371"/>
      <c r="L178" s="1372"/>
      <c r="M178" s="710"/>
      <c r="N178" s="705"/>
      <c r="O178" s="705"/>
      <c r="P178" s="705"/>
      <c r="Q178" s="705"/>
      <c r="R178" s="705"/>
      <c r="S178" s="705"/>
      <c r="T178" s="705"/>
      <c r="U178" s="705"/>
      <c r="V178" s="705"/>
      <c r="W178" s="705"/>
      <c r="X178" s="705"/>
      <c r="Y178" s="706"/>
      <c r="Z178" s="1402"/>
      <c r="AA178" s="1403"/>
      <c r="AB178" s="1403"/>
      <c r="AC178" s="1403"/>
      <c r="AD178" s="1399"/>
      <c r="AE178" s="1371"/>
      <c r="AF178" s="1371"/>
      <c r="AG178" s="1371"/>
      <c r="AH178" s="1372"/>
      <c r="AI178" s="710"/>
      <c r="AJ178" s="705"/>
      <c r="AK178" s="705"/>
      <c r="AL178" s="705"/>
      <c r="AM178" s="705"/>
      <c r="AN178" s="705"/>
      <c r="AO178" s="705"/>
      <c r="AP178" s="705"/>
      <c r="AQ178" s="705"/>
      <c r="AR178" s="705"/>
      <c r="AS178" s="705"/>
      <c r="AT178" s="705"/>
      <c r="AU178" s="706"/>
      <c r="AV178" s="1402"/>
      <c r="AW178" s="1403"/>
      <c r="AX178" s="1403"/>
      <c r="AY178" s="1405"/>
    </row>
    <row r="179" spans="2:51" ht="24.75" customHeight="1" x14ac:dyDescent="0.15">
      <c r="B179" s="688"/>
      <c r="C179" s="689"/>
      <c r="D179" s="689"/>
      <c r="E179" s="689"/>
      <c r="F179" s="689"/>
      <c r="G179" s="690"/>
      <c r="H179" s="1399"/>
      <c r="I179" s="1371"/>
      <c r="J179" s="1371"/>
      <c r="K179" s="1371"/>
      <c r="L179" s="1372"/>
      <c r="M179" s="710"/>
      <c r="N179" s="705"/>
      <c r="O179" s="705"/>
      <c r="P179" s="705"/>
      <c r="Q179" s="705"/>
      <c r="R179" s="705"/>
      <c r="S179" s="705"/>
      <c r="T179" s="705"/>
      <c r="U179" s="705"/>
      <c r="V179" s="705"/>
      <c r="W179" s="705"/>
      <c r="X179" s="705"/>
      <c r="Y179" s="706"/>
      <c r="Z179" s="1402"/>
      <c r="AA179" s="1403"/>
      <c r="AB179" s="1403"/>
      <c r="AC179" s="1403"/>
      <c r="AD179" s="1399"/>
      <c r="AE179" s="1371"/>
      <c r="AF179" s="1371"/>
      <c r="AG179" s="1371"/>
      <c r="AH179" s="1372"/>
      <c r="AI179" s="710"/>
      <c r="AJ179" s="705"/>
      <c r="AK179" s="705"/>
      <c r="AL179" s="705"/>
      <c r="AM179" s="705"/>
      <c r="AN179" s="705"/>
      <c r="AO179" s="705"/>
      <c r="AP179" s="705"/>
      <c r="AQ179" s="705"/>
      <c r="AR179" s="705"/>
      <c r="AS179" s="705"/>
      <c r="AT179" s="705"/>
      <c r="AU179" s="706"/>
      <c r="AV179" s="1402"/>
      <c r="AW179" s="1403"/>
      <c r="AX179" s="1403"/>
      <c r="AY179" s="1405"/>
    </row>
    <row r="180" spans="2:51" ht="24.75" customHeight="1" x14ac:dyDescent="0.15">
      <c r="B180" s="688"/>
      <c r="C180" s="689"/>
      <c r="D180" s="689"/>
      <c r="E180" s="689"/>
      <c r="F180" s="689"/>
      <c r="G180" s="690"/>
      <c r="H180" s="1422"/>
      <c r="I180" s="1356"/>
      <c r="J180" s="1356"/>
      <c r="K180" s="1356"/>
      <c r="L180" s="1357"/>
      <c r="M180" s="730"/>
      <c r="N180" s="1423"/>
      <c r="O180" s="1423"/>
      <c r="P180" s="1423"/>
      <c r="Q180" s="1423"/>
      <c r="R180" s="1423"/>
      <c r="S180" s="1423"/>
      <c r="T180" s="1423"/>
      <c r="U180" s="1423"/>
      <c r="V180" s="1423"/>
      <c r="W180" s="1423"/>
      <c r="X180" s="1423"/>
      <c r="Y180" s="1424"/>
      <c r="Z180" s="1420"/>
      <c r="AA180" s="1421"/>
      <c r="AB180" s="1421"/>
      <c r="AC180" s="1421"/>
      <c r="AD180" s="1422"/>
      <c r="AE180" s="1356"/>
      <c r="AF180" s="1356"/>
      <c r="AG180" s="1356"/>
      <c r="AH180" s="1357"/>
      <c r="AI180" s="730"/>
      <c r="AJ180" s="1423"/>
      <c r="AK180" s="1423"/>
      <c r="AL180" s="1423"/>
      <c r="AM180" s="1423"/>
      <c r="AN180" s="1423"/>
      <c r="AO180" s="1423"/>
      <c r="AP180" s="1423"/>
      <c r="AQ180" s="1423"/>
      <c r="AR180" s="1423"/>
      <c r="AS180" s="1423"/>
      <c r="AT180" s="1423"/>
      <c r="AU180" s="1424"/>
      <c r="AV180" s="1420"/>
      <c r="AW180" s="1421"/>
      <c r="AX180" s="1421"/>
      <c r="AY180" s="1425"/>
    </row>
    <row r="181" spans="2:51" ht="24.75" customHeight="1" thickBot="1" x14ac:dyDescent="0.2">
      <c r="B181" s="691"/>
      <c r="C181" s="692"/>
      <c r="D181" s="692"/>
      <c r="E181" s="692"/>
      <c r="F181" s="692"/>
      <c r="G181" s="693"/>
      <c r="H181" s="1432" t="s">
        <v>21</v>
      </c>
      <c r="I181" s="1433"/>
      <c r="J181" s="1433"/>
      <c r="K181" s="1433"/>
      <c r="L181" s="1433"/>
      <c r="M181" s="754"/>
      <c r="N181" s="1434"/>
      <c r="O181" s="1434"/>
      <c r="P181" s="1434"/>
      <c r="Q181" s="1434"/>
      <c r="R181" s="1434"/>
      <c r="S181" s="1434"/>
      <c r="T181" s="1434"/>
      <c r="U181" s="1434"/>
      <c r="V181" s="1434"/>
      <c r="W181" s="1434"/>
      <c r="X181" s="1434"/>
      <c r="Y181" s="1435"/>
      <c r="Z181" s="1436">
        <f>SUM(Z173:AC180)</f>
        <v>280</v>
      </c>
      <c r="AA181" s="1437"/>
      <c r="AB181" s="1437"/>
      <c r="AC181" s="1438"/>
      <c r="AD181" s="1432" t="s">
        <v>21</v>
      </c>
      <c r="AE181" s="1433"/>
      <c r="AF181" s="1433"/>
      <c r="AG181" s="1433"/>
      <c r="AH181" s="1433"/>
      <c r="AI181" s="754"/>
      <c r="AJ181" s="1434"/>
      <c r="AK181" s="1434"/>
      <c r="AL181" s="1434"/>
      <c r="AM181" s="1434"/>
      <c r="AN181" s="1434"/>
      <c r="AO181" s="1434"/>
      <c r="AP181" s="1434"/>
      <c r="AQ181" s="1434"/>
      <c r="AR181" s="1434"/>
      <c r="AS181" s="1434"/>
      <c r="AT181" s="1434"/>
      <c r="AU181" s="1435"/>
      <c r="AV181" s="1436">
        <f>SUM(AV173:AY180)</f>
        <v>0</v>
      </c>
      <c r="AW181" s="1437"/>
      <c r="AX181" s="1437"/>
      <c r="AY181" s="1439"/>
    </row>
    <row r="182" spans="2:51" x14ac:dyDescent="0.15">
      <c r="B182" s="33"/>
      <c r="C182" s="33"/>
      <c r="D182" s="33"/>
      <c r="E182" s="33"/>
      <c r="F182" s="33"/>
      <c r="G182" s="33"/>
      <c r="H182" s="33"/>
      <c r="I182" s="33"/>
      <c r="J182" s="33"/>
      <c r="K182" s="33"/>
      <c r="L182" s="33"/>
      <c r="M182" s="33"/>
      <c r="N182" s="33"/>
      <c r="O182" s="33"/>
      <c r="P182" s="33"/>
      <c r="Q182" s="33"/>
      <c r="R182" s="33"/>
      <c r="S182" s="33"/>
      <c r="T182" s="33"/>
      <c r="U182" s="33"/>
      <c r="V182" s="33"/>
      <c r="W182" s="33"/>
      <c r="X182" s="33"/>
      <c r="Y182" s="33"/>
      <c r="Z182" s="33"/>
      <c r="AA182" s="33"/>
      <c r="AB182" s="33"/>
      <c r="AC182" s="33"/>
      <c r="AD182" s="33"/>
      <c r="AE182" s="33"/>
      <c r="AF182" s="33"/>
      <c r="AG182" s="33"/>
      <c r="AH182" s="33"/>
      <c r="AI182" s="33"/>
      <c r="AJ182" s="33"/>
      <c r="AK182" s="33"/>
      <c r="AL182" s="33"/>
      <c r="AM182" s="33"/>
      <c r="AN182" s="33"/>
      <c r="AO182" s="33"/>
      <c r="AP182" s="33"/>
      <c r="AQ182" s="33"/>
      <c r="AR182" s="33"/>
      <c r="AS182" s="33"/>
      <c r="AT182" s="33"/>
      <c r="AU182" s="33"/>
      <c r="AV182" s="33"/>
      <c r="AW182" s="33"/>
      <c r="AX182" s="33"/>
      <c r="AY182" s="33"/>
    </row>
    <row r="183" spans="2:51" x14ac:dyDescent="0.15">
      <c r="B183" s="33"/>
      <c r="C183" s="33"/>
      <c r="D183" s="33"/>
      <c r="E183" s="33"/>
      <c r="F183" s="33"/>
      <c r="G183" s="33"/>
      <c r="H183" s="33"/>
      <c r="I183" s="33"/>
      <c r="J183" s="33"/>
      <c r="K183" s="33"/>
      <c r="L183" s="33"/>
      <c r="M183" s="33"/>
      <c r="N183" s="33"/>
      <c r="O183" s="33"/>
      <c r="P183" s="33"/>
      <c r="Q183" s="33"/>
      <c r="R183" s="33"/>
      <c r="S183" s="33"/>
      <c r="T183" s="33"/>
      <c r="U183" s="33"/>
      <c r="V183" s="33"/>
      <c r="W183" s="33"/>
      <c r="X183" s="33"/>
      <c r="Y183" s="33"/>
      <c r="Z183" s="33"/>
      <c r="AA183" s="33"/>
      <c r="AB183" s="33"/>
      <c r="AC183" s="33"/>
      <c r="AD183" s="33"/>
      <c r="AE183" s="33"/>
      <c r="AF183" s="33"/>
      <c r="AG183" s="33"/>
      <c r="AH183" s="33"/>
      <c r="AI183" s="33"/>
      <c r="AJ183" s="33"/>
      <c r="AK183" s="33"/>
      <c r="AL183" s="33"/>
      <c r="AM183" s="33"/>
      <c r="AN183" s="33"/>
      <c r="AO183" s="33"/>
      <c r="AP183" s="33"/>
      <c r="AQ183" s="33"/>
      <c r="AR183" s="33"/>
      <c r="AS183" s="33"/>
      <c r="AT183" s="33"/>
      <c r="AU183" s="33"/>
      <c r="AV183" s="33"/>
      <c r="AW183" s="33"/>
      <c r="AX183" s="33"/>
      <c r="AY183" s="33"/>
    </row>
    <row r="184" spans="2:51" ht="14.4" x14ac:dyDescent="0.15">
      <c r="B184" s="33"/>
      <c r="C184" s="24" t="s">
        <v>1567</v>
      </c>
      <c r="D184" s="33"/>
      <c r="E184" s="33"/>
      <c r="F184" s="33"/>
      <c r="G184" s="33"/>
      <c r="H184" s="33"/>
      <c r="I184" s="33"/>
      <c r="J184" s="33"/>
      <c r="K184" s="33"/>
      <c r="L184" s="33"/>
      <c r="M184" s="33"/>
      <c r="N184" s="33"/>
      <c r="O184" s="33"/>
      <c r="P184" s="33"/>
      <c r="Q184" s="33"/>
      <c r="R184" s="33"/>
      <c r="S184" s="33"/>
      <c r="T184" s="33"/>
      <c r="U184" s="33"/>
      <c r="V184" s="33"/>
      <c r="W184" s="33"/>
      <c r="X184" s="33"/>
      <c r="Y184" s="33"/>
      <c r="Z184" s="33"/>
      <c r="AA184" s="33"/>
      <c r="AB184" s="33"/>
      <c r="AC184" s="33"/>
      <c r="AD184" s="33"/>
      <c r="AE184" s="33"/>
      <c r="AF184" s="33"/>
      <c r="AG184" s="33"/>
      <c r="AH184" s="33"/>
      <c r="AI184" s="33"/>
      <c r="AJ184" s="33"/>
      <c r="AK184" s="33"/>
      <c r="AL184" s="33"/>
      <c r="AM184" s="33"/>
      <c r="AN184" s="33"/>
      <c r="AO184" s="33"/>
      <c r="AP184" s="33"/>
      <c r="AQ184" s="33"/>
      <c r="AR184" s="33"/>
      <c r="AS184" s="33"/>
      <c r="AT184" s="33"/>
      <c r="AU184" s="33"/>
      <c r="AV184" s="33"/>
      <c r="AW184" s="33"/>
      <c r="AX184" s="33"/>
      <c r="AY184" s="33"/>
    </row>
    <row r="185" spans="2:51" x14ac:dyDescent="0.15">
      <c r="B185" s="33"/>
      <c r="C185" s="33" t="s">
        <v>1734</v>
      </c>
      <c r="D185" s="33"/>
      <c r="E185" s="33"/>
      <c r="F185" s="33"/>
      <c r="G185" s="33"/>
      <c r="H185" s="33"/>
      <c r="I185" s="33"/>
      <c r="J185" s="33"/>
      <c r="K185" s="33"/>
      <c r="L185" s="33"/>
      <c r="M185" s="33"/>
      <c r="N185" s="33"/>
      <c r="O185" s="33"/>
      <c r="P185" s="33"/>
      <c r="Q185" s="33"/>
      <c r="R185" s="33"/>
      <c r="S185" s="33"/>
      <c r="T185" s="33"/>
      <c r="U185" s="33"/>
      <c r="V185" s="33"/>
      <c r="W185" s="33"/>
      <c r="X185" s="33"/>
      <c r="Y185" s="33"/>
      <c r="Z185" s="33"/>
      <c r="AA185" s="33"/>
      <c r="AB185" s="33"/>
      <c r="AC185" s="33"/>
      <c r="AD185" s="33"/>
      <c r="AE185" s="33"/>
      <c r="AF185" s="33"/>
      <c r="AG185" s="33"/>
      <c r="AH185" s="33"/>
      <c r="AI185" s="33"/>
      <c r="AJ185" s="33"/>
      <c r="AK185" s="33"/>
      <c r="AL185" s="33"/>
      <c r="AM185" s="33"/>
      <c r="AN185" s="33"/>
      <c r="AO185" s="33"/>
      <c r="AP185" s="33"/>
      <c r="AQ185" s="33"/>
      <c r="AR185" s="33"/>
      <c r="AS185" s="33"/>
      <c r="AT185" s="33"/>
      <c r="AU185" s="33"/>
      <c r="AV185" s="33"/>
      <c r="AW185" s="33"/>
      <c r="AX185" s="33"/>
      <c r="AY185" s="33"/>
    </row>
    <row r="186" spans="2:51" ht="34.549999999999997" customHeight="1" x14ac:dyDescent="0.15">
      <c r="B186" s="1431"/>
      <c r="C186" s="1431"/>
      <c r="D186" s="1199" t="s">
        <v>1569</v>
      </c>
      <c r="E186" s="1199"/>
      <c r="F186" s="1199"/>
      <c r="G186" s="1199"/>
      <c r="H186" s="1199"/>
      <c r="I186" s="1199"/>
      <c r="J186" s="1199"/>
      <c r="K186" s="1199"/>
      <c r="L186" s="1199"/>
      <c r="M186" s="1199"/>
      <c r="N186" s="1199" t="s">
        <v>1570</v>
      </c>
      <c r="O186" s="1199"/>
      <c r="P186" s="1199"/>
      <c r="Q186" s="1199"/>
      <c r="R186" s="1199"/>
      <c r="S186" s="1199"/>
      <c r="T186" s="1199"/>
      <c r="U186" s="1199"/>
      <c r="V186" s="1199"/>
      <c r="W186" s="1199"/>
      <c r="X186" s="1199"/>
      <c r="Y186" s="1199"/>
      <c r="Z186" s="1199"/>
      <c r="AA186" s="1199"/>
      <c r="AB186" s="1199"/>
      <c r="AC186" s="1199"/>
      <c r="AD186" s="1199"/>
      <c r="AE186" s="1199"/>
      <c r="AF186" s="1199"/>
      <c r="AG186" s="1199"/>
      <c r="AH186" s="1199"/>
      <c r="AI186" s="1199"/>
      <c r="AJ186" s="1199"/>
      <c r="AK186" s="1199"/>
      <c r="AL186" s="1200" t="s">
        <v>1571</v>
      </c>
      <c r="AM186" s="1199"/>
      <c r="AN186" s="1199"/>
      <c r="AO186" s="1199"/>
      <c r="AP186" s="1199"/>
      <c r="AQ186" s="1199"/>
      <c r="AR186" s="1199" t="s">
        <v>87</v>
      </c>
      <c r="AS186" s="1199"/>
      <c r="AT186" s="1199"/>
      <c r="AU186" s="1199"/>
      <c r="AV186" s="1199" t="s">
        <v>88</v>
      </c>
      <c r="AW186" s="1199"/>
      <c r="AX186" s="1199"/>
      <c r="AY186" s="33"/>
    </row>
    <row r="187" spans="2:51" ht="24.05" customHeight="1" x14ac:dyDescent="0.15">
      <c r="B187" s="1431">
        <v>1</v>
      </c>
      <c r="C187" s="1431">
        <v>1</v>
      </c>
      <c r="D187" s="3368" t="s">
        <v>1883</v>
      </c>
      <c r="E187" s="3368"/>
      <c r="F187" s="3368"/>
      <c r="G187" s="3368"/>
      <c r="H187" s="3368"/>
      <c r="I187" s="3368"/>
      <c r="J187" s="3368"/>
      <c r="K187" s="3368"/>
      <c r="L187" s="3368"/>
      <c r="M187" s="3368"/>
      <c r="N187" s="2614" t="s">
        <v>1884</v>
      </c>
      <c r="O187" s="2614"/>
      <c r="P187" s="2614"/>
      <c r="Q187" s="2614"/>
      <c r="R187" s="2614"/>
      <c r="S187" s="2614"/>
      <c r="T187" s="2614"/>
      <c r="U187" s="2614"/>
      <c r="V187" s="2614"/>
      <c r="W187" s="2614"/>
      <c r="X187" s="2614"/>
      <c r="Y187" s="2614"/>
      <c r="Z187" s="2614"/>
      <c r="AA187" s="2614"/>
      <c r="AB187" s="2614"/>
      <c r="AC187" s="2614"/>
      <c r="AD187" s="2614"/>
      <c r="AE187" s="2614"/>
      <c r="AF187" s="2614"/>
      <c r="AG187" s="2614"/>
      <c r="AH187" s="2614"/>
      <c r="AI187" s="2614"/>
      <c r="AJ187" s="2614"/>
      <c r="AK187" s="2614"/>
      <c r="AL187" s="2655">
        <v>645</v>
      </c>
      <c r="AM187" s="2614"/>
      <c r="AN187" s="2614"/>
      <c r="AO187" s="2614"/>
      <c r="AP187" s="2614"/>
      <c r="AQ187" s="2614"/>
      <c r="AR187" s="2661" t="s">
        <v>1885</v>
      </c>
      <c r="AS187" s="3372"/>
      <c r="AT187" s="3372"/>
      <c r="AU187" s="3372"/>
      <c r="AV187" s="3371" t="s">
        <v>1717</v>
      </c>
      <c r="AW187" s="3371"/>
      <c r="AX187" s="3371"/>
      <c r="AY187" s="33"/>
    </row>
    <row r="188" spans="2:51" ht="56.3" customHeight="1" x14ac:dyDescent="0.15">
      <c r="B188" s="1431">
        <v>2</v>
      </c>
      <c r="C188" s="1431">
        <v>1</v>
      </c>
      <c r="D188" s="3373" t="s">
        <v>1886</v>
      </c>
      <c r="E188" s="3368"/>
      <c r="F188" s="3368"/>
      <c r="G188" s="3368"/>
      <c r="H188" s="3368"/>
      <c r="I188" s="3368"/>
      <c r="J188" s="3368"/>
      <c r="K188" s="3368"/>
      <c r="L188" s="3368"/>
      <c r="M188" s="3368"/>
      <c r="N188" s="2614" t="s">
        <v>1887</v>
      </c>
      <c r="O188" s="2614"/>
      <c r="P188" s="2614"/>
      <c r="Q188" s="2614"/>
      <c r="R188" s="2614"/>
      <c r="S188" s="2614"/>
      <c r="T188" s="2614"/>
      <c r="U188" s="2614"/>
      <c r="V188" s="2614"/>
      <c r="W188" s="2614"/>
      <c r="X188" s="2614"/>
      <c r="Y188" s="2614"/>
      <c r="Z188" s="2614"/>
      <c r="AA188" s="2614"/>
      <c r="AB188" s="2614"/>
      <c r="AC188" s="2614"/>
      <c r="AD188" s="2614"/>
      <c r="AE188" s="2614"/>
      <c r="AF188" s="2614"/>
      <c r="AG188" s="2614"/>
      <c r="AH188" s="2614"/>
      <c r="AI188" s="2614"/>
      <c r="AJ188" s="2614"/>
      <c r="AK188" s="2614"/>
      <c r="AL188" s="2655">
        <v>207</v>
      </c>
      <c r="AM188" s="2614"/>
      <c r="AN188" s="2614"/>
      <c r="AO188" s="2614"/>
      <c r="AP188" s="2614"/>
      <c r="AQ188" s="2614"/>
      <c r="AR188" s="2661" t="s">
        <v>1885</v>
      </c>
      <c r="AS188" s="3372"/>
      <c r="AT188" s="3372"/>
      <c r="AU188" s="3372"/>
      <c r="AV188" s="3371" t="s">
        <v>1717</v>
      </c>
      <c r="AW188" s="3371"/>
      <c r="AX188" s="3371"/>
      <c r="AY188" s="33"/>
    </row>
    <row r="189" spans="2:51" ht="24.05" customHeight="1" x14ac:dyDescent="0.15">
      <c r="B189" s="1431">
        <v>3</v>
      </c>
      <c r="C189" s="1431">
        <v>1</v>
      </c>
      <c r="D189" s="3368" t="s">
        <v>1888</v>
      </c>
      <c r="E189" s="3368"/>
      <c r="F189" s="3368"/>
      <c r="G189" s="3368"/>
      <c r="H189" s="3368"/>
      <c r="I189" s="3368"/>
      <c r="J189" s="3368"/>
      <c r="K189" s="3368"/>
      <c r="L189" s="3368"/>
      <c r="M189" s="3368"/>
      <c r="N189" s="2614" t="s">
        <v>1889</v>
      </c>
      <c r="O189" s="2614"/>
      <c r="P189" s="2614"/>
      <c r="Q189" s="2614"/>
      <c r="R189" s="2614"/>
      <c r="S189" s="2614"/>
      <c r="T189" s="2614"/>
      <c r="U189" s="2614"/>
      <c r="V189" s="2614"/>
      <c r="W189" s="2614"/>
      <c r="X189" s="2614"/>
      <c r="Y189" s="2614"/>
      <c r="Z189" s="2614"/>
      <c r="AA189" s="2614"/>
      <c r="AB189" s="2614"/>
      <c r="AC189" s="2614"/>
      <c r="AD189" s="2614"/>
      <c r="AE189" s="2614"/>
      <c r="AF189" s="2614"/>
      <c r="AG189" s="2614"/>
      <c r="AH189" s="2614"/>
      <c r="AI189" s="2614"/>
      <c r="AJ189" s="2614"/>
      <c r="AK189" s="2614"/>
      <c r="AL189" s="2655">
        <v>172</v>
      </c>
      <c r="AM189" s="2614"/>
      <c r="AN189" s="2614"/>
      <c r="AO189" s="2614"/>
      <c r="AP189" s="2614"/>
      <c r="AQ189" s="2614"/>
      <c r="AR189" s="2655">
        <v>1</v>
      </c>
      <c r="AS189" s="2614"/>
      <c r="AT189" s="2614"/>
      <c r="AU189" s="2614"/>
      <c r="AV189" s="3371">
        <v>0.97599999999999998</v>
      </c>
      <c r="AW189" s="3371"/>
      <c r="AX189" s="3371"/>
      <c r="AY189" s="33"/>
    </row>
    <row r="190" spans="2:51" ht="24.05" customHeight="1" x14ac:dyDescent="0.15">
      <c r="B190" s="1431">
        <v>4</v>
      </c>
      <c r="C190" s="1431">
        <v>1</v>
      </c>
      <c r="D190" s="3368" t="s">
        <v>1890</v>
      </c>
      <c r="E190" s="3368"/>
      <c r="F190" s="3368"/>
      <c r="G190" s="3368"/>
      <c r="H190" s="3368"/>
      <c r="I190" s="3368"/>
      <c r="J190" s="3368"/>
      <c r="K190" s="3368"/>
      <c r="L190" s="3368"/>
      <c r="M190" s="3368"/>
      <c r="N190" s="2614" t="s">
        <v>1889</v>
      </c>
      <c r="O190" s="2614"/>
      <c r="P190" s="2614"/>
      <c r="Q190" s="2614"/>
      <c r="R190" s="2614"/>
      <c r="S190" s="2614"/>
      <c r="T190" s="2614"/>
      <c r="U190" s="2614"/>
      <c r="V190" s="2614"/>
      <c r="W190" s="2614"/>
      <c r="X190" s="2614"/>
      <c r="Y190" s="2614"/>
      <c r="Z190" s="2614"/>
      <c r="AA190" s="2614"/>
      <c r="AB190" s="2614"/>
      <c r="AC190" s="2614"/>
      <c r="AD190" s="2614"/>
      <c r="AE190" s="2614"/>
      <c r="AF190" s="2614"/>
      <c r="AG190" s="2614"/>
      <c r="AH190" s="2614"/>
      <c r="AI190" s="2614"/>
      <c r="AJ190" s="2614"/>
      <c r="AK190" s="2614"/>
      <c r="AL190" s="2655">
        <v>157</v>
      </c>
      <c r="AM190" s="2614"/>
      <c r="AN190" s="2614"/>
      <c r="AO190" s="2614"/>
      <c r="AP190" s="2614"/>
      <c r="AQ190" s="2614"/>
      <c r="AR190" s="2655">
        <v>1</v>
      </c>
      <c r="AS190" s="2614"/>
      <c r="AT190" s="2614"/>
      <c r="AU190" s="2614"/>
      <c r="AV190" s="3371">
        <v>0.97599999999999998</v>
      </c>
      <c r="AW190" s="3371"/>
      <c r="AX190" s="3371"/>
      <c r="AY190" s="33"/>
    </row>
    <row r="191" spans="2:51" ht="24.05" customHeight="1" x14ac:dyDescent="0.15">
      <c r="B191" s="1431">
        <v>5</v>
      </c>
      <c r="C191" s="1431">
        <v>1</v>
      </c>
      <c r="D191" s="3368" t="s">
        <v>1891</v>
      </c>
      <c r="E191" s="3368"/>
      <c r="F191" s="3368"/>
      <c r="G191" s="3368"/>
      <c r="H191" s="3368"/>
      <c r="I191" s="3368"/>
      <c r="J191" s="3368"/>
      <c r="K191" s="3368"/>
      <c r="L191" s="3368"/>
      <c r="M191" s="3368"/>
      <c r="N191" s="2614" t="s">
        <v>1892</v>
      </c>
      <c r="O191" s="2614"/>
      <c r="P191" s="2614"/>
      <c r="Q191" s="2614"/>
      <c r="R191" s="2614"/>
      <c r="S191" s="2614"/>
      <c r="T191" s="2614"/>
      <c r="U191" s="2614"/>
      <c r="V191" s="2614"/>
      <c r="W191" s="2614"/>
      <c r="X191" s="2614"/>
      <c r="Y191" s="2614"/>
      <c r="Z191" s="2614"/>
      <c r="AA191" s="2614"/>
      <c r="AB191" s="2614"/>
      <c r="AC191" s="2614"/>
      <c r="AD191" s="2614"/>
      <c r="AE191" s="2614"/>
      <c r="AF191" s="2614"/>
      <c r="AG191" s="2614"/>
      <c r="AH191" s="2614"/>
      <c r="AI191" s="2614"/>
      <c r="AJ191" s="2614"/>
      <c r="AK191" s="2614"/>
      <c r="AL191" s="2655">
        <v>112</v>
      </c>
      <c r="AM191" s="2614"/>
      <c r="AN191" s="2614"/>
      <c r="AO191" s="2614"/>
      <c r="AP191" s="2614"/>
      <c r="AQ191" s="2614"/>
      <c r="AR191" s="2661" t="s">
        <v>1885</v>
      </c>
      <c r="AS191" s="3372"/>
      <c r="AT191" s="3372"/>
      <c r="AU191" s="3372"/>
      <c r="AV191" s="3371" t="s">
        <v>1717</v>
      </c>
      <c r="AW191" s="3371"/>
      <c r="AX191" s="3371"/>
      <c r="AY191" s="33"/>
    </row>
    <row r="192" spans="2:51" ht="24.05" customHeight="1" x14ac:dyDescent="0.15">
      <c r="B192" s="1431">
        <v>6</v>
      </c>
      <c r="C192" s="1431">
        <v>1</v>
      </c>
      <c r="D192" s="3368" t="s">
        <v>1893</v>
      </c>
      <c r="E192" s="3368"/>
      <c r="F192" s="3368"/>
      <c r="G192" s="3368"/>
      <c r="H192" s="3368"/>
      <c r="I192" s="3368"/>
      <c r="J192" s="3368"/>
      <c r="K192" s="3368"/>
      <c r="L192" s="3368"/>
      <c r="M192" s="3368"/>
      <c r="N192" s="2614" t="s">
        <v>1894</v>
      </c>
      <c r="O192" s="2614"/>
      <c r="P192" s="2614"/>
      <c r="Q192" s="2614"/>
      <c r="R192" s="2614"/>
      <c r="S192" s="2614"/>
      <c r="T192" s="2614"/>
      <c r="U192" s="2614"/>
      <c r="V192" s="2614"/>
      <c r="W192" s="2614"/>
      <c r="X192" s="2614"/>
      <c r="Y192" s="2614"/>
      <c r="Z192" s="2614"/>
      <c r="AA192" s="2614"/>
      <c r="AB192" s="2614"/>
      <c r="AC192" s="2614"/>
      <c r="AD192" s="2614"/>
      <c r="AE192" s="2614"/>
      <c r="AF192" s="2614"/>
      <c r="AG192" s="2614"/>
      <c r="AH192" s="2614"/>
      <c r="AI192" s="2614"/>
      <c r="AJ192" s="2614"/>
      <c r="AK192" s="2614"/>
      <c r="AL192" s="2655">
        <v>56</v>
      </c>
      <c r="AM192" s="2614"/>
      <c r="AN192" s="2614"/>
      <c r="AO192" s="2614"/>
      <c r="AP192" s="2614"/>
      <c r="AQ192" s="2614"/>
      <c r="AR192" s="2655">
        <v>1</v>
      </c>
      <c r="AS192" s="2614"/>
      <c r="AT192" s="2614"/>
      <c r="AU192" s="2614"/>
      <c r="AV192" s="3371">
        <v>0.97599999999999998</v>
      </c>
      <c r="AW192" s="3371"/>
      <c r="AX192" s="3371"/>
      <c r="AY192" s="33"/>
    </row>
    <row r="193" spans="2:51" ht="24.05" customHeight="1" x14ac:dyDescent="0.15">
      <c r="B193" s="1431">
        <v>7</v>
      </c>
      <c r="C193" s="1431">
        <v>1</v>
      </c>
      <c r="D193" s="3368" t="s">
        <v>1895</v>
      </c>
      <c r="E193" s="3368"/>
      <c r="F193" s="3368"/>
      <c r="G193" s="3368"/>
      <c r="H193" s="3368"/>
      <c r="I193" s="3368"/>
      <c r="J193" s="3368"/>
      <c r="K193" s="3368"/>
      <c r="L193" s="3368"/>
      <c r="M193" s="3368"/>
      <c r="N193" s="2614" t="s">
        <v>1894</v>
      </c>
      <c r="O193" s="2614"/>
      <c r="P193" s="2614"/>
      <c r="Q193" s="2614"/>
      <c r="R193" s="2614"/>
      <c r="S193" s="2614"/>
      <c r="T193" s="2614"/>
      <c r="U193" s="2614"/>
      <c r="V193" s="2614"/>
      <c r="W193" s="2614"/>
      <c r="X193" s="2614"/>
      <c r="Y193" s="2614"/>
      <c r="Z193" s="2614"/>
      <c r="AA193" s="2614"/>
      <c r="AB193" s="2614"/>
      <c r="AC193" s="2614"/>
      <c r="AD193" s="2614"/>
      <c r="AE193" s="2614"/>
      <c r="AF193" s="2614"/>
      <c r="AG193" s="2614"/>
      <c r="AH193" s="2614"/>
      <c r="AI193" s="2614"/>
      <c r="AJ193" s="2614"/>
      <c r="AK193" s="2614"/>
      <c r="AL193" s="2655">
        <v>54</v>
      </c>
      <c r="AM193" s="2614"/>
      <c r="AN193" s="2614"/>
      <c r="AO193" s="2614"/>
      <c r="AP193" s="2614"/>
      <c r="AQ193" s="2614"/>
      <c r="AR193" s="2655">
        <v>1</v>
      </c>
      <c r="AS193" s="2614"/>
      <c r="AT193" s="2614"/>
      <c r="AU193" s="2614"/>
      <c r="AV193" s="3371">
        <v>0.97599999999999998</v>
      </c>
      <c r="AW193" s="3371"/>
      <c r="AX193" s="3371"/>
      <c r="AY193" s="33"/>
    </row>
    <row r="194" spans="2:51" ht="24.05" customHeight="1" x14ac:dyDescent="0.15">
      <c r="B194" s="1431">
        <v>8</v>
      </c>
      <c r="C194" s="1431">
        <v>1</v>
      </c>
      <c r="D194" s="3368" t="s">
        <v>1896</v>
      </c>
      <c r="E194" s="3368"/>
      <c r="F194" s="3368"/>
      <c r="G194" s="3368"/>
      <c r="H194" s="3368"/>
      <c r="I194" s="3368"/>
      <c r="J194" s="3368"/>
      <c r="K194" s="3368"/>
      <c r="L194" s="3368"/>
      <c r="M194" s="3368"/>
      <c r="N194" s="2614" t="s">
        <v>1894</v>
      </c>
      <c r="O194" s="2614"/>
      <c r="P194" s="2614"/>
      <c r="Q194" s="2614"/>
      <c r="R194" s="2614"/>
      <c r="S194" s="2614"/>
      <c r="T194" s="2614"/>
      <c r="U194" s="2614"/>
      <c r="V194" s="2614"/>
      <c r="W194" s="2614"/>
      <c r="X194" s="2614"/>
      <c r="Y194" s="2614"/>
      <c r="Z194" s="2614"/>
      <c r="AA194" s="2614"/>
      <c r="AB194" s="2614"/>
      <c r="AC194" s="2614"/>
      <c r="AD194" s="2614"/>
      <c r="AE194" s="2614"/>
      <c r="AF194" s="2614"/>
      <c r="AG194" s="2614"/>
      <c r="AH194" s="2614"/>
      <c r="AI194" s="2614"/>
      <c r="AJ194" s="2614"/>
      <c r="AK194" s="2614"/>
      <c r="AL194" s="2655">
        <v>52</v>
      </c>
      <c r="AM194" s="2614"/>
      <c r="AN194" s="2614"/>
      <c r="AO194" s="2614"/>
      <c r="AP194" s="2614"/>
      <c r="AQ194" s="2614"/>
      <c r="AR194" s="2655">
        <v>1</v>
      </c>
      <c r="AS194" s="2614"/>
      <c r="AT194" s="2614"/>
      <c r="AU194" s="2614"/>
      <c r="AV194" s="3371">
        <v>0.97599999999999998</v>
      </c>
      <c r="AW194" s="3371"/>
      <c r="AX194" s="3371"/>
      <c r="AY194" s="33"/>
    </row>
    <row r="195" spans="2:51" ht="24.05" customHeight="1" x14ac:dyDescent="0.15">
      <c r="B195" s="1431">
        <v>9</v>
      </c>
      <c r="C195" s="1431">
        <v>1</v>
      </c>
      <c r="D195" s="3368" t="s">
        <v>1897</v>
      </c>
      <c r="E195" s="3368"/>
      <c r="F195" s="3368"/>
      <c r="G195" s="3368"/>
      <c r="H195" s="3368"/>
      <c r="I195" s="3368"/>
      <c r="J195" s="3368"/>
      <c r="K195" s="3368"/>
      <c r="L195" s="3368"/>
      <c r="M195" s="3368"/>
      <c r="N195" s="2614" t="s">
        <v>1894</v>
      </c>
      <c r="O195" s="2614"/>
      <c r="P195" s="2614"/>
      <c r="Q195" s="2614"/>
      <c r="R195" s="2614"/>
      <c r="S195" s="2614"/>
      <c r="T195" s="2614"/>
      <c r="U195" s="2614"/>
      <c r="V195" s="2614"/>
      <c r="W195" s="2614"/>
      <c r="X195" s="2614"/>
      <c r="Y195" s="2614"/>
      <c r="Z195" s="2614"/>
      <c r="AA195" s="2614"/>
      <c r="AB195" s="2614"/>
      <c r="AC195" s="2614"/>
      <c r="AD195" s="2614"/>
      <c r="AE195" s="2614"/>
      <c r="AF195" s="2614"/>
      <c r="AG195" s="2614"/>
      <c r="AH195" s="2614"/>
      <c r="AI195" s="2614"/>
      <c r="AJ195" s="2614"/>
      <c r="AK195" s="2614"/>
      <c r="AL195" s="2655">
        <v>50</v>
      </c>
      <c r="AM195" s="2614"/>
      <c r="AN195" s="2614"/>
      <c r="AO195" s="2614"/>
      <c r="AP195" s="2614"/>
      <c r="AQ195" s="2614"/>
      <c r="AR195" s="2655">
        <v>1</v>
      </c>
      <c r="AS195" s="2614"/>
      <c r="AT195" s="2614"/>
      <c r="AU195" s="2614"/>
      <c r="AV195" s="3371">
        <v>0.97599999999999998</v>
      </c>
      <c r="AW195" s="3371"/>
      <c r="AX195" s="3371"/>
      <c r="AY195" s="33"/>
    </row>
    <row r="196" spans="2:51" ht="24.05" customHeight="1" x14ac:dyDescent="0.15">
      <c r="B196" s="1431">
        <v>10</v>
      </c>
      <c r="C196" s="1431">
        <v>1</v>
      </c>
      <c r="D196" s="2614"/>
      <c r="E196" s="2614"/>
      <c r="F196" s="2614"/>
      <c r="G196" s="2614"/>
      <c r="H196" s="2614"/>
      <c r="I196" s="2614"/>
      <c r="J196" s="2614"/>
      <c r="K196" s="2614"/>
      <c r="L196" s="2614"/>
      <c r="M196" s="2614"/>
      <c r="N196" s="2614"/>
      <c r="O196" s="2614"/>
      <c r="P196" s="2614"/>
      <c r="Q196" s="2614"/>
      <c r="R196" s="2614"/>
      <c r="S196" s="2614"/>
      <c r="T196" s="2614"/>
      <c r="U196" s="2614"/>
      <c r="V196" s="2614"/>
      <c r="W196" s="2614"/>
      <c r="X196" s="2614"/>
      <c r="Y196" s="2614"/>
      <c r="Z196" s="2614"/>
      <c r="AA196" s="2614"/>
      <c r="AB196" s="2614"/>
      <c r="AC196" s="2614"/>
      <c r="AD196" s="2614"/>
      <c r="AE196" s="2614"/>
      <c r="AF196" s="2614"/>
      <c r="AG196" s="2614"/>
      <c r="AH196" s="2614"/>
      <c r="AI196" s="2614"/>
      <c r="AJ196" s="2614"/>
      <c r="AK196" s="2614"/>
      <c r="AL196" s="2655"/>
      <c r="AM196" s="2614"/>
      <c r="AN196" s="2614"/>
      <c r="AO196" s="2614"/>
      <c r="AP196" s="2614"/>
      <c r="AQ196" s="2614"/>
      <c r="AR196" s="2614"/>
      <c r="AS196" s="2614"/>
      <c r="AT196" s="2614"/>
      <c r="AU196" s="2614"/>
      <c r="AV196" s="3371"/>
      <c r="AW196" s="3371"/>
      <c r="AX196" s="3371"/>
      <c r="AY196" s="33"/>
    </row>
    <row r="197" spans="2:51" x14ac:dyDescent="0.15">
      <c r="B197" s="33"/>
      <c r="C197" s="33"/>
      <c r="D197" s="33"/>
      <c r="E197" s="33"/>
      <c r="F197" s="33"/>
      <c r="G197" s="33"/>
      <c r="H197" s="33"/>
      <c r="I197" s="33"/>
      <c r="J197" s="33"/>
      <c r="K197" s="33"/>
      <c r="L197" s="33"/>
      <c r="M197" s="33"/>
      <c r="N197" s="33"/>
      <c r="O197" s="33"/>
      <c r="P197" s="33"/>
      <c r="Q197" s="33"/>
      <c r="R197" s="33"/>
      <c r="S197" s="33"/>
      <c r="T197" s="33"/>
      <c r="U197" s="33"/>
      <c r="V197" s="33"/>
      <c r="W197" s="33"/>
      <c r="X197" s="33"/>
      <c r="Y197" s="33"/>
      <c r="Z197" s="33"/>
      <c r="AA197" s="33"/>
      <c r="AB197" s="33"/>
      <c r="AC197" s="33"/>
      <c r="AD197" s="33"/>
      <c r="AE197" s="33"/>
      <c r="AF197" s="33"/>
      <c r="AG197" s="33"/>
      <c r="AH197" s="33"/>
      <c r="AI197" s="33"/>
      <c r="AJ197" s="33"/>
      <c r="AK197" s="33"/>
      <c r="AL197" s="33"/>
      <c r="AM197" s="33"/>
      <c r="AN197" s="33"/>
      <c r="AO197" s="33"/>
      <c r="AP197" s="33"/>
      <c r="AQ197" s="33"/>
      <c r="AR197" s="33"/>
      <c r="AS197" s="33"/>
      <c r="AT197" s="33"/>
      <c r="AU197" s="33"/>
      <c r="AV197" s="33"/>
      <c r="AW197" s="33"/>
      <c r="AX197" s="33"/>
      <c r="AY197" s="33"/>
    </row>
    <row r="198" spans="2:51" ht="23.25" hidden="1" customHeight="1" x14ac:dyDescent="0.15">
      <c r="B198" s="33" t="s">
        <v>89</v>
      </c>
      <c r="C198" s="33"/>
      <c r="D198" s="33"/>
      <c r="E198" s="33"/>
      <c r="F198" s="33"/>
      <c r="G198" s="33"/>
      <c r="H198" s="33"/>
      <c r="I198" s="33"/>
      <c r="J198" s="33"/>
      <c r="K198" s="33"/>
      <c r="L198" s="33"/>
      <c r="M198" s="33"/>
      <c r="N198" s="33"/>
      <c r="O198" s="33"/>
      <c r="P198" s="33"/>
      <c r="Q198" s="33"/>
      <c r="R198" s="33"/>
      <c r="S198" s="33"/>
      <c r="T198" s="33"/>
      <c r="U198" s="33"/>
      <c r="V198" s="33"/>
      <c r="W198" s="33"/>
      <c r="X198" s="33"/>
      <c r="Y198" s="33"/>
      <c r="Z198" s="33"/>
      <c r="AA198" s="33"/>
      <c r="AB198" s="33"/>
      <c r="AC198" s="33"/>
      <c r="AD198" s="33"/>
      <c r="AE198" s="33"/>
      <c r="AF198" s="33"/>
      <c r="AG198" s="33"/>
      <c r="AH198" s="33"/>
      <c r="AI198" s="33"/>
      <c r="AJ198" s="33"/>
      <c r="AK198" s="33"/>
      <c r="AL198" s="33"/>
      <c r="AM198" s="33"/>
      <c r="AN198" s="33"/>
      <c r="AO198" s="33"/>
      <c r="AP198" s="33"/>
      <c r="AQ198" s="33"/>
      <c r="AR198" s="33"/>
      <c r="AS198" s="33"/>
      <c r="AT198" s="33"/>
      <c r="AU198" s="33"/>
      <c r="AV198" s="33"/>
      <c r="AW198" s="33"/>
      <c r="AX198" s="33"/>
      <c r="AY198" s="33"/>
    </row>
    <row r="199" spans="2:51" ht="36" hidden="1" customHeight="1" x14ac:dyDescent="0.15">
      <c r="B199" s="1199" t="s">
        <v>90</v>
      </c>
      <c r="C199" s="1199"/>
      <c r="D199" s="1199"/>
      <c r="E199" s="1199"/>
      <c r="F199" s="1199"/>
      <c r="G199" s="1199"/>
      <c r="H199" s="1199"/>
      <c r="I199" s="1215"/>
      <c r="J199" s="1215"/>
      <c r="K199" s="1215"/>
      <c r="L199" s="1215"/>
      <c r="M199" s="1215"/>
      <c r="N199" s="1215"/>
      <c r="O199" s="1215"/>
      <c r="P199" s="1215"/>
      <c r="Q199" s="1215"/>
      <c r="R199" s="1215"/>
      <c r="S199" s="1215"/>
      <c r="T199" s="1215"/>
      <c r="U199" s="1215"/>
      <c r="V199" s="1215"/>
      <c r="W199" s="1215"/>
      <c r="X199" s="1215"/>
      <c r="Y199" s="1215"/>
      <c r="Z199" s="33"/>
      <c r="AA199" s="33"/>
      <c r="AB199" s="33"/>
      <c r="AC199" s="33"/>
      <c r="AD199" s="33"/>
      <c r="AE199" s="33"/>
      <c r="AF199" s="33"/>
      <c r="AG199" s="33"/>
      <c r="AH199" s="33"/>
      <c r="AI199" s="33"/>
      <c r="AJ199" s="33"/>
      <c r="AK199" s="33"/>
      <c r="AL199" s="33"/>
      <c r="AM199" s="33"/>
      <c r="AN199" s="33"/>
      <c r="AO199" s="33"/>
      <c r="AP199" s="33"/>
      <c r="AQ199" s="33"/>
      <c r="AR199" s="33"/>
      <c r="AS199" s="33"/>
      <c r="AT199" s="33"/>
      <c r="AU199" s="33"/>
      <c r="AV199" s="33"/>
      <c r="AW199" s="33"/>
      <c r="AX199" s="33"/>
      <c r="AY199" s="33"/>
    </row>
    <row r="200" spans="2:51" ht="36" hidden="1" customHeight="1" x14ac:dyDescent="0.15">
      <c r="B200" s="1448" t="s">
        <v>91</v>
      </c>
      <c r="C200" s="1156"/>
      <c r="D200" s="1156"/>
      <c r="E200" s="1156"/>
      <c r="F200" s="1156"/>
      <c r="G200" s="1156"/>
      <c r="H200" s="1157"/>
      <c r="I200" s="1111" t="s">
        <v>1584</v>
      </c>
      <c r="J200" s="1109"/>
      <c r="K200" s="1109"/>
      <c r="L200" s="1109"/>
      <c r="M200" s="1110"/>
      <c r="N200" s="1155" t="s">
        <v>93</v>
      </c>
      <c r="O200" s="1156"/>
      <c r="P200" s="1156"/>
      <c r="Q200" s="1156"/>
      <c r="R200" s="1156"/>
      <c r="S200" s="1156"/>
      <c r="T200" s="1157"/>
      <c r="U200" s="1111" t="s">
        <v>1584</v>
      </c>
      <c r="V200" s="1109"/>
      <c r="W200" s="1109"/>
      <c r="X200" s="1109"/>
      <c r="Y200" s="1110"/>
      <c r="Z200" s="1155" t="s">
        <v>94</v>
      </c>
      <c r="AA200" s="1156"/>
      <c r="AB200" s="1156"/>
      <c r="AC200" s="1156"/>
      <c r="AD200" s="1156"/>
      <c r="AE200" s="1156"/>
      <c r="AF200" s="1157"/>
      <c r="AG200" s="1111" t="s">
        <v>1584</v>
      </c>
      <c r="AH200" s="1109"/>
      <c r="AI200" s="1109"/>
      <c r="AJ200" s="1109"/>
      <c r="AK200" s="1110"/>
      <c r="AL200" s="1155" t="s">
        <v>95</v>
      </c>
      <c r="AM200" s="1156"/>
      <c r="AN200" s="1156"/>
      <c r="AO200" s="1156"/>
      <c r="AP200" s="1156"/>
      <c r="AQ200" s="1156"/>
      <c r="AR200" s="1157"/>
      <c r="AS200" s="1111" t="s">
        <v>1584</v>
      </c>
      <c r="AT200" s="1109"/>
      <c r="AU200" s="1109"/>
      <c r="AV200" s="1109"/>
      <c r="AW200" s="1110"/>
      <c r="AX200" s="33"/>
      <c r="AY200" s="33"/>
    </row>
    <row r="201" spans="2:51" ht="36" hidden="1" customHeight="1" x14ac:dyDescent="0.15">
      <c r="B201" s="1155" t="s">
        <v>96</v>
      </c>
      <c r="C201" s="1156"/>
      <c r="D201" s="1156"/>
      <c r="E201" s="1156"/>
      <c r="F201" s="1156"/>
      <c r="G201" s="1156"/>
      <c r="H201" s="1157"/>
      <c r="I201" s="1449"/>
      <c r="J201" s="1381"/>
      <c r="K201" s="1381"/>
      <c r="L201" s="1381"/>
      <c r="M201" s="1450"/>
      <c r="N201" s="1155" t="s">
        <v>97</v>
      </c>
      <c r="O201" s="1156"/>
      <c r="P201" s="1156"/>
      <c r="Q201" s="1156"/>
      <c r="R201" s="1156"/>
      <c r="S201" s="1156"/>
      <c r="T201" s="1157"/>
      <c r="U201" s="1449"/>
      <c r="V201" s="1381"/>
      <c r="W201" s="1381"/>
      <c r="X201" s="1381"/>
      <c r="Y201" s="1450"/>
      <c r="Z201" s="1155" t="s">
        <v>98</v>
      </c>
      <c r="AA201" s="1156"/>
      <c r="AB201" s="1156"/>
      <c r="AC201" s="1156"/>
      <c r="AD201" s="1156"/>
      <c r="AE201" s="1156"/>
      <c r="AF201" s="1157"/>
      <c r="AG201" s="1449"/>
      <c r="AH201" s="1381"/>
      <c r="AI201" s="1381"/>
      <c r="AJ201" s="1381"/>
      <c r="AK201" s="1450"/>
      <c r="AL201" s="1448" t="s">
        <v>99</v>
      </c>
      <c r="AM201" s="1156"/>
      <c r="AN201" s="1156"/>
      <c r="AO201" s="1156"/>
      <c r="AP201" s="1156"/>
      <c r="AQ201" s="1156"/>
      <c r="AR201" s="1157"/>
      <c r="AS201" s="1449"/>
      <c r="AT201" s="1381"/>
      <c r="AU201" s="1381"/>
      <c r="AV201" s="1381"/>
      <c r="AW201" s="1450"/>
      <c r="AX201" s="33"/>
      <c r="AY201" s="33"/>
    </row>
    <row r="202" spans="2:51" x14ac:dyDescent="0.15">
      <c r="B202" s="33"/>
      <c r="C202" s="33" t="s">
        <v>1737</v>
      </c>
      <c r="D202" s="33"/>
      <c r="E202" s="33"/>
      <c r="F202" s="33"/>
      <c r="G202" s="33"/>
      <c r="H202" s="33"/>
      <c r="I202" s="33"/>
      <c r="J202" s="33"/>
      <c r="K202" s="33"/>
      <c r="L202" s="33"/>
      <c r="M202" s="33"/>
      <c r="N202" s="33"/>
      <c r="O202" s="33"/>
      <c r="P202" s="33"/>
      <c r="Q202" s="33"/>
      <c r="R202" s="33"/>
      <c r="S202" s="33"/>
      <c r="T202" s="33"/>
      <c r="U202" s="33"/>
      <c r="V202" s="33"/>
      <c r="W202" s="33"/>
      <c r="X202" s="33"/>
      <c r="Y202" s="33"/>
      <c r="Z202" s="33"/>
      <c r="AA202" s="33"/>
      <c r="AB202" s="33"/>
      <c r="AC202" s="33"/>
      <c r="AD202" s="33"/>
      <c r="AE202" s="33"/>
      <c r="AF202" s="33"/>
      <c r="AG202" s="33"/>
      <c r="AH202" s="33"/>
      <c r="AI202" s="33"/>
      <c r="AJ202" s="33"/>
      <c r="AK202" s="33"/>
      <c r="AL202" s="33"/>
      <c r="AM202" s="33"/>
      <c r="AN202" s="33"/>
      <c r="AO202" s="33"/>
      <c r="AP202" s="33"/>
      <c r="AQ202" s="33"/>
      <c r="AR202" s="33"/>
      <c r="AS202" s="33"/>
      <c r="AT202" s="33"/>
      <c r="AU202" s="33"/>
      <c r="AV202" s="33"/>
      <c r="AW202" s="33"/>
      <c r="AX202" s="33"/>
      <c r="AY202" s="33"/>
    </row>
    <row r="203" spans="2:51" ht="34.549999999999997" customHeight="1" x14ac:dyDescent="0.15">
      <c r="B203" s="1431"/>
      <c r="C203" s="1431"/>
      <c r="D203" s="1199" t="s">
        <v>1569</v>
      </c>
      <c r="E203" s="1199"/>
      <c r="F203" s="1199"/>
      <c r="G203" s="1199"/>
      <c r="H203" s="1199"/>
      <c r="I203" s="1199"/>
      <c r="J203" s="1199"/>
      <c r="K203" s="1199"/>
      <c r="L203" s="1199"/>
      <c r="M203" s="1199"/>
      <c r="N203" s="1199" t="s">
        <v>1570</v>
      </c>
      <c r="O203" s="1199"/>
      <c r="P203" s="1199"/>
      <c r="Q203" s="1199"/>
      <c r="R203" s="1199"/>
      <c r="S203" s="1199"/>
      <c r="T203" s="1199"/>
      <c r="U203" s="1199"/>
      <c r="V203" s="1199"/>
      <c r="W203" s="1199"/>
      <c r="X203" s="1199"/>
      <c r="Y203" s="1199"/>
      <c r="Z203" s="1199"/>
      <c r="AA203" s="1199"/>
      <c r="AB203" s="1199"/>
      <c r="AC203" s="1199"/>
      <c r="AD203" s="1199"/>
      <c r="AE203" s="1199"/>
      <c r="AF203" s="1199"/>
      <c r="AG203" s="1199"/>
      <c r="AH203" s="1199"/>
      <c r="AI203" s="1199"/>
      <c r="AJ203" s="1199"/>
      <c r="AK203" s="1199"/>
      <c r="AL203" s="1200" t="s">
        <v>1571</v>
      </c>
      <c r="AM203" s="1199"/>
      <c r="AN203" s="1199"/>
      <c r="AO203" s="1199"/>
      <c r="AP203" s="1199"/>
      <c r="AQ203" s="1199"/>
      <c r="AR203" s="1199" t="s">
        <v>87</v>
      </c>
      <c r="AS203" s="1199"/>
      <c r="AT203" s="1199"/>
      <c r="AU203" s="1199"/>
      <c r="AV203" s="1199" t="s">
        <v>88</v>
      </c>
      <c r="AW203" s="1199"/>
      <c r="AX203" s="1199"/>
      <c r="AY203" s="33"/>
    </row>
    <row r="204" spans="2:51" ht="24.05" customHeight="1" x14ac:dyDescent="0.15">
      <c r="B204" s="1431">
        <v>1</v>
      </c>
      <c r="C204" s="1431">
        <v>1</v>
      </c>
      <c r="D204" s="3368" t="s">
        <v>1898</v>
      </c>
      <c r="E204" s="3368"/>
      <c r="F204" s="3368"/>
      <c r="G204" s="3368"/>
      <c r="H204" s="3368"/>
      <c r="I204" s="3368"/>
      <c r="J204" s="3368"/>
      <c r="K204" s="3368"/>
      <c r="L204" s="3368"/>
      <c r="M204" s="3368"/>
      <c r="N204" s="3368" t="s">
        <v>1899</v>
      </c>
      <c r="O204" s="3368"/>
      <c r="P204" s="3368"/>
      <c r="Q204" s="3368"/>
      <c r="R204" s="3368"/>
      <c r="S204" s="3368"/>
      <c r="T204" s="3368"/>
      <c r="U204" s="3368"/>
      <c r="V204" s="3368"/>
      <c r="W204" s="3368"/>
      <c r="X204" s="3368"/>
      <c r="Y204" s="3368"/>
      <c r="Z204" s="3368"/>
      <c r="AA204" s="3368"/>
      <c r="AB204" s="3368"/>
      <c r="AC204" s="3368"/>
      <c r="AD204" s="3368"/>
      <c r="AE204" s="3368"/>
      <c r="AF204" s="3368"/>
      <c r="AG204" s="3368"/>
      <c r="AH204" s="3368"/>
      <c r="AI204" s="3368"/>
      <c r="AJ204" s="3368"/>
      <c r="AK204" s="3368"/>
      <c r="AL204" s="3369">
        <v>23.94</v>
      </c>
      <c r="AM204" s="3370"/>
      <c r="AN204" s="3370"/>
      <c r="AO204" s="3370"/>
      <c r="AP204" s="3370"/>
      <c r="AQ204" s="3370"/>
      <c r="AR204" s="1614" t="s">
        <v>1127</v>
      </c>
      <c r="AS204" s="1614"/>
      <c r="AT204" s="1614"/>
      <c r="AU204" s="1614"/>
      <c r="AV204" s="1398" t="s">
        <v>1900</v>
      </c>
      <c r="AW204" s="1304"/>
      <c r="AX204" s="1305"/>
      <c r="AY204" s="33"/>
    </row>
    <row r="205" spans="2:51" ht="24.05" customHeight="1" x14ac:dyDescent="0.15">
      <c r="B205" s="1431">
        <v>2</v>
      </c>
      <c r="C205" s="1431">
        <v>1</v>
      </c>
      <c r="D205" s="3368" t="s">
        <v>1901</v>
      </c>
      <c r="E205" s="3368"/>
      <c r="F205" s="3368"/>
      <c r="G205" s="3368"/>
      <c r="H205" s="3368"/>
      <c r="I205" s="3368"/>
      <c r="J205" s="3368"/>
      <c r="K205" s="3368"/>
      <c r="L205" s="3368"/>
      <c r="M205" s="3368"/>
      <c r="N205" s="3368" t="s">
        <v>1902</v>
      </c>
      <c r="O205" s="3368"/>
      <c r="P205" s="3368"/>
      <c r="Q205" s="3368"/>
      <c r="R205" s="3368"/>
      <c r="S205" s="3368"/>
      <c r="T205" s="3368"/>
      <c r="U205" s="3368"/>
      <c r="V205" s="3368"/>
      <c r="W205" s="3368"/>
      <c r="X205" s="3368"/>
      <c r="Y205" s="3368"/>
      <c r="Z205" s="3368"/>
      <c r="AA205" s="3368"/>
      <c r="AB205" s="3368"/>
      <c r="AC205" s="3368"/>
      <c r="AD205" s="3368"/>
      <c r="AE205" s="3368"/>
      <c r="AF205" s="3368"/>
      <c r="AG205" s="3368"/>
      <c r="AH205" s="3368"/>
      <c r="AI205" s="3368"/>
      <c r="AJ205" s="3368"/>
      <c r="AK205" s="3368"/>
      <c r="AL205" s="3369">
        <v>14</v>
      </c>
      <c r="AM205" s="3370"/>
      <c r="AN205" s="3370"/>
      <c r="AO205" s="3370"/>
      <c r="AP205" s="3370"/>
      <c r="AQ205" s="3370"/>
      <c r="AR205" s="1614" t="s">
        <v>1127</v>
      </c>
      <c r="AS205" s="1614"/>
      <c r="AT205" s="1614"/>
      <c r="AU205" s="1614"/>
      <c r="AV205" s="1398" t="s">
        <v>1900</v>
      </c>
      <c r="AW205" s="1304"/>
      <c r="AX205" s="1305"/>
      <c r="AY205" s="33"/>
    </row>
    <row r="206" spans="2:51" ht="24.05" customHeight="1" x14ac:dyDescent="0.15">
      <c r="B206" s="1431">
        <v>3</v>
      </c>
      <c r="C206" s="1431">
        <v>1</v>
      </c>
      <c r="D206" s="3368" t="s">
        <v>1903</v>
      </c>
      <c r="E206" s="3368"/>
      <c r="F206" s="3368"/>
      <c r="G206" s="3368"/>
      <c r="H206" s="3368"/>
      <c r="I206" s="3368"/>
      <c r="J206" s="3368"/>
      <c r="K206" s="3368"/>
      <c r="L206" s="3368"/>
      <c r="M206" s="3368"/>
      <c r="N206" s="3368" t="s">
        <v>1902</v>
      </c>
      <c r="O206" s="3368"/>
      <c r="P206" s="3368"/>
      <c r="Q206" s="3368"/>
      <c r="R206" s="3368"/>
      <c r="S206" s="3368"/>
      <c r="T206" s="3368"/>
      <c r="U206" s="3368"/>
      <c r="V206" s="3368"/>
      <c r="W206" s="3368"/>
      <c r="X206" s="3368"/>
      <c r="Y206" s="3368"/>
      <c r="Z206" s="3368"/>
      <c r="AA206" s="3368"/>
      <c r="AB206" s="3368"/>
      <c r="AC206" s="3368"/>
      <c r="AD206" s="3368"/>
      <c r="AE206" s="3368"/>
      <c r="AF206" s="3368"/>
      <c r="AG206" s="3368"/>
      <c r="AH206" s="3368"/>
      <c r="AI206" s="3368"/>
      <c r="AJ206" s="3368"/>
      <c r="AK206" s="3368"/>
      <c r="AL206" s="3369">
        <v>11.76</v>
      </c>
      <c r="AM206" s="3370"/>
      <c r="AN206" s="3370"/>
      <c r="AO206" s="3370"/>
      <c r="AP206" s="3370"/>
      <c r="AQ206" s="3370"/>
      <c r="AR206" s="1614" t="s">
        <v>1127</v>
      </c>
      <c r="AS206" s="1614"/>
      <c r="AT206" s="1614"/>
      <c r="AU206" s="1614"/>
      <c r="AV206" s="1398" t="s">
        <v>1900</v>
      </c>
      <c r="AW206" s="1304"/>
      <c r="AX206" s="1305"/>
      <c r="AY206" s="33"/>
    </row>
    <row r="207" spans="2:51" ht="24.05" customHeight="1" x14ac:dyDescent="0.15">
      <c r="B207" s="1431">
        <v>4</v>
      </c>
      <c r="C207" s="1431">
        <v>1</v>
      </c>
      <c r="D207" s="3365" t="s">
        <v>1904</v>
      </c>
      <c r="E207" s="3366"/>
      <c r="F207" s="3366"/>
      <c r="G207" s="3366"/>
      <c r="H207" s="3366"/>
      <c r="I207" s="3366"/>
      <c r="J207" s="3366"/>
      <c r="K207" s="3366"/>
      <c r="L207" s="3366"/>
      <c r="M207" s="3367"/>
      <c r="N207" s="3368" t="s">
        <v>1902</v>
      </c>
      <c r="O207" s="3368"/>
      <c r="P207" s="3368"/>
      <c r="Q207" s="3368"/>
      <c r="R207" s="3368"/>
      <c r="S207" s="3368"/>
      <c r="T207" s="3368"/>
      <c r="U207" s="3368"/>
      <c r="V207" s="3368"/>
      <c r="W207" s="3368"/>
      <c r="X207" s="3368"/>
      <c r="Y207" s="3368"/>
      <c r="Z207" s="3368"/>
      <c r="AA207" s="3368"/>
      <c r="AB207" s="3368"/>
      <c r="AC207" s="3368"/>
      <c r="AD207" s="3368"/>
      <c r="AE207" s="3368"/>
      <c r="AF207" s="3368"/>
      <c r="AG207" s="3368"/>
      <c r="AH207" s="3368"/>
      <c r="AI207" s="3368"/>
      <c r="AJ207" s="3368"/>
      <c r="AK207" s="3368"/>
      <c r="AL207" s="3369">
        <v>11.76</v>
      </c>
      <c r="AM207" s="3370"/>
      <c r="AN207" s="3370"/>
      <c r="AO207" s="3370"/>
      <c r="AP207" s="3370"/>
      <c r="AQ207" s="3370"/>
      <c r="AR207" s="1614" t="s">
        <v>1127</v>
      </c>
      <c r="AS207" s="1614"/>
      <c r="AT207" s="1614"/>
      <c r="AU207" s="1614"/>
      <c r="AV207" s="1398" t="s">
        <v>1900</v>
      </c>
      <c r="AW207" s="1304"/>
      <c r="AX207" s="1305"/>
      <c r="AY207" s="33"/>
    </row>
    <row r="208" spans="2:51" ht="24.05" customHeight="1" x14ac:dyDescent="0.15">
      <c r="B208" s="1431">
        <v>5</v>
      </c>
      <c r="C208" s="1431">
        <v>1</v>
      </c>
      <c r="D208" s="3365" t="s">
        <v>1905</v>
      </c>
      <c r="E208" s="3366"/>
      <c r="F208" s="3366"/>
      <c r="G208" s="3366"/>
      <c r="H208" s="3366"/>
      <c r="I208" s="3366"/>
      <c r="J208" s="3366"/>
      <c r="K208" s="3366"/>
      <c r="L208" s="3366"/>
      <c r="M208" s="3367"/>
      <c r="N208" s="3368" t="s">
        <v>1902</v>
      </c>
      <c r="O208" s="3368"/>
      <c r="P208" s="3368"/>
      <c r="Q208" s="3368"/>
      <c r="R208" s="3368"/>
      <c r="S208" s="3368"/>
      <c r="T208" s="3368"/>
      <c r="U208" s="3368"/>
      <c r="V208" s="3368"/>
      <c r="W208" s="3368"/>
      <c r="X208" s="3368"/>
      <c r="Y208" s="3368"/>
      <c r="Z208" s="3368"/>
      <c r="AA208" s="3368"/>
      <c r="AB208" s="3368"/>
      <c r="AC208" s="3368"/>
      <c r="AD208" s="3368"/>
      <c r="AE208" s="3368"/>
      <c r="AF208" s="3368"/>
      <c r="AG208" s="3368"/>
      <c r="AH208" s="3368"/>
      <c r="AI208" s="3368"/>
      <c r="AJ208" s="3368"/>
      <c r="AK208" s="3368"/>
      <c r="AL208" s="3369">
        <v>11.76</v>
      </c>
      <c r="AM208" s="3370"/>
      <c r="AN208" s="3370"/>
      <c r="AO208" s="3370"/>
      <c r="AP208" s="3370"/>
      <c r="AQ208" s="3370"/>
      <c r="AR208" s="1614" t="s">
        <v>1127</v>
      </c>
      <c r="AS208" s="1614"/>
      <c r="AT208" s="1614"/>
      <c r="AU208" s="1614"/>
      <c r="AV208" s="1398" t="s">
        <v>1900</v>
      </c>
      <c r="AW208" s="1304"/>
      <c r="AX208" s="1305"/>
      <c r="AY208" s="33"/>
    </row>
    <row r="209" spans="2:51" ht="24.05" customHeight="1" x14ac:dyDescent="0.15">
      <c r="B209" s="1431">
        <v>6</v>
      </c>
      <c r="C209" s="1431">
        <v>1</v>
      </c>
      <c r="D209" s="3365" t="s">
        <v>1906</v>
      </c>
      <c r="E209" s="3366"/>
      <c r="F209" s="3366"/>
      <c r="G209" s="3366"/>
      <c r="H209" s="3366"/>
      <c r="I209" s="3366"/>
      <c r="J209" s="3366"/>
      <c r="K209" s="3366"/>
      <c r="L209" s="3366"/>
      <c r="M209" s="3367"/>
      <c r="N209" s="3368" t="s">
        <v>1907</v>
      </c>
      <c r="O209" s="3368"/>
      <c r="P209" s="3368"/>
      <c r="Q209" s="3368"/>
      <c r="R209" s="3368"/>
      <c r="S209" s="3368"/>
      <c r="T209" s="3368"/>
      <c r="U209" s="3368"/>
      <c r="V209" s="3368"/>
      <c r="W209" s="3368"/>
      <c r="X209" s="3368"/>
      <c r="Y209" s="3368"/>
      <c r="Z209" s="3368"/>
      <c r="AA209" s="3368"/>
      <c r="AB209" s="3368"/>
      <c r="AC209" s="3368"/>
      <c r="AD209" s="3368"/>
      <c r="AE209" s="3368"/>
      <c r="AF209" s="3368"/>
      <c r="AG209" s="3368"/>
      <c r="AH209" s="3368"/>
      <c r="AI209" s="3368"/>
      <c r="AJ209" s="3368"/>
      <c r="AK209" s="3368"/>
      <c r="AL209" s="3369">
        <v>10.223000000000001</v>
      </c>
      <c r="AM209" s="3370"/>
      <c r="AN209" s="3370"/>
      <c r="AO209" s="3370"/>
      <c r="AP209" s="3370"/>
      <c r="AQ209" s="3370"/>
      <c r="AR209" s="1614" t="s">
        <v>1127</v>
      </c>
      <c r="AS209" s="1614"/>
      <c r="AT209" s="1614"/>
      <c r="AU209" s="1614"/>
      <c r="AV209" s="1398" t="s">
        <v>1900</v>
      </c>
      <c r="AW209" s="1304"/>
      <c r="AX209" s="1305"/>
      <c r="AY209" s="33"/>
    </row>
    <row r="210" spans="2:51" ht="24.05" customHeight="1" x14ac:dyDescent="0.15">
      <c r="B210" s="1431">
        <v>7</v>
      </c>
      <c r="C210" s="1431">
        <v>1</v>
      </c>
      <c r="D210" s="3365" t="s">
        <v>1908</v>
      </c>
      <c r="E210" s="3366"/>
      <c r="F210" s="3366"/>
      <c r="G210" s="3366"/>
      <c r="H210" s="3366"/>
      <c r="I210" s="3366"/>
      <c r="J210" s="3366"/>
      <c r="K210" s="3366"/>
      <c r="L210" s="3366"/>
      <c r="M210" s="3367"/>
      <c r="N210" s="3368" t="s">
        <v>1902</v>
      </c>
      <c r="O210" s="3368"/>
      <c r="P210" s="3368"/>
      <c r="Q210" s="3368"/>
      <c r="R210" s="3368"/>
      <c r="S210" s="3368"/>
      <c r="T210" s="3368"/>
      <c r="U210" s="3368"/>
      <c r="V210" s="3368"/>
      <c r="W210" s="3368"/>
      <c r="X210" s="3368"/>
      <c r="Y210" s="3368"/>
      <c r="Z210" s="3368"/>
      <c r="AA210" s="3368"/>
      <c r="AB210" s="3368"/>
      <c r="AC210" s="3368"/>
      <c r="AD210" s="3368"/>
      <c r="AE210" s="3368"/>
      <c r="AF210" s="3368"/>
      <c r="AG210" s="3368"/>
      <c r="AH210" s="3368"/>
      <c r="AI210" s="3368"/>
      <c r="AJ210" s="3368"/>
      <c r="AK210" s="3368"/>
      <c r="AL210" s="3369">
        <v>8.82</v>
      </c>
      <c r="AM210" s="3370"/>
      <c r="AN210" s="3370"/>
      <c r="AO210" s="3370"/>
      <c r="AP210" s="3370"/>
      <c r="AQ210" s="3370"/>
      <c r="AR210" s="1614" t="s">
        <v>1127</v>
      </c>
      <c r="AS210" s="1614"/>
      <c r="AT210" s="1614"/>
      <c r="AU210" s="1614"/>
      <c r="AV210" s="1398" t="s">
        <v>1900</v>
      </c>
      <c r="AW210" s="1304"/>
      <c r="AX210" s="1305"/>
      <c r="AY210" s="33"/>
    </row>
    <row r="211" spans="2:51" ht="24.05" customHeight="1" x14ac:dyDescent="0.15">
      <c r="B211" s="1431">
        <v>8</v>
      </c>
      <c r="C211" s="1431">
        <v>1</v>
      </c>
      <c r="D211" s="3365" t="s">
        <v>1909</v>
      </c>
      <c r="E211" s="3366"/>
      <c r="F211" s="3366"/>
      <c r="G211" s="3366"/>
      <c r="H211" s="3366"/>
      <c r="I211" s="3366"/>
      <c r="J211" s="3366"/>
      <c r="K211" s="3366"/>
      <c r="L211" s="3366"/>
      <c r="M211" s="3367"/>
      <c r="N211" s="3368" t="s">
        <v>1902</v>
      </c>
      <c r="O211" s="3368"/>
      <c r="P211" s="3368"/>
      <c r="Q211" s="3368"/>
      <c r="R211" s="3368"/>
      <c r="S211" s="3368"/>
      <c r="T211" s="3368"/>
      <c r="U211" s="3368"/>
      <c r="V211" s="3368"/>
      <c r="W211" s="3368"/>
      <c r="X211" s="3368"/>
      <c r="Y211" s="3368"/>
      <c r="Z211" s="3368"/>
      <c r="AA211" s="3368"/>
      <c r="AB211" s="3368"/>
      <c r="AC211" s="3368"/>
      <c r="AD211" s="3368"/>
      <c r="AE211" s="3368"/>
      <c r="AF211" s="3368"/>
      <c r="AG211" s="3368"/>
      <c r="AH211" s="3368"/>
      <c r="AI211" s="3368"/>
      <c r="AJ211" s="3368"/>
      <c r="AK211" s="3368"/>
      <c r="AL211" s="3369">
        <v>8.82</v>
      </c>
      <c r="AM211" s="3370"/>
      <c r="AN211" s="3370"/>
      <c r="AO211" s="3370"/>
      <c r="AP211" s="3370"/>
      <c r="AQ211" s="3370"/>
      <c r="AR211" s="1614" t="s">
        <v>1127</v>
      </c>
      <c r="AS211" s="1614"/>
      <c r="AT211" s="1614"/>
      <c r="AU211" s="1614"/>
      <c r="AV211" s="1398" t="s">
        <v>1900</v>
      </c>
      <c r="AW211" s="1304"/>
      <c r="AX211" s="1305"/>
      <c r="AY211" s="33"/>
    </row>
    <row r="212" spans="2:51" ht="24.05" customHeight="1" x14ac:dyDescent="0.15">
      <c r="B212" s="1431">
        <v>9</v>
      </c>
      <c r="C212" s="1431">
        <v>1</v>
      </c>
      <c r="D212" s="3365" t="s">
        <v>1910</v>
      </c>
      <c r="E212" s="3366"/>
      <c r="F212" s="3366"/>
      <c r="G212" s="3366"/>
      <c r="H212" s="3366"/>
      <c r="I212" s="3366"/>
      <c r="J212" s="3366"/>
      <c r="K212" s="3366"/>
      <c r="L212" s="3366"/>
      <c r="M212" s="3367"/>
      <c r="N212" s="3368" t="s">
        <v>1902</v>
      </c>
      <c r="O212" s="3368"/>
      <c r="P212" s="3368"/>
      <c r="Q212" s="3368"/>
      <c r="R212" s="3368"/>
      <c r="S212" s="3368"/>
      <c r="T212" s="3368"/>
      <c r="U212" s="3368"/>
      <c r="V212" s="3368"/>
      <c r="W212" s="3368"/>
      <c r="X212" s="3368"/>
      <c r="Y212" s="3368"/>
      <c r="Z212" s="3368"/>
      <c r="AA212" s="3368"/>
      <c r="AB212" s="3368"/>
      <c r="AC212" s="3368"/>
      <c r="AD212" s="3368"/>
      <c r="AE212" s="3368"/>
      <c r="AF212" s="3368"/>
      <c r="AG212" s="3368"/>
      <c r="AH212" s="3368"/>
      <c r="AI212" s="3368"/>
      <c r="AJ212" s="3368"/>
      <c r="AK212" s="3368"/>
      <c r="AL212" s="3369">
        <v>8.82</v>
      </c>
      <c r="AM212" s="3370"/>
      <c r="AN212" s="3370"/>
      <c r="AO212" s="3370"/>
      <c r="AP212" s="3370"/>
      <c r="AQ212" s="3370"/>
      <c r="AR212" s="1614" t="s">
        <v>1127</v>
      </c>
      <c r="AS212" s="1614"/>
      <c r="AT212" s="1614"/>
      <c r="AU212" s="1614"/>
      <c r="AV212" s="1398" t="s">
        <v>1900</v>
      </c>
      <c r="AW212" s="1304"/>
      <c r="AX212" s="1305"/>
      <c r="AY212" s="33"/>
    </row>
    <row r="213" spans="2:51" ht="24.05" customHeight="1" x14ac:dyDescent="0.15">
      <c r="B213" s="1431">
        <v>10</v>
      </c>
      <c r="C213" s="1431">
        <v>1</v>
      </c>
      <c r="D213" s="3365" t="s">
        <v>1911</v>
      </c>
      <c r="E213" s="3366"/>
      <c r="F213" s="3366"/>
      <c r="G213" s="3366"/>
      <c r="H213" s="3366"/>
      <c r="I213" s="3366"/>
      <c r="J213" s="3366"/>
      <c r="K213" s="3366"/>
      <c r="L213" s="3366"/>
      <c r="M213" s="3367"/>
      <c r="N213" s="3368" t="s">
        <v>1902</v>
      </c>
      <c r="O213" s="3368"/>
      <c r="P213" s="3368"/>
      <c r="Q213" s="3368"/>
      <c r="R213" s="3368"/>
      <c r="S213" s="3368"/>
      <c r="T213" s="3368"/>
      <c r="U213" s="3368"/>
      <c r="V213" s="3368"/>
      <c r="W213" s="3368"/>
      <c r="X213" s="3368"/>
      <c r="Y213" s="3368"/>
      <c r="Z213" s="3368"/>
      <c r="AA213" s="3368"/>
      <c r="AB213" s="3368"/>
      <c r="AC213" s="3368"/>
      <c r="AD213" s="3368"/>
      <c r="AE213" s="3368"/>
      <c r="AF213" s="3368"/>
      <c r="AG213" s="3368"/>
      <c r="AH213" s="3368"/>
      <c r="AI213" s="3368"/>
      <c r="AJ213" s="3368"/>
      <c r="AK213" s="3368"/>
      <c r="AL213" s="3369">
        <v>5.88</v>
      </c>
      <c r="AM213" s="3370"/>
      <c r="AN213" s="3370"/>
      <c r="AO213" s="3370"/>
      <c r="AP213" s="3370"/>
      <c r="AQ213" s="3370"/>
      <c r="AR213" s="1614" t="s">
        <v>1127</v>
      </c>
      <c r="AS213" s="1614"/>
      <c r="AT213" s="1614"/>
      <c r="AU213" s="1614"/>
      <c r="AV213" s="1398" t="s">
        <v>1900</v>
      </c>
      <c r="AW213" s="1304"/>
      <c r="AX213" s="1305"/>
      <c r="AY213" s="33"/>
    </row>
    <row r="214" spans="2:51" x14ac:dyDescent="0.15">
      <c r="B214" s="33"/>
      <c r="C214" s="33"/>
      <c r="D214" s="33"/>
      <c r="E214" s="33"/>
      <c r="F214" s="33"/>
      <c r="G214" s="33"/>
      <c r="H214" s="33"/>
      <c r="I214" s="33"/>
      <c r="J214" s="33"/>
      <c r="K214" s="33"/>
      <c r="L214" s="33"/>
      <c r="M214" s="33"/>
      <c r="N214" s="33"/>
      <c r="O214" s="33"/>
      <c r="P214" s="33"/>
      <c r="Q214" s="33"/>
      <c r="R214" s="33"/>
      <c r="S214" s="33"/>
      <c r="T214" s="33"/>
      <c r="U214" s="33"/>
      <c r="V214" s="33"/>
      <c r="W214" s="33"/>
      <c r="X214" s="33"/>
      <c r="Y214" s="33"/>
      <c r="Z214" s="33"/>
      <c r="AA214" s="33"/>
      <c r="AB214" s="33"/>
      <c r="AC214" s="33"/>
      <c r="AD214" s="33"/>
      <c r="AE214" s="33"/>
      <c r="AF214" s="33"/>
      <c r="AG214" s="33"/>
      <c r="AH214" s="33"/>
      <c r="AI214" s="33"/>
      <c r="AJ214" s="33"/>
      <c r="AK214" s="33"/>
      <c r="AL214" s="33"/>
      <c r="AM214" s="33"/>
      <c r="AN214" s="33"/>
      <c r="AO214" s="33"/>
      <c r="AP214" s="33"/>
      <c r="AQ214" s="33"/>
      <c r="AR214" s="33"/>
      <c r="AS214" s="33"/>
      <c r="AT214" s="33"/>
      <c r="AU214" s="33"/>
      <c r="AV214" s="33"/>
      <c r="AW214" s="33"/>
      <c r="AX214" s="33"/>
      <c r="AY214" s="33"/>
    </row>
    <row r="215" spans="2:51" x14ac:dyDescent="0.15">
      <c r="B215" s="33"/>
      <c r="C215" s="33" t="s">
        <v>1912</v>
      </c>
      <c r="D215" s="33"/>
      <c r="E215" s="33"/>
      <c r="F215" s="33"/>
      <c r="G215" s="33"/>
      <c r="H215" s="33"/>
      <c r="I215" s="33"/>
      <c r="J215" s="33"/>
      <c r="K215" s="33"/>
      <c r="L215" s="33"/>
      <c r="M215" s="33"/>
      <c r="N215" s="33"/>
      <c r="O215" s="33"/>
      <c r="P215" s="33"/>
      <c r="Q215" s="33"/>
      <c r="R215" s="33"/>
      <c r="S215" s="33"/>
      <c r="T215" s="33"/>
      <c r="U215" s="33"/>
      <c r="V215" s="33"/>
      <c r="W215" s="33"/>
      <c r="X215" s="33"/>
      <c r="Y215" s="33"/>
      <c r="Z215" s="33"/>
      <c r="AA215" s="33"/>
      <c r="AB215" s="33"/>
      <c r="AC215" s="33"/>
      <c r="AD215" s="33"/>
      <c r="AE215" s="33"/>
      <c r="AF215" s="33"/>
      <c r="AG215" s="33"/>
      <c r="AH215" s="33"/>
      <c r="AI215" s="33"/>
      <c r="AJ215" s="33"/>
      <c r="AK215" s="33"/>
      <c r="AL215" s="33"/>
      <c r="AM215" s="33"/>
      <c r="AN215" s="33"/>
      <c r="AO215" s="33"/>
      <c r="AP215" s="33"/>
      <c r="AQ215" s="33"/>
      <c r="AR215" s="33"/>
      <c r="AS215" s="33"/>
      <c r="AT215" s="33"/>
      <c r="AU215" s="33"/>
      <c r="AV215" s="33"/>
      <c r="AW215" s="33"/>
      <c r="AX215" s="33"/>
      <c r="AY215" s="33"/>
    </row>
    <row r="216" spans="2:51" ht="34.549999999999997" customHeight="1" x14ac:dyDescent="0.15">
      <c r="B216" s="1431"/>
      <c r="C216" s="1431"/>
      <c r="D216" s="1199" t="s">
        <v>1569</v>
      </c>
      <c r="E216" s="1199"/>
      <c r="F216" s="1199"/>
      <c r="G216" s="1199"/>
      <c r="H216" s="1199"/>
      <c r="I216" s="1199"/>
      <c r="J216" s="1199"/>
      <c r="K216" s="1199"/>
      <c r="L216" s="1199"/>
      <c r="M216" s="1199"/>
      <c r="N216" s="1199" t="s">
        <v>1570</v>
      </c>
      <c r="O216" s="1199"/>
      <c r="P216" s="1199"/>
      <c r="Q216" s="1199"/>
      <c r="R216" s="1199"/>
      <c r="S216" s="1199"/>
      <c r="T216" s="1199"/>
      <c r="U216" s="1199"/>
      <c r="V216" s="1199"/>
      <c r="W216" s="1199"/>
      <c r="X216" s="1199"/>
      <c r="Y216" s="1199"/>
      <c r="Z216" s="1199"/>
      <c r="AA216" s="1199"/>
      <c r="AB216" s="1199"/>
      <c r="AC216" s="1199"/>
      <c r="AD216" s="1199"/>
      <c r="AE216" s="1199"/>
      <c r="AF216" s="1199"/>
      <c r="AG216" s="1199"/>
      <c r="AH216" s="1199"/>
      <c r="AI216" s="1199"/>
      <c r="AJ216" s="1199"/>
      <c r="AK216" s="1199"/>
      <c r="AL216" s="1200" t="s">
        <v>1571</v>
      </c>
      <c r="AM216" s="1199"/>
      <c r="AN216" s="1199"/>
      <c r="AO216" s="1199"/>
      <c r="AP216" s="1199"/>
      <c r="AQ216" s="1199"/>
      <c r="AR216" s="1199" t="s">
        <v>87</v>
      </c>
      <c r="AS216" s="1199"/>
      <c r="AT216" s="1199"/>
      <c r="AU216" s="1199"/>
      <c r="AV216" s="1199" t="s">
        <v>88</v>
      </c>
      <c r="AW216" s="1199"/>
      <c r="AX216" s="1199"/>
      <c r="AY216" s="33"/>
    </row>
    <row r="217" spans="2:51" ht="24.05" customHeight="1" x14ac:dyDescent="0.15">
      <c r="B217" s="1431">
        <v>1</v>
      </c>
      <c r="C217" s="1431">
        <v>1</v>
      </c>
      <c r="D217" s="3368" t="s">
        <v>1913</v>
      </c>
      <c r="E217" s="3368"/>
      <c r="F217" s="3368"/>
      <c r="G217" s="3368"/>
      <c r="H217" s="3368"/>
      <c r="I217" s="3368"/>
      <c r="J217" s="3368"/>
      <c r="K217" s="3368"/>
      <c r="L217" s="3368"/>
      <c r="M217" s="3368"/>
      <c r="N217" s="3368" t="s">
        <v>1914</v>
      </c>
      <c r="O217" s="3368"/>
      <c r="P217" s="3368"/>
      <c r="Q217" s="3368"/>
      <c r="R217" s="3368"/>
      <c r="S217" s="3368"/>
      <c r="T217" s="3368"/>
      <c r="U217" s="3368"/>
      <c r="V217" s="3368"/>
      <c r="W217" s="3368"/>
      <c r="X217" s="3368"/>
      <c r="Y217" s="3368"/>
      <c r="Z217" s="3368"/>
      <c r="AA217" s="3368"/>
      <c r="AB217" s="3368"/>
      <c r="AC217" s="3368"/>
      <c r="AD217" s="3368"/>
      <c r="AE217" s="3368"/>
      <c r="AF217" s="3368"/>
      <c r="AG217" s="3368"/>
      <c r="AH217" s="3368"/>
      <c r="AI217" s="3368"/>
      <c r="AJ217" s="3368"/>
      <c r="AK217" s="3368"/>
      <c r="AL217" s="3369">
        <v>280</v>
      </c>
      <c r="AM217" s="3370"/>
      <c r="AN217" s="3370"/>
      <c r="AO217" s="3370"/>
      <c r="AP217" s="3370"/>
      <c r="AQ217" s="3370"/>
      <c r="AR217" s="1614"/>
      <c r="AS217" s="1614"/>
      <c r="AT217" s="1614"/>
      <c r="AU217" s="1614"/>
      <c r="AV217" s="1398" t="s">
        <v>1900</v>
      </c>
      <c r="AW217" s="1304"/>
      <c r="AX217" s="1305"/>
      <c r="AY217" s="33"/>
    </row>
    <row r="218" spans="2:51" ht="24.05" customHeight="1" x14ac:dyDescent="0.15">
      <c r="B218" s="1431">
        <v>2</v>
      </c>
      <c r="C218" s="1431">
        <v>1</v>
      </c>
      <c r="D218" s="3368" t="s">
        <v>1915</v>
      </c>
      <c r="E218" s="3368"/>
      <c r="F218" s="3368"/>
      <c r="G218" s="3368"/>
      <c r="H218" s="3368"/>
      <c r="I218" s="3368"/>
      <c r="J218" s="3368"/>
      <c r="K218" s="3368"/>
      <c r="L218" s="3368"/>
      <c r="M218" s="3368"/>
      <c r="N218" s="3368" t="s">
        <v>1914</v>
      </c>
      <c r="O218" s="3368"/>
      <c r="P218" s="3368"/>
      <c r="Q218" s="3368"/>
      <c r="R218" s="3368"/>
      <c r="S218" s="3368"/>
      <c r="T218" s="3368"/>
      <c r="U218" s="3368"/>
      <c r="V218" s="3368"/>
      <c r="W218" s="3368"/>
      <c r="X218" s="3368"/>
      <c r="Y218" s="3368"/>
      <c r="Z218" s="3368"/>
      <c r="AA218" s="3368"/>
      <c r="AB218" s="3368"/>
      <c r="AC218" s="3368"/>
      <c r="AD218" s="3368"/>
      <c r="AE218" s="3368"/>
      <c r="AF218" s="3368"/>
      <c r="AG218" s="3368"/>
      <c r="AH218" s="3368"/>
      <c r="AI218" s="3368"/>
      <c r="AJ218" s="3368"/>
      <c r="AK218" s="3368"/>
      <c r="AL218" s="3369">
        <v>157</v>
      </c>
      <c r="AM218" s="3370"/>
      <c r="AN218" s="3370"/>
      <c r="AO218" s="3370"/>
      <c r="AP218" s="3370"/>
      <c r="AQ218" s="3370"/>
      <c r="AR218" s="1614"/>
      <c r="AS218" s="1614"/>
      <c r="AT218" s="1614"/>
      <c r="AU218" s="1614"/>
      <c r="AV218" s="1398" t="s">
        <v>1900</v>
      </c>
      <c r="AW218" s="1304"/>
      <c r="AX218" s="1305"/>
      <c r="AY218" s="33"/>
    </row>
    <row r="219" spans="2:51" ht="24.05" customHeight="1" x14ac:dyDescent="0.15">
      <c r="B219" s="1431">
        <v>3</v>
      </c>
      <c r="C219" s="1431">
        <v>1</v>
      </c>
      <c r="D219" s="3368" t="s">
        <v>1916</v>
      </c>
      <c r="E219" s="3368"/>
      <c r="F219" s="3368"/>
      <c r="G219" s="3368"/>
      <c r="H219" s="3368"/>
      <c r="I219" s="3368"/>
      <c r="J219" s="3368"/>
      <c r="K219" s="3368"/>
      <c r="L219" s="3368"/>
      <c r="M219" s="3368"/>
      <c r="N219" s="3368" t="s">
        <v>1914</v>
      </c>
      <c r="O219" s="3368"/>
      <c r="P219" s="3368"/>
      <c r="Q219" s="3368"/>
      <c r="R219" s="3368"/>
      <c r="S219" s="3368"/>
      <c r="T219" s="3368"/>
      <c r="U219" s="3368"/>
      <c r="V219" s="3368"/>
      <c r="W219" s="3368"/>
      <c r="X219" s="3368"/>
      <c r="Y219" s="3368"/>
      <c r="Z219" s="3368"/>
      <c r="AA219" s="3368"/>
      <c r="AB219" s="3368"/>
      <c r="AC219" s="3368"/>
      <c r="AD219" s="3368"/>
      <c r="AE219" s="3368"/>
      <c r="AF219" s="3368"/>
      <c r="AG219" s="3368"/>
      <c r="AH219" s="3368"/>
      <c r="AI219" s="3368"/>
      <c r="AJ219" s="3368"/>
      <c r="AK219" s="3368"/>
      <c r="AL219" s="3369">
        <v>10</v>
      </c>
      <c r="AM219" s="3370"/>
      <c r="AN219" s="3370"/>
      <c r="AO219" s="3370"/>
      <c r="AP219" s="3370"/>
      <c r="AQ219" s="3370"/>
      <c r="AR219" s="1614"/>
      <c r="AS219" s="1614"/>
      <c r="AT219" s="1614"/>
      <c r="AU219" s="1614"/>
      <c r="AV219" s="1398" t="s">
        <v>1900</v>
      </c>
      <c r="AW219" s="1304"/>
      <c r="AX219" s="1305"/>
      <c r="AY219" s="33"/>
    </row>
    <row r="220" spans="2:51" ht="24.05" customHeight="1" x14ac:dyDescent="0.15">
      <c r="B220" s="1431">
        <v>4</v>
      </c>
      <c r="C220" s="1431">
        <v>1</v>
      </c>
      <c r="D220" s="3365"/>
      <c r="E220" s="3366"/>
      <c r="F220" s="3366"/>
      <c r="G220" s="3366"/>
      <c r="H220" s="3366"/>
      <c r="I220" s="3366"/>
      <c r="J220" s="3366"/>
      <c r="K220" s="3366"/>
      <c r="L220" s="3366"/>
      <c r="M220" s="3367"/>
      <c r="N220" s="3368"/>
      <c r="O220" s="3368"/>
      <c r="P220" s="3368"/>
      <c r="Q220" s="3368"/>
      <c r="R220" s="3368"/>
      <c r="S220" s="3368"/>
      <c r="T220" s="3368"/>
      <c r="U220" s="3368"/>
      <c r="V220" s="3368"/>
      <c r="W220" s="3368"/>
      <c r="X220" s="3368"/>
      <c r="Y220" s="3368"/>
      <c r="Z220" s="3368"/>
      <c r="AA220" s="3368"/>
      <c r="AB220" s="3368"/>
      <c r="AC220" s="3368"/>
      <c r="AD220" s="3368"/>
      <c r="AE220" s="3368"/>
      <c r="AF220" s="3368"/>
      <c r="AG220" s="3368"/>
      <c r="AH220" s="3368"/>
      <c r="AI220" s="3368"/>
      <c r="AJ220" s="3368"/>
      <c r="AK220" s="3368"/>
      <c r="AL220" s="3369"/>
      <c r="AM220" s="3370"/>
      <c r="AN220" s="3370"/>
      <c r="AO220" s="3370"/>
      <c r="AP220" s="3370"/>
      <c r="AQ220" s="3370"/>
      <c r="AR220" s="1614"/>
      <c r="AS220" s="1614"/>
      <c r="AT220" s="1614"/>
      <c r="AU220" s="1614"/>
      <c r="AV220" s="1398"/>
      <c r="AW220" s="1304"/>
      <c r="AX220" s="1305"/>
      <c r="AY220" s="33"/>
    </row>
    <row r="221" spans="2:51" ht="24.05" customHeight="1" x14ac:dyDescent="0.15">
      <c r="B221" s="1431">
        <v>5</v>
      </c>
      <c r="C221" s="1431">
        <v>1</v>
      </c>
      <c r="D221" s="3365"/>
      <c r="E221" s="3366"/>
      <c r="F221" s="3366"/>
      <c r="G221" s="3366"/>
      <c r="H221" s="3366"/>
      <c r="I221" s="3366"/>
      <c r="J221" s="3366"/>
      <c r="K221" s="3366"/>
      <c r="L221" s="3366"/>
      <c r="M221" s="3367"/>
      <c r="N221" s="3368"/>
      <c r="O221" s="3368"/>
      <c r="P221" s="3368"/>
      <c r="Q221" s="3368"/>
      <c r="R221" s="3368"/>
      <c r="S221" s="3368"/>
      <c r="T221" s="3368"/>
      <c r="U221" s="3368"/>
      <c r="V221" s="3368"/>
      <c r="W221" s="3368"/>
      <c r="X221" s="3368"/>
      <c r="Y221" s="3368"/>
      <c r="Z221" s="3368"/>
      <c r="AA221" s="3368"/>
      <c r="AB221" s="3368"/>
      <c r="AC221" s="3368"/>
      <c r="AD221" s="3368"/>
      <c r="AE221" s="3368"/>
      <c r="AF221" s="3368"/>
      <c r="AG221" s="3368"/>
      <c r="AH221" s="3368"/>
      <c r="AI221" s="3368"/>
      <c r="AJ221" s="3368"/>
      <c r="AK221" s="3368"/>
      <c r="AL221" s="3369"/>
      <c r="AM221" s="3370"/>
      <c r="AN221" s="3370"/>
      <c r="AO221" s="3370"/>
      <c r="AP221" s="3370"/>
      <c r="AQ221" s="3370"/>
      <c r="AR221" s="1614"/>
      <c r="AS221" s="1614"/>
      <c r="AT221" s="1614"/>
      <c r="AU221" s="1614"/>
      <c r="AV221" s="1398"/>
      <c r="AW221" s="1304"/>
      <c r="AX221" s="1305"/>
      <c r="AY221" s="33"/>
    </row>
    <row r="222" spans="2:51" ht="24.05" customHeight="1" x14ac:dyDescent="0.15">
      <c r="B222" s="1431">
        <v>6</v>
      </c>
      <c r="C222" s="1431">
        <v>1</v>
      </c>
      <c r="D222" s="3365"/>
      <c r="E222" s="3366"/>
      <c r="F222" s="3366"/>
      <c r="G222" s="3366"/>
      <c r="H222" s="3366"/>
      <c r="I222" s="3366"/>
      <c r="J222" s="3366"/>
      <c r="K222" s="3366"/>
      <c r="L222" s="3366"/>
      <c r="M222" s="3367"/>
      <c r="N222" s="3368"/>
      <c r="O222" s="3368"/>
      <c r="P222" s="3368"/>
      <c r="Q222" s="3368"/>
      <c r="R222" s="3368"/>
      <c r="S222" s="3368"/>
      <c r="T222" s="3368"/>
      <c r="U222" s="3368"/>
      <c r="V222" s="3368"/>
      <c r="W222" s="3368"/>
      <c r="X222" s="3368"/>
      <c r="Y222" s="3368"/>
      <c r="Z222" s="3368"/>
      <c r="AA222" s="3368"/>
      <c r="AB222" s="3368"/>
      <c r="AC222" s="3368"/>
      <c r="AD222" s="3368"/>
      <c r="AE222" s="3368"/>
      <c r="AF222" s="3368"/>
      <c r="AG222" s="3368"/>
      <c r="AH222" s="3368"/>
      <c r="AI222" s="3368"/>
      <c r="AJ222" s="3368"/>
      <c r="AK222" s="3368"/>
      <c r="AL222" s="3369"/>
      <c r="AM222" s="3370"/>
      <c r="AN222" s="3370"/>
      <c r="AO222" s="3370"/>
      <c r="AP222" s="3370"/>
      <c r="AQ222" s="3370"/>
      <c r="AR222" s="1614"/>
      <c r="AS222" s="1614"/>
      <c r="AT222" s="1614"/>
      <c r="AU222" s="1614"/>
      <c r="AV222" s="1398"/>
      <c r="AW222" s="1304"/>
      <c r="AX222" s="1305"/>
      <c r="AY222" s="33"/>
    </row>
    <row r="223" spans="2:51" ht="24.05" customHeight="1" x14ac:dyDescent="0.15">
      <c r="B223" s="1431">
        <v>7</v>
      </c>
      <c r="C223" s="1431">
        <v>1</v>
      </c>
      <c r="D223" s="3365"/>
      <c r="E223" s="3366"/>
      <c r="F223" s="3366"/>
      <c r="G223" s="3366"/>
      <c r="H223" s="3366"/>
      <c r="I223" s="3366"/>
      <c r="J223" s="3366"/>
      <c r="K223" s="3366"/>
      <c r="L223" s="3366"/>
      <c r="M223" s="3367"/>
      <c r="N223" s="3368"/>
      <c r="O223" s="3368"/>
      <c r="P223" s="3368"/>
      <c r="Q223" s="3368"/>
      <c r="R223" s="3368"/>
      <c r="S223" s="3368"/>
      <c r="T223" s="3368"/>
      <c r="U223" s="3368"/>
      <c r="V223" s="3368"/>
      <c r="W223" s="3368"/>
      <c r="X223" s="3368"/>
      <c r="Y223" s="3368"/>
      <c r="Z223" s="3368"/>
      <c r="AA223" s="3368"/>
      <c r="AB223" s="3368"/>
      <c r="AC223" s="3368"/>
      <c r="AD223" s="3368"/>
      <c r="AE223" s="3368"/>
      <c r="AF223" s="3368"/>
      <c r="AG223" s="3368"/>
      <c r="AH223" s="3368"/>
      <c r="AI223" s="3368"/>
      <c r="AJ223" s="3368"/>
      <c r="AK223" s="3368"/>
      <c r="AL223" s="3369"/>
      <c r="AM223" s="3370"/>
      <c r="AN223" s="3370"/>
      <c r="AO223" s="3370"/>
      <c r="AP223" s="3370"/>
      <c r="AQ223" s="3370"/>
      <c r="AR223" s="1614"/>
      <c r="AS223" s="1614"/>
      <c r="AT223" s="1614"/>
      <c r="AU223" s="1614"/>
      <c r="AV223" s="1398"/>
      <c r="AW223" s="1304"/>
      <c r="AX223" s="1305"/>
      <c r="AY223" s="33"/>
    </row>
    <row r="224" spans="2:51" ht="24.05" customHeight="1" x14ac:dyDescent="0.15">
      <c r="B224" s="1431">
        <v>8</v>
      </c>
      <c r="C224" s="1431">
        <v>1</v>
      </c>
      <c r="D224" s="3365"/>
      <c r="E224" s="3366"/>
      <c r="F224" s="3366"/>
      <c r="G224" s="3366"/>
      <c r="H224" s="3366"/>
      <c r="I224" s="3366"/>
      <c r="J224" s="3366"/>
      <c r="K224" s="3366"/>
      <c r="L224" s="3366"/>
      <c r="M224" s="3367"/>
      <c r="N224" s="3368"/>
      <c r="O224" s="3368"/>
      <c r="P224" s="3368"/>
      <c r="Q224" s="3368"/>
      <c r="R224" s="3368"/>
      <c r="S224" s="3368"/>
      <c r="T224" s="3368"/>
      <c r="U224" s="3368"/>
      <c r="V224" s="3368"/>
      <c r="W224" s="3368"/>
      <c r="X224" s="3368"/>
      <c r="Y224" s="3368"/>
      <c r="Z224" s="3368"/>
      <c r="AA224" s="3368"/>
      <c r="AB224" s="3368"/>
      <c r="AC224" s="3368"/>
      <c r="AD224" s="3368"/>
      <c r="AE224" s="3368"/>
      <c r="AF224" s="3368"/>
      <c r="AG224" s="3368"/>
      <c r="AH224" s="3368"/>
      <c r="AI224" s="3368"/>
      <c r="AJ224" s="3368"/>
      <c r="AK224" s="3368"/>
      <c r="AL224" s="3369"/>
      <c r="AM224" s="3370"/>
      <c r="AN224" s="3370"/>
      <c r="AO224" s="3370"/>
      <c r="AP224" s="3370"/>
      <c r="AQ224" s="3370"/>
      <c r="AR224" s="1614"/>
      <c r="AS224" s="1614"/>
      <c r="AT224" s="1614"/>
      <c r="AU224" s="1614"/>
      <c r="AV224" s="1398"/>
      <c r="AW224" s="1304"/>
      <c r="AX224" s="1305"/>
      <c r="AY224" s="33"/>
    </row>
    <row r="225" spans="1:52" ht="24.05" customHeight="1" x14ac:dyDescent="0.15">
      <c r="B225" s="1431">
        <v>9</v>
      </c>
      <c r="C225" s="1431">
        <v>1</v>
      </c>
      <c r="D225" s="3365"/>
      <c r="E225" s="3366"/>
      <c r="F225" s="3366"/>
      <c r="G225" s="3366"/>
      <c r="H225" s="3366"/>
      <c r="I225" s="3366"/>
      <c r="J225" s="3366"/>
      <c r="K225" s="3366"/>
      <c r="L225" s="3366"/>
      <c r="M225" s="3367"/>
      <c r="N225" s="3368"/>
      <c r="O225" s="3368"/>
      <c r="P225" s="3368"/>
      <c r="Q225" s="3368"/>
      <c r="R225" s="3368"/>
      <c r="S225" s="3368"/>
      <c r="T225" s="3368"/>
      <c r="U225" s="3368"/>
      <c r="V225" s="3368"/>
      <c r="W225" s="3368"/>
      <c r="X225" s="3368"/>
      <c r="Y225" s="3368"/>
      <c r="Z225" s="3368"/>
      <c r="AA225" s="3368"/>
      <c r="AB225" s="3368"/>
      <c r="AC225" s="3368"/>
      <c r="AD225" s="3368"/>
      <c r="AE225" s="3368"/>
      <c r="AF225" s="3368"/>
      <c r="AG225" s="3368"/>
      <c r="AH225" s="3368"/>
      <c r="AI225" s="3368"/>
      <c r="AJ225" s="3368"/>
      <c r="AK225" s="3368"/>
      <c r="AL225" s="3369"/>
      <c r="AM225" s="3370"/>
      <c r="AN225" s="3370"/>
      <c r="AO225" s="3370"/>
      <c r="AP225" s="3370"/>
      <c r="AQ225" s="3370"/>
      <c r="AR225" s="1614"/>
      <c r="AS225" s="1614"/>
      <c r="AT225" s="1614"/>
      <c r="AU225" s="1614"/>
      <c r="AV225" s="1398"/>
      <c r="AW225" s="1304"/>
      <c r="AX225" s="1305"/>
      <c r="AY225" s="33"/>
    </row>
    <row r="226" spans="1:52" ht="24.05" customHeight="1" x14ac:dyDescent="0.15">
      <c r="B226" s="1431">
        <v>10</v>
      </c>
      <c r="C226" s="1431">
        <v>1</v>
      </c>
      <c r="D226" s="3365"/>
      <c r="E226" s="3366"/>
      <c r="F226" s="3366"/>
      <c r="G226" s="3366"/>
      <c r="H226" s="3366"/>
      <c r="I226" s="3366"/>
      <c r="J226" s="3366"/>
      <c r="K226" s="3366"/>
      <c r="L226" s="3366"/>
      <c r="M226" s="3367"/>
      <c r="N226" s="3368"/>
      <c r="O226" s="3368"/>
      <c r="P226" s="3368"/>
      <c r="Q226" s="3368"/>
      <c r="R226" s="3368"/>
      <c r="S226" s="3368"/>
      <c r="T226" s="3368"/>
      <c r="U226" s="3368"/>
      <c r="V226" s="3368"/>
      <c r="W226" s="3368"/>
      <c r="X226" s="3368"/>
      <c r="Y226" s="3368"/>
      <c r="Z226" s="3368"/>
      <c r="AA226" s="3368"/>
      <c r="AB226" s="3368"/>
      <c r="AC226" s="3368"/>
      <c r="AD226" s="3368"/>
      <c r="AE226" s="3368"/>
      <c r="AF226" s="3368"/>
      <c r="AG226" s="3368"/>
      <c r="AH226" s="3368"/>
      <c r="AI226" s="3368"/>
      <c r="AJ226" s="3368"/>
      <c r="AK226" s="3368"/>
      <c r="AL226" s="3369"/>
      <c r="AM226" s="3370"/>
      <c r="AN226" s="3370"/>
      <c r="AO226" s="3370"/>
      <c r="AP226" s="3370"/>
      <c r="AQ226" s="3370"/>
      <c r="AR226" s="1614"/>
      <c r="AS226" s="1614"/>
      <c r="AT226" s="1614"/>
      <c r="AU226" s="1614"/>
      <c r="AV226" s="1398"/>
      <c r="AW226" s="1304"/>
      <c r="AX226" s="1305"/>
      <c r="AY226" s="33"/>
    </row>
    <row r="227" spans="1:52" ht="24.05" customHeight="1" x14ac:dyDescent="0.1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c r="AC227" s="113"/>
      <c r="AD227" s="113"/>
      <c r="AE227" s="113"/>
      <c r="AF227" s="113"/>
      <c r="AG227" s="113"/>
      <c r="AH227" s="113"/>
      <c r="AI227" s="113"/>
      <c r="AJ227" s="113"/>
      <c r="AK227" s="113"/>
      <c r="AL227" s="113"/>
      <c r="AM227" s="113"/>
      <c r="AN227" s="113"/>
      <c r="AO227" s="113"/>
      <c r="AP227" s="113"/>
      <c r="AQ227" s="113"/>
      <c r="AR227" s="113"/>
      <c r="AS227" s="113"/>
      <c r="AT227" s="113"/>
      <c r="AU227" s="113"/>
      <c r="AV227" s="113"/>
      <c r="AW227" s="113"/>
      <c r="AX227" s="113"/>
      <c r="AY227" s="113"/>
      <c r="AZ227" s="113"/>
    </row>
    <row r="228" spans="1:52" x14ac:dyDescent="0.15">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row>
    <row r="229" spans="1:52" ht="23.25" hidden="1" customHeight="1" x14ac:dyDescent="0.15">
      <c r="B229" t="s">
        <v>89</v>
      </c>
    </row>
    <row r="230" spans="1:52" ht="36" hidden="1" customHeight="1" x14ac:dyDescent="0.15">
      <c r="B230" s="750" t="s">
        <v>90</v>
      </c>
      <c r="C230" s="750"/>
      <c r="D230" s="750"/>
      <c r="E230" s="750"/>
      <c r="F230" s="750"/>
      <c r="G230" s="750"/>
      <c r="H230" s="750"/>
      <c r="I230" s="768"/>
      <c r="J230" s="768"/>
      <c r="K230" s="768"/>
      <c r="L230" s="768"/>
      <c r="M230" s="768"/>
      <c r="N230" s="768"/>
      <c r="O230" s="768"/>
      <c r="P230" s="768"/>
      <c r="Q230" s="768"/>
      <c r="R230" s="768"/>
      <c r="S230" s="768"/>
      <c r="T230" s="768"/>
      <c r="U230" s="768"/>
      <c r="V230" s="768"/>
      <c r="W230" s="768"/>
      <c r="X230" s="768"/>
      <c r="Y230" s="768"/>
    </row>
    <row r="231" spans="1:52" ht="36" hidden="1" customHeight="1" x14ac:dyDescent="0.15">
      <c r="B231" s="769" t="s">
        <v>91</v>
      </c>
      <c r="C231" s="770"/>
      <c r="D231" s="770"/>
      <c r="E231" s="770"/>
      <c r="F231" s="770"/>
      <c r="G231" s="770"/>
      <c r="H231" s="771"/>
      <c r="I231" s="764" t="s">
        <v>1584</v>
      </c>
      <c r="J231" s="741"/>
      <c r="K231" s="741"/>
      <c r="L231" s="741"/>
      <c r="M231" s="765"/>
      <c r="N231" s="772" t="s">
        <v>93</v>
      </c>
      <c r="O231" s="770"/>
      <c r="P231" s="770"/>
      <c r="Q231" s="770"/>
      <c r="R231" s="770"/>
      <c r="S231" s="770"/>
      <c r="T231" s="771"/>
      <c r="U231" s="764" t="s">
        <v>1584</v>
      </c>
      <c r="V231" s="741"/>
      <c r="W231" s="741"/>
      <c r="X231" s="741"/>
      <c r="Y231" s="765"/>
      <c r="Z231" s="772" t="s">
        <v>94</v>
      </c>
      <c r="AA231" s="770"/>
      <c r="AB231" s="770"/>
      <c r="AC231" s="770"/>
      <c r="AD231" s="770"/>
      <c r="AE231" s="770"/>
      <c r="AF231" s="771"/>
      <c r="AG231" s="764" t="s">
        <v>1584</v>
      </c>
      <c r="AH231" s="741"/>
      <c r="AI231" s="741"/>
      <c r="AJ231" s="741"/>
      <c r="AK231" s="765"/>
      <c r="AL231" s="772" t="s">
        <v>95</v>
      </c>
      <c r="AM231" s="770"/>
      <c r="AN231" s="770"/>
      <c r="AO231" s="770"/>
      <c r="AP231" s="770"/>
      <c r="AQ231" s="770"/>
      <c r="AR231" s="771"/>
      <c r="AS231" s="764" t="s">
        <v>1584</v>
      </c>
      <c r="AT231" s="741"/>
      <c r="AU231" s="741"/>
      <c r="AV231" s="741"/>
      <c r="AW231" s="765"/>
    </row>
    <row r="232" spans="1:52" ht="36" hidden="1" customHeight="1" x14ac:dyDescent="0.15">
      <c r="B232" s="772" t="s">
        <v>96</v>
      </c>
      <c r="C232" s="770"/>
      <c r="D232" s="770"/>
      <c r="E232" s="770"/>
      <c r="F232" s="770"/>
      <c r="G232" s="770"/>
      <c r="H232" s="771"/>
      <c r="I232" s="773"/>
      <c r="J232" s="774"/>
      <c r="K232" s="774"/>
      <c r="L232" s="774"/>
      <c r="M232" s="775"/>
      <c r="N232" s="772" t="s">
        <v>97</v>
      </c>
      <c r="O232" s="770"/>
      <c r="P232" s="770"/>
      <c r="Q232" s="770"/>
      <c r="R232" s="770"/>
      <c r="S232" s="770"/>
      <c r="T232" s="771"/>
      <c r="U232" s="773"/>
      <c r="V232" s="774"/>
      <c r="W232" s="774"/>
      <c r="X232" s="774"/>
      <c r="Y232" s="775"/>
      <c r="Z232" s="772" t="s">
        <v>98</v>
      </c>
      <c r="AA232" s="770"/>
      <c r="AB232" s="770"/>
      <c r="AC232" s="770"/>
      <c r="AD232" s="770"/>
      <c r="AE232" s="770"/>
      <c r="AF232" s="771"/>
      <c r="AG232" s="773"/>
      <c r="AH232" s="774"/>
      <c r="AI232" s="774"/>
      <c r="AJ232" s="774"/>
      <c r="AK232" s="775"/>
      <c r="AL232" s="769" t="s">
        <v>99</v>
      </c>
      <c r="AM232" s="770"/>
      <c r="AN232" s="770"/>
      <c r="AO232" s="770"/>
      <c r="AP232" s="770"/>
      <c r="AQ232" s="770"/>
      <c r="AR232" s="771"/>
      <c r="AS232" s="773"/>
      <c r="AT232" s="774"/>
      <c r="AU232" s="774"/>
      <c r="AV232" s="774"/>
      <c r="AW232" s="775"/>
    </row>
  </sheetData>
  <mergeCells count="702">
    <mergeCell ref="AQ1:AW1"/>
    <mergeCell ref="AK3:AQ3"/>
    <mergeCell ref="AR3:AY3"/>
    <mergeCell ref="B4:AY4"/>
    <mergeCell ref="B5:G5"/>
    <mergeCell ref="H5:Y5"/>
    <mergeCell ref="Z5:AE5"/>
    <mergeCell ref="AF5:AQ6"/>
    <mergeCell ref="AR5:AY5"/>
    <mergeCell ref="B6:G6"/>
    <mergeCell ref="B8:G9"/>
    <mergeCell ref="H8:Y9"/>
    <mergeCell ref="Z8:AE9"/>
    <mergeCell ref="AF8:AY9"/>
    <mergeCell ref="B10:G10"/>
    <mergeCell ref="H10:AY10"/>
    <mergeCell ref="H6:Y6"/>
    <mergeCell ref="Z6:AE6"/>
    <mergeCell ref="AR6:AY6"/>
    <mergeCell ref="B7:G7"/>
    <mergeCell ref="H7:Y7"/>
    <mergeCell ref="Z7:AE7"/>
    <mergeCell ref="AF7:AY7"/>
    <mergeCell ref="B11:G11"/>
    <mergeCell ref="H11:AY11"/>
    <mergeCell ref="B12:G12"/>
    <mergeCell ref="H12:AY12"/>
    <mergeCell ref="B13:G19"/>
    <mergeCell ref="H13:P13"/>
    <mergeCell ref="Q13:W13"/>
    <mergeCell ref="X13:AD13"/>
    <mergeCell ref="AE13:AK13"/>
    <mergeCell ref="AL13:AR13"/>
    <mergeCell ref="AS13:AY13"/>
    <mergeCell ref="H14:I17"/>
    <mergeCell ref="J14:P14"/>
    <mergeCell ref="Q14:W14"/>
    <mergeCell ref="X14:AD14"/>
    <mergeCell ref="AE14:AK14"/>
    <mergeCell ref="AL14:AR14"/>
    <mergeCell ref="AS14:AY14"/>
    <mergeCell ref="J15:P15"/>
    <mergeCell ref="Q15:W15"/>
    <mergeCell ref="J17:P17"/>
    <mergeCell ref="Q17:W17"/>
    <mergeCell ref="X17:AD17"/>
    <mergeCell ref="AE17:AK17"/>
    <mergeCell ref="AL17:AR17"/>
    <mergeCell ref="AS17:AY17"/>
    <mergeCell ref="X15:AD15"/>
    <mergeCell ref="AE15:AK15"/>
    <mergeCell ref="AL15:AR15"/>
    <mergeCell ref="AS15:AY15"/>
    <mergeCell ref="J16:P16"/>
    <mergeCell ref="Q16:W16"/>
    <mergeCell ref="X16:AD16"/>
    <mergeCell ref="AE16:AK16"/>
    <mergeCell ref="AL16:AR16"/>
    <mergeCell ref="AS16:AY16"/>
    <mergeCell ref="H19:P19"/>
    <mergeCell ref="Q19:W19"/>
    <mergeCell ref="X19:AD19"/>
    <mergeCell ref="AE19:AK19"/>
    <mergeCell ref="AL19:AR19"/>
    <mergeCell ref="AS19:AY19"/>
    <mergeCell ref="H18:P18"/>
    <mergeCell ref="Q18:W18"/>
    <mergeCell ref="X18:AD18"/>
    <mergeCell ref="AE18:AK18"/>
    <mergeCell ref="AL18:AR18"/>
    <mergeCell ref="AS18:AY18"/>
    <mergeCell ref="AP20:AT20"/>
    <mergeCell ref="AU20:AY20"/>
    <mergeCell ref="H21:Y22"/>
    <mergeCell ref="Z21:AB21"/>
    <mergeCell ref="AC21:AE21"/>
    <mergeCell ref="AF21:AJ21"/>
    <mergeCell ref="AK21:AO21"/>
    <mergeCell ref="AP21:AT21"/>
    <mergeCell ref="AU21:AY21"/>
    <mergeCell ref="Z22:AB22"/>
    <mergeCell ref="H20:Y20"/>
    <mergeCell ref="Z20:AB20"/>
    <mergeCell ref="AC20:AE20"/>
    <mergeCell ref="AF20:AJ20"/>
    <mergeCell ref="AK20:AO20"/>
    <mergeCell ref="AC22:AE22"/>
    <mergeCell ref="AF22:AJ22"/>
    <mergeCell ref="AK22:AO22"/>
    <mergeCell ref="AP22:AT22"/>
    <mergeCell ref="AU22:AY22"/>
    <mergeCell ref="B23:G25"/>
    <mergeCell ref="H23:Y23"/>
    <mergeCell ref="Z23:AB23"/>
    <mergeCell ref="AC23:AE23"/>
    <mergeCell ref="AF23:AJ23"/>
    <mergeCell ref="AK23:AO23"/>
    <mergeCell ref="AP23:AT23"/>
    <mergeCell ref="AU23:AY23"/>
    <mergeCell ref="B20:G22"/>
    <mergeCell ref="AU24:AY24"/>
    <mergeCell ref="AF25:AJ25"/>
    <mergeCell ref="AK25:AO25"/>
    <mergeCell ref="AP25:AT25"/>
    <mergeCell ref="AU25:AY25"/>
    <mergeCell ref="B26:G26"/>
    <mergeCell ref="H26:Y26"/>
    <mergeCell ref="Z26:AB26"/>
    <mergeCell ref="AC26:AY26"/>
    <mergeCell ref="H24:Y25"/>
    <mergeCell ref="Z24:AB25"/>
    <mergeCell ref="AC24:AE25"/>
    <mergeCell ref="AF24:AJ24"/>
    <mergeCell ref="AK24:AO24"/>
    <mergeCell ref="AP24:AT24"/>
    <mergeCell ref="D32:L32"/>
    <mergeCell ref="M32:R32"/>
    <mergeCell ref="S32:X32"/>
    <mergeCell ref="D33:L33"/>
    <mergeCell ref="M33:R33"/>
    <mergeCell ref="S33:X33"/>
    <mergeCell ref="M29:R29"/>
    <mergeCell ref="S29:X29"/>
    <mergeCell ref="D30:L30"/>
    <mergeCell ref="M30:R30"/>
    <mergeCell ref="S30:X30"/>
    <mergeCell ref="D31:L31"/>
    <mergeCell ref="M31:R31"/>
    <mergeCell ref="S31:X31"/>
    <mergeCell ref="D29:L29"/>
    <mergeCell ref="B38:C41"/>
    <mergeCell ref="D38:AY38"/>
    <mergeCell ref="D39:AY39"/>
    <mergeCell ref="D40:AY40"/>
    <mergeCell ref="D41:AY41"/>
    <mergeCell ref="D42:AY42"/>
    <mergeCell ref="D34:L34"/>
    <mergeCell ref="M34:R34"/>
    <mergeCell ref="S34:X34"/>
    <mergeCell ref="D35:L35"/>
    <mergeCell ref="M35:R35"/>
    <mergeCell ref="S35:X35"/>
    <mergeCell ref="B27:C35"/>
    <mergeCell ref="D27:L27"/>
    <mergeCell ref="M27:R27"/>
    <mergeCell ref="S27:X27"/>
    <mergeCell ref="Y27:AY27"/>
    <mergeCell ref="D28:L28"/>
    <mergeCell ref="M28:R28"/>
    <mergeCell ref="S28:X28"/>
    <mergeCell ref="Y28:AY35"/>
    <mergeCell ref="H47:AG47"/>
    <mergeCell ref="D48:G48"/>
    <mergeCell ref="H48:AG48"/>
    <mergeCell ref="B49:C53"/>
    <mergeCell ref="D49:G49"/>
    <mergeCell ref="H49:AG49"/>
    <mergeCell ref="D43:AY43"/>
    <mergeCell ref="B44:AY44"/>
    <mergeCell ref="D45:G45"/>
    <mergeCell ref="H45:AG45"/>
    <mergeCell ref="AH45:AY45"/>
    <mergeCell ref="B46:C48"/>
    <mergeCell ref="D46:G46"/>
    <mergeCell ref="H46:AG46"/>
    <mergeCell ref="AH46:AY48"/>
    <mergeCell ref="D47:G47"/>
    <mergeCell ref="AH49:AY53"/>
    <mergeCell ref="D50:G50"/>
    <mergeCell ref="H50:AG50"/>
    <mergeCell ref="D51:G51"/>
    <mergeCell ref="H51:AG51"/>
    <mergeCell ref="D52:G52"/>
    <mergeCell ref="H52:AG52"/>
    <mergeCell ref="D53:G53"/>
    <mergeCell ref="H53:AG53"/>
    <mergeCell ref="D58:G58"/>
    <mergeCell ref="H58:U58"/>
    <mergeCell ref="V58:AG58"/>
    <mergeCell ref="D59:G59"/>
    <mergeCell ref="H59:AG59"/>
    <mergeCell ref="B60:C60"/>
    <mergeCell ref="D60:AY60"/>
    <mergeCell ref="B54:C59"/>
    <mergeCell ref="D54:G54"/>
    <mergeCell ref="H54:AG54"/>
    <mergeCell ref="AH54:AY59"/>
    <mergeCell ref="D55:G55"/>
    <mergeCell ref="H55:AG55"/>
    <mergeCell ref="D56:G56"/>
    <mergeCell ref="H56:AG56"/>
    <mergeCell ref="D57:G57"/>
    <mergeCell ref="H57:AG57"/>
    <mergeCell ref="B66:AY66"/>
    <mergeCell ref="B67:F67"/>
    <mergeCell ref="G67:AY67"/>
    <mergeCell ref="B68:AY68"/>
    <mergeCell ref="B69:AY69"/>
    <mergeCell ref="B70:AY70"/>
    <mergeCell ref="D61:AY61"/>
    <mergeCell ref="D62:AY62"/>
    <mergeCell ref="D63:AY63"/>
    <mergeCell ref="B64:AY64"/>
    <mergeCell ref="B65:F65"/>
    <mergeCell ref="G65:AY65"/>
    <mergeCell ref="M71:AA71"/>
    <mergeCell ref="AL71:AY71"/>
    <mergeCell ref="B74:G135"/>
    <mergeCell ref="Q79:AS82"/>
    <mergeCell ref="Q87:AB89"/>
    <mergeCell ref="AI87:AT89"/>
    <mergeCell ref="Q90:AB97"/>
    <mergeCell ref="AI90:AT95"/>
    <mergeCell ref="AI98:AT100"/>
    <mergeCell ref="Q100:AB102"/>
    <mergeCell ref="AI101:AT106"/>
    <mergeCell ref="Q105:AB105"/>
    <mergeCell ref="Q106:AB111"/>
    <mergeCell ref="Q112:AB114"/>
    <mergeCell ref="B138:G181"/>
    <mergeCell ref="H138:AC138"/>
    <mergeCell ref="AD138:AY138"/>
    <mergeCell ref="H139:L139"/>
    <mergeCell ref="M139:Y139"/>
    <mergeCell ref="Z139:AC139"/>
    <mergeCell ref="H141:L141"/>
    <mergeCell ref="M141:Y141"/>
    <mergeCell ref="Z141:AC141"/>
    <mergeCell ref="AD141:AH141"/>
    <mergeCell ref="AI141:AU141"/>
    <mergeCell ref="AV141:AY141"/>
    <mergeCell ref="AD139:AH139"/>
    <mergeCell ref="AI139:AU139"/>
    <mergeCell ref="AV139:AY139"/>
    <mergeCell ref="H140:L140"/>
    <mergeCell ref="M140:Y140"/>
    <mergeCell ref="Z140:AC140"/>
    <mergeCell ref="AD140:AH140"/>
    <mergeCell ref="AI140:AU140"/>
    <mergeCell ref="AV140:AY140"/>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5:L145"/>
    <mergeCell ref="M145:Y145"/>
    <mergeCell ref="Z145:AC145"/>
    <mergeCell ref="AD145:AH145"/>
    <mergeCell ref="AI145:AU145"/>
    <mergeCell ref="AV145:AY145"/>
    <mergeCell ref="H144:L144"/>
    <mergeCell ref="M144:Y144"/>
    <mergeCell ref="Z144:AC144"/>
    <mergeCell ref="AD144:AH144"/>
    <mergeCell ref="AI144:AU144"/>
    <mergeCell ref="AV144:AY144"/>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9:AC149"/>
    <mergeCell ref="AD149:AY149"/>
    <mergeCell ref="H150:L150"/>
    <mergeCell ref="M150:Y150"/>
    <mergeCell ref="Z150:AC150"/>
    <mergeCell ref="AD150:AH150"/>
    <mergeCell ref="AI150:AU150"/>
    <mergeCell ref="AV150:AY150"/>
    <mergeCell ref="H148:L148"/>
    <mergeCell ref="M148:Y148"/>
    <mergeCell ref="Z148:AC148"/>
    <mergeCell ref="AD148:AH148"/>
    <mergeCell ref="AI148:AU148"/>
    <mergeCell ref="AV148:AY148"/>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6:L156"/>
    <mergeCell ref="M156:Y156"/>
    <mergeCell ref="Z156:AC156"/>
    <mergeCell ref="AD156:AH156"/>
    <mergeCell ref="AI156:AU156"/>
    <mergeCell ref="AV156:AY156"/>
    <mergeCell ref="H155:L155"/>
    <mergeCell ref="M155:Y155"/>
    <mergeCell ref="Z155:AC155"/>
    <mergeCell ref="AD155:AH155"/>
    <mergeCell ref="AI155:AU155"/>
    <mergeCell ref="AV155:AY155"/>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60:AC160"/>
    <mergeCell ref="AD160:AY160"/>
    <mergeCell ref="H161:L161"/>
    <mergeCell ref="M161:Y161"/>
    <mergeCell ref="Z161:AC161"/>
    <mergeCell ref="AD161:AH161"/>
    <mergeCell ref="AI161:AU161"/>
    <mergeCell ref="AV161:AY161"/>
    <mergeCell ref="H159:L159"/>
    <mergeCell ref="M159:Y159"/>
    <mergeCell ref="Z159:AC159"/>
    <mergeCell ref="AD159:AH159"/>
    <mergeCell ref="AI159:AU159"/>
    <mergeCell ref="AV159:AY159"/>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9:L169"/>
    <mergeCell ref="M169:Y169"/>
    <mergeCell ref="Z169:AC169"/>
    <mergeCell ref="AD169:AH169"/>
    <mergeCell ref="AI169:AU169"/>
    <mergeCell ref="AV169:AY169"/>
    <mergeCell ref="H168:L168"/>
    <mergeCell ref="M168:Y168"/>
    <mergeCell ref="Z168:AC168"/>
    <mergeCell ref="AD168:AH168"/>
    <mergeCell ref="AI168:AU168"/>
    <mergeCell ref="AV168:AY168"/>
    <mergeCell ref="H171:AC171"/>
    <mergeCell ref="AD171:AY171"/>
    <mergeCell ref="H172:L172"/>
    <mergeCell ref="M172:Y172"/>
    <mergeCell ref="Z172:AC172"/>
    <mergeCell ref="AD172:AH172"/>
    <mergeCell ref="AI172:AU172"/>
    <mergeCell ref="AV172:AY172"/>
    <mergeCell ref="H170:L170"/>
    <mergeCell ref="M170:Y170"/>
    <mergeCell ref="Z170:AC170"/>
    <mergeCell ref="AD170:AH170"/>
    <mergeCell ref="AI170:AU170"/>
    <mergeCell ref="AV170:AY170"/>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80:L180"/>
    <mergeCell ref="M180:Y180"/>
    <mergeCell ref="Z180:AC180"/>
    <mergeCell ref="AD180:AH180"/>
    <mergeCell ref="AI180:AU180"/>
    <mergeCell ref="AV180:AY180"/>
    <mergeCell ref="H179:L179"/>
    <mergeCell ref="M179:Y179"/>
    <mergeCell ref="Z179:AC179"/>
    <mergeCell ref="AD179:AH179"/>
    <mergeCell ref="AI179:AU179"/>
    <mergeCell ref="AV179:AY179"/>
    <mergeCell ref="B186:C186"/>
    <mergeCell ref="D186:M186"/>
    <mergeCell ref="N186:AK186"/>
    <mergeCell ref="AL186:AQ186"/>
    <mergeCell ref="AR186:AU186"/>
    <mergeCell ref="AV186:AX186"/>
    <mergeCell ref="H181:L181"/>
    <mergeCell ref="M181:Y181"/>
    <mergeCell ref="Z181:AC181"/>
    <mergeCell ref="AD181:AH181"/>
    <mergeCell ref="AI181:AU181"/>
    <mergeCell ref="AV181:AY181"/>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AL196:AQ196"/>
    <mergeCell ref="AR196:AU196"/>
    <mergeCell ref="AV196:AX196"/>
    <mergeCell ref="B195:C195"/>
    <mergeCell ref="D195:M195"/>
    <mergeCell ref="N195:AK195"/>
    <mergeCell ref="AL195:AQ195"/>
    <mergeCell ref="AR195:AU195"/>
    <mergeCell ref="AV195:AX195"/>
    <mergeCell ref="B199:H199"/>
    <mergeCell ref="I199:Y199"/>
    <mergeCell ref="B200:H200"/>
    <mergeCell ref="I200:M200"/>
    <mergeCell ref="N200:T200"/>
    <mergeCell ref="U200:Y200"/>
    <mergeCell ref="B196:C196"/>
    <mergeCell ref="D196:M196"/>
    <mergeCell ref="N196:AK196"/>
    <mergeCell ref="Z200:AF200"/>
    <mergeCell ref="AG200:AK200"/>
    <mergeCell ref="AL200:AR200"/>
    <mergeCell ref="AS200:AW200"/>
    <mergeCell ref="B201:H201"/>
    <mergeCell ref="I201:M201"/>
    <mergeCell ref="N201:T201"/>
    <mergeCell ref="U201:Y201"/>
    <mergeCell ref="Z201:AF201"/>
    <mergeCell ref="AG201:AK201"/>
    <mergeCell ref="B204:C204"/>
    <mergeCell ref="D204:M204"/>
    <mergeCell ref="N204:AK204"/>
    <mergeCell ref="AL204:AQ204"/>
    <mergeCell ref="AR204:AU204"/>
    <mergeCell ref="AV204:AX204"/>
    <mergeCell ref="AL201:AR201"/>
    <mergeCell ref="AS201:AW201"/>
    <mergeCell ref="B203:C203"/>
    <mergeCell ref="D203:M203"/>
    <mergeCell ref="N203:AK203"/>
    <mergeCell ref="AL203:AQ203"/>
    <mergeCell ref="AR203:AU203"/>
    <mergeCell ref="AV203:AX203"/>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6:C216"/>
    <mergeCell ref="D216:M216"/>
    <mergeCell ref="N216:AK216"/>
    <mergeCell ref="AL216:AQ216"/>
    <mergeCell ref="AR216:AU216"/>
    <mergeCell ref="AV216:AX216"/>
    <mergeCell ref="B213:C213"/>
    <mergeCell ref="D213:M213"/>
    <mergeCell ref="N213:AK213"/>
    <mergeCell ref="AL213:AQ213"/>
    <mergeCell ref="AR213:AU213"/>
    <mergeCell ref="AV213:AX213"/>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6:AQ226"/>
    <mergeCell ref="AR226:AU226"/>
    <mergeCell ref="AV226:AX226"/>
    <mergeCell ref="B225:C225"/>
    <mergeCell ref="D225:M225"/>
    <mergeCell ref="N225:AK225"/>
    <mergeCell ref="AL225:AQ225"/>
    <mergeCell ref="AR225:AU225"/>
    <mergeCell ref="AV225:AX225"/>
    <mergeCell ref="B230:H230"/>
    <mergeCell ref="I230:Y230"/>
    <mergeCell ref="B231:H231"/>
    <mergeCell ref="I231:M231"/>
    <mergeCell ref="N231:T231"/>
    <mergeCell ref="U231:Y231"/>
    <mergeCell ref="B226:C226"/>
    <mergeCell ref="D226:M226"/>
    <mergeCell ref="N226:AK226"/>
    <mergeCell ref="AL232:AR232"/>
    <mergeCell ref="AS232:AW232"/>
    <mergeCell ref="Z231:AF231"/>
    <mergeCell ref="AG231:AK231"/>
    <mergeCell ref="AL231:AR231"/>
    <mergeCell ref="AS231:AW231"/>
    <mergeCell ref="B232:H232"/>
    <mergeCell ref="I232:M232"/>
    <mergeCell ref="N232:T232"/>
    <mergeCell ref="U232:Y232"/>
    <mergeCell ref="Z232:AF232"/>
    <mergeCell ref="AG232:AK232"/>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6" max="50" man="1"/>
    <brk id="72" max="50" man="1"/>
    <brk id="136" max="50" man="1"/>
    <brk id="182" max="16383"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96"/>
  <sheetViews>
    <sheetView topLeftCell="Q1" zoomScaleNormal="100" zoomScaleSheetLayoutView="85"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1:51" ht="23.25" customHeight="1" x14ac:dyDescent="0.15">
      <c r="A1" s="33"/>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1072"/>
      <c r="AR1" s="1072"/>
      <c r="AS1" s="1072"/>
      <c r="AT1" s="1072"/>
      <c r="AU1" s="1072"/>
      <c r="AV1" s="1072"/>
      <c r="AW1" s="1072"/>
      <c r="AX1" s="34"/>
      <c r="AY1" s="33"/>
    </row>
    <row r="2" spans="1:51" ht="29.95" customHeight="1" thickBot="1" x14ac:dyDescent="0.2">
      <c r="A2" s="33"/>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1073" t="s">
        <v>0</v>
      </c>
      <c r="AL2" s="1073"/>
      <c r="AM2" s="1073"/>
      <c r="AN2" s="1073"/>
      <c r="AO2" s="1073"/>
      <c r="AP2" s="1073"/>
      <c r="AQ2" s="1073"/>
      <c r="AR2" s="2250" t="s">
        <v>1917</v>
      </c>
      <c r="AS2" s="2251"/>
      <c r="AT2" s="2251"/>
      <c r="AU2" s="2251"/>
      <c r="AV2" s="2251"/>
      <c r="AW2" s="2251"/>
      <c r="AX2" s="2251"/>
      <c r="AY2" s="2251"/>
    </row>
    <row r="3" spans="1:51" ht="19" thickBot="1" x14ac:dyDescent="0.2">
      <c r="A3" s="33"/>
      <c r="B3" s="1076" t="s">
        <v>1515</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1:51" ht="20.95" customHeight="1" x14ac:dyDescent="0.15">
      <c r="A4" s="33"/>
      <c r="B4" s="1079" t="s">
        <v>1</v>
      </c>
      <c r="C4" s="1080"/>
      <c r="D4" s="1080"/>
      <c r="E4" s="1080"/>
      <c r="F4" s="1080"/>
      <c r="G4" s="1080"/>
      <c r="H4" s="3033" t="s">
        <v>1918</v>
      </c>
      <c r="I4" s="3619"/>
      <c r="J4" s="3619"/>
      <c r="K4" s="3619"/>
      <c r="L4" s="3619"/>
      <c r="M4" s="3619"/>
      <c r="N4" s="3619"/>
      <c r="O4" s="3619"/>
      <c r="P4" s="3619"/>
      <c r="Q4" s="3619"/>
      <c r="R4" s="3619"/>
      <c r="S4" s="3619"/>
      <c r="T4" s="3619"/>
      <c r="U4" s="3619"/>
      <c r="V4" s="3619"/>
      <c r="W4" s="3619"/>
      <c r="X4" s="3619"/>
      <c r="Y4" s="3619"/>
      <c r="Z4" s="1084" t="s">
        <v>1919</v>
      </c>
      <c r="AA4" s="1085"/>
      <c r="AB4" s="1085"/>
      <c r="AC4" s="1085"/>
      <c r="AD4" s="1085"/>
      <c r="AE4" s="1086"/>
      <c r="AF4" s="3034" t="s">
        <v>1920</v>
      </c>
      <c r="AG4" s="3620"/>
      <c r="AH4" s="3620"/>
      <c r="AI4" s="3620"/>
      <c r="AJ4" s="3620"/>
      <c r="AK4" s="3620"/>
      <c r="AL4" s="3620"/>
      <c r="AM4" s="3620"/>
      <c r="AN4" s="3620"/>
      <c r="AO4" s="3620"/>
      <c r="AP4" s="3620"/>
      <c r="AQ4" s="3621"/>
      <c r="AR4" s="1093" t="s">
        <v>2</v>
      </c>
      <c r="AS4" s="1085"/>
      <c r="AT4" s="1085"/>
      <c r="AU4" s="1085"/>
      <c r="AV4" s="1085"/>
      <c r="AW4" s="1085"/>
      <c r="AX4" s="1085"/>
      <c r="AY4" s="1094"/>
    </row>
    <row r="5" spans="1:51" ht="47.95" customHeight="1" x14ac:dyDescent="0.15">
      <c r="A5" s="33"/>
      <c r="B5" s="1095" t="s">
        <v>3</v>
      </c>
      <c r="C5" s="1096"/>
      <c r="D5" s="1096"/>
      <c r="E5" s="1096"/>
      <c r="F5" s="1096"/>
      <c r="G5" s="1097"/>
      <c r="H5" s="1648" t="s">
        <v>1519</v>
      </c>
      <c r="I5" s="1649"/>
      <c r="J5" s="1649"/>
      <c r="K5" s="1649"/>
      <c r="L5" s="1649"/>
      <c r="M5" s="1649"/>
      <c r="N5" s="1649"/>
      <c r="O5" s="1649"/>
      <c r="P5" s="1649"/>
      <c r="Q5" s="1649"/>
      <c r="R5" s="1649"/>
      <c r="S5" s="1649"/>
      <c r="T5" s="1649"/>
      <c r="U5" s="1649"/>
      <c r="V5" s="1649"/>
      <c r="W5" s="1109"/>
      <c r="X5" s="1109"/>
      <c r="Y5" s="1109"/>
      <c r="Z5" s="1125" t="s">
        <v>4</v>
      </c>
      <c r="AA5" s="1126"/>
      <c r="AB5" s="1126"/>
      <c r="AC5" s="1126"/>
      <c r="AD5" s="1126"/>
      <c r="AE5" s="1127"/>
      <c r="AF5" s="3622"/>
      <c r="AG5" s="1206"/>
      <c r="AH5" s="1206"/>
      <c r="AI5" s="1206"/>
      <c r="AJ5" s="1206"/>
      <c r="AK5" s="1206"/>
      <c r="AL5" s="1206"/>
      <c r="AM5" s="1206"/>
      <c r="AN5" s="1206"/>
      <c r="AO5" s="1206"/>
      <c r="AP5" s="1206"/>
      <c r="AQ5" s="1207"/>
      <c r="AR5" s="3616" t="s">
        <v>1921</v>
      </c>
      <c r="AS5" s="3617"/>
      <c r="AT5" s="3617"/>
      <c r="AU5" s="3617"/>
      <c r="AV5" s="3617"/>
      <c r="AW5" s="3617"/>
      <c r="AX5" s="3617"/>
      <c r="AY5" s="3618"/>
    </row>
    <row r="6" spans="1:51" ht="30.8" customHeight="1" x14ac:dyDescent="0.15">
      <c r="A6" s="33"/>
      <c r="B6" s="1131" t="s">
        <v>5</v>
      </c>
      <c r="C6" s="1132"/>
      <c r="D6" s="1132"/>
      <c r="E6" s="1132"/>
      <c r="F6" s="1132"/>
      <c r="G6" s="1132"/>
      <c r="H6" s="1133" t="s">
        <v>148</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2164" t="s">
        <v>1922</v>
      </c>
      <c r="AG6" s="2164"/>
      <c r="AH6" s="2164"/>
      <c r="AI6" s="2164"/>
      <c r="AJ6" s="2164"/>
      <c r="AK6" s="2164"/>
      <c r="AL6" s="2164"/>
      <c r="AM6" s="2164"/>
      <c r="AN6" s="2164"/>
      <c r="AO6" s="2164"/>
      <c r="AP6" s="2164"/>
      <c r="AQ6" s="2164"/>
      <c r="AR6" s="701"/>
      <c r="AS6" s="701"/>
      <c r="AT6" s="701"/>
      <c r="AU6" s="701"/>
      <c r="AV6" s="701"/>
      <c r="AW6" s="701"/>
      <c r="AX6" s="701"/>
      <c r="AY6" s="2165"/>
    </row>
    <row r="7" spans="1:51" ht="18" customHeight="1" x14ac:dyDescent="0.15">
      <c r="A7" s="33"/>
      <c r="B7" s="1098" t="s">
        <v>112</v>
      </c>
      <c r="C7" s="1099"/>
      <c r="D7" s="1099"/>
      <c r="E7" s="1099"/>
      <c r="F7" s="1099"/>
      <c r="G7" s="1099"/>
      <c r="H7" s="3018" t="s">
        <v>1923</v>
      </c>
      <c r="I7" s="3019"/>
      <c r="J7" s="3019"/>
      <c r="K7" s="3019"/>
      <c r="L7" s="3019"/>
      <c r="M7" s="3019"/>
      <c r="N7" s="3019"/>
      <c r="O7" s="3019"/>
      <c r="P7" s="3019"/>
      <c r="Q7" s="3019"/>
      <c r="R7" s="3019"/>
      <c r="S7" s="3019"/>
      <c r="T7" s="3019"/>
      <c r="U7" s="3019"/>
      <c r="V7" s="3019"/>
      <c r="W7" s="1467"/>
      <c r="X7" s="1467"/>
      <c r="Y7" s="3611"/>
      <c r="Z7" s="1108" t="s">
        <v>1924</v>
      </c>
      <c r="AA7" s="1109"/>
      <c r="AB7" s="1109"/>
      <c r="AC7" s="1109"/>
      <c r="AD7" s="1109"/>
      <c r="AE7" s="1110"/>
      <c r="AF7" s="3613" t="s">
        <v>1922</v>
      </c>
      <c r="AG7" s="1737"/>
      <c r="AH7" s="1737"/>
      <c r="AI7" s="1737"/>
      <c r="AJ7" s="1737"/>
      <c r="AK7" s="1737"/>
      <c r="AL7" s="1737"/>
      <c r="AM7" s="1737"/>
      <c r="AN7" s="1737"/>
      <c r="AO7" s="1737"/>
      <c r="AP7" s="1737"/>
      <c r="AQ7" s="1737"/>
      <c r="AR7" s="1737"/>
      <c r="AS7" s="1737"/>
      <c r="AT7" s="1737"/>
      <c r="AU7" s="1737"/>
      <c r="AV7" s="1737"/>
      <c r="AW7" s="1737"/>
      <c r="AX7" s="1737"/>
      <c r="AY7" s="3614"/>
    </row>
    <row r="8" spans="1:51" ht="24.05" customHeight="1" x14ac:dyDescent="0.15">
      <c r="A8" s="33"/>
      <c r="B8" s="1100"/>
      <c r="C8" s="1101"/>
      <c r="D8" s="1101"/>
      <c r="E8" s="1101"/>
      <c r="F8" s="1101"/>
      <c r="G8" s="1101"/>
      <c r="H8" s="3022"/>
      <c r="I8" s="3023"/>
      <c r="J8" s="3023"/>
      <c r="K8" s="3023"/>
      <c r="L8" s="3023"/>
      <c r="M8" s="3023"/>
      <c r="N8" s="3023"/>
      <c r="O8" s="3023"/>
      <c r="P8" s="3023"/>
      <c r="Q8" s="3023"/>
      <c r="R8" s="3023"/>
      <c r="S8" s="3023"/>
      <c r="T8" s="3023"/>
      <c r="U8" s="3023"/>
      <c r="V8" s="3023"/>
      <c r="W8" s="1473"/>
      <c r="X8" s="1473"/>
      <c r="Y8" s="3612"/>
      <c r="Z8" s="1111"/>
      <c r="AA8" s="1109"/>
      <c r="AB8" s="1109"/>
      <c r="AC8" s="1109"/>
      <c r="AD8" s="1109"/>
      <c r="AE8" s="1110"/>
      <c r="AF8" s="1740"/>
      <c r="AG8" s="1740"/>
      <c r="AH8" s="1740"/>
      <c r="AI8" s="1740"/>
      <c r="AJ8" s="1740"/>
      <c r="AK8" s="1740"/>
      <c r="AL8" s="1740"/>
      <c r="AM8" s="1740"/>
      <c r="AN8" s="1740"/>
      <c r="AO8" s="1740"/>
      <c r="AP8" s="1740"/>
      <c r="AQ8" s="1740"/>
      <c r="AR8" s="1740"/>
      <c r="AS8" s="1740"/>
      <c r="AT8" s="1740"/>
      <c r="AU8" s="1740"/>
      <c r="AV8" s="1740"/>
      <c r="AW8" s="1740"/>
      <c r="AX8" s="1740"/>
      <c r="AY8" s="3615"/>
    </row>
    <row r="9" spans="1:51" ht="103.6" customHeight="1" x14ac:dyDescent="0.15">
      <c r="A9" s="33"/>
      <c r="B9" s="1118" t="s">
        <v>113</v>
      </c>
      <c r="C9" s="1119"/>
      <c r="D9" s="1119"/>
      <c r="E9" s="1119"/>
      <c r="F9" s="1119"/>
      <c r="G9" s="1119"/>
      <c r="H9" s="1120" t="s">
        <v>1925</v>
      </c>
      <c r="I9" s="1121"/>
      <c r="J9" s="1121"/>
      <c r="K9" s="1121"/>
      <c r="L9" s="1121"/>
      <c r="M9" s="1121"/>
      <c r="N9" s="1121"/>
      <c r="O9" s="1121"/>
      <c r="P9" s="1121"/>
      <c r="Q9" s="1121"/>
      <c r="R9" s="1121"/>
      <c r="S9" s="1121"/>
      <c r="T9" s="1121"/>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c r="AT9" s="1121"/>
      <c r="AU9" s="1121"/>
      <c r="AV9" s="1121"/>
      <c r="AW9" s="1121"/>
      <c r="AX9" s="1121"/>
      <c r="AY9" s="1122"/>
    </row>
    <row r="10" spans="1:51" ht="137.30000000000001" customHeight="1" x14ac:dyDescent="0.15">
      <c r="A10" s="33"/>
      <c r="B10" s="1118" t="s">
        <v>114</v>
      </c>
      <c r="C10" s="1119"/>
      <c r="D10" s="1119"/>
      <c r="E10" s="1119"/>
      <c r="F10" s="1119"/>
      <c r="G10" s="1119"/>
      <c r="H10" s="1120" t="s">
        <v>1926</v>
      </c>
      <c r="I10" s="1121"/>
      <c r="J10" s="1121"/>
      <c r="K10" s="1121"/>
      <c r="L10" s="1121"/>
      <c r="M10" s="1121"/>
      <c r="N10" s="1121"/>
      <c r="O10" s="1121"/>
      <c r="P10" s="1121"/>
      <c r="Q10" s="1121"/>
      <c r="R10" s="1121"/>
      <c r="S10" s="1121"/>
      <c r="T10" s="1121"/>
      <c r="U10" s="1121"/>
      <c r="V10" s="1121"/>
      <c r="W10" s="1121"/>
      <c r="X10" s="1121"/>
      <c r="Y10" s="1121"/>
      <c r="Z10" s="1121"/>
      <c r="AA10" s="1121"/>
      <c r="AB10" s="1121"/>
      <c r="AC10" s="1121"/>
      <c r="AD10" s="1121"/>
      <c r="AE10" s="1121"/>
      <c r="AF10" s="1121"/>
      <c r="AG10" s="1121"/>
      <c r="AH10" s="1121"/>
      <c r="AI10" s="1121"/>
      <c r="AJ10" s="1121"/>
      <c r="AK10" s="1121"/>
      <c r="AL10" s="1121"/>
      <c r="AM10" s="1121"/>
      <c r="AN10" s="1121"/>
      <c r="AO10" s="1121"/>
      <c r="AP10" s="1121"/>
      <c r="AQ10" s="1121"/>
      <c r="AR10" s="1121"/>
      <c r="AS10" s="1121"/>
      <c r="AT10" s="1121"/>
      <c r="AU10" s="1121"/>
      <c r="AV10" s="1121"/>
      <c r="AW10" s="1121"/>
      <c r="AX10" s="1121"/>
      <c r="AY10" s="1122"/>
    </row>
    <row r="11" spans="1:51" ht="29.3" customHeight="1" x14ac:dyDescent="0.15">
      <c r="A11" s="33"/>
      <c r="B11" s="1118" t="s">
        <v>10</v>
      </c>
      <c r="C11" s="1119"/>
      <c r="D11" s="1119"/>
      <c r="E11" s="1119"/>
      <c r="F11" s="1119"/>
      <c r="G11" s="1143"/>
      <c r="H11" s="2276" t="s">
        <v>1927</v>
      </c>
      <c r="I11" s="2277"/>
      <c r="J11" s="2277"/>
      <c r="K11" s="2277"/>
      <c r="L11" s="2277"/>
      <c r="M11" s="2277"/>
      <c r="N11" s="2277"/>
      <c r="O11" s="2277"/>
      <c r="P11" s="2277"/>
      <c r="Q11" s="2277"/>
      <c r="R11" s="2277"/>
      <c r="S11" s="2277"/>
      <c r="T11" s="2277"/>
      <c r="U11" s="2277"/>
      <c r="V11" s="2277"/>
      <c r="W11" s="2277"/>
      <c r="X11" s="2277"/>
      <c r="Y11" s="2277"/>
      <c r="Z11" s="2277"/>
      <c r="AA11" s="2277"/>
      <c r="AB11" s="2277"/>
      <c r="AC11" s="2277"/>
      <c r="AD11" s="2277"/>
      <c r="AE11" s="2277"/>
      <c r="AF11" s="2277"/>
      <c r="AG11" s="2277"/>
      <c r="AH11" s="2277"/>
      <c r="AI11" s="2277"/>
      <c r="AJ11" s="2277"/>
      <c r="AK11" s="2277"/>
      <c r="AL11" s="2277"/>
      <c r="AM11" s="2277"/>
      <c r="AN11" s="2277"/>
      <c r="AO11" s="2277"/>
      <c r="AP11" s="2277"/>
      <c r="AQ11" s="2277"/>
      <c r="AR11" s="2277"/>
      <c r="AS11" s="2277"/>
      <c r="AT11" s="2277"/>
      <c r="AU11" s="2277"/>
      <c r="AV11" s="2277"/>
      <c r="AW11" s="2277"/>
      <c r="AX11" s="2277"/>
      <c r="AY11" s="2278"/>
    </row>
    <row r="12" spans="1:51" ht="20.95" customHeight="1" x14ac:dyDescent="0.15">
      <c r="A12" s="33"/>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1:51" ht="18" customHeight="1" x14ac:dyDescent="0.15">
      <c r="A13" s="33"/>
      <c r="B13" s="685"/>
      <c r="C13" s="686"/>
      <c r="D13" s="686"/>
      <c r="E13" s="686"/>
      <c r="F13" s="686"/>
      <c r="G13" s="687"/>
      <c r="H13" s="1159" t="s">
        <v>17</v>
      </c>
      <c r="I13" s="1160"/>
      <c r="J13" s="1165" t="s">
        <v>18</v>
      </c>
      <c r="K13" s="1166"/>
      <c r="L13" s="1166"/>
      <c r="M13" s="1166"/>
      <c r="N13" s="1166"/>
      <c r="O13" s="1166"/>
      <c r="P13" s="1167"/>
      <c r="Q13" s="3001">
        <v>0</v>
      </c>
      <c r="R13" s="3002"/>
      <c r="S13" s="3002"/>
      <c r="T13" s="3002"/>
      <c r="U13" s="3002"/>
      <c r="V13" s="3002"/>
      <c r="W13" s="3003"/>
      <c r="X13" s="3001">
        <v>0</v>
      </c>
      <c r="Y13" s="3002"/>
      <c r="Z13" s="3002"/>
      <c r="AA13" s="3002"/>
      <c r="AB13" s="3002"/>
      <c r="AC13" s="3002"/>
      <c r="AD13" s="3003"/>
      <c r="AE13" s="3601">
        <v>0</v>
      </c>
      <c r="AF13" s="3602"/>
      <c r="AG13" s="3602"/>
      <c r="AH13" s="3602"/>
      <c r="AI13" s="3602"/>
      <c r="AJ13" s="3602"/>
      <c r="AK13" s="3603"/>
      <c r="AL13" s="3010">
        <v>0</v>
      </c>
      <c r="AM13" s="3010"/>
      <c r="AN13" s="3010"/>
      <c r="AO13" s="3010"/>
      <c r="AP13" s="3010"/>
      <c r="AQ13" s="3010"/>
      <c r="AR13" s="3010"/>
      <c r="AS13" s="3607">
        <v>0</v>
      </c>
      <c r="AT13" s="3608"/>
      <c r="AU13" s="3608"/>
      <c r="AV13" s="3608"/>
      <c r="AW13" s="3608"/>
      <c r="AX13" s="3608"/>
      <c r="AY13" s="3609"/>
    </row>
    <row r="14" spans="1:51" ht="18" customHeight="1" x14ac:dyDescent="0.15">
      <c r="A14" s="33"/>
      <c r="B14" s="685"/>
      <c r="C14" s="686"/>
      <c r="D14" s="686"/>
      <c r="E14" s="686"/>
      <c r="F14" s="686"/>
      <c r="G14" s="687"/>
      <c r="H14" s="2997"/>
      <c r="I14" s="1162"/>
      <c r="J14" s="2998"/>
      <c r="K14" s="2999"/>
      <c r="L14" s="2999"/>
      <c r="M14" s="2999"/>
      <c r="N14" s="2999"/>
      <c r="O14" s="2999"/>
      <c r="P14" s="3000"/>
      <c r="Q14" s="3004"/>
      <c r="R14" s="3005"/>
      <c r="S14" s="3005"/>
      <c r="T14" s="3005"/>
      <c r="U14" s="3005"/>
      <c r="V14" s="3005"/>
      <c r="W14" s="3006"/>
      <c r="X14" s="3004"/>
      <c r="Y14" s="3005"/>
      <c r="Z14" s="3005"/>
      <c r="AA14" s="3005"/>
      <c r="AB14" s="3005"/>
      <c r="AC14" s="3005"/>
      <c r="AD14" s="3006"/>
      <c r="AE14" s="3604"/>
      <c r="AF14" s="3605"/>
      <c r="AG14" s="3605"/>
      <c r="AH14" s="3605"/>
      <c r="AI14" s="3605"/>
      <c r="AJ14" s="3605"/>
      <c r="AK14" s="3606"/>
      <c r="AL14" s="2996" t="s">
        <v>1928</v>
      </c>
      <c r="AM14" s="2378"/>
      <c r="AN14" s="2378"/>
      <c r="AO14" s="2378"/>
      <c r="AP14" s="2378"/>
      <c r="AQ14" s="2378"/>
      <c r="AR14" s="2379"/>
      <c r="AS14" s="3004" t="s">
        <v>1929</v>
      </c>
      <c r="AT14" s="3005"/>
      <c r="AU14" s="3005"/>
      <c r="AV14" s="3005"/>
      <c r="AW14" s="3005"/>
      <c r="AX14" s="3005"/>
      <c r="AY14" s="3610"/>
    </row>
    <row r="15" spans="1:51" ht="20.95" customHeight="1" x14ac:dyDescent="0.15">
      <c r="A15" s="33"/>
      <c r="B15" s="685"/>
      <c r="C15" s="686"/>
      <c r="D15" s="686"/>
      <c r="E15" s="686"/>
      <c r="F15" s="686"/>
      <c r="G15" s="687"/>
      <c r="H15" s="1161"/>
      <c r="I15" s="1162"/>
      <c r="J15" s="1173" t="s">
        <v>19</v>
      </c>
      <c r="K15" s="1174"/>
      <c r="L15" s="1174"/>
      <c r="M15" s="1174"/>
      <c r="N15" s="1174"/>
      <c r="O15" s="1174"/>
      <c r="P15" s="1175"/>
      <c r="Q15" s="3597">
        <v>0</v>
      </c>
      <c r="R15" s="2989"/>
      <c r="S15" s="2989"/>
      <c r="T15" s="2989"/>
      <c r="U15" s="2989"/>
      <c r="V15" s="2989"/>
      <c r="W15" s="2989"/>
      <c r="X15" s="2989">
        <v>0</v>
      </c>
      <c r="Y15" s="2989"/>
      <c r="Z15" s="2989"/>
      <c r="AA15" s="2989"/>
      <c r="AB15" s="2989"/>
      <c r="AC15" s="2989"/>
      <c r="AD15" s="2989"/>
      <c r="AE15" s="3598" t="s">
        <v>1930</v>
      </c>
      <c r="AF15" s="3599"/>
      <c r="AG15" s="3599"/>
      <c r="AH15" s="3599"/>
      <c r="AI15" s="3599"/>
      <c r="AJ15" s="3599"/>
      <c r="AK15" s="3600"/>
      <c r="AL15" s="3594">
        <v>0</v>
      </c>
      <c r="AM15" s="3594"/>
      <c r="AN15" s="3594"/>
      <c r="AO15" s="3594"/>
      <c r="AP15" s="3594"/>
      <c r="AQ15" s="3594"/>
      <c r="AR15" s="3594"/>
      <c r="AS15" s="3595"/>
      <c r="AT15" s="3595"/>
      <c r="AU15" s="3595"/>
      <c r="AV15" s="3595"/>
      <c r="AW15" s="3595"/>
      <c r="AX15" s="3595"/>
      <c r="AY15" s="3596"/>
    </row>
    <row r="16" spans="1:51" ht="24.75" customHeight="1" x14ac:dyDescent="0.15">
      <c r="A16" s="33"/>
      <c r="B16" s="685"/>
      <c r="C16" s="686"/>
      <c r="D16" s="686"/>
      <c r="E16" s="686"/>
      <c r="F16" s="686"/>
      <c r="G16" s="687"/>
      <c r="H16" s="1161"/>
      <c r="I16" s="1162"/>
      <c r="J16" s="1173" t="s">
        <v>20</v>
      </c>
      <c r="K16" s="1174"/>
      <c r="L16" s="1174"/>
      <c r="M16" s="1174"/>
      <c r="N16" s="1174"/>
      <c r="O16" s="1174"/>
      <c r="P16" s="1175"/>
      <c r="Q16" s="2989">
        <v>0</v>
      </c>
      <c r="R16" s="2989"/>
      <c r="S16" s="2989"/>
      <c r="T16" s="2989"/>
      <c r="U16" s="2989"/>
      <c r="V16" s="2989"/>
      <c r="W16" s="2989"/>
      <c r="X16" s="2989">
        <v>0</v>
      </c>
      <c r="Y16" s="2989"/>
      <c r="Z16" s="2989"/>
      <c r="AA16" s="2989"/>
      <c r="AB16" s="2989"/>
      <c r="AC16" s="2989"/>
      <c r="AD16" s="2989"/>
      <c r="AE16" s="3594">
        <v>-35434.596111999999</v>
      </c>
      <c r="AF16" s="3594"/>
      <c r="AG16" s="3594"/>
      <c r="AH16" s="3594"/>
      <c r="AI16" s="3594"/>
      <c r="AJ16" s="3594"/>
      <c r="AK16" s="3594"/>
      <c r="AL16" s="3594">
        <v>35434.596111999999</v>
      </c>
      <c r="AM16" s="3594"/>
      <c r="AN16" s="3594"/>
      <c r="AO16" s="3594"/>
      <c r="AP16" s="3594"/>
      <c r="AQ16" s="3594"/>
      <c r="AR16" s="3594"/>
      <c r="AS16" s="3595"/>
      <c r="AT16" s="3595"/>
      <c r="AU16" s="3595"/>
      <c r="AV16" s="3595"/>
      <c r="AW16" s="3595"/>
      <c r="AX16" s="3595"/>
      <c r="AY16" s="3596"/>
    </row>
    <row r="17" spans="1:51" ht="24.75" customHeight="1" x14ac:dyDescent="0.15">
      <c r="A17" s="33"/>
      <c r="B17" s="685"/>
      <c r="C17" s="686"/>
      <c r="D17" s="686"/>
      <c r="E17" s="686"/>
      <c r="F17" s="686"/>
      <c r="G17" s="687"/>
      <c r="H17" s="1163"/>
      <c r="I17" s="1164"/>
      <c r="J17" s="1177" t="s">
        <v>21</v>
      </c>
      <c r="K17" s="1178"/>
      <c r="L17" s="1178"/>
      <c r="M17" s="1178"/>
      <c r="N17" s="1178"/>
      <c r="O17" s="1178"/>
      <c r="P17" s="1179"/>
      <c r="Q17" s="2984">
        <v>0</v>
      </c>
      <c r="R17" s="2984"/>
      <c r="S17" s="2984"/>
      <c r="T17" s="2984"/>
      <c r="U17" s="2984"/>
      <c r="V17" s="2984"/>
      <c r="W17" s="2984"/>
      <c r="X17" s="2984">
        <v>0</v>
      </c>
      <c r="Y17" s="2984"/>
      <c r="Z17" s="2984"/>
      <c r="AA17" s="2984"/>
      <c r="AB17" s="2984"/>
      <c r="AC17" s="2984"/>
      <c r="AD17" s="2984"/>
      <c r="AE17" s="3590">
        <f>SUM(AE13:AK16)+54810</f>
        <v>19375.403888000001</v>
      </c>
      <c r="AF17" s="3591"/>
      <c r="AG17" s="3591"/>
      <c r="AH17" s="3591"/>
      <c r="AI17" s="3591"/>
      <c r="AJ17" s="3591"/>
      <c r="AK17" s="3592"/>
      <c r="AL17" s="2985">
        <f>SUM(AL13:AR16)+1177</f>
        <v>36611.596111999999</v>
      </c>
      <c r="AM17" s="2985"/>
      <c r="AN17" s="2985"/>
      <c r="AO17" s="2985"/>
      <c r="AP17" s="2985"/>
      <c r="AQ17" s="2985"/>
      <c r="AR17" s="2985"/>
      <c r="AS17" s="2985">
        <f>S35</f>
        <v>14620.793</v>
      </c>
      <c r="AT17" s="2985"/>
      <c r="AU17" s="2985"/>
      <c r="AV17" s="2985"/>
      <c r="AW17" s="2985"/>
      <c r="AX17" s="2985"/>
      <c r="AY17" s="3593"/>
    </row>
    <row r="18" spans="1:51" ht="24.75" customHeight="1" x14ac:dyDescent="0.15">
      <c r="A18" s="33"/>
      <c r="B18" s="685"/>
      <c r="C18" s="686"/>
      <c r="D18" s="686"/>
      <c r="E18" s="686"/>
      <c r="F18" s="686"/>
      <c r="G18" s="687"/>
      <c r="H18" s="1190" t="s">
        <v>22</v>
      </c>
      <c r="I18" s="1191"/>
      <c r="J18" s="1191"/>
      <c r="K18" s="1191"/>
      <c r="L18" s="1191"/>
      <c r="M18" s="1191"/>
      <c r="N18" s="1191"/>
      <c r="O18" s="1191"/>
      <c r="P18" s="1191"/>
      <c r="Q18" s="2977">
        <v>0</v>
      </c>
      <c r="R18" s="2977"/>
      <c r="S18" s="2977"/>
      <c r="T18" s="2977"/>
      <c r="U18" s="2977"/>
      <c r="V18" s="2977"/>
      <c r="W18" s="2977"/>
      <c r="X18" s="2978">
        <v>0</v>
      </c>
      <c r="Y18" s="2979"/>
      <c r="Z18" s="2979"/>
      <c r="AA18" s="2979"/>
      <c r="AB18" s="2979"/>
      <c r="AC18" s="2979"/>
      <c r="AD18" s="2980"/>
      <c r="AE18" s="3587">
        <v>4318.5660779999998</v>
      </c>
      <c r="AF18" s="3587"/>
      <c r="AG18" s="3587"/>
      <c r="AH18" s="3587"/>
      <c r="AI18" s="3587"/>
      <c r="AJ18" s="3587"/>
      <c r="AK18" s="3587"/>
      <c r="AL18" s="3588"/>
      <c r="AM18" s="3588"/>
      <c r="AN18" s="3588"/>
      <c r="AO18" s="3588"/>
      <c r="AP18" s="3588"/>
      <c r="AQ18" s="3588"/>
      <c r="AR18" s="3588"/>
      <c r="AS18" s="3588"/>
      <c r="AT18" s="3588"/>
      <c r="AU18" s="3588"/>
      <c r="AV18" s="3588"/>
      <c r="AW18" s="3588"/>
      <c r="AX18" s="3588"/>
      <c r="AY18" s="3589"/>
    </row>
    <row r="19" spans="1:51" ht="24.75" customHeight="1" x14ac:dyDescent="0.15">
      <c r="A19" s="33"/>
      <c r="B19" s="1150"/>
      <c r="C19" s="1151"/>
      <c r="D19" s="1151"/>
      <c r="E19" s="1151"/>
      <c r="F19" s="1151"/>
      <c r="G19" s="1152"/>
      <c r="H19" s="1190" t="s">
        <v>23</v>
      </c>
      <c r="I19" s="1191"/>
      <c r="J19" s="1191"/>
      <c r="K19" s="1191"/>
      <c r="L19" s="1191"/>
      <c r="M19" s="1191"/>
      <c r="N19" s="1191"/>
      <c r="O19" s="1191"/>
      <c r="P19" s="1191"/>
      <c r="Q19" s="2977">
        <v>0</v>
      </c>
      <c r="R19" s="2977"/>
      <c r="S19" s="2977"/>
      <c r="T19" s="2977"/>
      <c r="U19" s="2977"/>
      <c r="V19" s="2977"/>
      <c r="W19" s="2977"/>
      <c r="X19" s="2977">
        <v>0</v>
      </c>
      <c r="Y19" s="2977"/>
      <c r="Z19" s="2977"/>
      <c r="AA19" s="2977"/>
      <c r="AB19" s="2977"/>
      <c r="AC19" s="2977"/>
      <c r="AD19" s="2977"/>
      <c r="AE19" s="3584">
        <f>AE18/AE17</f>
        <v>0.22288908674954996</v>
      </c>
      <c r="AF19" s="3585"/>
      <c r="AG19" s="3585"/>
      <c r="AH19" s="3585"/>
      <c r="AI19" s="3585"/>
      <c r="AJ19" s="3585"/>
      <c r="AK19" s="3586"/>
      <c r="AL19" s="1193"/>
      <c r="AM19" s="1193"/>
      <c r="AN19" s="1193"/>
      <c r="AO19" s="1193"/>
      <c r="AP19" s="1193"/>
      <c r="AQ19" s="1193"/>
      <c r="AR19" s="1193"/>
      <c r="AS19" s="1193"/>
      <c r="AT19" s="1193"/>
      <c r="AU19" s="1193"/>
      <c r="AV19" s="1193"/>
      <c r="AW19" s="1193"/>
      <c r="AX19" s="1193"/>
      <c r="AY19" s="1194"/>
    </row>
    <row r="20" spans="1:51" ht="31.75" customHeight="1" x14ac:dyDescent="0.15">
      <c r="A20" s="33"/>
      <c r="B20" s="1246" t="s">
        <v>24</v>
      </c>
      <c r="C20" s="1247"/>
      <c r="D20" s="1247"/>
      <c r="E20" s="1247"/>
      <c r="F20" s="1247"/>
      <c r="G20" s="1248"/>
      <c r="H20" s="1217" t="s">
        <v>25</v>
      </c>
      <c r="I20" s="1156"/>
      <c r="J20" s="1156"/>
      <c r="K20" s="1156"/>
      <c r="L20" s="1156"/>
      <c r="M20" s="1156"/>
      <c r="N20" s="1156"/>
      <c r="O20" s="1156"/>
      <c r="P20" s="1156"/>
      <c r="Q20" s="1156"/>
      <c r="R20" s="1156"/>
      <c r="S20" s="1156"/>
      <c r="T20" s="1156"/>
      <c r="U20" s="1156"/>
      <c r="V20" s="1156"/>
      <c r="W20" s="1156"/>
      <c r="X20" s="1156"/>
      <c r="Y20" s="1157"/>
      <c r="Z20" s="1218"/>
      <c r="AA20" s="1219"/>
      <c r="AB20" s="1220"/>
      <c r="AC20" s="1155" t="s">
        <v>26</v>
      </c>
      <c r="AD20" s="1156"/>
      <c r="AE20" s="1157"/>
      <c r="AF20" s="1199" t="s">
        <v>116</v>
      </c>
      <c r="AG20" s="1199"/>
      <c r="AH20" s="1199"/>
      <c r="AI20" s="1199"/>
      <c r="AJ20" s="1199"/>
      <c r="AK20" s="1199" t="s">
        <v>124</v>
      </c>
      <c r="AL20" s="1199"/>
      <c r="AM20" s="1199"/>
      <c r="AN20" s="1199"/>
      <c r="AO20" s="1199"/>
      <c r="AP20" s="1199" t="s">
        <v>125</v>
      </c>
      <c r="AQ20" s="1199"/>
      <c r="AR20" s="1199"/>
      <c r="AS20" s="1199"/>
      <c r="AT20" s="1199"/>
      <c r="AU20" s="1200" t="s">
        <v>149</v>
      </c>
      <c r="AV20" s="1199"/>
      <c r="AW20" s="1199"/>
      <c r="AX20" s="1199"/>
      <c r="AY20" s="1201"/>
    </row>
    <row r="21" spans="1:51" ht="32.25" customHeight="1" x14ac:dyDescent="0.15">
      <c r="A21" s="33"/>
      <c r="B21" s="1249"/>
      <c r="C21" s="1247"/>
      <c r="D21" s="1247"/>
      <c r="E21" s="1247"/>
      <c r="F21" s="1247"/>
      <c r="G21" s="1248"/>
      <c r="H21" s="2769" t="s">
        <v>1931</v>
      </c>
      <c r="I21" s="2461"/>
      <c r="J21" s="2461"/>
      <c r="K21" s="2461"/>
      <c r="L21" s="2461"/>
      <c r="M21" s="2461"/>
      <c r="N21" s="2461"/>
      <c r="O21" s="2461"/>
      <c r="P21" s="2461"/>
      <c r="Q21" s="2461"/>
      <c r="R21" s="2461"/>
      <c r="S21" s="2461"/>
      <c r="T21" s="2461"/>
      <c r="U21" s="2461"/>
      <c r="V21" s="2461"/>
      <c r="W21" s="2461"/>
      <c r="X21" s="2461"/>
      <c r="Y21" s="2866"/>
      <c r="Z21" s="1208" t="s">
        <v>27</v>
      </c>
      <c r="AA21" s="1209"/>
      <c r="AB21" s="1210"/>
      <c r="AC21" s="1211" t="s">
        <v>1615</v>
      </c>
      <c r="AD21" s="1211"/>
      <c r="AE21" s="1211"/>
      <c r="AF21" s="1215"/>
      <c r="AG21" s="1215"/>
      <c r="AH21" s="1215"/>
      <c r="AI21" s="1215"/>
      <c r="AJ21" s="1215"/>
      <c r="AK21" s="1215"/>
      <c r="AL21" s="1215"/>
      <c r="AM21" s="1215"/>
      <c r="AN21" s="1215"/>
      <c r="AO21" s="1215"/>
      <c r="AP21" s="1215">
        <v>32</v>
      </c>
      <c r="AQ21" s="1215"/>
      <c r="AR21" s="1215"/>
      <c r="AS21" s="1215"/>
      <c r="AT21" s="1215"/>
      <c r="AU21" s="2807">
        <v>100</v>
      </c>
      <c r="AV21" s="1614"/>
      <c r="AW21" s="1614"/>
      <c r="AX21" s="1614"/>
      <c r="AY21" s="2808"/>
    </row>
    <row r="22" spans="1:51" ht="32.25" customHeight="1" x14ac:dyDescent="0.15">
      <c r="A22" s="33"/>
      <c r="B22" s="1250"/>
      <c r="C22" s="1251"/>
      <c r="D22" s="1251"/>
      <c r="E22" s="1251"/>
      <c r="F22" s="1251"/>
      <c r="G22" s="1252"/>
      <c r="H22" s="605"/>
      <c r="I22" s="606"/>
      <c r="J22" s="606"/>
      <c r="K22" s="606"/>
      <c r="L22" s="606"/>
      <c r="M22" s="606"/>
      <c r="N22" s="606"/>
      <c r="O22" s="606"/>
      <c r="P22" s="606"/>
      <c r="Q22" s="606"/>
      <c r="R22" s="606"/>
      <c r="S22" s="606"/>
      <c r="T22" s="606"/>
      <c r="U22" s="606"/>
      <c r="V22" s="606"/>
      <c r="W22" s="606"/>
      <c r="X22" s="606"/>
      <c r="Y22" s="608"/>
      <c r="Z22" s="1155" t="s">
        <v>28</v>
      </c>
      <c r="AA22" s="1156"/>
      <c r="AB22" s="1157"/>
      <c r="AC22" s="1239" t="s">
        <v>1615</v>
      </c>
      <c r="AD22" s="1239"/>
      <c r="AE22" s="1239"/>
      <c r="AF22" s="1239"/>
      <c r="AG22" s="1239"/>
      <c r="AH22" s="1239"/>
      <c r="AI22" s="1239"/>
      <c r="AJ22" s="1239"/>
      <c r="AK22" s="1239"/>
      <c r="AL22" s="1239"/>
      <c r="AM22" s="1239"/>
      <c r="AN22" s="1239"/>
      <c r="AO22" s="1239"/>
      <c r="AP22" s="1239"/>
      <c r="AQ22" s="1239"/>
      <c r="AR22" s="1239"/>
      <c r="AS22" s="1239"/>
      <c r="AT22" s="1239"/>
      <c r="AU22" s="1241"/>
      <c r="AV22" s="1241"/>
      <c r="AW22" s="1241"/>
      <c r="AX22" s="1241"/>
      <c r="AY22" s="1242"/>
    </row>
    <row r="23" spans="1:51" ht="31.75" customHeight="1" x14ac:dyDescent="0.15">
      <c r="A23" s="33"/>
      <c r="B23" s="1243" t="s">
        <v>29</v>
      </c>
      <c r="C23" s="1244"/>
      <c r="D23" s="1244"/>
      <c r="E23" s="1244"/>
      <c r="F23" s="1244"/>
      <c r="G23" s="1245"/>
      <c r="H23" s="1217" t="s">
        <v>30</v>
      </c>
      <c r="I23" s="1156"/>
      <c r="J23" s="1156"/>
      <c r="K23" s="1156"/>
      <c r="L23" s="1156"/>
      <c r="M23" s="1156"/>
      <c r="N23" s="1156"/>
      <c r="O23" s="1156"/>
      <c r="P23" s="1156"/>
      <c r="Q23" s="1156"/>
      <c r="R23" s="1156"/>
      <c r="S23" s="1156"/>
      <c r="T23" s="1156"/>
      <c r="U23" s="1156"/>
      <c r="V23" s="1156"/>
      <c r="W23" s="1156"/>
      <c r="X23" s="1156"/>
      <c r="Y23" s="1157"/>
      <c r="Z23" s="1218"/>
      <c r="AA23" s="1219"/>
      <c r="AB23" s="1220"/>
      <c r="AC23" s="1155" t="s">
        <v>26</v>
      </c>
      <c r="AD23" s="1156"/>
      <c r="AE23" s="1157"/>
      <c r="AF23" s="1199" t="s">
        <v>116</v>
      </c>
      <c r="AG23" s="1199"/>
      <c r="AH23" s="1199"/>
      <c r="AI23" s="1199"/>
      <c r="AJ23" s="1199"/>
      <c r="AK23" s="1199" t="s">
        <v>124</v>
      </c>
      <c r="AL23" s="1199"/>
      <c r="AM23" s="1199"/>
      <c r="AN23" s="1199"/>
      <c r="AO23" s="1199"/>
      <c r="AP23" s="1199" t="s">
        <v>125</v>
      </c>
      <c r="AQ23" s="1199"/>
      <c r="AR23" s="1199"/>
      <c r="AS23" s="1199"/>
      <c r="AT23" s="1199"/>
      <c r="AU23" s="1264" t="s">
        <v>31</v>
      </c>
      <c r="AV23" s="1265"/>
      <c r="AW23" s="1265"/>
      <c r="AX23" s="1265"/>
      <c r="AY23" s="1266"/>
    </row>
    <row r="24" spans="1:51" ht="39.950000000000003" customHeight="1" x14ac:dyDescent="0.15">
      <c r="A24" s="33"/>
      <c r="B24" s="688"/>
      <c r="C24" s="689"/>
      <c r="D24" s="689"/>
      <c r="E24" s="689"/>
      <c r="F24" s="689"/>
      <c r="G24" s="690"/>
      <c r="H24" s="1397" t="s">
        <v>1932</v>
      </c>
      <c r="I24" s="614"/>
      <c r="J24" s="614"/>
      <c r="K24" s="614"/>
      <c r="L24" s="614"/>
      <c r="M24" s="614"/>
      <c r="N24" s="614"/>
      <c r="O24" s="614"/>
      <c r="P24" s="614"/>
      <c r="Q24" s="614"/>
      <c r="R24" s="614"/>
      <c r="S24" s="614"/>
      <c r="T24" s="614"/>
      <c r="U24" s="614"/>
      <c r="V24" s="614"/>
      <c r="W24" s="614"/>
      <c r="X24" s="614"/>
      <c r="Y24" s="2166"/>
      <c r="Z24" s="1269" t="s">
        <v>32</v>
      </c>
      <c r="AA24" s="1270"/>
      <c r="AB24" s="1271"/>
      <c r="AC24" s="1275" t="s">
        <v>1371</v>
      </c>
      <c r="AD24" s="1276"/>
      <c r="AE24" s="1277"/>
      <c r="AF24" s="1239"/>
      <c r="AG24" s="1239"/>
      <c r="AH24" s="1239"/>
      <c r="AI24" s="1239"/>
      <c r="AJ24" s="1239"/>
      <c r="AK24" s="1239"/>
      <c r="AL24" s="1239"/>
      <c r="AM24" s="1239"/>
      <c r="AN24" s="1239"/>
      <c r="AO24" s="1239"/>
      <c r="AP24" s="1239">
        <v>466</v>
      </c>
      <c r="AQ24" s="1239"/>
      <c r="AR24" s="1239"/>
      <c r="AS24" s="1239"/>
      <c r="AT24" s="1239"/>
      <c r="AU24" s="1590" t="s">
        <v>1933</v>
      </c>
      <c r="AV24" s="1254"/>
      <c r="AW24" s="1254"/>
      <c r="AX24" s="1254"/>
      <c r="AY24" s="1255"/>
    </row>
    <row r="25" spans="1:51" ht="26.85" customHeight="1" x14ac:dyDescent="0.15">
      <c r="A25" s="33"/>
      <c r="B25" s="670"/>
      <c r="C25" s="554"/>
      <c r="D25" s="554"/>
      <c r="E25" s="554"/>
      <c r="F25" s="554"/>
      <c r="G25" s="1573"/>
      <c r="H25" s="1394"/>
      <c r="I25" s="620"/>
      <c r="J25" s="620"/>
      <c r="K25" s="620"/>
      <c r="L25" s="620"/>
      <c r="M25" s="620"/>
      <c r="N25" s="620"/>
      <c r="O25" s="620"/>
      <c r="P25" s="620"/>
      <c r="Q25" s="620"/>
      <c r="R25" s="620"/>
      <c r="S25" s="620"/>
      <c r="T25" s="620"/>
      <c r="U25" s="620"/>
      <c r="V25" s="620"/>
      <c r="W25" s="620"/>
      <c r="X25" s="620"/>
      <c r="Y25" s="2446"/>
      <c r="Z25" s="1584"/>
      <c r="AA25" s="1585"/>
      <c r="AB25" s="1586"/>
      <c r="AC25" s="1587"/>
      <c r="AD25" s="1588"/>
      <c r="AE25" s="1589"/>
      <c r="AF25" s="2022"/>
      <c r="AG25" s="1395"/>
      <c r="AH25" s="1395"/>
      <c r="AI25" s="1395"/>
      <c r="AJ25" s="1396"/>
      <c r="AK25" s="2022" t="s">
        <v>1934</v>
      </c>
      <c r="AL25" s="1395"/>
      <c r="AM25" s="1395"/>
      <c r="AN25" s="1395"/>
      <c r="AO25" s="1396"/>
      <c r="AP25" s="2022" t="s">
        <v>1934</v>
      </c>
      <c r="AQ25" s="1395"/>
      <c r="AR25" s="1395"/>
      <c r="AS25" s="1395"/>
      <c r="AT25" s="1396"/>
      <c r="AU25" s="2022" t="s">
        <v>1935</v>
      </c>
      <c r="AV25" s="1395"/>
      <c r="AW25" s="1395"/>
      <c r="AX25" s="1395"/>
      <c r="AY25" s="3398"/>
    </row>
    <row r="26" spans="1:51" ht="88.55" customHeight="1" x14ac:dyDescent="0.15">
      <c r="A26" s="33"/>
      <c r="B26" s="1243" t="s">
        <v>34</v>
      </c>
      <c r="C26" s="1256"/>
      <c r="D26" s="1256"/>
      <c r="E26" s="1256"/>
      <c r="F26" s="1256"/>
      <c r="G26" s="1256"/>
      <c r="H26" s="2769" t="s">
        <v>1936</v>
      </c>
      <c r="I26" s="2461"/>
      <c r="J26" s="2461"/>
      <c r="K26" s="2461"/>
      <c r="L26" s="2461"/>
      <c r="M26" s="2461"/>
      <c r="N26" s="2461"/>
      <c r="O26" s="2461"/>
      <c r="P26" s="2461"/>
      <c r="Q26" s="2461"/>
      <c r="R26" s="2461"/>
      <c r="S26" s="2461"/>
      <c r="T26" s="2461"/>
      <c r="U26" s="2461"/>
      <c r="V26" s="2461"/>
      <c r="W26" s="2461"/>
      <c r="X26" s="2461"/>
      <c r="Y26" s="2461"/>
      <c r="Z26" s="1258" t="s">
        <v>35</v>
      </c>
      <c r="AA26" s="1259"/>
      <c r="AB26" s="1260"/>
      <c r="AC26" s="2031"/>
      <c r="AD26" s="2031"/>
      <c r="AE26" s="2031"/>
      <c r="AF26" s="2031"/>
      <c r="AG26" s="2031"/>
      <c r="AH26" s="2031"/>
      <c r="AI26" s="2031"/>
      <c r="AJ26" s="2031"/>
      <c r="AK26" s="2031"/>
      <c r="AL26" s="2031"/>
      <c r="AM26" s="2031"/>
      <c r="AN26" s="2031"/>
      <c r="AO26" s="2031"/>
      <c r="AP26" s="2031"/>
      <c r="AQ26" s="2031"/>
      <c r="AR26" s="2031"/>
      <c r="AS26" s="2031"/>
      <c r="AT26" s="2031"/>
      <c r="AU26" s="2031"/>
      <c r="AV26" s="2031"/>
      <c r="AW26" s="2031"/>
      <c r="AX26" s="2031"/>
      <c r="AY26" s="2032"/>
    </row>
    <row r="27" spans="1:51" ht="23.1" customHeight="1" x14ac:dyDescent="0.15">
      <c r="A27" s="33"/>
      <c r="B27" s="1317" t="s">
        <v>36</v>
      </c>
      <c r="C27" s="1318"/>
      <c r="D27" s="3578" t="s">
        <v>37</v>
      </c>
      <c r="E27" s="2756"/>
      <c r="F27" s="2756"/>
      <c r="G27" s="2756"/>
      <c r="H27" s="2756"/>
      <c r="I27" s="2756"/>
      <c r="J27" s="2756"/>
      <c r="K27" s="2756"/>
      <c r="L27" s="3579"/>
      <c r="M27" s="2754" t="s">
        <v>38</v>
      </c>
      <c r="N27" s="2754"/>
      <c r="O27" s="2754"/>
      <c r="P27" s="2754"/>
      <c r="Q27" s="2754"/>
      <c r="R27" s="2754"/>
      <c r="S27" s="2659" t="s">
        <v>117</v>
      </c>
      <c r="T27" s="2659"/>
      <c r="U27" s="2659"/>
      <c r="V27" s="2659"/>
      <c r="W27" s="2659"/>
      <c r="X27" s="2659"/>
      <c r="Y27" s="2755" t="s">
        <v>39</v>
      </c>
      <c r="Z27" s="2756"/>
      <c r="AA27" s="2756"/>
      <c r="AB27" s="2756"/>
      <c r="AC27" s="2756"/>
      <c r="AD27" s="2756"/>
      <c r="AE27" s="2756"/>
      <c r="AF27" s="2756"/>
      <c r="AG27" s="2756"/>
      <c r="AH27" s="2756"/>
      <c r="AI27" s="2756"/>
      <c r="AJ27" s="2756"/>
      <c r="AK27" s="2756"/>
      <c r="AL27" s="2756"/>
      <c r="AM27" s="2756"/>
      <c r="AN27" s="2756"/>
      <c r="AO27" s="2756"/>
      <c r="AP27" s="2756"/>
      <c r="AQ27" s="2756"/>
      <c r="AR27" s="2756"/>
      <c r="AS27" s="2756"/>
      <c r="AT27" s="2756"/>
      <c r="AU27" s="2756"/>
      <c r="AV27" s="2756"/>
      <c r="AW27" s="2756"/>
      <c r="AX27" s="2756"/>
      <c r="AY27" s="2757"/>
    </row>
    <row r="28" spans="1:51" ht="23.1" customHeight="1" x14ac:dyDescent="0.15">
      <c r="A28" s="33"/>
      <c r="B28" s="1319"/>
      <c r="C28" s="1320"/>
      <c r="D28" s="3580" t="s">
        <v>1937</v>
      </c>
      <c r="E28" s="3581"/>
      <c r="F28" s="3581"/>
      <c r="G28" s="3581"/>
      <c r="H28" s="3581"/>
      <c r="I28" s="3581"/>
      <c r="J28" s="3581"/>
      <c r="K28" s="3581"/>
      <c r="L28" s="3582"/>
      <c r="M28" s="3583">
        <v>525</v>
      </c>
      <c r="N28" s="3583"/>
      <c r="O28" s="3583"/>
      <c r="P28" s="3583"/>
      <c r="Q28" s="3583"/>
      <c r="R28" s="3583"/>
      <c r="S28" s="3583">
        <v>10042.793</v>
      </c>
      <c r="T28" s="3583"/>
      <c r="U28" s="3583"/>
      <c r="V28" s="3583"/>
      <c r="W28" s="3583"/>
      <c r="X28" s="3583"/>
      <c r="Y28" s="2064"/>
      <c r="Z28" s="2031"/>
      <c r="AA28" s="2031"/>
      <c r="AB28" s="2031"/>
      <c r="AC28" s="2031"/>
      <c r="AD28" s="2031"/>
      <c r="AE28" s="2031"/>
      <c r="AF28" s="2031"/>
      <c r="AG28" s="2031"/>
      <c r="AH28" s="2031"/>
      <c r="AI28" s="2031"/>
      <c r="AJ28" s="2031"/>
      <c r="AK28" s="2031"/>
      <c r="AL28" s="2031"/>
      <c r="AM28" s="2031"/>
      <c r="AN28" s="2031"/>
      <c r="AO28" s="2031"/>
      <c r="AP28" s="2031"/>
      <c r="AQ28" s="2031"/>
      <c r="AR28" s="2031"/>
      <c r="AS28" s="2031"/>
      <c r="AT28" s="2031"/>
      <c r="AU28" s="2031"/>
      <c r="AV28" s="2031"/>
      <c r="AW28" s="2031"/>
      <c r="AX28" s="2031"/>
      <c r="AY28" s="2032"/>
    </row>
    <row r="29" spans="1:51" ht="23.1" customHeight="1" x14ac:dyDescent="0.15">
      <c r="A29" s="33"/>
      <c r="B29" s="1319"/>
      <c r="C29" s="1320"/>
      <c r="D29" s="3567" t="s">
        <v>1938</v>
      </c>
      <c r="E29" s="3568"/>
      <c r="F29" s="3568"/>
      <c r="G29" s="3568"/>
      <c r="H29" s="3568"/>
      <c r="I29" s="3568"/>
      <c r="J29" s="3568"/>
      <c r="K29" s="3568"/>
      <c r="L29" s="3569"/>
      <c r="M29" s="1610" t="s">
        <v>1778</v>
      </c>
      <c r="N29" s="1611"/>
      <c r="O29" s="1611"/>
      <c r="P29" s="1611"/>
      <c r="Q29" s="1611"/>
      <c r="R29" s="1612"/>
      <c r="S29" s="3570">
        <v>202</v>
      </c>
      <c r="T29" s="3570"/>
      <c r="U29" s="3570"/>
      <c r="V29" s="3570"/>
      <c r="W29" s="3570"/>
      <c r="X29" s="3570"/>
      <c r="Y29" s="2065"/>
      <c r="Z29" s="2066"/>
      <c r="AA29" s="2066"/>
      <c r="AB29" s="2066"/>
      <c r="AC29" s="2066"/>
      <c r="AD29" s="2066"/>
      <c r="AE29" s="2066"/>
      <c r="AF29" s="2066"/>
      <c r="AG29" s="2066"/>
      <c r="AH29" s="2066"/>
      <c r="AI29" s="2066"/>
      <c r="AJ29" s="2066"/>
      <c r="AK29" s="2066"/>
      <c r="AL29" s="2066"/>
      <c r="AM29" s="2066"/>
      <c r="AN29" s="2066"/>
      <c r="AO29" s="2066"/>
      <c r="AP29" s="2066"/>
      <c r="AQ29" s="2066"/>
      <c r="AR29" s="2066"/>
      <c r="AS29" s="2066"/>
      <c r="AT29" s="2066"/>
      <c r="AU29" s="2066"/>
      <c r="AV29" s="2066"/>
      <c r="AW29" s="2066"/>
      <c r="AX29" s="2066"/>
      <c r="AY29" s="2067"/>
    </row>
    <row r="30" spans="1:51" ht="23.1" customHeight="1" x14ac:dyDescent="0.15">
      <c r="A30" s="33"/>
      <c r="B30" s="1319"/>
      <c r="C30" s="1320"/>
      <c r="D30" s="3567" t="s">
        <v>1939</v>
      </c>
      <c r="E30" s="3568"/>
      <c r="F30" s="3568"/>
      <c r="G30" s="3568"/>
      <c r="H30" s="3568"/>
      <c r="I30" s="3568"/>
      <c r="J30" s="3568"/>
      <c r="K30" s="3568"/>
      <c r="L30" s="3569"/>
      <c r="M30" s="3570">
        <v>612</v>
      </c>
      <c r="N30" s="3570"/>
      <c r="O30" s="3570"/>
      <c r="P30" s="3570"/>
      <c r="Q30" s="3570"/>
      <c r="R30" s="3570"/>
      <c r="S30" s="3570">
        <v>4350</v>
      </c>
      <c r="T30" s="3570"/>
      <c r="U30" s="3570"/>
      <c r="V30" s="3570"/>
      <c r="W30" s="3570"/>
      <c r="X30" s="3570"/>
      <c r="Y30" s="2065"/>
      <c r="Z30" s="2066"/>
      <c r="AA30" s="2066"/>
      <c r="AB30" s="2066"/>
      <c r="AC30" s="2066"/>
      <c r="AD30" s="2066"/>
      <c r="AE30" s="2066"/>
      <c r="AF30" s="2066"/>
      <c r="AG30" s="2066"/>
      <c r="AH30" s="2066"/>
      <c r="AI30" s="2066"/>
      <c r="AJ30" s="2066"/>
      <c r="AK30" s="2066"/>
      <c r="AL30" s="2066"/>
      <c r="AM30" s="2066"/>
      <c r="AN30" s="2066"/>
      <c r="AO30" s="2066"/>
      <c r="AP30" s="2066"/>
      <c r="AQ30" s="2066"/>
      <c r="AR30" s="2066"/>
      <c r="AS30" s="2066"/>
      <c r="AT30" s="2066"/>
      <c r="AU30" s="2066"/>
      <c r="AV30" s="2066"/>
      <c r="AW30" s="2066"/>
      <c r="AX30" s="2066"/>
      <c r="AY30" s="2067"/>
    </row>
    <row r="31" spans="1:51" ht="23.1" customHeight="1" x14ac:dyDescent="0.15">
      <c r="A31" s="33"/>
      <c r="B31" s="1319"/>
      <c r="C31" s="1320"/>
      <c r="D31" s="3567" t="s">
        <v>1940</v>
      </c>
      <c r="E31" s="3568"/>
      <c r="F31" s="3568"/>
      <c r="G31" s="3568"/>
      <c r="H31" s="3568"/>
      <c r="I31" s="3568"/>
      <c r="J31" s="3568"/>
      <c r="K31" s="3568"/>
      <c r="L31" s="3569"/>
      <c r="M31" s="3575">
        <v>40</v>
      </c>
      <c r="N31" s="3576"/>
      <c r="O31" s="3576"/>
      <c r="P31" s="3576"/>
      <c r="Q31" s="3576"/>
      <c r="R31" s="3577"/>
      <c r="S31" s="3570">
        <v>26</v>
      </c>
      <c r="T31" s="3570"/>
      <c r="U31" s="3570"/>
      <c r="V31" s="3570"/>
      <c r="W31" s="3570"/>
      <c r="X31" s="3570"/>
      <c r="Y31" s="2065"/>
      <c r="Z31" s="2066"/>
      <c r="AA31" s="2066"/>
      <c r="AB31" s="2066"/>
      <c r="AC31" s="2066"/>
      <c r="AD31" s="2066"/>
      <c r="AE31" s="2066"/>
      <c r="AF31" s="2066"/>
      <c r="AG31" s="2066"/>
      <c r="AH31" s="2066"/>
      <c r="AI31" s="2066"/>
      <c r="AJ31" s="2066"/>
      <c r="AK31" s="2066"/>
      <c r="AL31" s="2066"/>
      <c r="AM31" s="2066"/>
      <c r="AN31" s="2066"/>
      <c r="AO31" s="2066"/>
      <c r="AP31" s="2066"/>
      <c r="AQ31" s="2066"/>
      <c r="AR31" s="2066"/>
      <c r="AS31" s="2066"/>
      <c r="AT31" s="2066"/>
      <c r="AU31" s="2066"/>
      <c r="AV31" s="2066"/>
      <c r="AW31" s="2066"/>
      <c r="AX31" s="2066"/>
      <c r="AY31" s="2067"/>
    </row>
    <row r="32" spans="1:51" ht="23.1" customHeight="1" x14ac:dyDescent="0.15">
      <c r="A32" s="33"/>
      <c r="B32" s="1319"/>
      <c r="C32" s="1320"/>
      <c r="D32" s="3567"/>
      <c r="E32" s="3568"/>
      <c r="F32" s="3568"/>
      <c r="G32" s="3568"/>
      <c r="H32" s="3568"/>
      <c r="I32" s="3568"/>
      <c r="J32" s="3568"/>
      <c r="K32" s="3568"/>
      <c r="L32" s="3569"/>
      <c r="M32" s="3570"/>
      <c r="N32" s="3570"/>
      <c r="O32" s="3570"/>
      <c r="P32" s="3570"/>
      <c r="Q32" s="3570"/>
      <c r="R32" s="3570"/>
      <c r="S32" s="3570"/>
      <c r="T32" s="3570"/>
      <c r="U32" s="3570"/>
      <c r="V32" s="3570"/>
      <c r="W32" s="3570"/>
      <c r="X32" s="3570"/>
      <c r="Y32" s="2065"/>
      <c r="Z32" s="2066"/>
      <c r="AA32" s="2066"/>
      <c r="AB32" s="2066"/>
      <c r="AC32" s="2066"/>
      <c r="AD32" s="2066"/>
      <c r="AE32" s="2066"/>
      <c r="AF32" s="2066"/>
      <c r="AG32" s="2066"/>
      <c r="AH32" s="2066"/>
      <c r="AI32" s="2066"/>
      <c r="AJ32" s="2066"/>
      <c r="AK32" s="2066"/>
      <c r="AL32" s="2066"/>
      <c r="AM32" s="2066"/>
      <c r="AN32" s="2066"/>
      <c r="AO32" s="2066"/>
      <c r="AP32" s="2066"/>
      <c r="AQ32" s="2066"/>
      <c r="AR32" s="2066"/>
      <c r="AS32" s="2066"/>
      <c r="AT32" s="2066"/>
      <c r="AU32" s="2066"/>
      <c r="AV32" s="2066"/>
      <c r="AW32" s="2066"/>
      <c r="AX32" s="2066"/>
      <c r="AY32" s="2067"/>
    </row>
    <row r="33" spans="1:51" ht="23.1" customHeight="1" x14ac:dyDescent="0.15">
      <c r="A33" s="33"/>
      <c r="B33" s="1319"/>
      <c r="C33" s="1320"/>
      <c r="D33" s="3567"/>
      <c r="E33" s="3568"/>
      <c r="F33" s="3568"/>
      <c r="G33" s="3568"/>
      <c r="H33" s="3568"/>
      <c r="I33" s="3568"/>
      <c r="J33" s="3568"/>
      <c r="K33" s="3568"/>
      <c r="L33" s="3569"/>
      <c r="M33" s="3570"/>
      <c r="N33" s="3570"/>
      <c r="O33" s="3570"/>
      <c r="P33" s="3570"/>
      <c r="Q33" s="3570"/>
      <c r="R33" s="3570"/>
      <c r="S33" s="3570"/>
      <c r="T33" s="3570"/>
      <c r="U33" s="3570"/>
      <c r="V33" s="3570"/>
      <c r="W33" s="3570"/>
      <c r="X33" s="3570"/>
      <c r="Y33" s="2065"/>
      <c r="Z33" s="2066"/>
      <c r="AA33" s="2066"/>
      <c r="AB33" s="2066"/>
      <c r="AC33" s="2066"/>
      <c r="AD33" s="2066"/>
      <c r="AE33" s="2066"/>
      <c r="AF33" s="2066"/>
      <c r="AG33" s="2066"/>
      <c r="AH33" s="2066"/>
      <c r="AI33" s="2066"/>
      <c r="AJ33" s="2066"/>
      <c r="AK33" s="2066"/>
      <c r="AL33" s="2066"/>
      <c r="AM33" s="2066"/>
      <c r="AN33" s="2066"/>
      <c r="AO33" s="2066"/>
      <c r="AP33" s="2066"/>
      <c r="AQ33" s="2066"/>
      <c r="AR33" s="2066"/>
      <c r="AS33" s="2066"/>
      <c r="AT33" s="2066"/>
      <c r="AU33" s="2066"/>
      <c r="AV33" s="2066"/>
      <c r="AW33" s="2066"/>
      <c r="AX33" s="2066"/>
      <c r="AY33" s="2067"/>
    </row>
    <row r="34" spans="1:51" ht="23.1" customHeight="1" x14ac:dyDescent="0.15">
      <c r="A34" s="33"/>
      <c r="B34" s="1319"/>
      <c r="C34" s="1320"/>
      <c r="D34" s="3571"/>
      <c r="E34" s="3572"/>
      <c r="F34" s="3572"/>
      <c r="G34" s="3572"/>
      <c r="H34" s="3572"/>
      <c r="I34" s="3572"/>
      <c r="J34" s="3572"/>
      <c r="K34" s="3572"/>
      <c r="L34" s="3573"/>
      <c r="M34" s="3574"/>
      <c r="N34" s="3574"/>
      <c r="O34" s="3574"/>
      <c r="P34" s="3574"/>
      <c r="Q34" s="3574"/>
      <c r="R34" s="3574"/>
      <c r="S34" s="3574"/>
      <c r="T34" s="3574"/>
      <c r="U34" s="3574"/>
      <c r="V34" s="3574"/>
      <c r="W34" s="3574"/>
      <c r="X34" s="3574"/>
      <c r="Y34" s="2065"/>
      <c r="Z34" s="2066"/>
      <c r="AA34" s="2066"/>
      <c r="AB34" s="2066"/>
      <c r="AC34" s="2066"/>
      <c r="AD34" s="2066"/>
      <c r="AE34" s="2066"/>
      <c r="AF34" s="2066"/>
      <c r="AG34" s="2066"/>
      <c r="AH34" s="2066"/>
      <c r="AI34" s="2066"/>
      <c r="AJ34" s="2066"/>
      <c r="AK34" s="2066"/>
      <c r="AL34" s="2066"/>
      <c r="AM34" s="2066"/>
      <c r="AN34" s="2066"/>
      <c r="AO34" s="2066"/>
      <c r="AP34" s="2066"/>
      <c r="AQ34" s="2066"/>
      <c r="AR34" s="2066"/>
      <c r="AS34" s="2066"/>
      <c r="AT34" s="2066"/>
      <c r="AU34" s="2066"/>
      <c r="AV34" s="2066"/>
      <c r="AW34" s="2066"/>
      <c r="AX34" s="2066"/>
      <c r="AY34" s="2067"/>
    </row>
    <row r="35" spans="1:51" ht="23.1" customHeight="1" thickBot="1" x14ac:dyDescent="0.2">
      <c r="A35" s="33"/>
      <c r="B35" s="2964"/>
      <c r="C35" s="2965"/>
      <c r="D35" s="2957" t="s">
        <v>21</v>
      </c>
      <c r="E35" s="2663"/>
      <c r="F35" s="2663"/>
      <c r="G35" s="2663"/>
      <c r="H35" s="2663"/>
      <c r="I35" s="2663"/>
      <c r="J35" s="2663"/>
      <c r="K35" s="2663"/>
      <c r="L35" s="2958"/>
      <c r="M35" s="3565">
        <f>SUM(M28:R34)</f>
        <v>1177</v>
      </c>
      <c r="N35" s="3565"/>
      <c r="O35" s="3565"/>
      <c r="P35" s="3565"/>
      <c r="Q35" s="3565"/>
      <c r="R35" s="3565"/>
      <c r="S35" s="3565">
        <f>SUM(S28:X34)</f>
        <v>14620.793</v>
      </c>
      <c r="T35" s="3565"/>
      <c r="U35" s="3565"/>
      <c r="V35" s="3565"/>
      <c r="W35" s="3565"/>
      <c r="X35" s="3565"/>
      <c r="Y35" s="3566"/>
      <c r="Z35" s="3269"/>
      <c r="AA35" s="3269"/>
      <c r="AB35" s="3269"/>
      <c r="AC35" s="3269"/>
      <c r="AD35" s="3269"/>
      <c r="AE35" s="3269"/>
      <c r="AF35" s="3269"/>
      <c r="AG35" s="3269"/>
      <c r="AH35" s="3269"/>
      <c r="AI35" s="3269"/>
      <c r="AJ35" s="3269"/>
      <c r="AK35" s="3269"/>
      <c r="AL35" s="3269"/>
      <c r="AM35" s="3269"/>
      <c r="AN35" s="3269"/>
      <c r="AO35" s="3269"/>
      <c r="AP35" s="3269"/>
      <c r="AQ35" s="3269"/>
      <c r="AR35" s="3269"/>
      <c r="AS35" s="3269"/>
      <c r="AT35" s="3269"/>
      <c r="AU35" s="3269"/>
      <c r="AV35" s="3269"/>
      <c r="AW35" s="3269"/>
      <c r="AX35" s="3269"/>
      <c r="AY35" s="3270"/>
    </row>
    <row r="36" spans="1:51" ht="2.95" customHeight="1" x14ac:dyDescent="0.15">
      <c r="A36" s="35"/>
      <c r="B36" s="2"/>
      <c r="C36" s="2"/>
      <c r="D36" s="111"/>
      <c r="E36" s="111"/>
      <c r="F36" s="111"/>
      <c r="G36" s="111"/>
      <c r="H36" s="111"/>
      <c r="I36" s="111"/>
      <c r="J36" s="111"/>
      <c r="K36" s="111"/>
      <c r="L36" s="111"/>
      <c r="M36" s="111"/>
      <c r="N36" s="111"/>
      <c r="O36" s="111"/>
      <c r="P36" s="111"/>
      <c r="Q36" s="111"/>
      <c r="R36" s="111"/>
      <c r="S36" s="111"/>
      <c r="T36" s="111"/>
      <c r="U36" s="111"/>
      <c r="V36" s="111"/>
      <c r="W36" s="111"/>
      <c r="X36" s="111"/>
      <c r="Y36" s="111"/>
      <c r="Z36" s="111"/>
      <c r="AA36" s="111"/>
      <c r="AB36" s="111"/>
      <c r="AC36" s="111"/>
      <c r="AD36" s="111"/>
      <c r="AE36" s="111"/>
      <c r="AF36" s="111"/>
      <c r="AG36" s="111"/>
      <c r="AH36" s="111"/>
      <c r="AI36" s="111"/>
      <c r="AJ36" s="111"/>
      <c r="AK36" s="111"/>
      <c r="AL36" s="111"/>
      <c r="AM36" s="111"/>
      <c r="AN36" s="111"/>
      <c r="AO36" s="111"/>
      <c r="AP36" s="111"/>
      <c r="AQ36" s="111"/>
      <c r="AR36" s="111"/>
      <c r="AS36" s="111"/>
      <c r="AT36" s="111"/>
      <c r="AU36" s="111"/>
      <c r="AV36" s="111"/>
      <c r="AW36" s="111"/>
      <c r="AX36" s="111"/>
      <c r="AY36" s="111"/>
    </row>
    <row r="37" spans="1:51" ht="2.95" customHeight="1" thickBot="1" x14ac:dyDescent="0.2">
      <c r="A37" s="35"/>
      <c r="B37" s="3"/>
      <c r="C37" s="3"/>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row>
    <row r="38" spans="1:51" ht="20.95" hidden="1" customHeight="1" x14ac:dyDescent="0.15">
      <c r="A38" s="33"/>
      <c r="B38" s="549" t="s">
        <v>40</v>
      </c>
      <c r="C38" s="550"/>
      <c r="D38" s="553" t="s">
        <v>41</v>
      </c>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4"/>
      <c r="AQ38" s="554"/>
      <c r="AR38" s="554"/>
      <c r="AS38" s="554"/>
      <c r="AT38" s="554"/>
      <c r="AU38" s="554"/>
      <c r="AV38" s="554"/>
      <c r="AW38" s="554"/>
      <c r="AX38" s="554"/>
      <c r="AY38" s="555"/>
    </row>
    <row r="39" spans="1:51" ht="203.25" hidden="1" customHeight="1" x14ac:dyDescent="0.15">
      <c r="A39" s="33"/>
      <c r="B39" s="549"/>
      <c r="C39" s="550"/>
      <c r="D39" s="1313" t="s">
        <v>42</v>
      </c>
      <c r="E39" s="576"/>
      <c r="F39" s="576"/>
      <c r="G39" s="576"/>
      <c r="H39" s="576"/>
      <c r="I39" s="576"/>
      <c r="J39" s="576"/>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K39" s="576"/>
      <c r="AL39" s="576"/>
      <c r="AM39" s="576"/>
      <c r="AN39" s="576"/>
      <c r="AO39" s="576"/>
      <c r="AP39" s="576"/>
      <c r="AQ39" s="576"/>
      <c r="AR39" s="576"/>
      <c r="AS39" s="576"/>
      <c r="AT39" s="576"/>
      <c r="AU39" s="576"/>
      <c r="AV39" s="576"/>
      <c r="AW39" s="576"/>
      <c r="AX39" s="576"/>
      <c r="AY39" s="577"/>
    </row>
    <row r="40" spans="1:51" ht="20.3" hidden="1" customHeight="1" x14ac:dyDescent="0.15">
      <c r="A40" s="33"/>
      <c r="B40" s="549"/>
      <c r="C40" s="550"/>
      <c r="D40" s="559" t="s">
        <v>43</v>
      </c>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1"/>
    </row>
    <row r="41" spans="1:51" ht="100.5" hidden="1" customHeight="1" thickBot="1" x14ac:dyDescent="0.2">
      <c r="A41" s="33"/>
      <c r="B41" s="551"/>
      <c r="C41" s="552"/>
      <c r="D41" s="1314"/>
      <c r="E41" s="1315"/>
      <c r="F41" s="1315"/>
      <c r="G41" s="1315"/>
      <c r="H41" s="1315"/>
      <c r="I41" s="1315"/>
      <c r="J41" s="1315"/>
      <c r="K41" s="1315"/>
      <c r="L41" s="1315"/>
      <c r="M41" s="1315"/>
      <c r="N41" s="1315"/>
      <c r="O41" s="1315"/>
      <c r="P41" s="1315"/>
      <c r="Q41" s="1315"/>
      <c r="R41" s="1315"/>
      <c r="S41" s="1315"/>
      <c r="T41" s="1315"/>
      <c r="U41" s="1315"/>
      <c r="V41" s="1315"/>
      <c r="W41" s="1315"/>
      <c r="X41" s="1315"/>
      <c r="Y41" s="1315"/>
      <c r="Z41" s="1315"/>
      <c r="AA41" s="1315"/>
      <c r="AB41" s="1315"/>
      <c r="AC41" s="1315"/>
      <c r="AD41" s="1315"/>
      <c r="AE41" s="1315"/>
      <c r="AF41" s="1315"/>
      <c r="AG41" s="1315"/>
      <c r="AH41" s="1315"/>
      <c r="AI41" s="1315"/>
      <c r="AJ41" s="1315"/>
      <c r="AK41" s="1315"/>
      <c r="AL41" s="1315"/>
      <c r="AM41" s="1315"/>
      <c r="AN41" s="1315"/>
      <c r="AO41" s="1315"/>
      <c r="AP41" s="1315"/>
      <c r="AQ41" s="1315"/>
      <c r="AR41" s="1315"/>
      <c r="AS41" s="1315"/>
      <c r="AT41" s="1315"/>
      <c r="AU41" s="1315"/>
      <c r="AV41" s="1315"/>
      <c r="AW41" s="1315"/>
      <c r="AX41" s="1315"/>
      <c r="AY41" s="1316"/>
    </row>
    <row r="42" spans="1:51" ht="20.95" hidden="1" customHeight="1" x14ac:dyDescent="0.15">
      <c r="A42" s="38"/>
      <c r="B42" s="5"/>
      <c r="C42" s="6"/>
      <c r="D42" s="596" t="s">
        <v>44</v>
      </c>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8"/>
    </row>
    <row r="43" spans="1:51" ht="136" hidden="1" customHeight="1" x14ac:dyDescent="0.15">
      <c r="A43" s="38"/>
      <c r="B43" s="7"/>
      <c r="C43" s="8"/>
      <c r="D43" s="599"/>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1"/>
    </row>
    <row r="44" spans="1:51" ht="20.95" customHeight="1" x14ac:dyDescent="0.15">
      <c r="A44" s="38"/>
      <c r="B44" s="3562" t="s">
        <v>45</v>
      </c>
      <c r="C44" s="3563"/>
      <c r="D44" s="3563"/>
      <c r="E44" s="3563"/>
      <c r="F44" s="3563"/>
      <c r="G44" s="3563"/>
      <c r="H44" s="3563"/>
      <c r="I44" s="3563"/>
      <c r="J44" s="3563"/>
      <c r="K44" s="3563"/>
      <c r="L44" s="3563"/>
      <c r="M44" s="3563"/>
      <c r="N44" s="3563"/>
      <c r="O44" s="3563"/>
      <c r="P44" s="3563"/>
      <c r="Q44" s="3563"/>
      <c r="R44" s="3563"/>
      <c r="S44" s="3563"/>
      <c r="T44" s="3563"/>
      <c r="U44" s="3563"/>
      <c r="V44" s="3563"/>
      <c r="W44" s="3563"/>
      <c r="X44" s="3563"/>
      <c r="Y44" s="3563"/>
      <c r="Z44" s="3563"/>
      <c r="AA44" s="3563"/>
      <c r="AB44" s="3563"/>
      <c r="AC44" s="3563"/>
      <c r="AD44" s="3563"/>
      <c r="AE44" s="3563"/>
      <c r="AF44" s="3563"/>
      <c r="AG44" s="3563"/>
      <c r="AH44" s="3563"/>
      <c r="AI44" s="3563"/>
      <c r="AJ44" s="3563"/>
      <c r="AK44" s="3563"/>
      <c r="AL44" s="3563"/>
      <c r="AM44" s="3563"/>
      <c r="AN44" s="3563"/>
      <c r="AO44" s="3563"/>
      <c r="AP44" s="3563"/>
      <c r="AQ44" s="3563"/>
      <c r="AR44" s="3563"/>
      <c r="AS44" s="3563"/>
      <c r="AT44" s="3563"/>
      <c r="AU44" s="3563"/>
      <c r="AV44" s="3563"/>
      <c r="AW44" s="3563"/>
      <c r="AX44" s="3563"/>
      <c r="AY44" s="3564"/>
    </row>
    <row r="45" spans="1:51" ht="20.95" customHeight="1" x14ac:dyDescent="0.15">
      <c r="A45" s="38"/>
      <c r="B45" s="7"/>
      <c r="C45" s="8"/>
      <c r="D45" s="605" t="s">
        <v>46</v>
      </c>
      <c r="E45" s="606"/>
      <c r="F45" s="606"/>
      <c r="G45" s="606"/>
      <c r="H45" s="607" t="s">
        <v>47</v>
      </c>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8"/>
      <c r="AH45" s="607" t="s">
        <v>48</v>
      </c>
      <c r="AI45" s="606"/>
      <c r="AJ45" s="606"/>
      <c r="AK45" s="606"/>
      <c r="AL45" s="606"/>
      <c r="AM45" s="606"/>
      <c r="AN45" s="606"/>
      <c r="AO45" s="606"/>
      <c r="AP45" s="606"/>
      <c r="AQ45" s="606"/>
      <c r="AR45" s="606"/>
      <c r="AS45" s="606"/>
      <c r="AT45" s="606"/>
      <c r="AU45" s="606"/>
      <c r="AV45" s="606"/>
      <c r="AW45" s="606"/>
      <c r="AX45" s="606"/>
      <c r="AY45" s="609"/>
    </row>
    <row r="46" spans="1:51" ht="26.2" customHeight="1" x14ac:dyDescent="0.15">
      <c r="A46" s="38"/>
      <c r="B46" s="565" t="s">
        <v>49</v>
      </c>
      <c r="C46" s="566"/>
      <c r="D46" s="571" t="s">
        <v>50</v>
      </c>
      <c r="E46" s="1337"/>
      <c r="F46" s="1337"/>
      <c r="G46" s="1338"/>
      <c r="H46" s="574" t="s">
        <v>51</v>
      </c>
      <c r="I46" s="2736"/>
      <c r="J46" s="2736"/>
      <c r="K46" s="2736"/>
      <c r="L46" s="2736"/>
      <c r="M46" s="2736"/>
      <c r="N46" s="2736"/>
      <c r="O46" s="2736"/>
      <c r="P46" s="2736"/>
      <c r="Q46" s="2736"/>
      <c r="R46" s="2736"/>
      <c r="S46" s="2736"/>
      <c r="T46" s="2736"/>
      <c r="U46" s="2736"/>
      <c r="V46" s="2736"/>
      <c r="W46" s="2736"/>
      <c r="X46" s="2736"/>
      <c r="Y46" s="2736"/>
      <c r="Z46" s="2736"/>
      <c r="AA46" s="2736"/>
      <c r="AB46" s="2736"/>
      <c r="AC46" s="2736"/>
      <c r="AD46" s="2736"/>
      <c r="AE46" s="2736"/>
      <c r="AF46" s="2736"/>
      <c r="AG46" s="2737"/>
      <c r="AH46" s="3553" t="s">
        <v>1941</v>
      </c>
      <c r="AI46" s="3554"/>
      <c r="AJ46" s="3554"/>
      <c r="AK46" s="3554"/>
      <c r="AL46" s="3554"/>
      <c r="AM46" s="3554"/>
      <c r="AN46" s="3554"/>
      <c r="AO46" s="3554"/>
      <c r="AP46" s="3554"/>
      <c r="AQ46" s="3554"/>
      <c r="AR46" s="3554"/>
      <c r="AS46" s="3554"/>
      <c r="AT46" s="3554"/>
      <c r="AU46" s="3554"/>
      <c r="AV46" s="3554"/>
      <c r="AW46" s="3554"/>
      <c r="AX46" s="3554"/>
      <c r="AY46" s="3555"/>
    </row>
    <row r="47" spans="1:51" ht="33.4" customHeight="1" x14ac:dyDescent="0.15">
      <c r="A47" s="38"/>
      <c r="B47" s="567"/>
      <c r="C47" s="568"/>
      <c r="D47" s="584" t="s">
        <v>50</v>
      </c>
      <c r="E47" s="1298"/>
      <c r="F47" s="1298"/>
      <c r="G47" s="1299"/>
      <c r="H47" s="587" t="s">
        <v>105</v>
      </c>
      <c r="I47" s="2745"/>
      <c r="J47" s="2745"/>
      <c r="K47" s="2745"/>
      <c r="L47" s="2745"/>
      <c r="M47" s="2745"/>
      <c r="N47" s="2745"/>
      <c r="O47" s="2745"/>
      <c r="P47" s="2745"/>
      <c r="Q47" s="2745"/>
      <c r="R47" s="2745"/>
      <c r="S47" s="2745"/>
      <c r="T47" s="2745"/>
      <c r="U47" s="2745"/>
      <c r="V47" s="2745"/>
      <c r="W47" s="2745"/>
      <c r="X47" s="2745"/>
      <c r="Y47" s="2745"/>
      <c r="Z47" s="2745"/>
      <c r="AA47" s="2745"/>
      <c r="AB47" s="2745"/>
      <c r="AC47" s="2745"/>
      <c r="AD47" s="2745"/>
      <c r="AE47" s="2745"/>
      <c r="AF47" s="2745"/>
      <c r="AG47" s="2746"/>
      <c r="AH47" s="3556"/>
      <c r="AI47" s="3557"/>
      <c r="AJ47" s="3557"/>
      <c r="AK47" s="3557"/>
      <c r="AL47" s="3557"/>
      <c r="AM47" s="3557"/>
      <c r="AN47" s="3557"/>
      <c r="AO47" s="3557"/>
      <c r="AP47" s="3557"/>
      <c r="AQ47" s="3557"/>
      <c r="AR47" s="3557"/>
      <c r="AS47" s="3557"/>
      <c r="AT47" s="3557"/>
      <c r="AU47" s="3557"/>
      <c r="AV47" s="3557"/>
      <c r="AW47" s="3557"/>
      <c r="AX47" s="3557"/>
      <c r="AY47" s="3558"/>
    </row>
    <row r="48" spans="1:51" ht="26.2" customHeight="1" x14ac:dyDescent="0.15">
      <c r="A48" s="38"/>
      <c r="B48" s="569"/>
      <c r="C48" s="570"/>
      <c r="D48" s="1355" t="s">
        <v>50</v>
      </c>
      <c r="E48" s="2671"/>
      <c r="F48" s="2671"/>
      <c r="G48" s="2672"/>
      <c r="H48" s="593" t="s">
        <v>1716</v>
      </c>
      <c r="I48" s="2732"/>
      <c r="J48" s="2732"/>
      <c r="K48" s="2732"/>
      <c r="L48" s="2732"/>
      <c r="M48" s="2732"/>
      <c r="N48" s="2732"/>
      <c r="O48" s="2732"/>
      <c r="P48" s="2732"/>
      <c r="Q48" s="2732"/>
      <c r="R48" s="2732"/>
      <c r="S48" s="2732"/>
      <c r="T48" s="2732"/>
      <c r="U48" s="2732"/>
      <c r="V48" s="2732"/>
      <c r="W48" s="2732"/>
      <c r="X48" s="2732"/>
      <c r="Y48" s="2732"/>
      <c r="Z48" s="2732"/>
      <c r="AA48" s="2732"/>
      <c r="AB48" s="2732"/>
      <c r="AC48" s="2732"/>
      <c r="AD48" s="2732"/>
      <c r="AE48" s="2732"/>
      <c r="AF48" s="2732"/>
      <c r="AG48" s="2733"/>
      <c r="AH48" s="3559"/>
      <c r="AI48" s="3560"/>
      <c r="AJ48" s="3560"/>
      <c r="AK48" s="3560"/>
      <c r="AL48" s="3560"/>
      <c r="AM48" s="3560"/>
      <c r="AN48" s="3560"/>
      <c r="AO48" s="3560"/>
      <c r="AP48" s="3560"/>
      <c r="AQ48" s="3560"/>
      <c r="AR48" s="3560"/>
      <c r="AS48" s="3560"/>
      <c r="AT48" s="3560"/>
      <c r="AU48" s="3560"/>
      <c r="AV48" s="3560"/>
      <c r="AW48" s="3560"/>
      <c r="AX48" s="3560"/>
      <c r="AY48" s="3561"/>
    </row>
    <row r="49" spans="1:51" ht="26.2" customHeight="1" x14ac:dyDescent="0.15">
      <c r="A49" s="38"/>
      <c r="B49" s="567" t="s">
        <v>53</v>
      </c>
      <c r="C49" s="568"/>
      <c r="D49" s="610" t="s">
        <v>50</v>
      </c>
      <c r="E49" s="1337"/>
      <c r="F49" s="1337"/>
      <c r="G49" s="1338"/>
      <c r="H49" s="574" t="s">
        <v>54</v>
      </c>
      <c r="I49" s="2736"/>
      <c r="J49" s="2736"/>
      <c r="K49" s="2736"/>
      <c r="L49" s="2736"/>
      <c r="M49" s="2736"/>
      <c r="N49" s="2736"/>
      <c r="O49" s="2736"/>
      <c r="P49" s="2736"/>
      <c r="Q49" s="2736"/>
      <c r="R49" s="2736"/>
      <c r="S49" s="2736"/>
      <c r="T49" s="2736"/>
      <c r="U49" s="2736"/>
      <c r="V49" s="2736"/>
      <c r="W49" s="2736"/>
      <c r="X49" s="2736"/>
      <c r="Y49" s="2736"/>
      <c r="Z49" s="2736"/>
      <c r="AA49" s="2736"/>
      <c r="AB49" s="2736"/>
      <c r="AC49" s="2736"/>
      <c r="AD49" s="2736"/>
      <c r="AE49" s="2736"/>
      <c r="AF49" s="2736"/>
      <c r="AG49" s="2737"/>
      <c r="AH49" s="2056"/>
      <c r="AI49" s="2030"/>
      <c r="AJ49" s="2030"/>
      <c r="AK49" s="2030"/>
      <c r="AL49" s="2030"/>
      <c r="AM49" s="2030"/>
      <c r="AN49" s="2030"/>
      <c r="AO49" s="2030"/>
      <c r="AP49" s="2030"/>
      <c r="AQ49" s="2030"/>
      <c r="AR49" s="2030"/>
      <c r="AS49" s="2030"/>
      <c r="AT49" s="2030"/>
      <c r="AU49" s="2030"/>
      <c r="AV49" s="2030"/>
      <c r="AW49" s="2030"/>
      <c r="AX49" s="2030"/>
      <c r="AY49" s="2057"/>
    </row>
    <row r="50" spans="1:51" ht="26.2" customHeight="1" x14ac:dyDescent="0.15">
      <c r="A50" s="38"/>
      <c r="B50" s="567"/>
      <c r="C50" s="568"/>
      <c r="D50" s="627" t="s">
        <v>101</v>
      </c>
      <c r="E50" s="1298"/>
      <c r="F50" s="1298"/>
      <c r="G50" s="1299"/>
      <c r="H50" s="625" t="s">
        <v>1718</v>
      </c>
      <c r="I50" s="2741"/>
      <c r="J50" s="2741"/>
      <c r="K50" s="2741"/>
      <c r="L50" s="2741"/>
      <c r="M50" s="2741"/>
      <c r="N50" s="2741"/>
      <c r="O50" s="2741"/>
      <c r="P50" s="2741"/>
      <c r="Q50" s="2741"/>
      <c r="R50" s="2741"/>
      <c r="S50" s="2741"/>
      <c r="T50" s="2741"/>
      <c r="U50" s="2741"/>
      <c r="V50" s="2741"/>
      <c r="W50" s="2741"/>
      <c r="X50" s="2741"/>
      <c r="Y50" s="2741"/>
      <c r="Z50" s="2741"/>
      <c r="AA50" s="2741"/>
      <c r="AB50" s="2741"/>
      <c r="AC50" s="2741"/>
      <c r="AD50" s="2741"/>
      <c r="AE50" s="2741"/>
      <c r="AF50" s="2741"/>
      <c r="AG50" s="2742"/>
      <c r="AH50" s="2058"/>
      <c r="AI50" s="2059"/>
      <c r="AJ50" s="2059"/>
      <c r="AK50" s="2059"/>
      <c r="AL50" s="2059"/>
      <c r="AM50" s="2059"/>
      <c r="AN50" s="2059"/>
      <c r="AO50" s="2059"/>
      <c r="AP50" s="2059"/>
      <c r="AQ50" s="2059"/>
      <c r="AR50" s="2059"/>
      <c r="AS50" s="2059"/>
      <c r="AT50" s="2059"/>
      <c r="AU50" s="2059"/>
      <c r="AV50" s="2059"/>
      <c r="AW50" s="2059"/>
      <c r="AX50" s="2059"/>
      <c r="AY50" s="2060"/>
    </row>
    <row r="51" spans="1:51" ht="26.2" customHeight="1" x14ac:dyDescent="0.15">
      <c r="A51" s="38"/>
      <c r="B51" s="567"/>
      <c r="C51" s="568"/>
      <c r="D51" s="627" t="s">
        <v>1714</v>
      </c>
      <c r="E51" s="1298"/>
      <c r="F51" s="1298"/>
      <c r="G51" s="1299"/>
      <c r="H51" s="625" t="s">
        <v>55</v>
      </c>
      <c r="I51" s="2741"/>
      <c r="J51" s="2741"/>
      <c r="K51" s="2741"/>
      <c r="L51" s="2741"/>
      <c r="M51" s="2741"/>
      <c r="N51" s="2741"/>
      <c r="O51" s="2741"/>
      <c r="P51" s="2741"/>
      <c r="Q51" s="2741"/>
      <c r="R51" s="2741"/>
      <c r="S51" s="2741"/>
      <c r="T51" s="2741"/>
      <c r="U51" s="2741"/>
      <c r="V51" s="2741"/>
      <c r="W51" s="2741"/>
      <c r="X51" s="2741"/>
      <c r="Y51" s="2741"/>
      <c r="Z51" s="2741"/>
      <c r="AA51" s="2741"/>
      <c r="AB51" s="2741"/>
      <c r="AC51" s="2741"/>
      <c r="AD51" s="2741"/>
      <c r="AE51" s="2741"/>
      <c r="AF51" s="2741"/>
      <c r="AG51" s="2742"/>
      <c r="AH51" s="2058"/>
      <c r="AI51" s="2059"/>
      <c r="AJ51" s="2059"/>
      <c r="AK51" s="2059"/>
      <c r="AL51" s="2059"/>
      <c r="AM51" s="2059"/>
      <c r="AN51" s="2059"/>
      <c r="AO51" s="2059"/>
      <c r="AP51" s="2059"/>
      <c r="AQ51" s="2059"/>
      <c r="AR51" s="2059"/>
      <c r="AS51" s="2059"/>
      <c r="AT51" s="2059"/>
      <c r="AU51" s="2059"/>
      <c r="AV51" s="2059"/>
      <c r="AW51" s="2059"/>
      <c r="AX51" s="2059"/>
      <c r="AY51" s="2060"/>
    </row>
    <row r="52" spans="1:51" ht="26.2" customHeight="1" x14ac:dyDescent="0.15">
      <c r="A52" s="38"/>
      <c r="B52" s="567"/>
      <c r="C52" s="568"/>
      <c r="D52" s="627" t="s">
        <v>50</v>
      </c>
      <c r="E52" s="1298"/>
      <c r="F52" s="1298"/>
      <c r="G52" s="1299"/>
      <c r="H52" s="625" t="s">
        <v>56</v>
      </c>
      <c r="I52" s="2741"/>
      <c r="J52" s="2741"/>
      <c r="K52" s="2741"/>
      <c r="L52" s="2741"/>
      <c r="M52" s="2741"/>
      <c r="N52" s="2741"/>
      <c r="O52" s="2741"/>
      <c r="P52" s="2741"/>
      <c r="Q52" s="2741"/>
      <c r="R52" s="2741"/>
      <c r="S52" s="2741"/>
      <c r="T52" s="2741"/>
      <c r="U52" s="2741"/>
      <c r="V52" s="2741"/>
      <c r="W52" s="2741"/>
      <c r="X52" s="2741"/>
      <c r="Y52" s="2741"/>
      <c r="Z52" s="2741"/>
      <c r="AA52" s="2741"/>
      <c r="AB52" s="2741"/>
      <c r="AC52" s="2741"/>
      <c r="AD52" s="2741"/>
      <c r="AE52" s="2741"/>
      <c r="AF52" s="2741"/>
      <c r="AG52" s="2742"/>
      <c r="AH52" s="2058"/>
      <c r="AI52" s="2059"/>
      <c r="AJ52" s="2059"/>
      <c r="AK52" s="2059"/>
      <c r="AL52" s="2059"/>
      <c r="AM52" s="2059"/>
      <c r="AN52" s="2059"/>
      <c r="AO52" s="2059"/>
      <c r="AP52" s="2059"/>
      <c r="AQ52" s="2059"/>
      <c r="AR52" s="2059"/>
      <c r="AS52" s="2059"/>
      <c r="AT52" s="2059"/>
      <c r="AU52" s="2059"/>
      <c r="AV52" s="2059"/>
      <c r="AW52" s="2059"/>
      <c r="AX52" s="2059"/>
      <c r="AY52" s="2060"/>
    </row>
    <row r="53" spans="1:51" ht="26.2" customHeight="1" x14ac:dyDescent="0.15">
      <c r="A53" s="38"/>
      <c r="B53" s="569"/>
      <c r="C53" s="570"/>
      <c r="D53" s="1355" t="s">
        <v>50</v>
      </c>
      <c r="E53" s="2671"/>
      <c r="F53" s="2671"/>
      <c r="G53" s="2672"/>
      <c r="H53" s="593" t="s">
        <v>57</v>
      </c>
      <c r="I53" s="2732"/>
      <c r="J53" s="2732"/>
      <c r="K53" s="2732"/>
      <c r="L53" s="2732"/>
      <c r="M53" s="2732"/>
      <c r="N53" s="2732"/>
      <c r="O53" s="2732"/>
      <c r="P53" s="2732"/>
      <c r="Q53" s="2732"/>
      <c r="R53" s="2732"/>
      <c r="S53" s="2732"/>
      <c r="T53" s="2732"/>
      <c r="U53" s="2732"/>
      <c r="V53" s="2732"/>
      <c r="W53" s="2732"/>
      <c r="X53" s="2732"/>
      <c r="Y53" s="2732"/>
      <c r="Z53" s="2732"/>
      <c r="AA53" s="2732"/>
      <c r="AB53" s="2732"/>
      <c r="AC53" s="2732"/>
      <c r="AD53" s="2732"/>
      <c r="AE53" s="2732"/>
      <c r="AF53" s="2732"/>
      <c r="AG53" s="2733"/>
      <c r="AH53" s="2061"/>
      <c r="AI53" s="2062"/>
      <c r="AJ53" s="2062"/>
      <c r="AK53" s="2062"/>
      <c r="AL53" s="2062"/>
      <c r="AM53" s="2062"/>
      <c r="AN53" s="2062"/>
      <c r="AO53" s="2062"/>
      <c r="AP53" s="2062"/>
      <c r="AQ53" s="2062"/>
      <c r="AR53" s="2062"/>
      <c r="AS53" s="2062"/>
      <c r="AT53" s="2062"/>
      <c r="AU53" s="2062"/>
      <c r="AV53" s="2062"/>
      <c r="AW53" s="2062"/>
      <c r="AX53" s="2062"/>
      <c r="AY53" s="2063"/>
    </row>
    <row r="54" spans="1:51" ht="26.2" customHeight="1" x14ac:dyDescent="0.15">
      <c r="A54" s="38"/>
      <c r="B54" s="565" t="s">
        <v>58</v>
      </c>
      <c r="C54" s="566"/>
      <c r="D54" s="610" t="s">
        <v>50</v>
      </c>
      <c r="E54" s="1337"/>
      <c r="F54" s="1337"/>
      <c r="G54" s="1338"/>
      <c r="H54" s="574" t="s">
        <v>59</v>
      </c>
      <c r="I54" s="2736"/>
      <c r="J54" s="2736"/>
      <c r="K54" s="2736"/>
      <c r="L54" s="2736"/>
      <c r="M54" s="2736"/>
      <c r="N54" s="2736"/>
      <c r="O54" s="2736"/>
      <c r="P54" s="2736"/>
      <c r="Q54" s="2736"/>
      <c r="R54" s="2736"/>
      <c r="S54" s="2736"/>
      <c r="T54" s="2736"/>
      <c r="U54" s="2736"/>
      <c r="V54" s="2736"/>
      <c r="W54" s="2736"/>
      <c r="X54" s="2736"/>
      <c r="Y54" s="2736"/>
      <c r="Z54" s="2736"/>
      <c r="AA54" s="2736"/>
      <c r="AB54" s="2736"/>
      <c r="AC54" s="2736"/>
      <c r="AD54" s="2736"/>
      <c r="AE54" s="2736"/>
      <c r="AF54" s="2736"/>
      <c r="AG54" s="2737"/>
      <c r="AH54" s="2056"/>
      <c r="AI54" s="2030"/>
      <c r="AJ54" s="2030"/>
      <c r="AK54" s="2030"/>
      <c r="AL54" s="2030"/>
      <c r="AM54" s="2030"/>
      <c r="AN54" s="2030"/>
      <c r="AO54" s="2030"/>
      <c r="AP54" s="2030"/>
      <c r="AQ54" s="2030"/>
      <c r="AR54" s="2030"/>
      <c r="AS54" s="2030"/>
      <c r="AT54" s="2030"/>
      <c r="AU54" s="2030"/>
      <c r="AV54" s="2030"/>
      <c r="AW54" s="2030"/>
      <c r="AX54" s="2030"/>
      <c r="AY54" s="2057"/>
    </row>
    <row r="55" spans="1:51" ht="26.2" customHeight="1" x14ac:dyDescent="0.15">
      <c r="A55" s="38"/>
      <c r="B55" s="567"/>
      <c r="C55" s="568"/>
      <c r="D55" s="627" t="s">
        <v>1714</v>
      </c>
      <c r="E55" s="1298"/>
      <c r="F55" s="1298"/>
      <c r="G55" s="1299"/>
      <c r="H55" s="625" t="s">
        <v>60</v>
      </c>
      <c r="I55" s="2741"/>
      <c r="J55" s="2741"/>
      <c r="K55" s="2741"/>
      <c r="L55" s="2741"/>
      <c r="M55" s="2741"/>
      <c r="N55" s="2741"/>
      <c r="O55" s="2741"/>
      <c r="P55" s="2741"/>
      <c r="Q55" s="2741"/>
      <c r="R55" s="2741"/>
      <c r="S55" s="2741"/>
      <c r="T55" s="2741"/>
      <c r="U55" s="2741"/>
      <c r="V55" s="2741"/>
      <c r="W55" s="2741"/>
      <c r="X55" s="2741"/>
      <c r="Y55" s="2741"/>
      <c r="Z55" s="2741"/>
      <c r="AA55" s="2741"/>
      <c r="AB55" s="2741"/>
      <c r="AC55" s="2741"/>
      <c r="AD55" s="2741"/>
      <c r="AE55" s="2741"/>
      <c r="AF55" s="2741"/>
      <c r="AG55" s="2742"/>
      <c r="AH55" s="2058"/>
      <c r="AI55" s="2059"/>
      <c r="AJ55" s="2059"/>
      <c r="AK55" s="2059"/>
      <c r="AL55" s="2059"/>
      <c r="AM55" s="2059"/>
      <c r="AN55" s="2059"/>
      <c r="AO55" s="2059"/>
      <c r="AP55" s="2059"/>
      <c r="AQ55" s="2059"/>
      <c r="AR55" s="2059"/>
      <c r="AS55" s="2059"/>
      <c r="AT55" s="2059"/>
      <c r="AU55" s="2059"/>
      <c r="AV55" s="2059"/>
      <c r="AW55" s="2059"/>
      <c r="AX55" s="2059"/>
      <c r="AY55" s="2060"/>
    </row>
    <row r="56" spans="1:51" ht="26.2" customHeight="1" x14ac:dyDescent="0.15">
      <c r="A56" s="38"/>
      <c r="B56" s="567"/>
      <c r="C56" s="568"/>
      <c r="D56" s="627" t="s">
        <v>1574</v>
      </c>
      <c r="E56" s="1298"/>
      <c r="F56" s="1298"/>
      <c r="G56" s="1299"/>
      <c r="H56" s="625" t="s">
        <v>1719</v>
      </c>
      <c r="I56" s="2741"/>
      <c r="J56" s="2741"/>
      <c r="K56" s="2741"/>
      <c r="L56" s="2741"/>
      <c r="M56" s="2741"/>
      <c r="N56" s="2741"/>
      <c r="O56" s="2741"/>
      <c r="P56" s="2741"/>
      <c r="Q56" s="2741"/>
      <c r="R56" s="2741"/>
      <c r="S56" s="2741"/>
      <c r="T56" s="2741"/>
      <c r="U56" s="2741"/>
      <c r="V56" s="2741"/>
      <c r="W56" s="2741"/>
      <c r="X56" s="2741"/>
      <c r="Y56" s="2741"/>
      <c r="Z56" s="2741"/>
      <c r="AA56" s="2741"/>
      <c r="AB56" s="2741"/>
      <c r="AC56" s="2741"/>
      <c r="AD56" s="2741"/>
      <c r="AE56" s="2741"/>
      <c r="AF56" s="2741"/>
      <c r="AG56" s="2742"/>
      <c r="AH56" s="2058"/>
      <c r="AI56" s="2059"/>
      <c r="AJ56" s="2059"/>
      <c r="AK56" s="2059"/>
      <c r="AL56" s="2059"/>
      <c r="AM56" s="2059"/>
      <c r="AN56" s="2059"/>
      <c r="AO56" s="2059"/>
      <c r="AP56" s="2059"/>
      <c r="AQ56" s="2059"/>
      <c r="AR56" s="2059"/>
      <c r="AS56" s="2059"/>
      <c r="AT56" s="2059"/>
      <c r="AU56" s="2059"/>
      <c r="AV56" s="2059"/>
      <c r="AW56" s="2059"/>
      <c r="AX56" s="2059"/>
      <c r="AY56" s="2060"/>
    </row>
    <row r="57" spans="1:51" ht="26.2" customHeight="1" x14ac:dyDescent="0.15">
      <c r="A57" s="38"/>
      <c r="B57" s="567"/>
      <c r="C57" s="568"/>
      <c r="D57" s="628" t="s">
        <v>1714</v>
      </c>
      <c r="E57" s="2226"/>
      <c r="F57" s="2226"/>
      <c r="G57" s="2227"/>
      <c r="H57" s="631" t="s">
        <v>61</v>
      </c>
      <c r="I57" s="2743"/>
      <c r="J57" s="2743"/>
      <c r="K57" s="2743"/>
      <c r="L57" s="2743"/>
      <c r="M57" s="2743"/>
      <c r="N57" s="2743"/>
      <c r="O57" s="2743"/>
      <c r="P57" s="2743"/>
      <c r="Q57" s="2743"/>
      <c r="R57" s="2743"/>
      <c r="S57" s="2743"/>
      <c r="T57" s="2743"/>
      <c r="U57" s="2743"/>
      <c r="V57" s="2743"/>
      <c r="W57" s="2743"/>
      <c r="X57" s="2743"/>
      <c r="Y57" s="2743"/>
      <c r="Z57" s="2743"/>
      <c r="AA57" s="2743"/>
      <c r="AB57" s="2743"/>
      <c r="AC57" s="2743"/>
      <c r="AD57" s="2743"/>
      <c r="AE57" s="2743"/>
      <c r="AF57" s="2743"/>
      <c r="AG57" s="2744"/>
      <c r="AH57" s="2058"/>
      <c r="AI57" s="2059"/>
      <c r="AJ57" s="2059"/>
      <c r="AK57" s="2059"/>
      <c r="AL57" s="2059"/>
      <c r="AM57" s="2059"/>
      <c r="AN57" s="2059"/>
      <c r="AO57" s="2059"/>
      <c r="AP57" s="2059"/>
      <c r="AQ57" s="2059"/>
      <c r="AR57" s="2059"/>
      <c r="AS57" s="2059"/>
      <c r="AT57" s="2059"/>
      <c r="AU57" s="2059"/>
      <c r="AV57" s="2059"/>
      <c r="AW57" s="2059"/>
      <c r="AX57" s="2059"/>
      <c r="AY57" s="2060"/>
    </row>
    <row r="58" spans="1:51" ht="26.2" customHeight="1" x14ac:dyDescent="0.15">
      <c r="A58" s="38"/>
      <c r="B58" s="567"/>
      <c r="C58" s="568"/>
      <c r="D58" s="1376"/>
      <c r="E58" s="1793"/>
      <c r="F58" s="1793"/>
      <c r="G58" s="1794"/>
      <c r="H58" s="637" t="s">
        <v>62</v>
      </c>
      <c r="I58" s="638"/>
      <c r="J58" s="638"/>
      <c r="K58" s="638"/>
      <c r="L58" s="638"/>
      <c r="M58" s="638"/>
      <c r="N58" s="638"/>
      <c r="O58" s="638"/>
      <c r="P58" s="638"/>
      <c r="Q58" s="638"/>
      <c r="R58" s="638"/>
      <c r="S58" s="638"/>
      <c r="T58" s="638"/>
      <c r="U58" s="638"/>
      <c r="V58" s="3550" t="s">
        <v>1942</v>
      </c>
      <c r="W58" s="3551"/>
      <c r="X58" s="3551"/>
      <c r="Y58" s="3551"/>
      <c r="Z58" s="3551"/>
      <c r="AA58" s="3551"/>
      <c r="AB58" s="3551"/>
      <c r="AC58" s="3551"/>
      <c r="AD58" s="3551"/>
      <c r="AE58" s="3551"/>
      <c r="AF58" s="3551"/>
      <c r="AG58" s="3552"/>
      <c r="AH58" s="2058"/>
      <c r="AI58" s="2059"/>
      <c r="AJ58" s="2059"/>
      <c r="AK58" s="2059"/>
      <c r="AL58" s="2059"/>
      <c r="AM58" s="2059"/>
      <c r="AN58" s="2059"/>
      <c r="AO58" s="2059"/>
      <c r="AP58" s="2059"/>
      <c r="AQ58" s="2059"/>
      <c r="AR58" s="2059"/>
      <c r="AS58" s="2059"/>
      <c r="AT58" s="2059"/>
      <c r="AU58" s="2059"/>
      <c r="AV58" s="2059"/>
      <c r="AW58" s="2059"/>
      <c r="AX58" s="2059"/>
      <c r="AY58" s="2060"/>
    </row>
    <row r="59" spans="1:51" ht="26.2" customHeight="1" x14ac:dyDescent="0.15">
      <c r="A59" s="38"/>
      <c r="B59" s="569"/>
      <c r="C59" s="570"/>
      <c r="D59" s="1355" t="s">
        <v>50</v>
      </c>
      <c r="E59" s="2671"/>
      <c r="F59" s="2671"/>
      <c r="G59" s="2672"/>
      <c r="H59" s="593" t="s">
        <v>63</v>
      </c>
      <c r="I59" s="2732"/>
      <c r="J59" s="2732"/>
      <c r="K59" s="2732"/>
      <c r="L59" s="2732"/>
      <c r="M59" s="2732"/>
      <c r="N59" s="2732"/>
      <c r="O59" s="2732"/>
      <c r="P59" s="2732"/>
      <c r="Q59" s="2732"/>
      <c r="R59" s="2732"/>
      <c r="S59" s="2732"/>
      <c r="T59" s="2732"/>
      <c r="U59" s="2732"/>
      <c r="V59" s="2732"/>
      <c r="W59" s="2732"/>
      <c r="X59" s="2732"/>
      <c r="Y59" s="2732"/>
      <c r="Z59" s="2732"/>
      <c r="AA59" s="2732"/>
      <c r="AB59" s="2732"/>
      <c r="AC59" s="2732"/>
      <c r="AD59" s="2732"/>
      <c r="AE59" s="2732"/>
      <c r="AF59" s="2732"/>
      <c r="AG59" s="2733"/>
      <c r="AH59" s="2061"/>
      <c r="AI59" s="2062"/>
      <c r="AJ59" s="2062"/>
      <c r="AK59" s="2062"/>
      <c r="AL59" s="2062"/>
      <c r="AM59" s="2062"/>
      <c r="AN59" s="2062"/>
      <c r="AO59" s="2062"/>
      <c r="AP59" s="2062"/>
      <c r="AQ59" s="2062"/>
      <c r="AR59" s="2062"/>
      <c r="AS59" s="2062"/>
      <c r="AT59" s="2062"/>
      <c r="AU59" s="2062"/>
      <c r="AV59" s="2062"/>
      <c r="AW59" s="2062"/>
      <c r="AX59" s="2062"/>
      <c r="AY59" s="2063"/>
    </row>
    <row r="60" spans="1:51" ht="297" customHeight="1" thickBot="1" x14ac:dyDescent="0.2">
      <c r="A60" s="38"/>
      <c r="B60" s="659" t="s">
        <v>64</v>
      </c>
      <c r="C60" s="660"/>
      <c r="D60" s="2231" t="s">
        <v>1943</v>
      </c>
      <c r="E60" s="2943"/>
      <c r="F60" s="2943"/>
      <c r="G60" s="2943"/>
      <c r="H60" s="2943"/>
      <c r="I60" s="2943"/>
      <c r="J60" s="2943"/>
      <c r="K60" s="2943"/>
      <c r="L60" s="2943"/>
      <c r="M60" s="2943"/>
      <c r="N60" s="2943"/>
      <c r="O60" s="2943"/>
      <c r="P60" s="2943"/>
      <c r="Q60" s="2943"/>
      <c r="R60" s="2943"/>
      <c r="S60" s="2943"/>
      <c r="T60" s="2943"/>
      <c r="U60" s="2943"/>
      <c r="V60" s="2943"/>
      <c r="W60" s="2943"/>
      <c r="X60" s="2943"/>
      <c r="Y60" s="2943"/>
      <c r="Z60" s="2943"/>
      <c r="AA60" s="2943"/>
      <c r="AB60" s="2943"/>
      <c r="AC60" s="2943"/>
      <c r="AD60" s="2943"/>
      <c r="AE60" s="2943"/>
      <c r="AF60" s="2943"/>
      <c r="AG60" s="2943"/>
      <c r="AH60" s="2943"/>
      <c r="AI60" s="2943"/>
      <c r="AJ60" s="2943"/>
      <c r="AK60" s="2943"/>
      <c r="AL60" s="2943"/>
      <c r="AM60" s="2943"/>
      <c r="AN60" s="2943"/>
      <c r="AO60" s="2943"/>
      <c r="AP60" s="2943"/>
      <c r="AQ60" s="2943"/>
      <c r="AR60" s="2943"/>
      <c r="AS60" s="2943"/>
      <c r="AT60" s="2943"/>
      <c r="AU60" s="2943"/>
      <c r="AV60" s="2943"/>
      <c r="AW60" s="2943"/>
      <c r="AX60" s="2943"/>
      <c r="AY60" s="2944"/>
    </row>
    <row r="61" spans="1:51" ht="20.95" hidden="1" customHeight="1" x14ac:dyDescent="0.15">
      <c r="A61" s="38"/>
      <c r="B61" s="7"/>
      <c r="C61" s="8"/>
      <c r="D61" s="553" t="s">
        <v>65</v>
      </c>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5"/>
    </row>
    <row r="62" spans="1:51" ht="97.55" hidden="1" customHeight="1" x14ac:dyDescent="0.15">
      <c r="A62" s="38"/>
      <c r="B62" s="7"/>
      <c r="C62" s="8"/>
      <c r="D62" s="664" t="s">
        <v>66</v>
      </c>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5"/>
      <c r="AF62" s="665"/>
      <c r="AG62" s="665"/>
      <c r="AH62" s="665"/>
      <c r="AI62" s="665"/>
      <c r="AJ62" s="665"/>
      <c r="AK62" s="665"/>
      <c r="AL62" s="665"/>
      <c r="AM62" s="665"/>
      <c r="AN62" s="665"/>
      <c r="AO62" s="665"/>
      <c r="AP62" s="665"/>
      <c r="AQ62" s="665"/>
      <c r="AR62" s="665"/>
      <c r="AS62" s="665"/>
      <c r="AT62" s="665"/>
      <c r="AU62" s="665"/>
      <c r="AV62" s="665"/>
      <c r="AW62" s="665"/>
      <c r="AX62" s="665"/>
      <c r="AY62" s="666"/>
    </row>
    <row r="63" spans="1:51" ht="119.8" hidden="1" customHeight="1" x14ac:dyDescent="0.15">
      <c r="A63" s="38"/>
      <c r="B63" s="7"/>
      <c r="C63" s="8"/>
      <c r="D63" s="667" t="s">
        <v>67</v>
      </c>
      <c r="E63" s="668"/>
      <c r="F63" s="668"/>
      <c r="G63" s="668"/>
      <c r="H63" s="668"/>
      <c r="I63" s="668"/>
      <c r="J63" s="668"/>
      <c r="K63" s="668"/>
      <c r="L63" s="668"/>
      <c r="M63" s="668"/>
      <c r="N63" s="668"/>
      <c r="O63" s="668"/>
      <c r="P63" s="668"/>
      <c r="Q63" s="668"/>
      <c r="R63" s="668"/>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9"/>
    </row>
    <row r="64" spans="1:51" ht="20.95" customHeight="1" x14ac:dyDescent="0.15">
      <c r="A64" s="38"/>
      <c r="B64" s="670" t="s">
        <v>68</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c r="AE64" s="554"/>
      <c r="AF64" s="554"/>
      <c r="AG64" s="554"/>
      <c r="AH64" s="554"/>
      <c r="AI64" s="554"/>
      <c r="AJ64" s="554"/>
      <c r="AK64" s="554"/>
      <c r="AL64" s="554"/>
      <c r="AM64" s="554"/>
      <c r="AN64" s="554"/>
      <c r="AO64" s="554"/>
      <c r="AP64" s="554"/>
      <c r="AQ64" s="554"/>
      <c r="AR64" s="554"/>
      <c r="AS64" s="554"/>
      <c r="AT64" s="554"/>
      <c r="AU64" s="554"/>
      <c r="AV64" s="554"/>
      <c r="AW64" s="554"/>
      <c r="AX64" s="554"/>
      <c r="AY64" s="555"/>
    </row>
    <row r="65" spans="1:51" ht="77.25" customHeight="1" x14ac:dyDescent="0.15">
      <c r="A65" s="39"/>
      <c r="B65" s="641" t="s">
        <v>1944</v>
      </c>
      <c r="C65" s="1381"/>
      <c r="D65" s="1381"/>
      <c r="E65" s="1381"/>
      <c r="F65" s="1382"/>
      <c r="G65" s="1383" t="s">
        <v>1945</v>
      </c>
      <c r="H65" s="1384"/>
      <c r="I65" s="1384"/>
      <c r="J65" s="1384"/>
      <c r="K65" s="1384"/>
      <c r="L65" s="1384"/>
      <c r="M65" s="1384"/>
      <c r="N65" s="1384"/>
      <c r="O65" s="1384"/>
      <c r="P65" s="1384"/>
      <c r="Q65" s="1384"/>
      <c r="R65" s="1384"/>
      <c r="S65" s="1384"/>
      <c r="T65" s="1384"/>
      <c r="U65" s="1384"/>
      <c r="V65" s="1384"/>
      <c r="W65" s="1384"/>
      <c r="X65" s="1384"/>
      <c r="Y65" s="1384"/>
      <c r="Z65" s="1384"/>
      <c r="AA65" s="1384"/>
      <c r="AB65" s="1384"/>
      <c r="AC65" s="1384"/>
      <c r="AD65" s="1384"/>
      <c r="AE65" s="1384"/>
      <c r="AF65" s="1384"/>
      <c r="AG65" s="1384"/>
      <c r="AH65" s="1384"/>
      <c r="AI65" s="1384"/>
      <c r="AJ65" s="1384"/>
      <c r="AK65" s="1384"/>
      <c r="AL65" s="1384"/>
      <c r="AM65" s="1384"/>
      <c r="AN65" s="1384"/>
      <c r="AO65" s="1384"/>
      <c r="AP65" s="1384"/>
      <c r="AQ65" s="1384"/>
      <c r="AR65" s="1384"/>
      <c r="AS65" s="1384"/>
      <c r="AT65" s="1384"/>
      <c r="AU65" s="1384"/>
      <c r="AV65" s="1384"/>
      <c r="AW65" s="1384"/>
      <c r="AX65" s="1384"/>
      <c r="AY65" s="1385"/>
    </row>
    <row r="66" spans="1:51" ht="18.350000000000001" customHeight="1" x14ac:dyDescent="0.15">
      <c r="A66" s="39"/>
      <c r="B66" s="647" t="s">
        <v>69</v>
      </c>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9"/>
    </row>
    <row r="67" spans="1:51" ht="77.25" customHeight="1" thickBot="1" x14ac:dyDescent="0.2">
      <c r="A67" s="39"/>
      <c r="B67" s="2728" t="s">
        <v>128</v>
      </c>
      <c r="C67" s="3545"/>
      <c r="D67" s="3545"/>
      <c r="E67" s="3545"/>
      <c r="F67" s="3546"/>
      <c r="G67" s="3291" t="s">
        <v>1946</v>
      </c>
      <c r="H67" s="1762"/>
      <c r="I67" s="1762"/>
      <c r="J67" s="1762"/>
      <c r="K67" s="1762"/>
      <c r="L67" s="1762"/>
      <c r="M67" s="1762"/>
      <c r="N67" s="1762"/>
      <c r="O67" s="1762"/>
      <c r="P67" s="1762"/>
      <c r="Q67" s="1762"/>
      <c r="R67" s="1762"/>
      <c r="S67" s="1762"/>
      <c r="T67" s="1762"/>
      <c r="U67" s="1762"/>
      <c r="V67" s="1762"/>
      <c r="W67" s="1762"/>
      <c r="X67" s="1762"/>
      <c r="Y67" s="1762"/>
      <c r="Z67" s="1762"/>
      <c r="AA67" s="1762"/>
      <c r="AB67" s="1762"/>
      <c r="AC67" s="1762"/>
      <c r="AD67" s="1762"/>
      <c r="AE67" s="1762"/>
      <c r="AF67" s="1762"/>
      <c r="AG67" s="1762"/>
      <c r="AH67" s="1762"/>
      <c r="AI67" s="1762"/>
      <c r="AJ67" s="1762"/>
      <c r="AK67" s="1762"/>
      <c r="AL67" s="1762"/>
      <c r="AM67" s="1762"/>
      <c r="AN67" s="1762"/>
      <c r="AO67" s="1762"/>
      <c r="AP67" s="1762"/>
      <c r="AQ67" s="1762"/>
      <c r="AR67" s="1762"/>
      <c r="AS67" s="1762"/>
      <c r="AT67" s="1762"/>
      <c r="AU67" s="1762"/>
      <c r="AV67" s="1762"/>
      <c r="AW67" s="1762"/>
      <c r="AX67" s="1762"/>
      <c r="AY67" s="1763"/>
    </row>
    <row r="68" spans="1:51" ht="19.649999999999999" customHeight="1" x14ac:dyDescent="0.15">
      <c r="A68" s="39"/>
      <c r="B68" s="3547" t="s">
        <v>70</v>
      </c>
      <c r="C68" s="3548"/>
      <c r="D68" s="3548"/>
      <c r="E68" s="3548"/>
      <c r="F68" s="3548"/>
      <c r="G68" s="3548"/>
      <c r="H68" s="3548"/>
      <c r="I68" s="3548"/>
      <c r="J68" s="3548"/>
      <c r="K68" s="3548"/>
      <c r="L68" s="3548"/>
      <c r="M68" s="3548"/>
      <c r="N68" s="3548"/>
      <c r="O68" s="3548"/>
      <c r="P68" s="3548"/>
      <c r="Q68" s="3548"/>
      <c r="R68" s="3548"/>
      <c r="S68" s="3548"/>
      <c r="T68" s="3548"/>
      <c r="U68" s="3548"/>
      <c r="V68" s="3548"/>
      <c r="W68" s="3548"/>
      <c r="X68" s="3548"/>
      <c r="Y68" s="3548"/>
      <c r="Z68" s="3548"/>
      <c r="AA68" s="3548"/>
      <c r="AB68" s="3548"/>
      <c r="AC68" s="3548"/>
      <c r="AD68" s="3548"/>
      <c r="AE68" s="3548"/>
      <c r="AF68" s="3548"/>
      <c r="AG68" s="3548"/>
      <c r="AH68" s="3548"/>
      <c r="AI68" s="3548"/>
      <c r="AJ68" s="3548"/>
      <c r="AK68" s="3548"/>
      <c r="AL68" s="3548"/>
      <c r="AM68" s="3548"/>
      <c r="AN68" s="3548"/>
      <c r="AO68" s="3548"/>
      <c r="AP68" s="3548"/>
      <c r="AQ68" s="3548"/>
      <c r="AR68" s="3548"/>
      <c r="AS68" s="3548"/>
      <c r="AT68" s="3548"/>
      <c r="AU68" s="3548"/>
      <c r="AV68" s="3548"/>
      <c r="AW68" s="3548"/>
      <c r="AX68" s="3548"/>
      <c r="AY68" s="3549"/>
    </row>
    <row r="69" spans="1:51" ht="205.2" customHeight="1" thickBot="1" x14ac:dyDescent="0.2">
      <c r="A69" s="39"/>
      <c r="B69" s="3541" t="s">
        <v>1947</v>
      </c>
      <c r="C69" s="2940"/>
      <c r="D69" s="2940"/>
      <c r="E69" s="2940"/>
      <c r="F69" s="2940"/>
      <c r="G69" s="2940"/>
      <c r="H69" s="2940"/>
      <c r="I69" s="2940"/>
      <c r="J69" s="2940"/>
      <c r="K69" s="2940"/>
      <c r="L69" s="2940"/>
      <c r="M69" s="2940"/>
      <c r="N69" s="2940"/>
      <c r="O69" s="2940"/>
      <c r="P69" s="2940"/>
      <c r="Q69" s="2940"/>
      <c r="R69" s="2940"/>
      <c r="S69" s="2940"/>
      <c r="T69" s="2940"/>
      <c r="U69" s="2940"/>
      <c r="V69" s="2940"/>
      <c r="W69" s="2940"/>
      <c r="X69" s="2940"/>
      <c r="Y69" s="2940"/>
      <c r="Z69" s="2940"/>
      <c r="AA69" s="2940"/>
      <c r="AB69" s="2940"/>
      <c r="AC69" s="2940"/>
      <c r="AD69" s="2940"/>
      <c r="AE69" s="2940"/>
      <c r="AF69" s="2940"/>
      <c r="AG69" s="2940"/>
      <c r="AH69" s="2940"/>
      <c r="AI69" s="2940"/>
      <c r="AJ69" s="2940"/>
      <c r="AK69" s="2940"/>
      <c r="AL69" s="2940"/>
      <c r="AM69" s="2940"/>
      <c r="AN69" s="2940"/>
      <c r="AO69" s="2940"/>
      <c r="AP69" s="2940"/>
      <c r="AQ69" s="2940"/>
      <c r="AR69" s="2940"/>
      <c r="AS69" s="2940"/>
      <c r="AT69" s="2940"/>
      <c r="AU69" s="2940"/>
      <c r="AV69" s="2940"/>
      <c r="AW69" s="2940"/>
      <c r="AX69" s="2940"/>
      <c r="AY69" s="2941"/>
    </row>
    <row r="70" spans="1:51" ht="19.649999999999999" customHeight="1" x14ac:dyDescent="0.15">
      <c r="A70" s="39"/>
      <c r="B70" s="3542" t="s">
        <v>71</v>
      </c>
      <c r="C70" s="3543"/>
      <c r="D70" s="3543"/>
      <c r="E70" s="3543"/>
      <c r="F70" s="3543"/>
      <c r="G70" s="3543"/>
      <c r="H70" s="3543"/>
      <c r="I70" s="3543"/>
      <c r="J70" s="3543"/>
      <c r="K70" s="3543"/>
      <c r="L70" s="3543"/>
      <c r="M70" s="3543"/>
      <c r="N70" s="3543"/>
      <c r="O70" s="3543"/>
      <c r="P70" s="3543"/>
      <c r="Q70" s="3543"/>
      <c r="R70" s="3543"/>
      <c r="S70" s="3543"/>
      <c r="T70" s="3543"/>
      <c r="U70" s="3543"/>
      <c r="V70" s="3543"/>
      <c r="W70" s="3543"/>
      <c r="X70" s="3543"/>
      <c r="Y70" s="3543"/>
      <c r="Z70" s="3543"/>
      <c r="AA70" s="3543"/>
      <c r="AB70" s="3543"/>
      <c r="AC70" s="3543"/>
      <c r="AD70" s="3543"/>
      <c r="AE70" s="3543"/>
      <c r="AF70" s="3543"/>
      <c r="AG70" s="3543"/>
      <c r="AH70" s="3543"/>
      <c r="AI70" s="3543"/>
      <c r="AJ70" s="3543"/>
      <c r="AK70" s="3543"/>
      <c r="AL70" s="3543"/>
      <c r="AM70" s="3543"/>
      <c r="AN70" s="3543"/>
      <c r="AO70" s="3543"/>
      <c r="AP70" s="3543"/>
      <c r="AQ70" s="3543"/>
      <c r="AR70" s="3543"/>
      <c r="AS70" s="3543"/>
      <c r="AT70" s="3543"/>
      <c r="AU70" s="3543"/>
      <c r="AV70" s="3543"/>
      <c r="AW70" s="3543"/>
      <c r="AX70" s="3543"/>
      <c r="AY70" s="3544"/>
    </row>
    <row r="71" spans="1:51" ht="20" customHeight="1" thickBot="1" x14ac:dyDescent="0.2">
      <c r="A71" s="39"/>
      <c r="B71" s="302" t="s">
        <v>72</v>
      </c>
      <c r="C71" s="303"/>
      <c r="D71" s="303"/>
      <c r="E71" s="303"/>
      <c r="F71" s="303"/>
      <c r="G71" s="303"/>
      <c r="H71" s="303"/>
      <c r="I71" s="303"/>
      <c r="J71" s="303"/>
      <c r="K71" s="303"/>
      <c r="L71" s="304"/>
      <c r="M71" s="2929" t="s">
        <v>1574</v>
      </c>
      <c r="N71" s="2930"/>
      <c r="O71" s="2930"/>
      <c r="P71" s="2930"/>
      <c r="Q71" s="2930"/>
      <c r="R71" s="2930"/>
      <c r="S71" s="2930"/>
      <c r="T71" s="2930"/>
      <c r="U71" s="2930"/>
      <c r="V71" s="2930"/>
      <c r="W71" s="2930"/>
      <c r="X71" s="2930"/>
      <c r="Y71" s="2930"/>
      <c r="Z71" s="2930"/>
      <c r="AA71" s="2931"/>
      <c r="AB71" s="303" t="s">
        <v>73</v>
      </c>
      <c r="AC71" s="303"/>
      <c r="AD71" s="303"/>
      <c r="AE71" s="303"/>
      <c r="AF71" s="303"/>
      <c r="AG71" s="303"/>
      <c r="AH71" s="303"/>
      <c r="AI71" s="303"/>
      <c r="AJ71" s="303"/>
      <c r="AK71" s="304"/>
      <c r="AL71" s="2929" t="s">
        <v>1574</v>
      </c>
      <c r="AM71" s="2930"/>
      <c r="AN71" s="2930"/>
      <c r="AO71" s="2930"/>
      <c r="AP71" s="2930"/>
      <c r="AQ71" s="2930"/>
      <c r="AR71" s="2930"/>
      <c r="AS71" s="2930"/>
      <c r="AT71" s="2930"/>
      <c r="AU71" s="2930"/>
      <c r="AV71" s="2930"/>
      <c r="AW71" s="2930"/>
      <c r="AX71" s="2930"/>
      <c r="AY71" s="2932"/>
    </row>
    <row r="72" spans="1:51" ht="2.95" customHeight="1" x14ac:dyDescent="0.15">
      <c r="A72" s="38"/>
      <c r="B72" s="2"/>
      <c r="C72" s="2"/>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row>
    <row r="73" spans="1:51" ht="2.95" customHeight="1" thickBot="1" x14ac:dyDescent="0.2">
      <c r="A73" s="38"/>
      <c r="B73" s="3"/>
      <c r="C73" s="3"/>
      <c r="D73" s="147"/>
      <c r="E73" s="147"/>
      <c r="F73" s="147"/>
      <c r="G73" s="147"/>
      <c r="H73" s="147"/>
      <c r="I73" s="147"/>
      <c r="J73" s="147"/>
      <c r="K73" s="147"/>
      <c r="L73" s="147"/>
      <c r="M73" s="147"/>
      <c r="N73" s="147"/>
      <c r="O73" s="147"/>
      <c r="P73" s="147"/>
      <c r="Q73" s="147"/>
      <c r="R73" s="147"/>
      <c r="S73" s="147"/>
      <c r="T73" s="147"/>
      <c r="U73" s="147"/>
      <c r="V73" s="147"/>
      <c r="W73" s="147"/>
      <c r="X73" s="147"/>
      <c r="Y73" s="147"/>
      <c r="Z73" s="147"/>
      <c r="AA73" s="147"/>
      <c r="AB73" s="147"/>
      <c r="AC73" s="147"/>
      <c r="AD73" s="147"/>
      <c r="AE73" s="147"/>
      <c r="AF73" s="147"/>
      <c r="AG73" s="147"/>
      <c r="AH73" s="147"/>
      <c r="AI73" s="147"/>
      <c r="AJ73" s="147"/>
      <c r="AK73" s="147"/>
      <c r="AL73" s="147"/>
      <c r="AM73" s="147"/>
      <c r="AN73" s="147"/>
      <c r="AO73" s="147"/>
      <c r="AP73" s="147"/>
      <c r="AQ73" s="147"/>
      <c r="AR73" s="147"/>
      <c r="AS73" s="147"/>
      <c r="AT73" s="147"/>
      <c r="AU73" s="147"/>
      <c r="AV73" s="147"/>
      <c r="AW73" s="147"/>
      <c r="AX73" s="147"/>
      <c r="AY73" s="147"/>
    </row>
    <row r="74" spans="1:51" ht="99.85" customHeight="1" x14ac:dyDescent="0.15">
      <c r="A74" s="39"/>
      <c r="B74" s="682" t="s">
        <v>74</v>
      </c>
      <c r="C74" s="683"/>
      <c r="D74" s="683"/>
      <c r="E74" s="683"/>
      <c r="F74" s="683"/>
      <c r="G74" s="684"/>
      <c r="H74" s="148" t="s">
        <v>75</v>
      </c>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7"/>
    </row>
    <row r="75" spans="1:51" ht="99.85" customHeight="1" x14ac:dyDescent="0.15">
      <c r="A75" s="38"/>
      <c r="B75" s="685"/>
      <c r="C75" s="686"/>
      <c r="D75" s="686"/>
      <c r="E75" s="686"/>
      <c r="F75" s="686"/>
      <c r="G75" s="687"/>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1" ht="99.85" customHeight="1" x14ac:dyDescent="0.15">
      <c r="A76" s="38"/>
      <c r="B76" s="685"/>
      <c r="C76" s="686"/>
      <c r="D76" s="686"/>
      <c r="E76" s="686"/>
      <c r="F76" s="686"/>
      <c r="G76" s="687"/>
      <c r="H76" s="18"/>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20"/>
    </row>
    <row r="77" spans="1:51" ht="99.85" customHeight="1" x14ac:dyDescent="0.15">
      <c r="A77" s="38"/>
      <c r="B77" s="685"/>
      <c r="C77" s="686"/>
      <c r="D77" s="686"/>
      <c r="E77" s="686"/>
      <c r="F77" s="686"/>
      <c r="G77" s="687"/>
      <c r="H77" s="18"/>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20"/>
    </row>
    <row r="78" spans="1:51" ht="99.85" customHeight="1" x14ac:dyDescent="0.15">
      <c r="A78" s="38"/>
      <c r="B78" s="685"/>
      <c r="C78" s="686"/>
      <c r="D78" s="686"/>
      <c r="E78" s="686"/>
      <c r="F78" s="686"/>
      <c r="G78" s="687"/>
      <c r="H78" s="18"/>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20"/>
    </row>
    <row r="79" spans="1:51" ht="99.85" customHeight="1" x14ac:dyDescent="0.15">
      <c r="A79" s="38"/>
      <c r="B79" s="685"/>
      <c r="C79" s="686"/>
      <c r="D79" s="686"/>
      <c r="E79" s="686"/>
      <c r="F79" s="686"/>
      <c r="G79" s="687"/>
      <c r="H79" s="18"/>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20"/>
    </row>
    <row r="80" spans="1:51" ht="99.85" customHeight="1" x14ac:dyDescent="0.15">
      <c r="A80" s="38"/>
      <c r="B80" s="685"/>
      <c r="C80" s="686"/>
      <c r="D80" s="686"/>
      <c r="E80" s="686"/>
      <c r="F80" s="686"/>
      <c r="G80" s="687"/>
      <c r="H80" s="18"/>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20"/>
    </row>
    <row r="81" spans="1:51" ht="99.85" customHeight="1" x14ac:dyDescent="0.15">
      <c r="A81" s="38"/>
      <c r="B81" s="685"/>
      <c r="C81" s="686"/>
      <c r="D81" s="686"/>
      <c r="E81" s="686"/>
      <c r="F81" s="686"/>
      <c r="G81" s="687"/>
      <c r="H81" s="18"/>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20"/>
    </row>
    <row r="82" spans="1:51" ht="99.85" customHeight="1" x14ac:dyDescent="0.15">
      <c r="A82" s="33"/>
      <c r="B82" s="685"/>
      <c r="C82" s="686"/>
      <c r="D82" s="686"/>
      <c r="E82" s="686"/>
      <c r="F82" s="686"/>
      <c r="G82" s="687"/>
      <c r="H82" s="18"/>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20"/>
    </row>
    <row r="83" spans="1:51" ht="99.85" customHeight="1" x14ac:dyDescent="0.15">
      <c r="A83" s="33"/>
      <c r="B83" s="685"/>
      <c r="C83" s="686"/>
      <c r="D83" s="686"/>
      <c r="E83" s="686"/>
      <c r="F83" s="686"/>
      <c r="G83" s="687"/>
      <c r="H83" s="18"/>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20"/>
    </row>
    <row r="84" spans="1:51" ht="99.85" customHeight="1" thickBot="1" x14ac:dyDescent="0.2">
      <c r="A84" s="33"/>
      <c r="B84" s="685"/>
      <c r="C84" s="686"/>
      <c r="D84" s="686"/>
      <c r="E84" s="686"/>
      <c r="F84" s="686"/>
      <c r="G84" s="687"/>
      <c r="H84" s="18"/>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20"/>
    </row>
    <row r="85" spans="1:51" ht="2.95" customHeight="1" x14ac:dyDescent="0.15">
      <c r="A85" s="33"/>
      <c r="B85" s="21"/>
      <c r="C85" s="21"/>
      <c r="D85" s="21"/>
      <c r="E85" s="21"/>
      <c r="F85" s="21"/>
      <c r="G85" s="21"/>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row>
    <row r="86" spans="1:51" ht="2.95" customHeight="1" thickBot="1" x14ac:dyDescent="0.2">
      <c r="A86" s="33"/>
      <c r="B86" s="22"/>
      <c r="C86" s="22"/>
      <c r="D86" s="22"/>
      <c r="E86" s="22"/>
      <c r="F86" s="22"/>
      <c r="G86" s="22"/>
      <c r="H86" s="23"/>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23"/>
    </row>
    <row r="87" spans="1:51" ht="24.75" customHeight="1" x14ac:dyDescent="0.15">
      <c r="A87" s="33"/>
      <c r="B87" s="688" t="s">
        <v>120</v>
      </c>
      <c r="C87" s="689"/>
      <c r="D87" s="689"/>
      <c r="E87" s="689"/>
      <c r="F87" s="689"/>
      <c r="G87" s="690"/>
      <c r="H87" s="694" t="s">
        <v>1948</v>
      </c>
      <c r="I87" s="2725"/>
      <c r="J87" s="2725"/>
      <c r="K87" s="2725"/>
      <c r="L87" s="2725"/>
      <c r="M87" s="2725"/>
      <c r="N87" s="2725"/>
      <c r="O87" s="2725"/>
      <c r="P87" s="2725"/>
      <c r="Q87" s="2725"/>
      <c r="R87" s="2725"/>
      <c r="S87" s="2725"/>
      <c r="T87" s="2725"/>
      <c r="U87" s="2725"/>
      <c r="V87" s="2725"/>
      <c r="W87" s="2725"/>
      <c r="X87" s="2725"/>
      <c r="Y87" s="2725"/>
      <c r="Z87" s="2725"/>
      <c r="AA87" s="2725"/>
      <c r="AB87" s="2725"/>
      <c r="AC87" s="2726"/>
      <c r="AD87" s="694" t="s">
        <v>1818</v>
      </c>
      <c r="AE87" s="2725"/>
      <c r="AF87" s="2725"/>
      <c r="AG87" s="2725"/>
      <c r="AH87" s="2725"/>
      <c r="AI87" s="2725"/>
      <c r="AJ87" s="2725"/>
      <c r="AK87" s="2725"/>
      <c r="AL87" s="2725"/>
      <c r="AM87" s="2725"/>
      <c r="AN87" s="2725"/>
      <c r="AO87" s="2725"/>
      <c r="AP87" s="2725"/>
      <c r="AQ87" s="2725"/>
      <c r="AR87" s="2725"/>
      <c r="AS87" s="2725"/>
      <c r="AT87" s="2725"/>
      <c r="AU87" s="2725"/>
      <c r="AV87" s="2725"/>
      <c r="AW87" s="2725"/>
      <c r="AX87" s="2725"/>
      <c r="AY87" s="2727"/>
    </row>
    <row r="88" spans="1:51" ht="24.75" customHeight="1" x14ac:dyDescent="0.15">
      <c r="A88" s="33"/>
      <c r="B88" s="688"/>
      <c r="C88" s="689"/>
      <c r="D88" s="689"/>
      <c r="E88" s="689"/>
      <c r="F88" s="689"/>
      <c r="G88" s="690"/>
      <c r="H88" s="1397" t="s">
        <v>37</v>
      </c>
      <c r="I88" s="614"/>
      <c r="J88" s="614"/>
      <c r="K88" s="614"/>
      <c r="L88" s="614"/>
      <c r="M88" s="1398" t="s">
        <v>76</v>
      </c>
      <c r="N88" s="1304"/>
      <c r="O88" s="1304"/>
      <c r="P88" s="1304"/>
      <c r="Q88" s="1304"/>
      <c r="R88" s="1304"/>
      <c r="S88" s="1304"/>
      <c r="T88" s="1304"/>
      <c r="U88" s="1304"/>
      <c r="V88" s="1304"/>
      <c r="W88" s="1304"/>
      <c r="X88" s="1304"/>
      <c r="Y88" s="1305"/>
      <c r="Z88" s="2682" t="s">
        <v>77</v>
      </c>
      <c r="AA88" s="2683"/>
      <c r="AB88" s="2683"/>
      <c r="AC88" s="2684"/>
      <c r="AD88" s="1397" t="s">
        <v>37</v>
      </c>
      <c r="AE88" s="614"/>
      <c r="AF88" s="614"/>
      <c r="AG88" s="614"/>
      <c r="AH88" s="614"/>
      <c r="AI88" s="1398" t="s">
        <v>76</v>
      </c>
      <c r="AJ88" s="1304"/>
      <c r="AK88" s="1304"/>
      <c r="AL88" s="1304"/>
      <c r="AM88" s="1304"/>
      <c r="AN88" s="1304"/>
      <c r="AO88" s="1304"/>
      <c r="AP88" s="1304"/>
      <c r="AQ88" s="1304"/>
      <c r="AR88" s="1304"/>
      <c r="AS88" s="1304"/>
      <c r="AT88" s="1304"/>
      <c r="AU88" s="1305"/>
      <c r="AV88" s="2682" t="s">
        <v>77</v>
      </c>
      <c r="AW88" s="2683"/>
      <c r="AX88" s="2683"/>
      <c r="AY88" s="2685"/>
    </row>
    <row r="89" spans="1:51" ht="24.75" customHeight="1" x14ac:dyDescent="0.15">
      <c r="A89" s="33"/>
      <c r="B89" s="688"/>
      <c r="C89" s="689"/>
      <c r="D89" s="689"/>
      <c r="E89" s="689"/>
      <c r="F89" s="689"/>
      <c r="G89" s="690"/>
      <c r="H89" s="627" t="s">
        <v>1409</v>
      </c>
      <c r="I89" s="1298"/>
      <c r="J89" s="1298"/>
      <c r="K89" s="1298"/>
      <c r="L89" s="1299"/>
      <c r="M89" s="3535" t="s">
        <v>1949</v>
      </c>
      <c r="N89" s="3536"/>
      <c r="O89" s="3536"/>
      <c r="P89" s="3536"/>
      <c r="Q89" s="3536"/>
      <c r="R89" s="3536"/>
      <c r="S89" s="3536"/>
      <c r="T89" s="3536"/>
      <c r="U89" s="3536"/>
      <c r="V89" s="3536"/>
      <c r="W89" s="3536"/>
      <c r="X89" s="3536"/>
      <c r="Y89" s="3537"/>
      <c r="Z89" s="3538">
        <v>325</v>
      </c>
      <c r="AA89" s="3539"/>
      <c r="AB89" s="3539"/>
      <c r="AC89" s="3540"/>
      <c r="AD89" s="610"/>
      <c r="AE89" s="1337"/>
      <c r="AF89" s="1337"/>
      <c r="AG89" s="1337"/>
      <c r="AH89" s="1338"/>
      <c r="AI89" s="1779"/>
      <c r="AJ89" s="1780"/>
      <c r="AK89" s="1780"/>
      <c r="AL89" s="1780"/>
      <c r="AM89" s="1780"/>
      <c r="AN89" s="1780"/>
      <c r="AO89" s="1780"/>
      <c r="AP89" s="1780"/>
      <c r="AQ89" s="1780"/>
      <c r="AR89" s="1780"/>
      <c r="AS89" s="1780"/>
      <c r="AT89" s="1780"/>
      <c r="AU89" s="1781"/>
      <c r="AV89" s="1782"/>
      <c r="AW89" s="1783"/>
      <c r="AX89" s="1783"/>
      <c r="AY89" s="1785"/>
    </row>
    <row r="90" spans="1:51" ht="24.75" customHeight="1" x14ac:dyDescent="0.15">
      <c r="A90" s="33"/>
      <c r="B90" s="688"/>
      <c r="C90" s="689"/>
      <c r="D90" s="689"/>
      <c r="E90" s="689"/>
      <c r="F90" s="689"/>
      <c r="G90" s="690"/>
      <c r="H90" s="627" t="s">
        <v>1563</v>
      </c>
      <c r="I90" s="1298"/>
      <c r="J90" s="1298"/>
      <c r="K90" s="1298"/>
      <c r="L90" s="1299"/>
      <c r="M90" s="3532" t="s">
        <v>1950</v>
      </c>
      <c r="N90" s="3533"/>
      <c r="O90" s="3533"/>
      <c r="P90" s="3533"/>
      <c r="Q90" s="3533"/>
      <c r="R90" s="3533"/>
      <c r="S90" s="3533"/>
      <c r="T90" s="3533"/>
      <c r="U90" s="3533"/>
      <c r="V90" s="3533"/>
      <c r="W90" s="3533"/>
      <c r="X90" s="3533"/>
      <c r="Y90" s="3534"/>
      <c r="Z90" s="3529">
        <v>7</v>
      </c>
      <c r="AA90" s="3530"/>
      <c r="AB90" s="3530"/>
      <c r="AC90" s="3531"/>
      <c r="AD90" s="627"/>
      <c r="AE90" s="1298"/>
      <c r="AF90" s="1298"/>
      <c r="AG90" s="1298"/>
      <c r="AH90" s="1299"/>
      <c r="AI90" s="1770"/>
      <c r="AJ90" s="1771"/>
      <c r="AK90" s="1771"/>
      <c r="AL90" s="1771"/>
      <c r="AM90" s="1771"/>
      <c r="AN90" s="1771"/>
      <c r="AO90" s="1771"/>
      <c r="AP90" s="1771"/>
      <c r="AQ90" s="1771"/>
      <c r="AR90" s="1771"/>
      <c r="AS90" s="1771"/>
      <c r="AT90" s="1771"/>
      <c r="AU90" s="1772"/>
      <c r="AV90" s="1776"/>
      <c r="AW90" s="1777"/>
      <c r="AX90" s="1777"/>
      <c r="AY90" s="1778"/>
    </row>
    <row r="91" spans="1:51" ht="24.75" customHeight="1" x14ac:dyDescent="0.15">
      <c r="A91" s="33"/>
      <c r="B91" s="688"/>
      <c r="C91" s="689"/>
      <c r="D91" s="689"/>
      <c r="E91" s="689"/>
      <c r="F91" s="689"/>
      <c r="G91" s="690"/>
      <c r="H91" s="627"/>
      <c r="I91" s="1298"/>
      <c r="J91" s="1298"/>
      <c r="K91" s="1298"/>
      <c r="L91" s="1299"/>
      <c r="M91" s="3532"/>
      <c r="N91" s="3533"/>
      <c r="O91" s="3533"/>
      <c r="P91" s="3533"/>
      <c r="Q91" s="3533"/>
      <c r="R91" s="3533"/>
      <c r="S91" s="3533"/>
      <c r="T91" s="3533"/>
      <c r="U91" s="3533"/>
      <c r="V91" s="3533"/>
      <c r="W91" s="3533"/>
      <c r="X91" s="3533"/>
      <c r="Y91" s="3534"/>
      <c r="Z91" s="3529"/>
      <c r="AA91" s="3530"/>
      <c r="AB91" s="3530"/>
      <c r="AC91" s="3531"/>
      <c r="AD91" s="627"/>
      <c r="AE91" s="1298"/>
      <c r="AF91" s="1298"/>
      <c r="AG91" s="1298"/>
      <c r="AH91" s="1299"/>
      <c r="AI91" s="1770"/>
      <c r="AJ91" s="1771"/>
      <c r="AK91" s="1771"/>
      <c r="AL91" s="1771"/>
      <c r="AM91" s="1771"/>
      <c r="AN91" s="1771"/>
      <c r="AO91" s="1771"/>
      <c r="AP91" s="1771"/>
      <c r="AQ91" s="1771"/>
      <c r="AR91" s="1771"/>
      <c r="AS91" s="1771"/>
      <c r="AT91" s="1771"/>
      <c r="AU91" s="1772"/>
      <c r="AV91" s="1776"/>
      <c r="AW91" s="1777"/>
      <c r="AX91" s="1777"/>
      <c r="AY91" s="1778"/>
    </row>
    <row r="92" spans="1:51" ht="24.75" customHeight="1" x14ac:dyDescent="0.15">
      <c r="A92" s="33"/>
      <c r="B92" s="688"/>
      <c r="C92" s="689"/>
      <c r="D92" s="689"/>
      <c r="E92" s="689"/>
      <c r="F92" s="689"/>
      <c r="G92" s="690"/>
      <c r="H92" s="627"/>
      <c r="I92" s="1298"/>
      <c r="J92" s="1298"/>
      <c r="K92" s="1298"/>
      <c r="L92" s="1299"/>
      <c r="M92" s="3532"/>
      <c r="N92" s="3533"/>
      <c r="O92" s="3533"/>
      <c r="P92" s="3533"/>
      <c r="Q92" s="3533"/>
      <c r="R92" s="3533"/>
      <c r="S92" s="3533"/>
      <c r="T92" s="3533"/>
      <c r="U92" s="3533"/>
      <c r="V92" s="3533"/>
      <c r="W92" s="3533"/>
      <c r="X92" s="3533"/>
      <c r="Y92" s="3534"/>
      <c r="Z92" s="3529"/>
      <c r="AA92" s="3530"/>
      <c r="AB92" s="3530"/>
      <c r="AC92" s="3531"/>
      <c r="AD92" s="627"/>
      <c r="AE92" s="1298"/>
      <c r="AF92" s="1298"/>
      <c r="AG92" s="1298"/>
      <c r="AH92" s="1299"/>
      <c r="AI92" s="1770"/>
      <c r="AJ92" s="1771"/>
      <c r="AK92" s="1771"/>
      <c r="AL92" s="1771"/>
      <c r="AM92" s="1771"/>
      <c r="AN92" s="1771"/>
      <c r="AO92" s="1771"/>
      <c r="AP92" s="1771"/>
      <c r="AQ92" s="1771"/>
      <c r="AR92" s="1771"/>
      <c r="AS92" s="1771"/>
      <c r="AT92" s="1771"/>
      <c r="AU92" s="1772"/>
      <c r="AV92" s="1776"/>
      <c r="AW92" s="1777"/>
      <c r="AX92" s="1777"/>
      <c r="AY92" s="1778"/>
    </row>
    <row r="93" spans="1:51" ht="24.75" customHeight="1" x14ac:dyDescent="0.15">
      <c r="A93" s="33"/>
      <c r="B93" s="688"/>
      <c r="C93" s="689"/>
      <c r="D93" s="689"/>
      <c r="E93" s="689"/>
      <c r="F93" s="689"/>
      <c r="G93" s="690"/>
      <c r="H93" s="627"/>
      <c r="I93" s="1298"/>
      <c r="J93" s="1298"/>
      <c r="K93" s="1298"/>
      <c r="L93" s="1299"/>
      <c r="M93" s="3528"/>
      <c r="N93" s="2741"/>
      <c r="O93" s="2741"/>
      <c r="P93" s="2741"/>
      <c r="Q93" s="2741"/>
      <c r="R93" s="2741"/>
      <c r="S93" s="2741"/>
      <c r="T93" s="2741"/>
      <c r="U93" s="2741"/>
      <c r="V93" s="2741"/>
      <c r="W93" s="2741"/>
      <c r="X93" s="2741"/>
      <c r="Y93" s="2742"/>
      <c r="Z93" s="3529"/>
      <c r="AA93" s="3530"/>
      <c r="AB93" s="3530"/>
      <c r="AC93" s="3531"/>
      <c r="AD93" s="627"/>
      <c r="AE93" s="1298"/>
      <c r="AF93" s="1298"/>
      <c r="AG93" s="1298"/>
      <c r="AH93" s="1299"/>
      <c r="AI93" s="1770"/>
      <c r="AJ93" s="1771"/>
      <c r="AK93" s="1771"/>
      <c r="AL93" s="1771"/>
      <c r="AM93" s="1771"/>
      <c r="AN93" s="1771"/>
      <c r="AO93" s="1771"/>
      <c r="AP93" s="1771"/>
      <c r="AQ93" s="1771"/>
      <c r="AR93" s="1771"/>
      <c r="AS93" s="1771"/>
      <c r="AT93" s="1771"/>
      <c r="AU93" s="1772"/>
      <c r="AV93" s="1776"/>
      <c r="AW93" s="1777"/>
      <c r="AX93" s="1777"/>
      <c r="AY93" s="1778"/>
    </row>
    <row r="94" spans="1:51" ht="24.75" customHeight="1" x14ac:dyDescent="0.15">
      <c r="A94" s="33"/>
      <c r="B94" s="688"/>
      <c r="C94" s="689"/>
      <c r="D94" s="689"/>
      <c r="E94" s="689"/>
      <c r="F94" s="689"/>
      <c r="G94" s="690"/>
      <c r="H94" s="627"/>
      <c r="I94" s="1298"/>
      <c r="J94" s="1298"/>
      <c r="K94" s="1298"/>
      <c r="L94" s="1299"/>
      <c r="M94" s="3528"/>
      <c r="N94" s="2741"/>
      <c r="O94" s="2741"/>
      <c r="P94" s="2741"/>
      <c r="Q94" s="2741"/>
      <c r="R94" s="2741"/>
      <c r="S94" s="2741"/>
      <c r="T94" s="2741"/>
      <c r="U94" s="2741"/>
      <c r="V94" s="2741"/>
      <c r="W94" s="2741"/>
      <c r="X94" s="2741"/>
      <c r="Y94" s="2742"/>
      <c r="Z94" s="3529"/>
      <c r="AA94" s="3530"/>
      <c r="AB94" s="3530"/>
      <c r="AC94" s="3530"/>
      <c r="AD94" s="627"/>
      <c r="AE94" s="1298"/>
      <c r="AF94" s="1298"/>
      <c r="AG94" s="1298"/>
      <c r="AH94" s="1299"/>
      <c r="AI94" s="1770"/>
      <c r="AJ94" s="1771"/>
      <c r="AK94" s="1771"/>
      <c r="AL94" s="1771"/>
      <c r="AM94" s="1771"/>
      <c r="AN94" s="1771"/>
      <c r="AO94" s="1771"/>
      <c r="AP94" s="1771"/>
      <c r="AQ94" s="1771"/>
      <c r="AR94" s="1771"/>
      <c r="AS94" s="1771"/>
      <c r="AT94" s="1771"/>
      <c r="AU94" s="1772"/>
      <c r="AV94" s="1776"/>
      <c r="AW94" s="1777"/>
      <c r="AX94" s="1777"/>
      <c r="AY94" s="1778"/>
    </row>
    <row r="95" spans="1:51" ht="24.75" customHeight="1" x14ac:dyDescent="0.15">
      <c r="A95" s="33"/>
      <c r="B95" s="688"/>
      <c r="C95" s="689"/>
      <c r="D95" s="689"/>
      <c r="E95" s="689"/>
      <c r="F95" s="689"/>
      <c r="G95" s="690"/>
      <c r="H95" s="627"/>
      <c r="I95" s="1298"/>
      <c r="J95" s="1298"/>
      <c r="K95" s="1298"/>
      <c r="L95" s="1299"/>
      <c r="M95" s="3528"/>
      <c r="N95" s="2741"/>
      <c r="O95" s="2741"/>
      <c r="P95" s="2741"/>
      <c r="Q95" s="2741"/>
      <c r="R95" s="2741"/>
      <c r="S95" s="2741"/>
      <c r="T95" s="2741"/>
      <c r="U95" s="2741"/>
      <c r="V95" s="2741"/>
      <c r="W95" s="2741"/>
      <c r="X95" s="2741"/>
      <c r="Y95" s="2742"/>
      <c r="Z95" s="3529"/>
      <c r="AA95" s="3530"/>
      <c r="AB95" s="3530"/>
      <c r="AC95" s="3530"/>
      <c r="AD95" s="627"/>
      <c r="AE95" s="1298"/>
      <c r="AF95" s="1298"/>
      <c r="AG95" s="1298"/>
      <c r="AH95" s="1299"/>
      <c r="AI95" s="1770"/>
      <c r="AJ95" s="1771"/>
      <c r="AK95" s="1771"/>
      <c r="AL95" s="1771"/>
      <c r="AM95" s="1771"/>
      <c r="AN95" s="1771"/>
      <c r="AO95" s="1771"/>
      <c r="AP95" s="1771"/>
      <c r="AQ95" s="1771"/>
      <c r="AR95" s="1771"/>
      <c r="AS95" s="1771"/>
      <c r="AT95" s="1771"/>
      <c r="AU95" s="1772"/>
      <c r="AV95" s="1776"/>
      <c r="AW95" s="1777"/>
      <c r="AX95" s="1777"/>
      <c r="AY95" s="1778"/>
    </row>
    <row r="96" spans="1:51" ht="24.75" customHeight="1" x14ac:dyDescent="0.15">
      <c r="A96" s="33"/>
      <c r="B96" s="688"/>
      <c r="C96" s="689"/>
      <c r="D96" s="689"/>
      <c r="E96" s="689"/>
      <c r="F96" s="689"/>
      <c r="G96" s="690"/>
      <c r="H96" s="1355"/>
      <c r="I96" s="2671"/>
      <c r="J96" s="2671"/>
      <c r="K96" s="2671"/>
      <c r="L96" s="2672"/>
      <c r="M96" s="3525"/>
      <c r="N96" s="2732"/>
      <c r="O96" s="2732"/>
      <c r="P96" s="2732"/>
      <c r="Q96" s="2732"/>
      <c r="R96" s="2732"/>
      <c r="S96" s="2732"/>
      <c r="T96" s="2732"/>
      <c r="U96" s="2732"/>
      <c r="V96" s="2732"/>
      <c r="W96" s="2732"/>
      <c r="X96" s="2732"/>
      <c r="Y96" s="2733"/>
      <c r="Z96" s="3526"/>
      <c r="AA96" s="3527"/>
      <c r="AB96" s="3527"/>
      <c r="AC96" s="3527"/>
      <c r="AD96" s="1355"/>
      <c r="AE96" s="2671"/>
      <c r="AF96" s="2671"/>
      <c r="AG96" s="2671"/>
      <c r="AH96" s="2672"/>
      <c r="AI96" s="1801"/>
      <c r="AJ96" s="2673"/>
      <c r="AK96" s="2673"/>
      <c r="AL96" s="2673"/>
      <c r="AM96" s="2673"/>
      <c r="AN96" s="2673"/>
      <c r="AO96" s="2673"/>
      <c r="AP96" s="2673"/>
      <c r="AQ96" s="2673"/>
      <c r="AR96" s="2673"/>
      <c r="AS96" s="2673"/>
      <c r="AT96" s="2673"/>
      <c r="AU96" s="2674"/>
      <c r="AV96" s="2675"/>
      <c r="AW96" s="2676"/>
      <c r="AX96" s="2676"/>
      <c r="AY96" s="2677"/>
    </row>
    <row r="97" spans="1:51" ht="24.75" customHeight="1" x14ac:dyDescent="0.15">
      <c r="A97" s="33"/>
      <c r="B97" s="688"/>
      <c r="C97" s="689"/>
      <c r="D97" s="689"/>
      <c r="E97" s="689"/>
      <c r="F97" s="689"/>
      <c r="G97" s="690"/>
      <c r="H97" s="1527" t="s">
        <v>21</v>
      </c>
      <c r="I97" s="1304"/>
      <c r="J97" s="1304"/>
      <c r="K97" s="1304"/>
      <c r="L97" s="1304"/>
      <c r="M97" s="3519"/>
      <c r="N97" s="3520"/>
      <c r="O97" s="3520"/>
      <c r="P97" s="3520"/>
      <c r="Q97" s="3520"/>
      <c r="R97" s="3520"/>
      <c r="S97" s="3520"/>
      <c r="T97" s="3520"/>
      <c r="U97" s="3520"/>
      <c r="V97" s="3520"/>
      <c r="W97" s="3520"/>
      <c r="X97" s="3520"/>
      <c r="Y97" s="3521"/>
      <c r="Z97" s="3522">
        <f>SUM(Z89:AC96)</f>
        <v>332</v>
      </c>
      <c r="AA97" s="3523"/>
      <c r="AB97" s="3523"/>
      <c r="AC97" s="3524"/>
      <c r="AD97" s="1527" t="s">
        <v>21</v>
      </c>
      <c r="AE97" s="1304"/>
      <c r="AF97" s="1304"/>
      <c r="AG97" s="1304"/>
      <c r="AH97" s="1304"/>
      <c r="AI97" s="2686"/>
      <c r="AJ97" s="2687"/>
      <c r="AK97" s="2687"/>
      <c r="AL97" s="2687"/>
      <c r="AM97" s="2687"/>
      <c r="AN97" s="2687"/>
      <c r="AO97" s="2687"/>
      <c r="AP97" s="2687"/>
      <c r="AQ97" s="2687"/>
      <c r="AR97" s="2687"/>
      <c r="AS97" s="2687"/>
      <c r="AT97" s="2687"/>
      <c r="AU97" s="2688"/>
      <c r="AV97" s="2689">
        <f>SUM(AV89:AY96)</f>
        <v>0</v>
      </c>
      <c r="AW97" s="2690"/>
      <c r="AX97" s="2690"/>
      <c r="AY97" s="2692"/>
    </row>
    <row r="98" spans="1:51" ht="25.2" customHeight="1" x14ac:dyDescent="0.15">
      <c r="A98" s="33"/>
      <c r="B98" s="688"/>
      <c r="C98" s="689"/>
      <c r="D98" s="689"/>
      <c r="E98" s="689"/>
      <c r="F98" s="689"/>
      <c r="G98" s="690"/>
      <c r="H98" s="736" t="s">
        <v>1951</v>
      </c>
      <c r="I98" s="2679"/>
      <c r="J98" s="2679"/>
      <c r="K98" s="2679"/>
      <c r="L98" s="2679"/>
      <c r="M98" s="2679"/>
      <c r="N98" s="2679"/>
      <c r="O98" s="2679"/>
      <c r="P98" s="2679"/>
      <c r="Q98" s="2679"/>
      <c r="R98" s="2679"/>
      <c r="S98" s="2679"/>
      <c r="T98" s="2679"/>
      <c r="U98" s="2679"/>
      <c r="V98" s="2679"/>
      <c r="W98" s="2679"/>
      <c r="X98" s="2679"/>
      <c r="Y98" s="2679"/>
      <c r="Z98" s="2679"/>
      <c r="AA98" s="2679"/>
      <c r="AB98" s="2679"/>
      <c r="AC98" s="2680"/>
      <c r="AD98" s="736" t="s">
        <v>1646</v>
      </c>
      <c r="AE98" s="2679"/>
      <c r="AF98" s="2679"/>
      <c r="AG98" s="2679"/>
      <c r="AH98" s="2679"/>
      <c r="AI98" s="2679"/>
      <c r="AJ98" s="2679"/>
      <c r="AK98" s="2679"/>
      <c r="AL98" s="2679"/>
      <c r="AM98" s="2679"/>
      <c r="AN98" s="2679"/>
      <c r="AO98" s="2679"/>
      <c r="AP98" s="2679"/>
      <c r="AQ98" s="2679"/>
      <c r="AR98" s="2679"/>
      <c r="AS98" s="2679"/>
      <c r="AT98" s="2679"/>
      <c r="AU98" s="2679"/>
      <c r="AV98" s="2679"/>
      <c r="AW98" s="2679"/>
      <c r="AX98" s="2679"/>
      <c r="AY98" s="2681"/>
    </row>
    <row r="99" spans="1:51" ht="25.55" customHeight="1" x14ac:dyDescent="0.15">
      <c r="A99" s="33"/>
      <c r="B99" s="688"/>
      <c r="C99" s="689"/>
      <c r="D99" s="689"/>
      <c r="E99" s="689"/>
      <c r="F99" s="689"/>
      <c r="G99" s="690"/>
      <c r="H99" s="1397" t="s">
        <v>37</v>
      </c>
      <c r="I99" s="614"/>
      <c r="J99" s="614"/>
      <c r="K99" s="614"/>
      <c r="L99" s="614"/>
      <c r="M99" s="1398" t="s">
        <v>76</v>
      </c>
      <c r="N99" s="1304"/>
      <c r="O99" s="1304"/>
      <c r="P99" s="1304"/>
      <c r="Q99" s="1304"/>
      <c r="R99" s="1304"/>
      <c r="S99" s="1304"/>
      <c r="T99" s="1304"/>
      <c r="U99" s="1304"/>
      <c r="V99" s="1304"/>
      <c r="W99" s="1304"/>
      <c r="X99" s="1304"/>
      <c r="Y99" s="1305"/>
      <c r="Z99" s="2682" t="s">
        <v>77</v>
      </c>
      <c r="AA99" s="2683"/>
      <c r="AB99" s="2683"/>
      <c r="AC99" s="2684"/>
      <c r="AD99" s="1397" t="s">
        <v>37</v>
      </c>
      <c r="AE99" s="614"/>
      <c r="AF99" s="614"/>
      <c r="AG99" s="614"/>
      <c r="AH99" s="614"/>
      <c r="AI99" s="1398" t="s">
        <v>76</v>
      </c>
      <c r="AJ99" s="1304"/>
      <c r="AK99" s="1304"/>
      <c r="AL99" s="1304"/>
      <c r="AM99" s="1304"/>
      <c r="AN99" s="1304"/>
      <c r="AO99" s="1304"/>
      <c r="AP99" s="1304"/>
      <c r="AQ99" s="1304"/>
      <c r="AR99" s="1304"/>
      <c r="AS99" s="1304"/>
      <c r="AT99" s="1304"/>
      <c r="AU99" s="1305"/>
      <c r="AV99" s="2682" t="s">
        <v>77</v>
      </c>
      <c r="AW99" s="2683"/>
      <c r="AX99" s="2683"/>
      <c r="AY99" s="2685"/>
    </row>
    <row r="100" spans="1:51" ht="24.75" customHeight="1" x14ac:dyDescent="0.15">
      <c r="A100" s="33"/>
      <c r="B100" s="688"/>
      <c r="C100" s="689"/>
      <c r="D100" s="689"/>
      <c r="E100" s="689"/>
      <c r="F100" s="689"/>
      <c r="G100" s="690"/>
      <c r="H100" s="610" t="s">
        <v>1952</v>
      </c>
      <c r="I100" s="1337"/>
      <c r="J100" s="1337"/>
      <c r="K100" s="1337"/>
      <c r="L100" s="1338"/>
      <c r="M100" s="1779" t="s">
        <v>1953</v>
      </c>
      <c r="N100" s="1780"/>
      <c r="O100" s="1780"/>
      <c r="P100" s="1780"/>
      <c r="Q100" s="1780"/>
      <c r="R100" s="1780"/>
      <c r="S100" s="1780"/>
      <c r="T100" s="1780"/>
      <c r="U100" s="1780"/>
      <c r="V100" s="1780"/>
      <c r="W100" s="1780"/>
      <c r="X100" s="1780"/>
      <c r="Y100" s="1781"/>
      <c r="Z100" s="1782">
        <v>1034.643</v>
      </c>
      <c r="AA100" s="1783"/>
      <c r="AB100" s="1783"/>
      <c r="AC100" s="1784"/>
      <c r="AD100" s="610"/>
      <c r="AE100" s="1337"/>
      <c r="AF100" s="1337"/>
      <c r="AG100" s="1337"/>
      <c r="AH100" s="1338"/>
      <c r="AI100" s="1779"/>
      <c r="AJ100" s="1780"/>
      <c r="AK100" s="1780"/>
      <c r="AL100" s="1780"/>
      <c r="AM100" s="1780"/>
      <c r="AN100" s="1780"/>
      <c r="AO100" s="1780"/>
      <c r="AP100" s="1780"/>
      <c r="AQ100" s="1780"/>
      <c r="AR100" s="1780"/>
      <c r="AS100" s="1780"/>
      <c r="AT100" s="1780"/>
      <c r="AU100" s="1781"/>
      <c r="AV100" s="1782"/>
      <c r="AW100" s="1783"/>
      <c r="AX100" s="1783"/>
      <c r="AY100" s="1785"/>
    </row>
    <row r="101" spans="1:51" ht="24.75" customHeight="1" x14ac:dyDescent="0.15">
      <c r="A101" s="33"/>
      <c r="B101" s="688"/>
      <c r="C101" s="689"/>
      <c r="D101" s="689"/>
      <c r="E101" s="689"/>
      <c r="F101" s="689"/>
      <c r="G101" s="690"/>
      <c r="H101" s="3516" t="s">
        <v>1954</v>
      </c>
      <c r="I101" s="3517"/>
      <c r="J101" s="3517"/>
      <c r="K101" s="3517"/>
      <c r="L101" s="3518"/>
      <c r="M101" s="1770" t="s">
        <v>1955</v>
      </c>
      <c r="N101" s="1771"/>
      <c r="O101" s="1771"/>
      <c r="P101" s="1771"/>
      <c r="Q101" s="1771"/>
      <c r="R101" s="1771"/>
      <c r="S101" s="1771"/>
      <c r="T101" s="1771"/>
      <c r="U101" s="1771"/>
      <c r="V101" s="1771"/>
      <c r="W101" s="1771"/>
      <c r="X101" s="1771"/>
      <c r="Y101" s="1772"/>
      <c r="Z101" s="1776">
        <v>96.034867000000006</v>
      </c>
      <c r="AA101" s="1777"/>
      <c r="AB101" s="1777"/>
      <c r="AC101" s="2678"/>
      <c r="AD101" s="627"/>
      <c r="AE101" s="1298"/>
      <c r="AF101" s="1298"/>
      <c r="AG101" s="1298"/>
      <c r="AH101" s="1299"/>
      <c r="AI101" s="1770"/>
      <c r="AJ101" s="1771"/>
      <c r="AK101" s="1771"/>
      <c r="AL101" s="1771"/>
      <c r="AM101" s="1771"/>
      <c r="AN101" s="1771"/>
      <c r="AO101" s="1771"/>
      <c r="AP101" s="1771"/>
      <c r="AQ101" s="1771"/>
      <c r="AR101" s="1771"/>
      <c r="AS101" s="1771"/>
      <c r="AT101" s="1771"/>
      <c r="AU101" s="1772"/>
      <c r="AV101" s="1776"/>
      <c r="AW101" s="1777"/>
      <c r="AX101" s="1777"/>
      <c r="AY101" s="1778"/>
    </row>
    <row r="102" spans="1:51" ht="24.75" customHeight="1" x14ac:dyDescent="0.15">
      <c r="A102" s="33"/>
      <c r="B102" s="688"/>
      <c r="C102" s="689"/>
      <c r="D102" s="689"/>
      <c r="E102" s="689"/>
      <c r="F102" s="689"/>
      <c r="G102" s="690"/>
      <c r="H102" s="627" t="s">
        <v>1956</v>
      </c>
      <c r="I102" s="1298"/>
      <c r="J102" s="1298"/>
      <c r="K102" s="1298"/>
      <c r="L102" s="1299"/>
      <c r="M102" s="1770" t="s">
        <v>1957</v>
      </c>
      <c r="N102" s="1771"/>
      <c r="O102" s="1771"/>
      <c r="P102" s="1771"/>
      <c r="Q102" s="1771"/>
      <c r="R102" s="1771"/>
      <c r="S102" s="1771"/>
      <c r="T102" s="1771"/>
      <c r="U102" s="1771"/>
      <c r="V102" s="1771"/>
      <c r="W102" s="1771"/>
      <c r="X102" s="1771"/>
      <c r="Y102" s="1772"/>
      <c r="Z102" s="1776">
        <v>1.1796</v>
      </c>
      <c r="AA102" s="1777"/>
      <c r="AB102" s="1777"/>
      <c r="AC102" s="2678"/>
      <c r="AD102" s="627"/>
      <c r="AE102" s="1298"/>
      <c r="AF102" s="1298"/>
      <c r="AG102" s="1298"/>
      <c r="AH102" s="1299"/>
      <c r="AI102" s="1770"/>
      <c r="AJ102" s="1771"/>
      <c r="AK102" s="1771"/>
      <c r="AL102" s="1771"/>
      <c r="AM102" s="1771"/>
      <c r="AN102" s="1771"/>
      <c r="AO102" s="1771"/>
      <c r="AP102" s="1771"/>
      <c r="AQ102" s="1771"/>
      <c r="AR102" s="1771"/>
      <c r="AS102" s="1771"/>
      <c r="AT102" s="1771"/>
      <c r="AU102" s="1772"/>
      <c r="AV102" s="1776"/>
      <c r="AW102" s="1777"/>
      <c r="AX102" s="1777"/>
      <c r="AY102" s="1778"/>
    </row>
    <row r="103" spans="1:51" ht="24.75" customHeight="1" x14ac:dyDescent="0.15">
      <c r="A103" s="33"/>
      <c r="B103" s="688"/>
      <c r="C103" s="689"/>
      <c r="D103" s="689"/>
      <c r="E103" s="689"/>
      <c r="F103" s="689"/>
      <c r="G103" s="690"/>
      <c r="H103" s="627"/>
      <c r="I103" s="1298"/>
      <c r="J103" s="1298"/>
      <c r="K103" s="1298"/>
      <c r="L103" s="1299"/>
      <c r="M103" s="1770"/>
      <c r="N103" s="1771"/>
      <c r="O103" s="1771"/>
      <c r="P103" s="1771"/>
      <c r="Q103" s="1771"/>
      <c r="R103" s="1771"/>
      <c r="S103" s="1771"/>
      <c r="T103" s="1771"/>
      <c r="U103" s="1771"/>
      <c r="V103" s="1771"/>
      <c r="W103" s="1771"/>
      <c r="X103" s="1771"/>
      <c r="Y103" s="1772"/>
      <c r="Z103" s="1776"/>
      <c r="AA103" s="1777"/>
      <c r="AB103" s="1777"/>
      <c r="AC103" s="2678"/>
      <c r="AD103" s="627"/>
      <c r="AE103" s="1298"/>
      <c r="AF103" s="1298"/>
      <c r="AG103" s="1298"/>
      <c r="AH103" s="1299"/>
      <c r="AI103" s="1770"/>
      <c r="AJ103" s="1771"/>
      <c r="AK103" s="1771"/>
      <c r="AL103" s="1771"/>
      <c r="AM103" s="1771"/>
      <c r="AN103" s="1771"/>
      <c r="AO103" s="1771"/>
      <c r="AP103" s="1771"/>
      <c r="AQ103" s="1771"/>
      <c r="AR103" s="1771"/>
      <c r="AS103" s="1771"/>
      <c r="AT103" s="1771"/>
      <c r="AU103" s="1772"/>
      <c r="AV103" s="1776"/>
      <c r="AW103" s="1777"/>
      <c r="AX103" s="1777"/>
      <c r="AY103" s="1778"/>
    </row>
    <row r="104" spans="1:51" ht="24.75" customHeight="1" x14ac:dyDescent="0.15">
      <c r="A104" s="33"/>
      <c r="B104" s="688"/>
      <c r="C104" s="689"/>
      <c r="D104" s="689"/>
      <c r="E104" s="689"/>
      <c r="F104" s="689"/>
      <c r="G104" s="690"/>
      <c r="H104" s="627"/>
      <c r="I104" s="1298"/>
      <c r="J104" s="1298"/>
      <c r="K104" s="1298"/>
      <c r="L104" s="1299"/>
      <c r="M104" s="1770"/>
      <c r="N104" s="1771"/>
      <c r="O104" s="1771"/>
      <c r="P104" s="1771"/>
      <c r="Q104" s="1771"/>
      <c r="R104" s="1771"/>
      <c r="S104" s="1771"/>
      <c r="T104" s="1771"/>
      <c r="U104" s="1771"/>
      <c r="V104" s="1771"/>
      <c r="W104" s="1771"/>
      <c r="X104" s="1771"/>
      <c r="Y104" s="1772"/>
      <c r="Z104" s="1776"/>
      <c r="AA104" s="1777"/>
      <c r="AB104" s="1777"/>
      <c r="AC104" s="1777"/>
      <c r="AD104" s="627"/>
      <c r="AE104" s="1298"/>
      <c r="AF104" s="1298"/>
      <c r="AG104" s="1298"/>
      <c r="AH104" s="1299"/>
      <c r="AI104" s="1770"/>
      <c r="AJ104" s="1771"/>
      <c r="AK104" s="1771"/>
      <c r="AL104" s="1771"/>
      <c r="AM104" s="1771"/>
      <c r="AN104" s="1771"/>
      <c r="AO104" s="1771"/>
      <c r="AP104" s="1771"/>
      <c r="AQ104" s="1771"/>
      <c r="AR104" s="1771"/>
      <c r="AS104" s="1771"/>
      <c r="AT104" s="1771"/>
      <c r="AU104" s="1772"/>
      <c r="AV104" s="1776"/>
      <c r="AW104" s="1777"/>
      <c r="AX104" s="1777"/>
      <c r="AY104" s="1778"/>
    </row>
    <row r="105" spans="1:51" ht="24.75" customHeight="1" x14ac:dyDescent="0.15">
      <c r="A105" s="33"/>
      <c r="B105" s="688"/>
      <c r="C105" s="689"/>
      <c r="D105" s="689"/>
      <c r="E105" s="689"/>
      <c r="F105" s="689"/>
      <c r="G105" s="690"/>
      <c r="H105" s="627"/>
      <c r="I105" s="1298"/>
      <c r="J105" s="1298"/>
      <c r="K105" s="1298"/>
      <c r="L105" s="1299"/>
      <c r="M105" s="1770"/>
      <c r="N105" s="1771"/>
      <c r="O105" s="1771"/>
      <c r="P105" s="1771"/>
      <c r="Q105" s="1771"/>
      <c r="R105" s="1771"/>
      <c r="S105" s="1771"/>
      <c r="T105" s="1771"/>
      <c r="U105" s="1771"/>
      <c r="V105" s="1771"/>
      <c r="W105" s="1771"/>
      <c r="X105" s="1771"/>
      <c r="Y105" s="1772"/>
      <c r="Z105" s="1776"/>
      <c r="AA105" s="1777"/>
      <c r="AB105" s="1777"/>
      <c r="AC105" s="1777"/>
      <c r="AD105" s="627"/>
      <c r="AE105" s="1298"/>
      <c r="AF105" s="1298"/>
      <c r="AG105" s="1298"/>
      <c r="AH105" s="1299"/>
      <c r="AI105" s="1770"/>
      <c r="AJ105" s="1771"/>
      <c r="AK105" s="1771"/>
      <c r="AL105" s="1771"/>
      <c r="AM105" s="1771"/>
      <c r="AN105" s="1771"/>
      <c r="AO105" s="1771"/>
      <c r="AP105" s="1771"/>
      <c r="AQ105" s="1771"/>
      <c r="AR105" s="1771"/>
      <c r="AS105" s="1771"/>
      <c r="AT105" s="1771"/>
      <c r="AU105" s="1772"/>
      <c r="AV105" s="1776"/>
      <c r="AW105" s="1777"/>
      <c r="AX105" s="1777"/>
      <c r="AY105" s="1778"/>
    </row>
    <row r="106" spans="1:51" ht="24.75" customHeight="1" x14ac:dyDescent="0.15">
      <c r="A106" s="33"/>
      <c r="B106" s="688"/>
      <c r="C106" s="689"/>
      <c r="D106" s="689"/>
      <c r="E106" s="689"/>
      <c r="F106" s="689"/>
      <c r="G106" s="690"/>
      <c r="H106" s="627"/>
      <c r="I106" s="1298"/>
      <c r="J106" s="1298"/>
      <c r="K106" s="1298"/>
      <c r="L106" s="1299"/>
      <c r="M106" s="1770"/>
      <c r="N106" s="1771"/>
      <c r="O106" s="1771"/>
      <c r="P106" s="1771"/>
      <c r="Q106" s="1771"/>
      <c r="R106" s="1771"/>
      <c r="S106" s="1771"/>
      <c r="T106" s="1771"/>
      <c r="U106" s="1771"/>
      <c r="V106" s="1771"/>
      <c r="W106" s="1771"/>
      <c r="X106" s="1771"/>
      <c r="Y106" s="1772"/>
      <c r="Z106" s="1776"/>
      <c r="AA106" s="1777"/>
      <c r="AB106" s="1777"/>
      <c r="AC106" s="1777"/>
      <c r="AD106" s="627"/>
      <c r="AE106" s="1298"/>
      <c r="AF106" s="1298"/>
      <c r="AG106" s="1298"/>
      <c r="AH106" s="1299"/>
      <c r="AI106" s="1770"/>
      <c r="AJ106" s="1771"/>
      <c r="AK106" s="1771"/>
      <c r="AL106" s="1771"/>
      <c r="AM106" s="1771"/>
      <c r="AN106" s="1771"/>
      <c r="AO106" s="1771"/>
      <c r="AP106" s="1771"/>
      <c r="AQ106" s="1771"/>
      <c r="AR106" s="1771"/>
      <c r="AS106" s="1771"/>
      <c r="AT106" s="1771"/>
      <c r="AU106" s="1772"/>
      <c r="AV106" s="1776"/>
      <c r="AW106" s="1777"/>
      <c r="AX106" s="1777"/>
      <c r="AY106" s="1778"/>
    </row>
    <row r="107" spans="1:51" ht="24.75" customHeight="1" x14ac:dyDescent="0.15">
      <c r="A107" s="33"/>
      <c r="B107" s="688"/>
      <c r="C107" s="689"/>
      <c r="D107" s="689"/>
      <c r="E107" s="689"/>
      <c r="F107" s="689"/>
      <c r="G107" s="690"/>
      <c r="H107" s="1355"/>
      <c r="I107" s="2671"/>
      <c r="J107" s="2671"/>
      <c r="K107" s="2671"/>
      <c r="L107" s="2672"/>
      <c r="M107" s="1801"/>
      <c r="N107" s="2673"/>
      <c r="O107" s="2673"/>
      <c r="P107" s="2673"/>
      <c r="Q107" s="2673"/>
      <c r="R107" s="2673"/>
      <c r="S107" s="2673"/>
      <c r="T107" s="2673"/>
      <c r="U107" s="2673"/>
      <c r="V107" s="2673"/>
      <c r="W107" s="2673"/>
      <c r="X107" s="2673"/>
      <c r="Y107" s="2674"/>
      <c r="Z107" s="2675"/>
      <c r="AA107" s="2676"/>
      <c r="AB107" s="2676"/>
      <c r="AC107" s="2676"/>
      <c r="AD107" s="1355"/>
      <c r="AE107" s="2671"/>
      <c r="AF107" s="2671"/>
      <c r="AG107" s="2671"/>
      <c r="AH107" s="2672"/>
      <c r="AI107" s="1801"/>
      <c r="AJ107" s="2673"/>
      <c r="AK107" s="2673"/>
      <c r="AL107" s="2673"/>
      <c r="AM107" s="2673"/>
      <c r="AN107" s="2673"/>
      <c r="AO107" s="2673"/>
      <c r="AP107" s="2673"/>
      <c r="AQ107" s="2673"/>
      <c r="AR107" s="2673"/>
      <c r="AS107" s="2673"/>
      <c r="AT107" s="2673"/>
      <c r="AU107" s="2674"/>
      <c r="AV107" s="2675"/>
      <c r="AW107" s="2676"/>
      <c r="AX107" s="2676"/>
      <c r="AY107" s="2677"/>
    </row>
    <row r="108" spans="1:51" ht="24.75" customHeight="1" x14ac:dyDescent="0.15">
      <c r="A108" s="33"/>
      <c r="B108" s="688"/>
      <c r="C108" s="689"/>
      <c r="D108" s="689"/>
      <c r="E108" s="689"/>
      <c r="F108" s="689"/>
      <c r="G108" s="690"/>
      <c r="H108" s="1527" t="s">
        <v>21</v>
      </c>
      <c r="I108" s="1304"/>
      <c r="J108" s="1304"/>
      <c r="K108" s="1304"/>
      <c r="L108" s="1304"/>
      <c r="M108" s="2686"/>
      <c r="N108" s="2687"/>
      <c r="O108" s="2687"/>
      <c r="P108" s="2687"/>
      <c r="Q108" s="2687"/>
      <c r="R108" s="2687"/>
      <c r="S108" s="2687"/>
      <c r="T108" s="2687"/>
      <c r="U108" s="2687"/>
      <c r="V108" s="2687"/>
      <c r="W108" s="2687"/>
      <c r="X108" s="2687"/>
      <c r="Y108" s="2688"/>
      <c r="Z108" s="2689">
        <f>SUM(Z100:AC107)</f>
        <v>1131.857467</v>
      </c>
      <c r="AA108" s="2690"/>
      <c r="AB108" s="2690"/>
      <c r="AC108" s="2691"/>
      <c r="AD108" s="1527" t="s">
        <v>21</v>
      </c>
      <c r="AE108" s="1304"/>
      <c r="AF108" s="1304"/>
      <c r="AG108" s="1304"/>
      <c r="AH108" s="1304"/>
      <c r="AI108" s="2686"/>
      <c r="AJ108" s="2687"/>
      <c r="AK108" s="2687"/>
      <c r="AL108" s="2687"/>
      <c r="AM108" s="2687"/>
      <c r="AN108" s="2687"/>
      <c r="AO108" s="2687"/>
      <c r="AP108" s="2687"/>
      <c r="AQ108" s="2687"/>
      <c r="AR108" s="2687"/>
      <c r="AS108" s="2687"/>
      <c r="AT108" s="2687"/>
      <c r="AU108" s="2688"/>
      <c r="AV108" s="2689">
        <f>SUM(AV100:AY107)</f>
        <v>0</v>
      </c>
      <c r="AW108" s="2690"/>
      <c r="AX108" s="2690"/>
      <c r="AY108" s="2692"/>
    </row>
    <row r="109" spans="1:51" ht="24.75" customHeight="1" x14ac:dyDescent="0.15">
      <c r="A109" s="33"/>
      <c r="B109" s="688"/>
      <c r="C109" s="689"/>
      <c r="D109" s="689"/>
      <c r="E109" s="689"/>
      <c r="F109" s="689"/>
      <c r="G109" s="690"/>
      <c r="H109" s="736" t="s">
        <v>1958</v>
      </c>
      <c r="I109" s="2679"/>
      <c r="J109" s="2679"/>
      <c r="K109" s="2679"/>
      <c r="L109" s="2679"/>
      <c r="M109" s="2679"/>
      <c r="N109" s="2679"/>
      <c r="O109" s="2679"/>
      <c r="P109" s="2679"/>
      <c r="Q109" s="2679"/>
      <c r="R109" s="2679"/>
      <c r="S109" s="2679"/>
      <c r="T109" s="2679"/>
      <c r="U109" s="2679"/>
      <c r="V109" s="2679"/>
      <c r="W109" s="2679"/>
      <c r="X109" s="2679"/>
      <c r="Y109" s="2679"/>
      <c r="Z109" s="2679"/>
      <c r="AA109" s="2679"/>
      <c r="AB109" s="2679"/>
      <c r="AC109" s="2680"/>
      <c r="AD109" s="736" t="s">
        <v>1653</v>
      </c>
      <c r="AE109" s="2679"/>
      <c r="AF109" s="2679"/>
      <c r="AG109" s="2679"/>
      <c r="AH109" s="2679"/>
      <c r="AI109" s="2679"/>
      <c r="AJ109" s="2679"/>
      <c r="AK109" s="2679"/>
      <c r="AL109" s="2679"/>
      <c r="AM109" s="2679"/>
      <c r="AN109" s="2679"/>
      <c r="AO109" s="2679"/>
      <c r="AP109" s="2679"/>
      <c r="AQ109" s="2679"/>
      <c r="AR109" s="2679"/>
      <c r="AS109" s="2679"/>
      <c r="AT109" s="2679"/>
      <c r="AU109" s="2679"/>
      <c r="AV109" s="2679"/>
      <c r="AW109" s="2679"/>
      <c r="AX109" s="2679"/>
      <c r="AY109" s="2681"/>
    </row>
    <row r="110" spans="1:51" ht="24.75" customHeight="1" x14ac:dyDescent="0.15">
      <c r="A110" s="33"/>
      <c r="B110" s="688"/>
      <c r="C110" s="689"/>
      <c r="D110" s="689"/>
      <c r="E110" s="689"/>
      <c r="F110" s="689"/>
      <c r="G110" s="690"/>
      <c r="H110" s="1397" t="s">
        <v>37</v>
      </c>
      <c r="I110" s="614"/>
      <c r="J110" s="614"/>
      <c r="K110" s="614"/>
      <c r="L110" s="614"/>
      <c r="M110" s="1398" t="s">
        <v>76</v>
      </c>
      <c r="N110" s="1304"/>
      <c r="O110" s="1304"/>
      <c r="P110" s="1304"/>
      <c r="Q110" s="1304"/>
      <c r="R110" s="1304"/>
      <c r="S110" s="1304"/>
      <c r="T110" s="1304"/>
      <c r="U110" s="1304"/>
      <c r="V110" s="1304"/>
      <c r="W110" s="1304"/>
      <c r="X110" s="1304"/>
      <c r="Y110" s="1305"/>
      <c r="Z110" s="2682" t="s">
        <v>77</v>
      </c>
      <c r="AA110" s="2683"/>
      <c r="AB110" s="2683"/>
      <c r="AC110" s="2684"/>
      <c r="AD110" s="1397" t="s">
        <v>37</v>
      </c>
      <c r="AE110" s="614"/>
      <c r="AF110" s="614"/>
      <c r="AG110" s="614"/>
      <c r="AH110" s="614"/>
      <c r="AI110" s="1398" t="s">
        <v>76</v>
      </c>
      <c r="AJ110" s="1304"/>
      <c r="AK110" s="1304"/>
      <c r="AL110" s="1304"/>
      <c r="AM110" s="1304"/>
      <c r="AN110" s="1304"/>
      <c r="AO110" s="1304"/>
      <c r="AP110" s="1304"/>
      <c r="AQ110" s="1304"/>
      <c r="AR110" s="1304"/>
      <c r="AS110" s="1304"/>
      <c r="AT110" s="1304"/>
      <c r="AU110" s="1305"/>
      <c r="AV110" s="2682" t="s">
        <v>77</v>
      </c>
      <c r="AW110" s="2683"/>
      <c r="AX110" s="2683"/>
      <c r="AY110" s="2685"/>
    </row>
    <row r="111" spans="1:51" ht="24.75" customHeight="1" x14ac:dyDescent="0.15">
      <c r="A111" s="33"/>
      <c r="B111" s="688"/>
      <c r="C111" s="689"/>
      <c r="D111" s="689"/>
      <c r="E111" s="689"/>
      <c r="F111" s="689"/>
      <c r="G111" s="690"/>
      <c r="H111" s="610" t="s">
        <v>1409</v>
      </c>
      <c r="I111" s="1337"/>
      <c r="J111" s="1337"/>
      <c r="K111" s="1337"/>
      <c r="L111" s="1338"/>
      <c r="M111" s="1779" t="s">
        <v>1959</v>
      </c>
      <c r="N111" s="1780"/>
      <c r="O111" s="1780"/>
      <c r="P111" s="1780"/>
      <c r="Q111" s="1780"/>
      <c r="R111" s="1780"/>
      <c r="S111" s="1780"/>
      <c r="T111" s="1780"/>
      <c r="U111" s="1780"/>
      <c r="V111" s="1780"/>
      <c r="W111" s="1780"/>
      <c r="X111" s="1780"/>
      <c r="Y111" s="1781"/>
      <c r="Z111" s="1782">
        <v>986.01900000000001</v>
      </c>
      <c r="AA111" s="1783"/>
      <c r="AB111" s="1783"/>
      <c r="AC111" s="1784"/>
      <c r="AD111" s="610"/>
      <c r="AE111" s="1337"/>
      <c r="AF111" s="1337"/>
      <c r="AG111" s="1337"/>
      <c r="AH111" s="1338"/>
      <c r="AI111" s="1779"/>
      <c r="AJ111" s="1780"/>
      <c r="AK111" s="1780"/>
      <c r="AL111" s="1780"/>
      <c r="AM111" s="1780"/>
      <c r="AN111" s="1780"/>
      <c r="AO111" s="1780"/>
      <c r="AP111" s="1780"/>
      <c r="AQ111" s="1780"/>
      <c r="AR111" s="1780"/>
      <c r="AS111" s="1780"/>
      <c r="AT111" s="1780"/>
      <c r="AU111" s="1781"/>
      <c r="AV111" s="1782"/>
      <c r="AW111" s="1783"/>
      <c r="AX111" s="1783"/>
      <c r="AY111" s="1785"/>
    </row>
    <row r="112" spans="1:51" ht="24.75" customHeight="1" x14ac:dyDescent="0.15">
      <c r="A112" s="33"/>
      <c r="B112" s="688"/>
      <c r="C112" s="689"/>
      <c r="D112" s="689"/>
      <c r="E112" s="689"/>
      <c r="F112" s="689"/>
      <c r="G112" s="690"/>
      <c r="H112" s="627" t="s">
        <v>1432</v>
      </c>
      <c r="I112" s="1298"/>
      <c r="J112" s="1298"/>
      <c r="K112" s="1298"/>
      <c r="L112" s="1299"/>
      <c r="M112" s="1770" t="s">
        <v>1960</v>
      </c>
      <c r="N112" s="1771"/>
      <c r="O112" s="1771"/>
      <c r="P112" s="1771"/>
      <c r="Q112" s="1771"/>
      <c r="R112" s="1771"/>
      <c r="S112" s="1771"/>
      <c r="T112" s="1771"/>
      <c r="U112" s="1771"/>
      <c r="V112" s="1771"/>
      <c r="W112" s="1771"/>
      <c r="X112" s="1771"/>
      <c r="Y112" s="1772"/>
      <c r="Z112" s="1776">
        <v>48.624000000000002</v>
      </c>
      <c r="AA112" s="1777"/>
      <c r="AB112" s="1777"/>
      <c r="AC112" s="2678"/>
      <c r="AD112" s="627"/>
      <c r="AE112" s="1298"/>
      <c r="AF112" s="1298"/>
      <c r="AG112" s="1298"/>
      <c r="AH112" s="1299"/>
      <c r="AI112" s="1770"/>
      <c r="AJ112" s="1771"/>
      <c r="AK112" s="1771"/>
      <c r="AL112" s="1771"/>
      <c r="AM112" s="1771"/>
      <c r="AN112" s="1771"/>
      <c r="AO112" s="1771"/>
      <c r="AP112" s="1771"/>
      <c r="AQ112" s="1771"/>
      <c r="AR112" s="1771"/>
      <c r="AS112" s="1771"/>
      <c r="AT112" s="1771"/>
      <c r="AU112" s="1772"/>
      <c r="AV112" s="1776"/>
      <c r="AW112" s="1777"/>
      <c r="AX112" s="1777"/>
      <c r="AY112" s="1778"/>
    </row>
    <row r="113" spans="1:51" ht="24.75" customHeight="1" x14ac:dyDescent="0.15">
      <c r="A113" s="33"/>
      <c r="B113" s="688"/>
      <c r="C113" s="689"/>
      <c r="D113" s="689"/>
      <c r="E113" s="689"/>
      <c r="F113" s="689"/>
      <c r="G113" s="690"/>
      <c r="H113" s="627"/>
      <c r="I113" s="1298"/>
      <c r="J113" s="1298"/>
      <c r="K113" s="1298"/>
      <c r="L113" s="1299"/>
      <c r="M113" s="1770"/>
      <c r="N113" s="1771"/>
      <c r="O113" s="1771"/>
      <c r="P113" s="1771"/>
      <c r="Q113" s="1771"/>
      <c r="R113" s="1771"/>
      <c r="S113" s="1771"/>
      <c r="T113" s="1771"/>
      <c r="U113" s="1771"/>
      <c r="V113" s="1771"/>
      <c r="W113" s="1771"/>
      <c r="X113" s="1771"/>
      <c r="Y113" s="1772"/>
      <c r="Z113" s="1776"/>
      <c r="AA113" s="1777"/>
      <c r="AB113" s="1777"/>
      <c r="AC113" s="2678"/>
      <c r="AD113" s="627"/>
      <c r="AE113" s="1298"/>
      <c r="AF113" s="1298"/>
      <c r="AG113" s="1298"/>
      <c r="AH113" s="1299"/>
      <c r="AI113" s="1770"/>
      <c r="AJ113" s="1771"/>
      <c r="AK113" s="1771"/>
      <c r="AL113" s="1771"/>
      <c r="AM113" s="1771"/>
      <c r="AN113" s="1771"/>
      <c r="AO113" s="1771"/>
      <c r="AP113" s="1771"/>
      <c r="AQ113" s="1771"/>
      <c r="AR113" s="1771"/>
      <c r="AS113" s="1771"/>
      <c r="AT113" s="1771"/>
      <c r="AU113" s="1772"/>
      <c r="AV113" s="1776"/>
      <c r="AW113" s="1777"/>
      <c r="AX113" s="1777"/>
      <c r="AY113" s="1778"/>
    </row>
    <row r="114" spans="1:51" ht="24.75" customHeight="1" x14ac:dyDescent="0.15">
      <c r="A114" s="33"/>
      <c r="B114" s="688"/>
      <c r="C114" s="689"/>
      <c r="D114" s="689"/>
      <c r="E114" s="689"/>
      <c r="F114" s="689"/>
      <c r="G114" s="690"/>
      <c r="H114" s="627"/>
      <c r="I114" s="1298"/>
      <c r="J114" s="1298"/>
      <c r="K114" s="1298"/>
      <c r="L114" s="1299"/>
      <c r="M114" s="1770"/>
      <c r="N114" s="1771"/>
      <c r="O114" s="1771"/>
      <c r="P114" s="1771"/>
      <c r="Q114" s="1771"/>
      <c r="R114" s="1771"/>
      <c r="S114" s="1771"/>
      <c r="T114" s="1771"/>
      <c r="U114" s="1771"/>
      <c r="V114" s="1771"/>
      <c r="W114" s="1771"/>
      <c r="X114" s="1771"/>
      <c r="Y114" s="1772"/>
      <c r="Z114" s="1776"/>
      <c r="AA114" s="1777"/>
      <c r="AB114" s="1777"/>
      <c r="AC114" s="2678"/>
      <c r="AD114" s="627"/>
      <c r="AE114" s="1298"/>
      <c r="AF114" s="1298"/>
      <c r="AG114" s="1298"/>
      <c r="AH114" s="1299"/>
      <c r="AI114" s="1770"/>
      <c r="AJ114" s="1771"/>
      <c r="AK114" s="1771"/>
      <c r="AL114" s="1771"/>
      <c r="AM114" s="1771"/>
      <c r="AN114" s="1771"/>
      <c r="AO114" s="1771"/>
      <c r="AP114" s="1771"/>
      <c r="AQ114" s="1771"/>
      <c r="AR114" s="1771"/>
      <c r="AS114" s="1771"/>
      <c r="AT114" s="1771"/>
      <c r="AU114" s="1772"/>
      <c r="AV114" s="1776"/>
      <c r="AW114" s="1777"/>
      <c r="AX114" s="1777"/>
      <c r="AY114" s="1778"/>
    </row>
    <row r="115" spans="1:51" ht="24.75" customHeight="1" x14ac:dyDescent="0.15">
      <c r="A115" s="33"/>
      <c r="B115" s="688"/>
      <c r="C115" s="689"/>
      <c r="D115" s="689"/>
      <c r="E115" s="689"/>
      <c r="F115" s="689"/>
      <c r="G115" s="690"/>
      <c r="H115" s="627"/>
      <c r="I115" s="1298"/>
      <c r="J115" s="1298"/>
      <c r="K115" s="1298"/>
      <c r="L115" s="1299"/>
      <c r="M115" s="1770"/>
      <c r="N115" s="1771"/>
      <c r="O115" s="1771"/>
      <c r="P115" s="1771"/>
      <c r="Q115" s="1771"/>
      <c r="R115" s="1771"/>
      <c r="S115" s="1771"/>
      <c r="T115" s="1771"/>
      <c r="U115" s="1771"/>
      <c r="V115" s="1771"/>
      <c r="W115" s="1771"/>
      <c r="X115" s="1771"/>
      <c r="Y115" s="1772"/>
      <c r="Z115" s="1776"/>
      <c r="AA115" s="1777"/>
      <c r="AB115" s="1777"/>
      <c r="AC115" s="1777"/>
      <c r="AD115" s="627"/>
      <c r="AE115" s="1298"/>
      <c r="AF115" s="1298"/>
      <c r="AG115" s="1298"/>
      <c r="AH115" s="1299"/>
      <c r="AI115" s="1770"/>
      <c r="AJ115" s="1771"/>
      <c r="AK115" s="1771"/>
      <c r="AL115" s="1771"/>
      <c r="AM115" s="1771"/>
      <c r="AN115" s="1771"/>
      <c r="AO115" s="1771"/>
      <c r="AP115" s="1771"/>
      <c r="AQ115" s="1771"/>
      <c r="AR115" s="1771"/>
      <c r="AS115" s="1771"/>
      <c r="AT115" s="1771"/>
      <c r="AU115" s="1772"/>
      <c r="AV115" s="1776"/>
      <c r="AW115" s="1777"/>
      <c r="AX115" s="1777"/>
      <c r="AY115" s="1778"/>
    </row>
    <row r="116" spans="1:51" ht="24.75" customHeight="1" x14ac:dyDescent="0.15">
      <c r="A116" s="33"/>
      <c r="B116" s="688"/>
      <c r="C116" s="689"/>
      <c r="D116" s="689"/>
      <c r="E116" s="689"/>
      <c r="F116" s="689"/>
      <c r="G116" s="690"/>
      <c r="H116" s="627"/>
      <c r="I116" s="1298"/>
      <c r="J116" s="1298"/>
      <c r="K116" s="1298"/>
      <c r="L116" s="1299"/>
      <c r="M116" s="1770"/>
      <c r="N116" s="1771"/>
      <c r="O116" s="1771"/>
      <c r="P116" s="1771"/>
      <c r="Q116" s="1771"/>
      <c r="R116" s="1771"/>
      <c r="S116" s="1771"/>
      <c r="T116" s="1771"/>
      <c r="U116" s="1771"/>
      <c r="V116" s="1771"/>
      <c r="W116" s="1771"/>
      <c r="X116" s="1771"/>
      <c r="Y116" s="1772"/>
      <c r="Z116" s="1776"/>
      <c r="AA116" s="1777"/>
      <c r="AB116" s="1777"/>
      <c r="AC116" s="1777"/>
      <c r="AD116" s="627"/>
      <c r="AE116" s="1298"/>
      <c r="AF116" s="1298"/>
      <c r="AG116" s="1298"/>
      <c r="AH116" s="1299"/>
      <c r="AI116" s="1770"/>
      <c r="AJ116" s="1771"/>
      <c r="AK116" s="1771"/>
      <c r="AL116" s="1771"/>
      <c r="AM116" s="1771"/>
      <c r="AN116" s="1771"/>
      <c r="AO116" s="1771"/>
      <c r="AP116" s="1771"/>
      <c r="AQ116" s="1771"/>
      <c r="AR116" s="1771"/>
      <c r="AS116" s="1771"/>
      <c r="AT116" s="1771"/>
      <c r="AU116" s="1772"/>
      <c r="AV116" s="1776"/>
      <c r="AW116" s="1777"/>
      <c r="AX116" s="1777"/>
      <c r="AY116" s="1778"/>
    </row>
    <row r="117" spans="1:51" ht="24.75" customHeight="1" x14ac:dyDescent="0.15">
      <c r="A117" s="33"/>
      <c r="B117" s="688"/>
      <c r="C117" s="689"/>
      <c r="D117" s="689"/>
      <c r="E117" s="689"/>
      <c r="F117" s="689"/>
      <c r="G117" s="690"/>
      <c r="H117" s="627"/>
      <c r="I117" s="1298"/>
      <c r="J117" s="1298"/>
      <c r="K117" s="1298"/>
      <c r="L117" s="1299"/>
      <c r="M117" s="1770"/>
      <c r="N117" s="1771"/>
      <c r="O117" s="1771"/>
      <c r="P117" s="1771"/>
      <c r="Q117" s="1771"/>
      <c r="R117" s="1771"/>
      <c r="S117" s="1771"/>
      <c r="T117" s="1771"/>
      <c r="U117" s="1771"/>
      <c r="V117" s="1771"/>
      <c r="W117" s="1771"/>
      <c r="X117" s="1771"/>
      <c r="Y117" s="1772"/>
      <c r="Z117" s="1776"/>
      <c r="AA117" s="1777"/>
      <c r="AB117" s="1777"/>
      <c r="AC117" s="1777"/>
      <c r="AD117" s="627"/>
      <c r="AE117" s="1298"/>
      <c r="AF117" s="1298"/>
      <c r="AG117" s="1298"/>
      <c r="AH117" s="1299"/>
      <c r="AI117" s="1770"/>
      <c r="AJ117" s="1771"/>
      <c r="AK117" s="1771"/>
      <c r="AL117" s="1771"/>
      <c r="AM117" s="1771"/>
      <c r="AN117" s="1771"/>
      <c r="AO117" s="1771"/>
      <c r="AP117" s="1771"/>
      <c r="AQ117" s="1771"/>
      <c r="AR117" s="1771"/>
      <c r="AS117" s="1771"/>
      <c r="AT117" s="1771"/>
      <c r="AU117" s="1772"/>
      <c r="AV117" s="1776"/>
      <c r="AW117" s="1777"/>
      <c r="AX117" s="1777"/>
      <c r="AY117" s="1778"/>
    </row>
    <row r="118" spans="1:51" ht="24.75" customHeight="1" x14ac:dyDescent="0.15">
      <c r="A118" s="33"/>
      <c r="B118" s="688"/>
      <c r="C118" s="689"/>
      <c r="D118" s="689"/>
      <c r="E118" s="689"/>
      <c r="F118" s="689"/>
      <c r="G118" s="690"/>
      <c r="H118" s="1355"/>
      <c r="I118" s="2671"/>
      <c r="J118" s="2671"/>
      <c r="K118" s="2671"/>
      <c r="L118" s="2672"/>
      <c r="M118" s="1801"/>
      <c r="N118" s="2673"/>
      <c r="O118" s="2673"/>
      <c r="P118" s="2673"/>
      <c r="Q118" s="2673"/>
      <c r="R118" s="2673"/>
      <c r="S118" s="2673"/>
      <c r="T118" s="2673"/>
      <c r="U118" s="2673"/>
      <c r="V118" s="2673"/>
      <c r="W118" s="2673"/>
      <c r="X118" s="2673"/>
      <c r="Y118" s="2674"/>
      <c r="Z118" s="2675"/>
      <c r="AA118" s="2676"/>
      <c r="AB118" s="2676"/>
      <c r="AC118" s="2676"/>
      <c r="AD118" s="1355"/>
      <c r="AE118" s="2671"/>
      <c r="AF118" s="2671"/>
      <c r="AG118" s="2671"/>
      <c r="AH118" s="2672"/>
      <c r="AI118" s="1801"/>
      <c r="AJ118" s="2673"/>
      <c r="AK118" s="2673"/>
      <c r="AL118" s="2673"/>
      <c r="AM118" s="2673"/>
      <c r="AN118" s="2673"/>
      <c r="AO118" s="2673"/>
      <c r="AP118" s="2673"/>
      <c r="AQ118" s="2673"/>
      <c r="AR118" s="2673"/>
      <c r="AS118" s="2673"/>
      <c r="AT118" s="2673"/>
      <c r="AU118" s="2674"/>
      <c r="AV118" s="2675"/>
      <c r="AW118" s="2676"/>
      <c r="AX118" s="2676"/>
      <c r="AY118" s="2677"/>
    </row>
    <row r="119" spans="1:51" ht="24.75" customHeight="1" x14ac:dyDescent="0.15">
      <c r="A119" s="33"/>
      <c r="B119" s="688"/>
      <c r="C119" s="689"/>
      <c r="D119" s="689"/>
      <c r="E119" s="689"/>
      <c r="F119" s="689"/>
      <c r="G119" s="690"/>
      <c r="H119" s="1527" t="s">
        <v>21</v>
      </c>
      <c r="I119" s="1304"/>
      <c r="J119" s="1304"/>
      <c r="K119" s="1304"/>
      <c r="L119" s="1304"/>
      <c r="M119" s="2686"/>
      <c r="N119" s="2687"/>
      <c r="O119" s="2687"/>
      <c r="P119" s="2687"/>
      <c r="Q119" s="2687"/>
      <c r="R119" s="2687"/>
      <c r="S119" s="2687"/>
      <c r="T119" s="2687"/>
      <c r="U119" s="2687"/>
      <c r="V119" s="2687"/>
      <c r="W119" s="2687"/>
      <c r="X119" s="2687"/>
      <c r="Y119" s="2688"/>
      <c r="Z119" s="2689">
        <f>SUM(Z111:AC118)</f>
        <v>1034.643</v>
      </c>
      <c r="AA119" s="2690"/>
      <c r="AB119" s="2690"/>
      <c r="AC119" s="2691"/>
      <c r="AD119" s="1527" t="s">
        <v>21</v>
      </c>
      <c r="AE119" s="1304"/>
      <c r="AF119" s="1304"/>
      <c r="AG119" s="1304"/>
      <c r="AH119" s="1304"/>
      <c r="AI119" s="2686"/>
      <c r="AJ119" s="2687"/>
      <c r="AK119" s="2687"/>
      <c r="AL119" s="2687"/>
      <c r="AM119" s="2687"/>
      <c r="AN119" s="2687"/>
      <c r="AO119" s="2687"/>
      <c r="AP119" s="2687"/>
      <c r="AQ119" s="2687"/>
      <c r="AR119" s="2687"/>
      <c r="AS119" s="2687"/>
      <c r="AT119" s="2687"/>
      <c r="AU119" s="2688"/>
      <c r="AV119" s="2689">
        <f>SUM(AV111:AY118)</f>
        <v>0</v>
      </c>
      <c r="AW119" s="2690"/>
      <c r="AX119" s="2690"/>
      <c r="AY119" s="2692"/>
    </row>
    <row r="120" spans="1:51" ht="24.75" customHeight="1" x14ac:dyDescent="0.15">
      <c r="A120" s="33"/>
      <c r="B120" s="688"/>
      <c r="C120" s="689"/>
      <c r="D120" s="689"/>
      <c r="E120" s="689"/>
      <c r="F120" s="689"/>
      <c r="G120" s="690"/>
      <c r="H120" s="736" t="s">
        <v>1961</v>
      </c>
      <c r="I120" s="2679"/>
      <c r="J120" s="2679"/>
      <c r="K120" s="2679"/>
      <c r="L120" s="2679"/>
      <c r="M120" s="2679"/>
      <c r="N120" s="2679"/>
      <c r="O120" s="2679"/>
      <c r="P120" s="2679"/>
      <c r="Q120" s="2679"/>
      <c r="R120" s="2679"/>
      <c r="S120" s="2679"/>
      <c r="T120" s="2679"/>
      <c r="U120" s="2679"/>
      <c r="V120" s="2679"/>
      <c r="W120" s="2679"/>
      <c r="X120" s="2679"/>
      <c r="Y120" s="2679"/>
      <c r="Z120" s="2679"/>
      <c r="AA120" s="2679"/>
      <c r="AB120" s="2679"/>
      <c r="AC120" s="2680"/>
      <c r="AD120" s="736" t="s">
        <v>1657</v>
      </c>
      <c r="AE120" s="2679"/>
      <c r="AF120" s="2679"/>
      <c r="AG120" s="2679"/>
      <c r="AH120" s="2679"/>
      <c r="AI120" s="2679"/>
      <c r="AJ120" s="2679"/>
      <c r="AK120" s="2679"/>
      <c r="AL120" s="2679"/>
      <c r="AM120" s="2679"/>
      <c r="AN120" s="2679"/>
      <c r="AO120" s="2679"/>
      <c r="AP120" s="2679"/>
      <c r="AQ120" s="2679"/>
      <c r="AR120" s="2679"/>
      <c r="AS120" s="2679"/>
      <c r="AT120" s="2679"/>
      <c r="AU120" s="2679"/>
      <c r="AV120" s="2679"/>
      <c r="AW120" s="2679"/>
      <c r="AX120" s="2679"/>
      <c r="AY120" s="2681"/>
    </row>
    <row r="121" spans="1:51" ht="24.75" customHeight="1" x14ac:dyDescent="0.15">
      <c r="A121" s="33"/>
      <c r="B121" s="688"/>
      <c r="C121" s="689"/>
      <c r="D121" s="689"/>
      <c r="E121" s="689"/>
      <c r="F121" s="689"/>
      <c r="G121" s="690"/>
      <c r="H121" s="1397" t="s">
        <v>37</v>
      </c>
      <c r="I121" s="614"/>
      <c r="J121" s="614"/>
      <c r="K121" s="614"/>
      <c r="L121" s="614"/>
      <c r="M121" s="1398" t="s">
        <v>76</v>
      </c>
      <c r="N121" s="1304"/>
      <c r="O121" s="1304"/>
      <c r="P121" s="1304"/>
      <c r="Q121" s="1304"/>
      <c r="R121" s="1304"/>
      <c r="S121" s="1304"/>
      <c r="T121" s="1304"/>
      <c r="U121" s="1304"/>
      <c r="V121" s="1304"/>
      <c r="W121" s="1304"/>
      <c r="X121" s="1304"/>
      <c r="Y121" s="1305"/>
      <c r="Z121" s="2682" t="s">
        <v>77</v>
      </c>
      <c r="AA121" s="2683"/>
      <c r="AB121" s="2683"/>
      <c r="AC121" s="2684"/>
      <c r="AD121" s="1397" t="s">
        <v>37</v>
      </c>
      <c r="AE121" s="614"/>
      <c r="AF121" s="614"/>
      <c r="AG121" s="614"/>
      <c r="AH121" s="614"/>
      <c r="AI121" s="1398" t="s">
        <v>76</v>
      </c>
      <c r="AJ121" s="1304"/>
      <c r="AK121" s="1304"/>
      <c r="AL121" s="1304"/>
      <c r="AM121" s="1304"/>
      <c r="AN121" s="1304"/>
      <c r="AO121" s="1304"/>
      <c r="AP121" s="1304"/>
      <c r="AQ121" s="1304"/>
      <c r="AR121" s="1304"/>
      <c r="AS121" s="1304"/>
      <c r="AT121" s="1304"/>
      <c r="AU121" s="1305"/>
      <c r="AV121" s="2682" t="s">
        <v>77</v>
      </c>
      <c r="AW121" s="2683"/>
      <c r="AX121" s="2683"/>
      <c r="AY121" s="2685"/>
    </row>
    <row r="122" spans="1:51" ht="24.75" customHeight="1" x14ac:dyDescent="0.15">
      <c r="A122" s="33"/>
      <c r="B122" s="688"/>
      <c r="C122" s="689"/>
      <c r="D122" s="689"/>
      <c r="E122" s="689"/>
      <c r="F122" s="689"/>
      <c r="G122" s="690"/>
      <c r="H122" s="610" t="s">
        <v>1409</v>
      </c>
      <c r="I122" s="1337"/>
      <c r="J122" s="1337"/>
      <c r="K122" s="1337"/>
      <c r="L122" s="1338"/>
      <c r="M122" s="1779" t="s">
        <v>1962</v>
      </c>
      <c r="N122" s="1780"/>
      <c r="O122" s="1780"/>
      <c r="P122" s="1780"/>
      <c r="Q122" s="1780"/>
      <c r="R122" s="1780"/>
      <c r="S122" s="1780"/>
      <c r="T122" s="1780"/>
      <c r="U122" s="1780"/>
      <c r="V122" s="1780"/>
      <c r="W122" s="1780"/>
      <c r="X122" s="1780"/>
      <c r="Y122" s="1781"/>
      <c r="Z122" s="1782">
        <v>79.873999999999995</v>
      </c>
      <c r="AA122" s="1783"/>
      <c r="AB122" s="1783"/>
      <c r="AC122" s="1784"/>
      <c r="AD122" s="610"/>
      <c r="AE122" s="1337"/>
      <c r="AF122" s="1337"/>
      <c r="AG122" s="1337"/>
      <c r="AH122" s="1338"/>
      <c r="AI122" s="1779"/>
      <c r="AJ122" s="1780"/>
      <c r="AK122" s="1780"/>
      <c r="AL122" s="1780"/>
      <c r="AM122" s="1780"/>
      <c r="AN122" s="1780"/>
      <c r="AO122" s="1780"/>
      <c r="AP122" s="1780"/>
      <c r="AQ122" s="1780"/>
      <c r="AR122" s="1780"/>
      <c r="AS122" s="1780"/>
      <c r="AT122" s="1780"/>
      <c r="AU122" s="1781"/>
      <c r="AV122" s="1782"/>
      <c r="AW122" s="1783"/>
      <c r="AX122" s="1783"/>
      <c r="AY122" s="1785"/>
    </row>
    <row r="123" spans="1:51" ht="24.75" customHeight="1" x14ac:dyDescent="0.15">
      <c r="A123" s="33"/>
      <c r="B123" s="688"/>
      <c r="C123" s="689"/>
      <c r="D123" s="689"/>
      <c r="E123" s="689"/>
      <c r="F123" s="689"/>
      <c r="G123" s="690"/>
      <c r="H123" s="627"/>
      <c r="I123" s="1298"/>
      <c r="J123" s="1298"/>
      <c r="K123" s="1298"/>
      <c r="L123" s="1299"/>
      <c r="M123" s="1770"/>
      <c r="N123" s="1771"/>
      <c r="O123" s="1771"/>
      <c r="P123" s="1771"/>
      <c r="Q123" s="1771"/>
      <c r="R123" s="1771"/>
      <c r="S123" s="1771"/>
      <c r="T123" s="1771"/>
      <c r="U123" s="1771"/>
      <c r="V123" s="1771"/>
      <c r="W123" s="1771"/>
      <c r="X123" s="1771"/>
      <c r="Y123" s="1772"/>
      <c r="Z123" s="1776"/>
      <c r="AA123" s="1777"/>
      <c r="AB123" s="1777"/>
      <c r="AC123" s="2678"/>
      <c r="AD123" s="627"/>
      <c r="AE123" s="1298"/>
      <c r="AF123" s="1298"/>
      <c r="AG123" s="1298"/>
      <c r="AH123" s="1299"/>
      <c r="AI123" s="1770"/>
      <c r="AJ123" s="1771"/>
      <c r="AK123" s="1771"/>
      <c r="AL123" s="1771"/>
      <c r="AM123" s="1771"/>
      <c r="AN123" s="1771"/>
      <c r="AO123" s="1771"/>
      <c r="AP123" s="1771"/>
      <c r="AQ123" s="1771"/>
      <c r="AR123" s="1771"/>
      <c r="AS123" s="1771"/>
      <c r="AT123" s="1771"/>
      <c r="AU123" s="1772"/>
      <c r="AV123" s="1776"/>
      <c r="AW123" s="1777"/>
      <c r="AX123" s="1777"/>
      <c r="AY123" s="1778"/>
    </row>
    <row r="124" spans="1:51" ht="24.75" customHeight="1" x14ac:dyDescent="0.15">
      <c r="A124" s="33"/>
      <c r="B124" s="688"/>
      <c r="C124" s="689"/>
      <c r="D124" s="689"/>
      <c r="E124" s="689"/>
      <c r="F124" s="689"/>
      <c r="G124" s="690"/>
      <c r="H124" s="627"/>
      <c r="I124" s="1298"/>
      <c r="J124" s="1298"/>
      <c r="K124" s="1298"/>
      <c r="L124" s="1299"/>
      <c r="M124" s="1770"/>
      <c r="N124" s="1771"/>
      <c r="O124" s="1771"/>
      <c r="P124" s="1771"/>
      <c r="Q124" s="1771"/>
      <c r="R124" s="1771"/>
      <c r="S124" s="1771"/>
      <c r="T124" s="1771"/>
      <c r="U124" s="1771"/>
      <c r="V124" s="1771"/>
      <c r="W124" s="1771"/>
      <c r="X124" s="1771"/>
      <c r="Y124" s="1772"/>
      <c r="Z124" s="1776"/>
      <c r="AA124" s="1777"/>
      <c r="AB124" s="1777"/>
      <c r="AC124" s="2678"/>
      <c r="AD124" s="627"/>
      <c r="AE124" s="1298"/>
      <c r="AF124" s="1298"/>
      <c r="AG124" s="1298"/>
      <c r="AH124" s="1299"/>
      <c r="AI124" s="1770"/>
      <c r="AJ124" s="1771"/>
      <c r="AK124" s="1771"/>
      <c r="AL124" s="1771"/>
      <c r="AM124" s="1771"/>
      <c r="AN124" s="1771"/>
      <c r="AO124" s="1771"/>
      <c r="AP124" s="1771"/>
      <c r="AQ124" s="1771"/>
      <c r="AR124" s="1771"/>
      <c r="AS124" s="1771"/>
      <c r="AT124" s="1771"/>
      <c r="AU124" s="1772"/>
      <c r="AV124" s="1776"/>
      <c r="AW124" s="1777"/>
      <c r="AX124" s="1777"/>
      <c r="AY124" s="1778"/>
    </row>
    <row r="125" spans="1:51" ht="24.75" customHeight="1" x14ac:dyDescent="0.15">
      <c r="A125" s="33"/>
      <c r="B125" s="688"/>
      <c r="C125" s="689"/>
      <c r="D125" s="689"/>
      <c r="E125" s="689"/>
      <c r="F125" s="689"/>
      <c r="G125" s="690"/>
      <c r="H125" s="627"/>
      <c r="I125" s="1298"/>
      <c r="J125" s="1298"/>
      <c r="K125" s="1298"/>
      <c r="L125" s="1299"/>
      <c r="M125" s="1770"/>
      <c r="N125" s="1771"/>
      <c r="O125" s="1771"/>
      <c r="P125" s="1771"/>
      <c r="Q125" s="1771"/>
      <c r="R125" s="1771"/>
      <c r="S125" s="1771"/>
      <c r="T125" s="1771"/>
      <c r="U125" s="1771"/>
      <c r="V125" s="1771"/>
      <c r="W125" s="1771"/>
      <c r="X125" s="1771"/>
      <c r="Y125" s="1772"/>
      <c r="Z125" s="1776"/>
      <c r="AA125" s="1777"/>
      <c r="AB125" s="1777"/>
      <c r="AC125" s="2678"/>
      <c r="AD125" s="627"/>
      <c r="AE125" s="1298"/>
      <c r="AF125" s="1298"/>
      <c r="AG125" s="1298"/>
      <c r="AH125" s="1299"/>
      <c r="AI125" s="1770"/>
      <c r="AJ125" s="1771"/>
      <c r="AK125" s="1771"/>
      <c r="AL125" s="1771"/>
      <c r="AM125" s="1771"/>
      <c r="AN125" s="1771"/>
      <c r="AO125" s="1771"/>
      <c r="AP125" s="1771"/>
      <c r="AQ125" s="1771"/>
      <c r="AR125" s="1771"/>
      <c r="AS125" s="1771"/>
      <c r="AT125" s="1771"/>
      <c r="AU125" s="1772"/>
      <c r="AV125" s="1776"/>
      <c r="AW125" s="1777"/>
      <c r="AX125" s="1777"/>
      <c r="AY125" s="1778"/>
    </row>
    <row r="126" spans="1:51" ht="24.75" customHeight="1" x14ac:dyDescent="0.15">
      <c r="A126" s="33"/>
      <c r="B126" s="688"/>
      <c r="C126" s="689"/>
      <c r="D126" s="689"/>
      <c r="E126" s="689"/>
      <c r="F126" s="689"/>
      <c r="G126" s="690"/>
      <c r="H126" s="627"/>
      <c r="I126" s="1298"/>
      <c r="J126" s="1298"/>
      <c r="K126" s="1298"/>
      <c r="L126" s="1299"/>
      <c r="M126" s="1770"/>
      <c r="N126" s="1771"/>
      <c r="O126" s="1771"/>
      <c r="P126" s="1771"/>
      <c r="Q126" s="1771"/>
      <c r="R126" s="1771"/>
      <c r="S126" s="1771"/>
      <c r="T126" s="1771"/>
      <c r="U126" s="1771"/>
      <c r="V126" s="1771"/>
      <c r="W126" s="1771"/>
      <c r="X126" s="1771"/>
      <c r="Y126" s="1772"/>
      <c r="Z126" s="1776"/>
      <c r="AA126" s="1777"/>
      <c r="AB126" s="1777"/>
      <c r="AC126" s="1777"/>
      <c r="AD126" s="627"/>
      <c r="AE126" s="1298"/>
      <c r="AF126" s="1298"/>
      <c r="AG126" s="1298"/>
      <c r="AH126" s="1299"/>
      <c r="AI126" s="1770"/>
      <c r="AJ126" s="1771"/>
      <c r="AK126" s="1771"/>
      <c r="AL126" s="1771"/>
      <c r="AM126" s="1771"/>
      <c r="AN126" s="1771"/>
      <c r="AO126" s="1771"/>
      <c r="AP126" s="1771"/>
      <c r="AQ126" s="1771"/>
      <c r="AR126" s="1771"/>
      <c r="AS126" s="1771"/>
      <c r="AT126" s="1771"/>
      <c r="AU126" s="1772"/>
      <c r="AV126" s="1776"/>
      <c r="AW126" s="1777"/>
      <c r="AX126" s="1777"/>
      <c r="AY126" s="1778"/>
    </row>
    <row r="127" spans="1:51" ht="24.75" customHeight="1" x14ac:dyDescent="0.15">
      <c r="A127" s="33"/>
      <c r="B127" s="688"/>
      <c r="C127" s="689"/>
      <c r="D127" s="689"/>
      <c r="E127" s="689"/>
      <c r="F127" s="689"/>
      <c r="G127" s="690"/>
      <c r="H127" s="627"/>
      <c r="I127" s="1298"/>
      <c r="J127" s="1298"/>
      <c r="K127" s="1298"/>
      <c r="L127" s="1299"/>
      <c r="M127" s="1770"/>
      <c r="N127" s="1771"/>
      <c r="O127" s="1771"/>
      <c r="P127" s="1771"/>
      <c r="Q127" s="1771"/>
      <c r="R127" s="1771"/>
      <c r="S127" s="1771"/>
      <c r="T127" s="1771"/>
      <c r="U127" s="1771"/>
      <c r="V127" s="1771"/>
      <c r="W127" s="1771"/>
      <c r="X127" s="1771"/>
      <c r="Y127" s="1772"/>
      <c r="Z127" s="1776"/>
      <c r="AA127" s="1777"/>
      <c r="AB127" s="1777"/>
      <c r="AC127" s="1777"/>
      <c r="AD127" s="627"/>
      <c r="AE127" s="1298"/>
      <c r="AF127" s="1298"/>
      <c r="AG127" s="1298"/>
      <c r="AH127" s="1299"/>
      <c r="AI127" s="1770"/>
      <c r="AJ127" s="1771"/>
      <c r="AK127" s="1771"/>
      <c r="AL127" s="1771"/>
      <c r="AM127" s="1771"/>
      <c r="AN127" s="1771"/>
      <c r="AO127" s="1771"/>
      <c r="AP127" s="1771"/>
      <c r="AQ127" s="1771"/>
      <c r="AR127" s="1771"/>
      <c r="AS127" s="1771"/>
      <c r="AT127" s="1771"/>
      <c r="AU127" s="1772"/>
      <c r="AV127" s="1776"/>
      <c r="AW127" s="1777"/>
      <c r="AX127" s="1777"/>
      <c r="AY127" s="1778"/>
    </row>
    <row r="128" spans="1:51" ht="24.75" customHeight="1" x14ac:dyDescent="0.15">
      <c r="A128" s="33"/>
      <c r="B128" s="688"/>
      <c r="C128" s="689"/>
      <c r="D128" s="689"/>
      <c r="E128" s="689"/>
      <c r="F128" s="689"/>
      <c r="G128" s="690"/>
      <c r="H128" s="627"/>
      <c r="I128" s="1298"/>
      <c r="J128" s="1298"/>
      <c r="K128" s="1298"/>
      <c r="L128" s="1299"/>
      <c r="M128" s="1770"/>
      <c r="N128" s="1771"/>
      <c r="O128" s="1771"/>
      <c r="P128" s="1771"/>
      <c r="Q128" s="1771"/>
      <c r="R128" s="1771"/>
      <c r="S128" s="1771"/>
      <c r="T128" s="1771"/>
      <c r="U128" s="1771"/>
      <c r="V128" s="1771"/>
      <c r="W128" s="1771"/>
      <c r="X128" s="1771"/>
      <c r="Y128" s="1772"/>
      <c r="Z128" s="1776"/>
      <c r="AA128" s="1777"/>
      <c r="AB128" s="1777"/>
      <c r="AC128" s="1777"/>
      <c r="AD128" s="627"/>
      <c r="AE128" s="1298"/>
      <c r="AF128" s="1298"/>
      <c r="AG128" s="1298"/>
      <c r="AH128" s="1299"/>
      <c r="AI128" s="1770"/>
      <c r="AJ128" s="1771"/>
      <c r="AK128" s="1771"/>
      <c r="AL128" s="1771"/>
      <c r="AM128" s="1771"/>
      <c r="AN128" s="1771"/>
      <c r="AO128" s="1771"/>
      <c r="AP128" s="1771"/>
      <c r="AQ128" s="1771"/>
      <c r="AR128" s="1771"/>
      <c r="AS128" s="1771"/>
      <c r="AT128" s="1771"/>
      <c r="AU128" s="1772"/>
      <c r="AV128" s="1776"/>
      <c r="AW128" s="1777"/>
      <c r="AX128" s="1777"/>
      <c r="AY128" s="1778"/>
    </row>
    <row r="129" spans="1:51" ht="24.75" customHeight="1" x14ac:dyDescent="0.15">
      <c r="A129" s="33"/>
      <c r="B129" s="688"/>
      <c r="C129" s="689"/>
      <c r="D129" s="689"/>
      <c r="E129" s="689"/>
      <c r="F129" s="689"/>
      <c r="G129" s="690"/>
      <c r="H129" s="1355"/>
      <c r="I129" s="2671"/>
      <c r="J129" s="2671"/>
      <c r="K129" s="2671"/>
      <c r="L129" s="2672"/>
      <c r="M129" s="1801"/>
      <c r="N129" s="2673"/>
      <c r="O129" s="2673"/>
      <c r="P129" s="2673"/>
      <c r="Q129" s="2673"/>
      <c r="R129" s="2673"/>
      <c r="S129" s="2673"/>
      <c r="T129" s="2673"/>
      <c r="U129" s="2673"/>
      <c r="V129" s="2673"/>
      <c r="W129" s="2673"/>
      <c r="X129" s="2673"/>
      <c r="Y129" s="2674"/>
      <c r="Z129" s="2675"/>
      <c r="AA129" s="2676"/>
      <c r="AB129" s="2676"/>
      <c r="AC129" s="2676"/>
      <c r="AD129" s="1355"/>
      <c r="AE129" s="2671"/>
      <c r="AF129" s="2671"/>
      <c r="AG129" s="2671"/>
      <c r="AH129" s="2672"/>
      <c r="AI129" s="1801"/>
      <c r="AJ129" s="2673"/>
      <c r="AK129" s="2673"/>
      <c r="AL129" s="2673"/>
      <c r="AM129" s="2673"/>
      <c r="AN129" s="2673"/>
      <c r="AO129" s="2673"/>
      <c r="AP129" s="2673"/>
      <c r="AQ129" s="2673"/>
      <c r="AR129" s="2673"/>
      <c r="AS129" s="2673"/>
      <c r="AT129" s="2673"/>
      <c r="AU129" s="2674"/>
      <c r="AV129" s="2675"/>
      <c r="AW129" s="2676"/>
      <c r="AX129" s="2676"/>
      <c r="AY129" s="2677"/>
    </row>
    <row r="130" spans="1:51" ht="24.75" customHeight="1" thickBot="1" x14ac:dyDescent="0.2">
      <c r="A130" s="33"/>
      <c r="B130" s="691"/>
      <c r="C130" s="692"/>
      <c r="D130" s="692"/>
      <c r="E130" s="692"/>
      <c r="F130" s="692"/>
      <c r="G130" s="693"/>
      <c r="H130" s="2662" t="s">
        <v>21</v>
      </c>
      <c r="I130" s="2663"/>
      <c r="J130" s="2663"/>
      <c r="K130" s="2663"/>
      <c r="L130" s="2663"/>
      <c r="M130" s="2664"/>
      <c r="N130" s="2665"/>
      <c r="O130" s="2665"/>
      <c r="P130" s="2665"/>
      <c r="Q130" s="2665"/>
      <c r="R130" s="2665"/>
      <c r="S130" s="2665"/>
      <c r="T130" s="2665"/>
      <c r="U130" s="2665"/>
      <c r="V130" s="2665"/>
      <c r="W130" s="2665"/>
      <c r="X130" s="2665"/>
      <c r="Y130" s="2666"/>
      <c r="Z130" s="2667">
        <f>SUM(Z122:AC129)</f>
        <v>79.873999999999995</v>
      </c>
      <c r="AA130" s="2668"/>
      <c r="AB130" s="2668"/>
      <c r="AC130" s="2669"/>
      <c r="AD130" s="2662" t="s">
        <v>21</v>
      </c>
      <c r="AE130" s="2663"/>
      <c r="AF130" s="2663"/>
      <c r="AG130" s="2663"/>
      <c r="AH130" s="2663"/>
      <c r="AI130" s="2664"/>
      <c r="AJ130" s="2665"/>
      <c r="AK130" s="2665"/>
      <c r="AL130" s="2665"/>
      <c r="AM130" s="2665"/>
      <c r="AN130" s="2665"/>
      <c r="AO130" s="2665"/>
      <c r="AP130" s="2665"/>
      <c r="AQ130" s="2665"/>
      <c r="AR130" s="2665"/>
      <c r="AS130" s="2665"/>
      <c r="AT130" s="2665"/>
      <c r="AU130" s="2666"/>
      <c r="AV130" s="2667">
        <f>SUM(AV122:AY129)</f>
        <v>0</v>
      </c>
      <c r="AW130" s="2668"/>
      <c r="AX130" s="2668"/>
      <c r="AY130" s="2670"/>
    </row>
    <row r="131" spans="1:51" x14ac:dyDescent="0.15">
      <c r="A131" s="33"/>
      <c r="B131" s="33"/>
      <c r="C131" s="33"/>
      <c r="D131" s="33"/>
      <c r="E131" s="33"/>
      <c r="F131" s="33"/>
      <c r="G131" s="33"/>
      <c r="H131" s="33"/>
      <c r="I131" s="33"/>
      <c r="J131" s="33"/>
      <c r="K131" s="33"/>
      <c r="L131" s="33"/>
      <c r="M131" s="33"/>
      <c r="N131" s="33"/>
      <c r="O131" s="33"/>
      <c r="P131" s="33"/>
      <c r="Q131" s="33"/>
      <c r="R131" s="33"/>
      <c r="S131" s="33"/>
      <c r="T131" s="33"/>
      <c r="U131" s="33"/>
      <c r="V131" s="33"/>
      <c r="W131" s="33"/>
      <c r="X131" s="33"/>
      <c r="Y131" s="33"/>
      <c r="Z131" s="33"/>
      <c r="AA131" s="33"/>
      <c r="AB131" s="33"/>
      <c r="AC131" s="33"/>
      <c r="AD131" s="33"/>
      <c r="AE131" s="33"/>
      <c r="AF131" s="33"/>
      <c r="AG131" s="33"/>
      <c r="AH131" s="33"/>
      <c r="AI131" s="33"/>
      <c r="AJ131" s="33"/>
      <c r="AK131" s="33"/>
      <c r="AL131" s="33"/>
      <c r="AM131" s="33"/>
      <c r="AN131" s="33"/>
      <c r="AO131" s="33"/>
      <c r="AP131" s="33"/>
      <c r="AQ131" s="33"/>
      <c r="AR131" s="33"/>
      <c r="AS131" s="33"/>
      <c r="AT131" s="33"/>
      <c r="AU131" s="33"/>
      <c r="AV131" s="33"/>
      <c r="AW131" s="33"/>
      <c r="AX131" s="33"/>
      <c r="AY131" s="33"/>
    </row>
    <row r="132" spans="1:51" x14ac:dyDescent="0.15">
      <c r="A132" s="33"/>
      <c r="B132" s="33"/>
      <c r="C132" s="33"/>
      <c r="D132" s="33"/>
      <c r="E132" s="33"/>
      <c r="F132" s="33"/>
      <c r="G132" s="33"/>
      <c r="H132" s="33"/>
      <c r="I132" s="33"/>
      <c r="J132" s="33"/>
      <c r="K132" s="33"/>
      <c r="L132" s="33"/>
      <c r="M132" s="33"/>
      <c r="N132" s="33"/>
      <c r="O132" s="33"/>
      <c r="P132" s="33"/>
      <c r="Q132" s="33"/>
      <c r="R132" s="33"/>
      <c r="S132" s="33"/>
      <c r="T132" s="33"/>
      <c r="U132" s="33"/>
      <c r="V132" s="33"/>
      <c r="W132" s="33"/>
      <c r="X132" s="33"/>
      <c r="Y132" s="33"/>
      <c r="Z132" s="33"/>
      <c r="AA132" s="33"/>
      <c r="AB132" s="33"/>
      <c r="AC132" s="33"/>
      <c r="AD132" s="33"/>
      <c r="AE132" s="33"/>
      <c r="AF132" s="33"/>
      <c r="AG132" s="33"/>
      <c r="AH132" s="33"/>
      <c r="AI132" s="33"/>
      <c r="AJ132" s="33"/>
      <c r="AK132" s="33"/>
      <c r="AL132" s="33"/>
      <c r="AM132" s="33"/>
      <c r="AN132" s="33"/>
      <c r="AO132" s="33"/>
      <c r="AP132" s="33"/>
      <c r="AQ132" s="33"/>
      <c r="AR132" s="33"/>
      <c r="AS132" s="33"/>
      <c r="AT132" s="33"/>
      <c r="AU132" s="33"/>
      <c r="AV132" s="33"/>
      <c r="AW132" s="33"/>
      <c r="AX132" s="33"/>
      <c r="AY132" s="33"/>
    </row>
    <row r="133" spans="1:51" ht="14.4" x14ac:dyDescent="0.15">
      <c r="A133" s="33"/>
      <c r="B133" s="33"/>
      <c r="C133" s="24" t="s">
        <v>1567</v>
      </c>
      <c r="D133" s="33"/>
      <c r="E133" s="33"/>
      <c r="F133" s="33"/>
      <c r="G133" s="33"/>
      <c r="H133" s="33"/>
      <c r="I133" s="33"/>
      <c r="J133" s="33"/>
      <c r="K133" s="33"/>
      <c r="L133" s="33"/>
      <c r="M133" s="33"/>
      <c r="N133" s="33"/>
      <c r="O133" s="33"/>
      <c r="P133" s="33"/>
      <c r="Q133" s="33"/>
      <c r="R133" s="33"/>
      <c r="S133" s="33"/>
      <c r="T133" s="33"/>
      <c r="U133" s="33"/>
      <c r="V133" s="33"/>
      <c r="W133" s="33"/>
      <c r="X133" s="33"/>
      <c r="Y133" s="33"/>
      <c r="Z133" s="33"/>
      <c r="AA133" s="33"/>
      <c r="AB133" s="33"/>
      <c r="AC133" s="33"/>
      <c r="AD133" s="33"/>
      <c r="AE133" s="33"/>
      <c r="AF133" s="33"/>
      <c r="AG133" s="33"/>
      <c r="AH133" s="33"/>
      <c r="AI133" s="33"/>
      <c r="AJ133" s="33"/>
      <c r="AK133" s="33"/>
      <c r="AL133" s="33"/>
      <c r="AM133" s="33"/>
      <c r="AN133" s="33"/>
      <c r="AO133" s="33"/>
      <c r="AP133" s="33"/>
      <c r="AQ133" s="33"/>
      <c r="AR133" s="33"/>
      <c r="AS133" s="33"/>
      <c r="AT133" s="33"/>
      <c r="AU133" s="33"/>
      <c r="AV133" s="33"/>
      <c r="AW133" s="33"/>
      <c r="AX133" s="33"/>
      <c r="AY133" s="33"/>
    </row>
    <row r="134" spans="1:51" x14ac:dyDescent="0.15">
      <c r="A134" s="33"/>
      <c r="B134" s="33"/>
      <c r="C134" s="33" t="s">
        <v>1963</v>
      </c>
      <c r="D134" s="33"/>
      <c r="E134" s="33"/>
      <c r="F134" s="33"/>
      <c r="G134" s="33"/>
      <c r="H134" s="33"/>
      <c r="I134" s="33"/>
      <c r="J134" s="33"/>
      <c r="K134" s="33"/>
      <c r="L134" s="33"/>
      <c r="M134" s="33"/>
      <c r="N134" s="33"/>
      <c r="O134" s="33"/>
      <c r="P134" s="33"/>
      <c r="Q134" s="33"/>
      <c r="R134" s="33"/>
      <c r="S134" s="33"/>
      <c r="T134" s="33"/>
      <c r="U134" s="33"/>
      <c r="V134" s="33"/>
      <c r="W134" s="33"/>
      <c r="X134" s="33"/>
      <c r="Y134" s="33"/>
      <c r="Z134" s="33"/>
      <c r="AA134" s="33"/>
      <c r="AB134" s="33"/>
      <c r="AC134" s="33"/>
      <c r="AD134" s="33"/>
      <c r="AE134" s="33"/>
      <c r="AF134" s="33"/>
      <c r="AG134" s="33"/>
      <c r="AH134" s="33"/>
      <c r="AI134" s="33"/>
      <c r="AJ134" s="33"/>
      <c r="AK134" s="33"/>
      <c r="AL134" s="33"/>
      <c r="AM134" s="33"/>
      <c r="AN134" s="33"/>
      <c r="AO134" s="33"/>
      <c r="AP134" s="33"/>
      <c r="AQ134" s="33"/>
      <c r="AR134" s="33"/>
      <c r="AS134" s="33"/>
      <c r="AT134" s="33"/>
      <c r="AU134" s="33"/>
      <c r="AV134" s="33"/>
      <c r="AW134" s="33"/>
      <c r="AX134" s="33"/>
      <c r="AY134" s="33"/>
    </row>
    <row r="135" spans="1:51" ht="34.549999999999997" customHeight="1" x14ac:dyDescent="0.15">
      <c r="A135" s="33"/>
      <c r="B135" s="1431"/>
      <c r="C135" s="1431"/>
      <c r="D135" s="1199" t="s">
        <v>1569</v>
      </c>
      <c r="E135" s="1199"/>
      <c r="F135" s="1199"/>
      <c r="G135" s="1199"/>
      <c r="H135" s="1199"/>
      <c r="I135" s="1199"/>
      <c r="J135" s="1199"/>
      <c r="K135" s="1199"/>
      <c r="L135" s="1199"/>
      <c r="M135" s="1199"/>
      <c r="N135" s="1199" t="s">
        <v>1570</v>
      </c>
      <c r="O135" s="1199"/>
      <c r="P135" s="1199"/>
      <c r="Q135" s="1199"/>
      <c r="R135" s="1199"/>
      <c r="S135" s="1199"/>
      <c r="T135" s="1199"/>
      <c r="U135" s="1199"/>
      <c r="V135" s="1199"/>
      <c r="W135" s="1199"/>
      <c r="X135" s="1199"/>
      <c r="Y135" s="1199"/>
      <c r="Z135" s="1199"/>
      <c r="AA135" s="1199"/>
      <c r="AB135" s="1199"/>
      <c r="AC135" s="1199"/>
      <c r="AD135" s="1199"/>
      <c r="AE135" s="1199"/>
      <c r="AF135" s="1199"/>
      <c r="AG135" s="1199"/>
      <c r="AH135" s="1199"/>
      <c r="AI135" s="1199"/>
      <c r="AJ135" s="1199"/>
      <c r="AK135" s="1199"/>
      <c r="AL135" s="1200" t="s">
        <v>1571</v>
      </c>
      <c r="AM135" s="1199"/>
      <c r="AN135" s="1199"/>
      <c r="AO135" s="1199"/>
      <c r="AP135" s="1199"/>
      <c r="AQ135" s="1199"/>
      <c r="AR135" s="1199" t="s">
        <v>87</v>
      </c>
      <c r="AS135" s="1199"/>
      <c r="AT135" s="1199"/>
      <c r="AU135" s="1199"/>
      <c r="AV135" s="1199" t="s">
        <v>88</v>
      </c>
      <c r="AW135" s="1199"/>
      <c r="AX135" s="1199"/>
      <c r="AY135" s="33"/>
    </row>
    <row r="136" spans="1:51" ht="33.049999999999997" customHeight="1" x14ac:dyDescent="0.15">
      <c r="A136" s="33"/>
      <c r="B136" s="1431">
        <v>1</v>
      </c>
      <c r="C136" s="1431">
        <v>1</v>
      </c>
      <c r="D136" s="2614" t="s">
        <v>1964</v>
      </c>
      <c r="E136" s="2614"/>
      <c r="F136" s="2614"/>
      <c r="G136" s="2614"/>
      <c r="H136" s="2614"/>
      <c r="I136" s="2614"/>
      <c r="J136" s="2614"/>
      <c r="K136" s="2614"/>
      <c r="L136" s="2614"/>
      <c r="M136" s="2614"/>
      <c r="N136" s="2614" t="s">
        <v>1965</v>
      </c>
      <c r="O136" s="2614"/>
      <c r="P136" s="2614"/>
      <c r="Q136" s="2614"/>
      <c r="R136" s="2614"/>
      <c r="S136" s="2614"/>
      <c r="T136" s="2614"/>
      <c r="U136" s="2614"/>
      <c r="V136" s="2614"/>
      <c r="W136" s="2614"/>
      <c r="X136" s="2614"/>
      <c r="Y136" s="2614"/>
      <c r="Z136" s="2614"/>
      <c r="AA136" s="2614"/>
      <c r="AB136" s="2614"/>
      <c r="AC136" s="2614"/>
      <c r="AD136" s="2614"/>
      <c r="AE136" s="2614"/>
      <c r="AF136" s="2614"/>
      <c r="AG136" s="2614"/>
      <c r="AH136" s="2614"/>
      <c r="AI136" s="2614"/>
      <c r="AJ136" s="2614"/>
      <c r="AK136" s="2614"/>
      <c r="AL136" s="2655">
        <v>332</v>
      </c>
      <c r="AM136" s="2614"/>
      <c r="AN136" s="2614"/>
      <c r="AO136" s="2614"/>
      <c r="AP136" s="2614"/>
      <c r="AQ136" s="2614"/>
      <c r="AR136" s="2614" t="s">
        <v>101</v>
      </c>
      <c r="AS136" s="2614"/>
      <c r="AT136" s="2614"/>
      <c r="AU136" s="2614"/>
      <c r="AV136" s="2614" t="s">
        <v>101</v>
      </c>
      <c r="AW136" s="2614"/>
      <c r="AX136" s="2614"/>
      <c r="AY136" s="33"/>
    </row>
    <row r="137" spans="1:51" ht="33.049999999999997" customHeight="1" x14ac:dyDescent="0.15">
      <c r="A137" s="33"/>
      <c r="B137" s="1431">
        <v>2</v>
      </c>
      <c r="C137" s="1431">
        <v>1</v>
      </c>
      <c r="D137" s="2614" t="s">
        <v>1966</v>
      </c>
      <c r="E137" s="2614"/>
      <c r="F137" s="2614"/>
      <c r="G137" s="2614"/>
      <c r="H137" s="2614"/>
      <c r="I137" s="2614"/>
      <c r="J137" s="2614"/>
      <c r="K137" s="2614"/>
      <c r="L137" s="2614"/>
      <c r="M137" s="2614"/>
      <c r="N137" s="2614" t="s">
        <v>1965</v>
      </c>
      <c r="O137" s="2614"/>
      <c r="P137" s="2614"/>
      <c r="Q137" s="2614"/>
      <c r="R137" s="2614"/>
      <c r="S137" s="2614"/>
      <c r="T137" s="2614"/>
      <c r="U137" s="2614"/>
      <c r="V137" s="2614"/>
      <c r="W137" s="2614"/>
      <c r="X137" s="2614"/>
      <c r="Y137" s="2614"/>
      <c r="Z137" s="2614"/>
      <c r="AA137" s="2614"/>
      <c r="AB137" s="2614"/>
      <c r="AC137" s="2614"/>
      <c r="AD137" s="2614"/>
      <c r="AE137" s="2614"/>
      <c r="AF137" s="2614"/>
      <c r="AG137" s="2614"/>
      <c r="AH137" s="2614"/>
      <c r="AI137" s="2614"/>
      <c r="AJ137" s="2614"/>
      <c r="AK137" s="2614"/>
      <c r="AL137" s="2655">
        <v>266</v>
      </c>
      <c r="AM137" s="2614"/>
      <c r="AN137" s="2614"/>
      <c r="AO137" s="2614"/>
      <c r="AP137" s="2614"/>
      <c r="AQ137" s="2614"/>
      <c r="AR137" s="2614" t="s">
        <v>1574</v>
      </c>
      <c r="AS137" s="2614"/>
      <c r="AT137" s="2614"/>
      <c r="AU137" s="2614"/>
      <c r="AV137" s="2614" t="s">
        <v>1574</v>
      </c>
      <c r="AW137" s="2614"/>
      <c r="AX137" s="2614"/>
      <c r="AY137" s="33"/>
    </row>
    <row r="138" spans="1:51" ht="33.049999999999997" customHeight="1" x14ac:dyDescent="0.15">
      <c r="A138" s="33"/>
      <c r="B138" s="1431">
        <v>3</v>
      </c>
      <c r="C138" s="1431">
        <v>1</v>
      </c>
      <c r="D138" s="2614"/>
      <c r="E138" s="2614"/>
      <c r="F138" s="2614"/>
      <c r="G138" s="2614"/>
      <c r="H138" s="2614"/>
      <c r="I138" s="2614"/>
      <c r="J138" s="2614"/>
      <c r="K138" s="2614"/>
      <c r="L138" s="2614"/>
      <c r="M138" s="2614"/>
      <c r="N138" s="2614"/>
      <c r="O138" s="2614"/>
      <c r="P138" s="2614"/>
      <c r="Q138" s="2614"/>
      <c r="R138" s="2614"/>
      <c r="S138" s="2614"/>
      <c r="T138" s="2614"/>
      <c r="U138" s="2614"/>
      <c r="V138" s="2614"/>
      <c r="W138" s="2614"/>
      <c r="X138" s="2614"/>
      <c r="Y138" s="2614"/>
      <c r="Z138" s="2614"/>
      <c r="AA138" s="2614"/>
      <c r="AB138" s="2614"/>
      <c r="AC138" s="2614"/>
      <c r="AD138" s="2614"/>
      <c r="AE138" s="2614"/>
      <c r="AF138" s="2614"/>
      <c r="AG138" s="2614"/>
      <c r="AH138" s="2614"/>
      <c r="AI138" s="2614"/>
      <c r="AJ138" s="2614"/>
      <c r="AK138" s="2614"/>
      <c r="AL138" s="2655"/>
      <c r="AM138" s="2614"/>
      <c r="AN138" s="2614"/>
      <c r="AO138" s="2614"/>
      <c r="AP138" s="2614"/>
      <c r="AQ138" s="2614"/>
      <c r="AR138" s="2614"/>
      <c r="AS138" s="2614"/>
      <c r="AT138" s="2614"/>
      <c r="AU138" s="2614"/>
      <c r="AV138" s="2614"/>
      <c r="AW138" s="2614"/>
      <c r="AX138" s="2614"/>
      <c r="AY138" s="33"/>
    </row>
    <row r="139" spans="1:51" ht="33.049999999999997" customHeight="1" x14ac:dyDescent="0.15">
      <c r="A139" s="33"/>
      <c r="B139" s="1431">
        <v>4</v>
      </c>
      <c r="C139" s="1431">
        <v>1</v>
      </c>
      <c r="D139" s="2614"/>
      <c r="E139" s="2614"/>
      <c r="F139" s="2614"/>
      <c r="G139" s="2614"/>
      <c r="H139" s="2614"/>
      <c r="I139" s="2614"/>
      <c r="J139" s="2614"/>
      <c r="K139" s="2614"/>
      <c r="L139" s="2614"/>
      <c r="M139" s="2614"/>
      <c r="N139" s="2614"/>
      <c r="O139" s="2614"/>
      <c r="P139" s="2614"/>
      <c r="Q139" s="2614"/>
      <c r="R139" s="2614"/>
      <c r="S139" s="2614"/>
      <c r="T139" s="2614"/>
      <c r="U139" s="2614"/>
      <c r="V139" s="2614"/>
      <c r="W139" s="2614"/>
      <c r="X139" s="2614"/>
      <c r="Y139" s="2614"/>
      <c r="Z139" s="2614"/>
      <c r="AA139" s="2614"/>
      <c r="AB139" s="2614"/>
      <c r="AC139" s="2614"/>
      <c r="AD139" s="2614"/>
      <c r="AE139" s="2614"/>
      <c r="AF139" s="2614"/>
      <c r="AG139" s="2614"/>
      <c r="AH139" s="2614"/>
      <c r="AI139" s="2614"/>
      <c r="AJ139" s="2614"/>
      <c r="AK139" s="2614"/>
      <c r="AL139" s="2655"/>
      <c r="AM139" s="2614"/>
      <c r="AN139" s="2614"/>
      <c r="AO139" s="2614"/>
      <c r="AP139" s="2614"/>
      <c r="AQ139" s="2614"/>
      <c r="AR139" s="2614"/>
      <c r="AS139" s="2614"/>
      <c r="AT139" s="2614"/>
      <c r="AU139" s="2614"/>
      <c r="AV139" s="2614"/>
      <c r="AW139" s="2614"/>
      <c r="AX139" s="2614"/>
      <c r="AY139" s="33"/>
    </row>
    <row r="140" spans="1:51" ht="33.049999999999997" customHeight="1" x14ac:dyDescent="0.15">
      <c r="A140" s="33"/>
      <c r="B140" s="1431">
        <v>5</v>
      </c>
      <c r="C140" s="1431">
        <v>1</v>
      </c>
      <c r="D140" s="2614"/>
      <c r="E140" s="2614"/>
      <c r="F140" s="2614"/>
      <c r="G140" s="2614"/>
      <c r="H140" s="2614"/>
      <c r="I140" s="2614"/>
      <c r="J140" s="2614"/>
      <c r="K140" s="2614"/>
      <c r="L140" s="2614"/>
      <c r="M140" s="2614"/>
      <c r="N140" s="2614"/>
      <c r="O140" s="2614"/>
      <c r="P140" s="2614"/>
      <c r="Q140" s="2614"/>
      <c r="R140" s="2614"/>
      <c r="S140" s="2614"/>
      <c r="T140" s="2614"/>
      <c r="U140" s="2614"/>
      <c r="V140" s="2614"/>
      <c r="W140" s="2614"/>
      <c r="X140" s="2614"/>
      <c r="Y140" s="2614"/>
      <c r="Z140" s="2614"/>
      <c r="AA140" s="2614"/>
      <c r="AB140" s="2614"/>
      <c r="AC140" s="2614"/>
      <c r="AD140" s="2614"/>
      <c r="AE140" s="2614"/>
      <c r="AF140" s="2614"/>
      <c r="AG140" s="2614"/>
      <c r="AH140" s="2614"/>
      <c r="AI140" s="2614"/>
      <c r="AJ140" s="2614"/>
      <c r="AK140" s="2614"/>
      <c r="AL140" s="2655"/>
      <c r="AM140" s="2614"/>
      <c r="AN140" s="2614"/>
      <c r="AO140" s="2614"/>
      <c r="AP140" s="2614"/>
      <c r="AQ140" s="2614"/>
      <c r="AR140" s="2614"/>
      <c r="AS140" s="2614"/>
      <c r="AT140" s="2614"/>
      <c r="AU140" s="2614"/>
      <c r="AV140" s="2614"/>
      <c r="AW140" s="2614"/>
      <c r="AX140" s="2614"/>
      <c r="AY140" s="33"/>
    </row>
    <row r="141" spans="1:51" ht="33.049999999999997" customHeight="1" x14ac:dyDescent="0.15">
      <c r="A141" s="33"/>
      <c r="B141" s="1431">
        <v>6</v>
      </c>
      <c r="C141" s="1431">
        <v>1</v>
      </c>
      <c r="D141" s="2614"/>
      <c r="E141" s="2614"/>
      <c r="F141" s="2614"/>
      <c r="G141" s="2614"/>
      <c r="H141" s="2614"/>
      <c r="I141" s="2614"/>
      <c r="J141" s="2614"/>
      <c r="K141" s="2614"/>
      <c r="L141" s="2614"/>
      <c r="M141" s="2614"/>
      <c r="N141" s="2614"/>
      <c r="O141" s="2614"/>
      <c r="P141" s="2614"/>
      <c r="Q141" s="2614"/>
      <c r="R141" s="2614"/>
      <c r="S141" s="2614"/>
      <c r="T141" s="2614"/>
      <c r="U141" s="2614"/>
      <c r="V141" s="2614"/>
      <c r="W141" s="2614"/>
      <c r="X141" s="2614"/>
      <c r="Y141" s="2614"/>
      <c r="Z141" s="2614"/>
      <c r="AA141" s="2614"/>
      <c r="AB141" s="2614"/>
      <c r="AC141" s="2614"/>
      <c r="AD141" s="2614"/>
      <c r="AE141" s="2614"/>
      <c r="AF141" s="2614"/>
      <c r="AG141" s="2614"/>
      <c r="AH141" s="2614"/>
      <c r="AI141" s="2614"/>
      <c r="AJ141" s="2614"/>
      <c r="AK141" s="2614"/>
      <c r="AL141" s="2655"/>
      <c r="AM141" s="2614"/>
      <c r="AN141" s="2614"/>
      <c r="AO141" s="2614"/>
      <c r="AP141" s="2614"/>
      <c r="AQ141" s="2614"/>
      <c r="AR141" s="2614"/>
      <c r="AS141" s="2614"/>
      <c r="AT141" s="2614"/>
      <c r="AU141" s="2614"/>
      <c r="AV141" s="2614"/>
      <c r="AW141" s="2614"/>
      <c r="AX141" s="2614"/>
      <c r="AY141" s="33"/>
    </row>
    <row r="142" spans="1:51" ht="33.049999999999997" customHeight="1" x14ac:dyDescent="0.15">
      <c r="A142" s="33"/>
      <c r="B142" s="1431">
        <v>7</v>
      </c>
      <c r="C142" s="1431">
        <v>1</v>
      </c>
      <c r="D142" s="2614"/>
      <c r="E142" s="2614"/>
      <c r="F142" s="2614"/>
      <c r="G142" s="2614"/>
      <c r="H142" s="2614"/>
      <c r="I142" s="2614"/>
      <c r="J142" s="2614"/>
      <c r="K142" s="2614"/>
      <c r="L142" s="2614"/>
      <c r="M142" s="2614"/>
      <c r="N142" s="2614"/>
      <c r="O142" s="2614"/>
      <c r="P142" s="2614"/>
      <c r="Q142" s="2614"/>
      <c r="R142" s="2614"/>
      <c r="S142" s="2614"/>
      <c r="T142" s="2614"/>
      <c r="U142" s="2614"/>
      <c r="V142" s="2614"/>
      <c r="W142" s="2614"/>
      <c r="X142" s="2614"/>
      <c r="Y142" s="2614"/>
      <c r="Z142" s="2614"/>
      <c r="AA142" s="2614"/>
      <c r="AB142" s="2614"/>
      <c r="AC142" s="2614"/>
      <c r="AD142" s="2614"/>
      <c r="AE142" s="2614"/>
      <c r="AF142" s="2614"/>
      <c r="AG142" s="2614"/>
      <c r="AH142" s="2614"/>
      <c r="AI142" s="2614"/>
      <c r="AJ142" s="2614"/>
      <c r="AK142" s="2614"/>
      <c r="AL142" s="2655"/>
      <c r="AM142" s="2614"/>
      <c r="AN142" s="2614"/>
      <c r="AO142" s="2614"/>
      <c r="AP142" s="2614"/>
      <c r="AQ142" s="2614"/>
      <c r="AR142" s="2614"/>
      <c r="AS142" s="2614"/>
      <c r="AT142" s="2614"/>
      <c r="AU142" s="2614"/>
      <c r="AV142" s="2614"/>
      <c r="AW142" s="2614"/>
      <c r="AX142" s="2614"/>
      <c r="AY142" s="33"/>
    </row>
    <row r="143" spans="1:51" ht="33.049999999999997" customHeight="1" x14ac:dyDescent="0.15">
      <c r="A143" s="33"/>
      <c r="B143" s="1431">
        <v>8</v>
      </c>
      <c r="C143" s="1431">
        <v>1</v>
      </c>
      <c r="D143" s="1440"/>
      <c r="E143" s="1440"/>
      <c r="F143" s="1440"/>
      <c r="G143" s="1440"/>
      <c r="H143" s="1440"/>
      <c r="I143" s="1440"/>
      <c r="J143" s="1440"/>
      <c r="K143" s="1440"/>
      <c r="L143" s="1440"/>
      <c r="M143" s="1440"/>
      <c r="N143" s="1440"/>
      <c r="O143" s="1440"/>
      <c r="P143" s="1440"/>
      <c r="Q143" s="1440"/>
      <c r="R143" s="1440"/>
      <c r="S143" s="1440"/>
      <c r="T143" s="1440"/>
      <c r="U143" s="1440"/>
      <c r="V143" s="1440"/>
      <c r="W143" s="1440"/>
      <c r="X143" s="1440"/>
      <c r="Y143" s="1440"/>
      <c r="Z143" s="1440"/>
      <c r="AA143" s="1440"/>
      <c r="AB143" s="1440"/>
      <c r="AC143" s="1440"/>
      <c r="AD143" s="1440"/>
      <c r="AE143" s="1440"/>
      <c r="AF143" s="1440"/>
      <c r="AG143" s="1440"/>
      <c r="AH143" s="1440"/>
      <c r="AI143" s="1440"/>
      <c r="AJ143" s="1440"/>
      <c r="AK143" s="1440"/>
      <c r="AL143" s="1441"/>
      <c r="AM143" s="1440"/>
      <c r="AN143" s="1440"/>
      <c r="AO143" s="1440"/>
      <c r="AP143" s="1440"/>
      <c r="AQ143" s="1440"/>
      <c r="AR143" s="1440"/>
      <c r="AS143" s="1440"/>
      <c r="AT143" s="1440"/>
      <c r="AU143" s="1440"/>
      <c r="AV143" s="1440"/>
      <c r="AW143" s="1440"/>
      <c r="AX143" s="1440"/>
      <c r="AY143" s="33"/>
    </row>
    <row r="144" spans="1:51" ht="33.049999999999997" customHeight="1" x14ac:dyDescent="0.15">
      <c r="A144" s="33"/>
      <c r="B144" s="1431">
        <v>9</v>
      </c>
      <c r="C144" s="1431">
        <v>1</v>
      </c>
      <c r="D144" s="1440"/>
      <c r="E144" s="1440"/>
      <c r="F144" s="1440"/>
      <c r="G144" s="1440"/>
      <c r="H144" s="1440"/>
      <c r="I144" s="1440"/>
      <c r="J144" s="1440"/>
      <c r="K144" s="1440"/>
      <c r="L144" s="1440"/>
      <c r="M144" s="1440"/>
      <c r="N144" s="1440"/>
      <c r="O144" s="1440"/>
      <c r="P144" s="1440"/>
      <c r="Q144" s="1440"/>
      <c r="R144" s="1440"/>
      <c r="S144" s="1440"/>
      <c r="T144" s="1440"/>
      <c r="U144" s="1440"/>
      <c r="V144" s="1440"/>
      <c r="W144" s="1440"/>
      <c r="X144" s="1440"/>
      <c r="Y144" s="1440"/>
      <c r="Z144" s="1440"/>
      <c r="AA144" s="1440"/>
      <c r="AB144" s="1440"/>
      <c r="AC144" s="1440"/>
      <c r="AD144" s="1440"/>
      <c r="AE144" s="1440"/>
      <c r="AF144" s="1440"/>
      <c r="AG144" s="1440"/>
      <c r="AH144" s="1440"/>
      <c r="AI144" s="1440"/>
      <c r="AJ144" s="1440"/>
      <c r="AK144" s="1440"/>
      <c r="AL144" s="1441"/>
      <c r="AM144" s="1440"/>
      <c r="AN144" s="1440"/>
      <c r="AO144" s="1440"/>
      <c r="AP144" s="1440"/>
      <c r="AQ144" s="1440"/>
      <c r="AR144" s="1440"/>
      <c r="AS144" s="1440"/>
      <c r="AT144" s="1440"/>
      <c r="AU144" s="1440"/>
      <c r="AV144" s="1440"/>
      <c r="AW144" s="1440"/>
      <c r="AX144" s="1440"/>
      <c r="AY144" s="33"/>
    </row>
    <row r="145" spans="1:51" ht="33.049999999999997" customHeight="1" x14ac:dyDescent="0.15">
      <c r="A145" s="33"/>
      <c r="B145" s="1431">
        <v>10</v>
      </c>
      <c r="C145" s="1431">
        <v>1</v>
      </c>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c r="AJ145" s="1440"/>
      <c r="AK145" s="1440"/>
      <c r="AL145" s="1441"/>
      <c r="AM145" s="1440"/>
      <c r="AN145" s="1440"/>
      <c r="AO145" s="1440"/>
      <c r="AP145" s="1440"/>
      <c r="AQ145" s="1440"/>
      <c r="AR145" s="1440"/>
      <c r="AS145" s="1440"/>
      <c r="AT145" s="1440"/>
      <c r="AU145" s="1440"/>
      <c r="AV145" s="1440"/>
      <c r="AW145" s="1440"/>
      <c r="AX145" s="1440"/>
      <c r="AY145" s="33"/>
    </row>
    <row r="146" spans="1:51" x14ac:dyDescent="0.15">
      <c r="A146" s="33"/>
      <c r="B146" s="33"/>
      <c r="C146" s="33"/>
      <c r="D146" s="33"/>
      <c r="E146" s="33"/>
      <c r="F146" s="33"/>
      <c r="G146" s="33"/>
      <c r="H146" s="33"/>
      <c r="I146" s="33"/>
      <c r="J146" s="33"/>
      <c r="K146" s="33"/>
      <c r="L146" s="33"/>
      <c r="M146" s="33"/>
      <c r="N146" s="33"/>
      <c r="O146" s="33"/>
      <c r="P146" s="33"/>
      <c r="Q146" s="33"/>
      <c r="R146" s="33"/>
      <c r="S146" s="33"/>
      <c r="T146" s="33"/>
      <c r="U146" s="33"/>
      <c r="V146" s="33"/>
      <c r="W146" s="33"/>
      <c r="X146" s="33"/>
      <c r="Y146" s="33"/>
      <c r="Z146" s="33"/>
      <c r="AA146" s="33"/>
      <c r="AB146" s="33"/>
      <c r="AC146" s="33"/>
      <c r="AD146" s="33"/>
      <c r="AE146" s="33"/>
      <c r="AF146" s="33"/>
      <c r="AG146" s="33"/>
      <c r="AH146" s="33"/>
      <c r="AI146" s="33"/>
      <c r="AJ146" s="33"/>
      <c r="AK146" s="33"/>
      <c r="AL146" s="33"/>
      <c r="AM146" s="33"/>
      <c r="AN146" s="33"/>
      <c r="AO146" s="33"/>
      <c r="AP146" s="33"/>
      <c r="AQ146" s="33"/>
      <c r="AR146" s="33"/>
      <c r="AS146" s="33"/>
      <c r="AT146" s="33"/>
      <c r="AU146" s="33"/>
      <c r="AV146" s="33"/>
      <c r="AW146" s="33"/>
      <c r="AX146" s="33"/>
      <c r="AY146" s="33"/>
    </row>
    <row r="147" spans="1:51" ht="23.25" hidden="1" customHeight="1" x14ac:dyDescent="0.15">
      <c r="A147" s="33"/>
      <c r="B147" s="33" t="s">
        <v>89</v>
      </c>
      <c r="C147" s="33"/>
      <c r="D147" s="33"/>
      <c r="E147" s="33"/>
      <c r="F147" s="33"/>
      <c r="G147" s="33"/>
      <c r="H147" s="33"/>
      <c r="I147" s="33"/>
      <c r="J147" s="33"/>
      <c r="K147" s="33"/>
      <c r="L147" s="33"/>
      <c r="M147" s="33"/>
      <c r="N147" s="33"/>
      <c r="O147" s="33"/>
      <c r="P147" s="33"/>
      <c r="Q147" s="33"/>
      <c r="R147" s="33"/>
      <c r="S147" s="33"/>
      <c r="T147" s="33"/>
      <c r="U147" s="33"/>
      <c r="V147" s="33"/>
      <c r="W147" s="33"/>
      <c r="X147" s="33"/>
      <c r="Y147" s="33"/>
      <c r="Z147" s="33"/>
      <c r="AA147" s="33"/>
      <c r="AB147" s="33"/>
      <c r="AC147" s="33"/>
      <c r="AD147" s="33"/>
      <c r="AE147" s="33"/>
      <c r="AF147" s="33"/>
      <c r="AG147" s="33"/>
      <c r="AH147" s="33"/>
      <c r="AI147" s="33"/>
      <c r="AJ147" s="33"/>
      <c r="AK147" s="33"/>
      <c r="AL147" s="33"/>
      <c r="AM147" s="33"/>
      <c r="AN147" s="33"/>
      <c r="AO147" s="33"/>
      <c r="AP147" s="33"/>
      <c r="AQ147" s="33"/>
      <c r="AR147" s="33"/>
      <c r="AS147" s="33"/>
      <c r="AT147" s="33"/>
      <c r="AU147" s="33"/>
      <c r="AV147" s="33"/>
      <c r="AW147" s="33"/>
      <c r="AX147" s="33"/>
      <c r="AY147" s="33"/>
    </row>
    <row r="148" spans="1:51" ht="36" hidden="1" customHeight="1" x14ac:dyDescent="0.15">
      <c r="A148" s="33"/>
      <c r="B148" s="1199" t="s">
        <v>90</v>
      </c>
      <c r="C148" s="1199"/>
      <c r="D148" s="1199"/>
      <c r="E148" s="1199"/>
      <c r="F148" s="1199"/>
      <c r="G148" s="1199"/>
      <c r="H148" s="1199"/>
      <c r="I148" s="1215"/>
      <c r="J148" s="1215"/>
      <c r="K148" s="1215"/>
      <c r="L148" s="1215"/>
      <c r="M148" s="1215"/>
      <c r="N148" s="1215"/>
      <c r="O148" s="1215"/>
      <c r="P148" s="1215"/>
      <c r="Q148" s="1215"/>
      <c r="R148" s="1215"/>
      <c r="S148" s="1215"/>
      <c r="T148" s="1215"/>
      <c r="U148" s="1215"/>
      <c r="V148" s="1215"/>
      <c r="W148" s="1215"/>
      <c r="X148" s="1215"/>
      <c r="Y148" s="1215"/>
      <c r="Z148" s="33"/>
      <c r="AA148" s="33"/>
      <c r="AB148" s="33"/>
      <c r="AC148" s="33"/>
      <c r="AD148" s="33"/>
      <c r="AE148" s="33"/>
      <c r="AF148" s="33"/>
      <c r="AG148" s="33"/>
      <c r="AH148" s="33"/>
      <c r="AI148" s="33"/>
      <c r="AJ148" s="33"/>
      <c r="AK148" s="33"/>
      <c r="AL148" s="33"/>
      <c r="AM148" s="33"/>
      <c r="AN148" s="33"/>
      <c r="AO148" s="33"/>
      <c r="AP148" s="33"/>
      <c r="AQ148" s="33"/>
      <c r="AR148" s="33"/>
      <c r="AS148" s="33"/>
      <c r="AT148" s="33"/>
      <c r="AU148" s="33"/>
      <c r="AV148" s="33"/>
      <c r="AW148" s="33"/>
      <c r="AX148" s="33"/>
      <c r="AY148" s="33"/>
    </row>
    <row r="149" spans="1:51" ht="36" hidden="1" customHeight="1" x14ac:dyDescent="0.15">
      <c r="A149" s="33"/>
      <c r="B149" s="1448" t="s">
        <v>91</v>
      </c>
      <c r="C149" s="1156"/>
      <c r="D149" s="1156"/>
      <c r="E149" s="1156"/>
      <c r="F149" s="1156"/>
      <c r="G149" s="1156"/>
      <c r="H149" s="1157"/>
      <c r="I149" s="1111" t="s">
        <v>1584</v>
      </c>
      <c r="J149" s="1109"/>
      <c r="K149" s="1109"/>
      <c r="L149" s="1109"/>
      <c r="M149" s="1110"/>
      <c r="N149" s="1155" t="s">
        <v>93</v>
      </c>
      <c r="O149" s="1156"/>
      <c r="P149" s="1156"/>
      <c r="Q149" s="1156"/>
      <c r="R149" s="1156"/>
      <c r="S149" s="1156"/>
      <c r="T149" s="1157"/>
      <c r="U149" s="1111" t="s">
        <v>1584</v>
      </c>
      <c r="V149" s="1109"/>
      <c r="W149" s="1109"/>
      <c r="X149" s="1109"/>
      <c r="Y149" s="1110"/>
      <c r="Z149" s="1155" t="s">
        <v>94</v>
      </c>
      <c r="AA149" s="1156"/>
      <c r="AB149" s="1156"/>
      <c r="AC149" s="1156"/>
      <c r="AD149" s="1156"/>
      <c r="AE149" s="1156"/>
      <c r="AF149" s="1157"/>
      <c r="AG149" s="1111" t="s">
        <v>1584</v>
      </c>
      <c r="AH149" s="1109"/>
      <c r="AI149" s="1109"/>
      <c r="AJ149" s="1109"/>
      <c r="AK149" s="1110"/>
      <c r="AL149" s="1155" t="s">
        <v>95</v>
      </c>
      <c r="AM149" s="1156"/>
      <c r="AN149" s="1156"/>
      <c r="AO149" s="1156"/>
      <c r="AP149" s="1156"/>
      <c r="AQ149" s="1156"/>
      <c r="AR149" s="1157"/>
      <c r="AS149" s="1111" t="s">
        <v>1584</v>
      </c>
      <c r="AT149" s="1109"/>
      <c r="AU149" s="1109"/>
      <c r="AV149" s="1109"/>
      <c r="AW149" s="1110"/>
      <c r="AX149" s="33"/>
      <c r="AY149" s="33"/>
    </row>
    <row r="150" spans="1:51" ht="36" hidden="1" customHeight="1" x14ac:dyDescent="0.15">
      <c r="A150" s="33"/>
      <c r="B150" s="1155" t="s">
        <v>96</v>
      </c>
      <c r="C150" s="1156"/>
      <c r="D150" s="1156"/>
      <c r="E150" s="1156"/>
      <c r="F150" s="1156"/>
      <c r="G150" s="1156"/>
      <c r="H150" s="1157"/>
      <c r="I150" s="1449"/>
      <c r="J150" s="1381"/>
      <c r="K150" s="1381"/>
      <c r="L150" s="1381"/>
      <c r="M150" s="1450"/>
      <c r="N150" s="1155" t="s">
        <v>97</v>
      </c>
      <c r="O150" s="1156"/>
      <c r="P150" s="1156"/>
      <c r="Q150" s="1156"/>
      <c r="R150" s="1156"/>
      <c r="S150" s="1156"/>
      <c r="T150" s="1157"/>
      <c r="U150" s="1449"/>
      <c r="V150" s="1381"/>
      <c r="W150" s="1381"/>
      <c r="X150" s="1381"/>
      <c r="Y150" s="1450"/>
      <c r="Z150" s="1155" t="s">
        <v>98</v>
      </c>
      <c r="AA150" s="1156"/>
      <c r="AB150" s="1156"/>
      <c r="AC150" s="1156"/>
      <c r="AD150" s="1156"/>
      <c r="AE150" s="1156"/>
      <c r="AF150" s="1157"/>
      <c r="AG150" s="1449"/>
      <c r="AH150" s="1381"/>
      <c r="AI150" s="1381"/>
      <c r="AJ150" s="1381"/>
      <c r="AK150" s="1450"/>
      <c r="AL150" s="1448" t="s">
        <v>99</v>
      </c>
      <c r="AM150" s="1156"/>
      <c r="AN150" s="1156"/>
      <c r="AO150" s="1156"/>
      <c r="AP150" s="1156"/>
      <c r="AQ150" s="1156"/>
      <c r="AR150" s="1157"/>
      <c r="AS150" s="1449"/>
      <c r="AT150" s="1381"/>
      <c r="AU150" s="1381"/>
      <c r="AV150" s="1381"/>
      <c r="AW150" s="1450"/>
      <c r="AX150" s="33"/>
      <c r="AY150" s="33"/>
    </row>
    <row r="151" spans="1:51" x14ac:dyDescent="0.15">
      <c r="A151" s="33"/>
      <c r="B151" s="33"/>
      <c r="C151" s="33" t="s">
        <v>1967</v>
      </c>
      <c r="D151" s="33"/>
      <c r="E151" s="33"/>
      <c r="F151" s="33"/>
      <c r="G151" s="33"/>
      <c r="H151" s="33"/>
      <c r="I151" s="33"/>
      <c r="J151" s="33"/>
      <c r="K151" s="33"/>
      <c r="L151" s="33"/>
      <c r="M151" s="33"/>
      <c r="N151" s="33"/>
      <c r="O151" s="33"/>
      <c r="P151" s="33"/>
      <c r="Q151" s="33"/>
      <c r="R151" s="33"/>
      <c r="S151" s="33"/>
      <c r="T151" s="33"/>
      <c r="U151" s="33"/>
      <c r="V151" s="33"/>
      <c r="W151" s="33"/>
      <c r="X151" s="33"/>
      <c r="Y151" s="33"/>
      <c r="Z151" s="33"/>
      <c r="AA151" s="33"/>
      <c r="AB151" s="33"/>
      <c r="AC151" s="33"/>
      <c r="AD151" s="33"/>
      <c r="AE151" s="33"/>
      <c r="AF151" s="33"/>
      <c r="AG151" s="33"/>
      <c r="AH151" s="33"/>
      <c r="AI151" s="33"/>
      <c r="AJ151" s="33"/>
      <c r="AK151" s="33"/>
      <c r="AL151" s="33"/>
      <c r="AM151" s="33"/>
      <c r="AN151" s="33"/>
      <c r="AO151" s="33"/>
      <c r="AP151" s="33"/>
      <c r="AQ151" s="33"/>
      <c r="AR151" s="33"/>
      <c r="AS151" s="33"/>
      <c r="AT151" s="33"/>
      <c r="AU151" s="33"/>
      <c r="AV151" s="33"/>
      <c r="AW151" s="33"/>
      <c r="AX151" s="33"/>
      <c r="AY151" s="33"/>
    </row>
    <row r="152" spans="1:51" ht="34.549999999999997" customHeight="1" x14ac:dyDescent="0.15">
      <c r="A152" s="33"/>
      <c r="B152" s="1431"/>
      <c r="C152" s="1431"/>
      <c r="D152" s="1199" t="s">
        <v>1569</v>
      </c>
      <c r="E152" s="1199"/>
      <c r="F152" s="1199"/>
      <c r="G152" s="1199"/>
      <c r="H152" s="1199"/>
      <c r="I152" s="1199"/>
      <c r="J152" s="1199"/>
      <c r="K152" s="1199"/>
      <c r="L152" s="1199"/>
      <c r="M152" s="1199"/>
      <c r="N152" s="1199" t="s">
        <v>1570</v>
      </c>
      <c r="O152" s="1199"/>
      <c r="P152" s="1199"/>
      <c r="Q152" s="1199"/>
      <c r="R152" s="1199"/>
      <c r="S152" s="1199"/>
      <c r="T152" s="1199"/>
      <c r="U152" s="1199"/>
      <c r="V152" s="1199"/>
      <c r="W152" s="1199"/>
      <c r="X152" s="1199"/>
      <c r="Y152" s="1199"/>
      <c r="Z152" s="1199"/>
      <c r="AA152" s="1199"/>
      <c r="AB152" s="1199"/>
      <c r="AC152" s="1199"/>
      <c r="AD152" s="1199"/>
      <c r="AE152" s="1199"/>
      <c r="AF152" s="1199"/>
      <c r="AG152" s="1199"/>
      <c r="AH152" s="1199"/>
      <c r="AI152" s="1199"/>
      <c r="AJ152" s="1199"/>
      <c r="AK152" s="1199"/>
      <c r="AL152" s="1200" t="s">
        <v>1571</v>
      </c>
      <c r="AM152" s="1199"/>
      <c r="AN152" s="1199"/>
      <c r="AO152" s="1199"/>
      <c r="AP152" s="1199"/>
      <c r="AQ152" s="1199"/>
      <c r="AR152" s="1199" t="s">
        <v>87</v>
      </c>
      <c r="AS152" s="1199"/>
      <c r="AT152" s="1199"/>
      <c r="AU152" s="1199"/>
      <c r="AV152" s="1199" t="s">
        <v>88</v>
      </c>
      <c r="AW152" s="1199"/>
      <c r="AX152" s="1199"/>
      <c r="AY152" s="33"/>
    </row>
    <row r="153" spans="1:51" ht="33.049999999999997" customHeight="1" x14ac:dyDescent="0.15">
      <c r="A153" s="33"/>
      <c r="B153" s="1431">
        <v>1</v>
      </c>
      <c r="C153" s="1431">
        <v>1</v>
      </c>
      <c r="D153" s="2614" t="s">
        <v>1968</v>
      </c>
      <c r="E153" s="2614"/>
      <c r="F153" s="2614"/>
      <c r="G153" s="2614"/>
      <c r="H153" s="2614"/>
      <c r="I153" s="2614"/>
      <c r="J153" s="2614"/>
      <c r="K153" s="2614"/>
      <c r="L153" s="2614"/>
      <c r="M153" s="2614"/>
      <c r="N153" s="2655" t="s">
        <v>1969</v>
      </c>
      <c r="O153" s="2655"/>
      <c r="P153" s="2655"/>
      <c r="Q153" s="2655"/>
      <c r="R153" s="2655"/>
      <c r="S153" s="2655"/>
      <c r="T153" s="2655"/>
      <c r="U153" s="2655"/>
      <c r="V153" s="2655"/>
      <c r="W153" s="2655"/>
      <c r="X153" s="2655"/>
      <c r="Y153" s="2655"/>
      <c r="Z153" s="2655"/>
      <c r="AA153" s="2655"/>
      <c r="AB153" s="2655"/>
      <c r="AC153" s="2655"/>
      <c r="AD153" s="2655"/>
      <c r="AE153" s="2655"/>
      <c r="AF153" s="2655"/>
      <c r="AG153" s="2655"/>
      <c r="AH153" s="2655"/>
      <c r="AI153" s="2655"/>
      <c r="AJ153" s="2655"/>
      <c r="AK153" s="2655"/>
      <c r="AL153" s="3515">
        <v>1131.857467</v>
      </c>
      <c r="AM153" s="2614"/>
      <c r="AN153" s="2614"/>
      <c r="AO153" s="2614"/>
      <c r="AP153" s="2614"/>
      <c r="AQ153" s="2614"/>
      <c r="AR153" s="2614" t="s">
        <v>101</v>
      </c>
      <c r="AS153" s="2614"/>
      <c r="AT153" s="2614"/>
      <c r="AU153" s="2614"/>
      <c r="AV153" s="2614" t="s">
        <v>101</v>
      </c>
      <c r="AW153" s="2614"/>
      <c r="AX153" s="2614"/>
      <c r="AY153" s="33"/>
    </row>
    <row r="154" spans="1:51" ht="33.049999999999997" customHeight="1" x14ac:dyDescent="0.15">
      <c r="A154" s="33"/>
      <c r="B154" s="1431">
        <v>2</v>
      </c>
      <c r="C154" s="1431">
        <v>1</v>
      </c>
      <c r="D154" s="2614" t="s">
        <v>136</v>
      </c>
      <c r="E154" s="2614"/>
      <c r="F154" s="2614"/>
      <c r="G154" s="2614"/>
      <c r="H154" s="2614"/>
      <c r="I154" s="2614"/>
      <c r="J154" s="2614"/>
      <c r="K154" s="2614"/>
      <c r="L154" s="2614"/>
      <c r="M154" s="2614"/>
      <c r="N154" s="2655" t="s">
        <v>1969</v>
      </c>
      <c r="O154" s="2655"/>
      <c r="P154" s="2655"/>
      <c r="Q154" s="2655"/>
      <c r="R154" s="2655"/>
      <c r="S154" s="2655"/>
      <c r="T154" s="2655"/>
      <c r="U154" s="2655"/>
      <c r="V154" s="2655"/>
      <c r="W154" s="2655"/>
      <c r="X154" s="2655"/>
      <c r="Y154" s="2655"/>
      <c r="Z154" s="2655"/>
      <c r="AA154" s="2655"/>
      <c r="AB154" s="2655"/>
      <c r="AC154" s="2655"/>
      <c r="AD154" s="2655"/>
      <c r="AE154" s="2655"/>
      <c r="AF154" s="2655"/>
      <c r="AG154" s="2655"/>
      <c r="AH154" s="2655"/>
      <c r="AI154" s="2655"/>
      <c r="AJ154" s="2655"/>
      <c r="AK154" s="2655"/>
      <c r="AL154" s="3515">
        <v>665.31500000000005</v>
      </c>
      <c r="AM154" s="2614"/>
      <c r="AN154" s="2614"/>
      <c r="AO154" s="2614"/>
      <c r="AP154" s="2614"/>
      <c r="AQ154" s="2614"/>
      <c r="AR154" s="2614" t="s">
        <v>101</v>
      </c>
      <c r="AS154" s="2614"/>
      <c r="AT154" s="2614"/>
      <c r="AU154" s="2614"/>
      <c r="AV154" s="2614" t="s">
        <v>101</v>
      </c>
      <c r="AW154" s="2614"/>
      <c r="AX154" s="2614"/>
      <c r="AY154" s="33"/>
    </row>
    <row r="155" spans="1:51" ht="33.049999999999997" customHeight="1" x14ac:dyDescent="0.15">
      <c r="A155" s="33"/>
      <c r="B155" s="1431">
        <v>3</v>
      </c>
      <c r="C155" s="1431">
        <v>1</v>
      </c>
      <c r="D155" s="2614" t="s">
        <v>137</v>
      </c>
      <c r="E155" s="2614"/>
      <c r="F155" s="2614"/>
      <c r="G155" s="2614"/>
      <c r="H155" s="2614"/>
      <c r="I155" s="2614"/>
      <c r="J155" s="2614"/>
      <c r="K155" s="2614"/>
      <c r="L155" s="2614"/>
      <c r="M155" s="2614"/>
      <c r="N155" s="2655" t="s">
        <v>1969</v>
      </c>
      <c r="O155" s="2655"/>
      <c r="P155" s="2655"/>
      <c r="Q155" s="2655"/>
      <c r="R155" s="2655"/>
      <c r="S155" s="2655"/>
      <c r="T155" s="2655"/>
      <c r="U155" s="2655"/>
      <c r="V155" s="2655"/>
      <c r="W155" s="2655"/>
      <c r="X155" s="2655"/>
      <c r="Y155" s="2655"/>
      <c r="Z155" s="2655"/>
      <c r="AA155" s="2655"/>
      <c r="AB155" s="2655"/>
      <c r="AC155" s="2655"/>
      <c r="AD155" s="2655"/>
      <c r="AE155" s="2655"/>
      <c r="AF155" s="2655"/>
      <c r="AG155" s="2655"/>
      <c r="AH155" s="2655"/>
      <c r="AI155" s="2655"/>
      <c r="AJ155" s="2655"/>
      <c r="AK155" s="2655"/>
      <c r="AL155" s="3515">
        <v>597.60411099999999</v>
      </c>
      <c r="AM155" s="2614"/>
      <c r="AN155" s="2614"/>
      <c r="AO155" s="2614"/>
      <c r="AP155" s="2614"/>
      <c r="AQ155" s="2614"/>
      <c r="AR155" s="2614" t="s">
        <v>101</v>
      </c>
      <c r="AS155" s="2614"/>
      <c r="AT155" s="2614"/>
      <c r="AU155" s="2614"/>
      <c r="AV155" s="2614" t="s">
        <v>101</v>
      </c>
      <c r="AW155" s="2614"/>
      <c r="AX155" s="2614"/>
      <c r="AY155" s="33"/>
    </row>
    <row r="156" spans="1:51" ht="33.049999999999997" customHeight="1" x14ac:dyDescent="0.15">
      <c r="A156" s="33"/>
      <c r="B156" s="1431">
        <v>4</v>
      </c>
      <c r="C156" s="1431">
        <v>1</v>
      </c>
      <c r="D156" s="2614" t="s">
        <v>142</v>
      </c>
      <c r="E156" s="2614"/>
      <c r="F156" s="2614"/>
      <c r="G156" s="2614"/>
      <c r="H156" s="2614"/>
      <c r="I156" s="2614"/>
      <c r="J156" s="2614"/>
      <c r="K156" s="2614"/>
      <c r="L156" s="2614"/>
      <c r="M156" s="2614"/>
      <c r="N156" s="2655" t="s">
        <v>1969</v>
      </c>
      <c r="O156" s="2655"/>
      <c r="P156" s="2655"/>
      <c r="Q156" s="2655"/>
      <c r="R156" s="2655"/>
      <c r="S156" s="2655"/>
      <c r="T156" s="2655"/>
      <c r="U156" s="2655"/>
      <c r="V156" s="2655"/>
      <c r="W156" s="2655"/>
      <c r="X156" s="2655"/>
      <c r="Y156" s="2655"/>
      <c r="Z156" s="2655"/>
      <c r="AA156" s="2655"/>
      <c r="AB156" s="2655"/>
      <c r="AC156" s="2655"/>
      <c r="AD156" s="2655"/>
      <c r="AE156" s="2655"/>
      <c r="AF156" s="2655"/>
      <c r="AG156" s="2655"/>
      <c r="AH156" s="2655"/>
      <c r="AI156" s="2655"/>
      <c r="AJ156" s="2655"/>
      <c r="AK156" s="2655"/>
      <c r="AL156" s="3515">
        <v>502.12</v>
      </c>
      <c r="AM156" s="2614"/>
      <c r="AN156" s="2614"/>
      <c r="AO156" s="2614"/>
      <c r="AP156" s="2614"/>
      <c r="AQ156" s="2614"/>
      <c r="AR156" s="2614" t="s">
        <v>101</v>
      </c>
      <c r="AS156" s="2614"/>
      <c r="AT156" s="2614"/>
      <c r="AU156" s="2614"/>
      <c r="AV156" s="2614" t="s">
        <v>101</v>
      </c>
      <c r="AW156" s="2614"/>
      <c r="AX156" s="2614"/>
      <c r="AY156" s="33"/>
    </row>
    <row r="157" spans="1:51" ht="33.049999999999997" customHeight="1" x14ac:dyDescent="0.15">
      <c r="A157" s="33"/>
      <c r="B157" s="1431">
        <v>5</v>
      </c>
      <c r="C157" s="1431">
        <v>1</v>
      </c>
      <c r="D157" s="2614" t="s">
        <v>143</v>
      </c>
      <c r="E157" s="2614"/>
      <c r="F157" s="2614"/>
      <c r="G157" s="2614"/>
      <c r="H157" s="2614"/>
      <c r="I157" s="2614"/>
      <c r="J157" s="2614"/>
      <c r="K157" s="2614"/>
      <c r="L157" s="2614"/>
      <c r="M157" s="2614"/>
      <c r="N157" s="2655" t="s">
        <v>1969</v>
      </c>
      <c r="O157" s="2655"/>
      <c r="P157" s="2655"/>
      <c r="Q157" s="2655"/>
      <c r="R157" s="2655"/>
      <c r="S157" s="2655"/>
      <c r="T157" s="2655"/>
      <c r="U157" s="2655"/>
      <c r="V157" s="2655"/>
      <c r="W157" s="2655"/>
      <c r="X157" s="2655"/>
      <c r="Y157" s="2655"/>
      <c r="Z157" s="2655"/>
      <c r="AA157" s="2655"/>
      <c r="AB157" s="2655"/>
      <c r="AC157" s="2655"/>
      <c r="AD157" s="2655"/>
      <c r="AE157" s="2655"/>
      <c r="AF157" s="2655"/>
      <c r="AG157" s="2655"/>
      <c r="AH157" s="2655"/>
      <c r="AI157" s="2655"/>
      <c r="AJ157" s="2655"/>
      <c r="AK157" s="2655"/>
      <c r="AL157" s="3515">
        <v>257.577</v>
      </c>
      <c r="AM157" s="2614"/>
      <c r="AN157" s="2614"/>
      <c r="AO157" s="2614"/>
      <c r="AP157" s="2614"/>
      <c r="AQ157" s="2614"/>
      <c r="AR157" s="2614" t="s">
        <v>101</v>
      </c>
      <c r="AS157" s="2614"/>
      <c r="AT157" s="2614"/>
      <c r="AU157" s="2614"/>
      <c r="AV157" s="2614" t="s">
        <v>101</v>
      </c>
      <c r="AW157" s="2614"/>
      <c r="AX157" s="2614"/>
      <c r="AY157" s="33"/>
    </row>
    <row r="158" spans="1:51" ht="33.049999999999997" customHeight="1" x14ac:dyDescent="0.15">
      <c r="A158" s="33"/>
      <c r="B158" s="1431">
        <v>6</v>
      </c>
      <c r="C158" s="1431">
        <v>1</v>
      </c>
      <c r="D158" s="2614" t="s">
        <v>1970</v>
      </c>
      <c r="E158" s="2614"/>
      <c r="F158" s="2614"/>
      <c r="G158" s="2614"/>
      <c r="H158" s="2614"/>
      <c r="I158" s="2614"/>
      <c r="J158" s="2614"/>
      <c r="K158" s="2614"/>
      <c r="L158" s="2614"/>
      <c r="M158" s="2614"/>
      <c r="N158" s="2655" t="s">
        <v>1969</v>
      </c>
      <c r="O158" s="2655"/>
      <c r="P158" s="2655"/>
      <c r="Q158" s="2655"/>
      <c r="R158" s="2655"/>
      <c r="S158" s="2655"/>
      <c r="T158" s="2655"/>
      <c r="U158" s="2655"/>
      <c r="V158" s="2655"/>
      <c r="W158" s="2655"/>
      <c r="X158" s="2655"/>
      <c r="Y158" s="2655"/>
      <c r="Z158" s="2655"/>
      <c r="AA158" s="2655"/>
      <c r="AB158" s="2655"/>
      <c r="AC158" s="2655"/>
      <c r="AD158" s="2655"/>
      <c r="AE158" s="2655"/>
      <c r="AF158" s="2655"/>
      <c r="AG158" s="2655"/>
      <c r="AH158" s="2655"/>
      <c r="AI158" s="2655"/>
      <c r="AJ158" s="2655"/>
      <c r="AK158" s="2655"/>
      <c r="AL158" s="3515">
        <v>243.45599999999999</v>
      </c>
      <c r="AM158" s="2614"/>
      <c r="AN158" s="2614"/>
      <c r="AO158" s="2614"/>
      <c r="AP158" s="2614"/>
      <c r="AQ158" s="2614"/>
      <c r="AR158" s="2614" t="s">
        <v>101</v>
      </c>
      <c r="AS158" s="2614"/>
      <c r="AT158" s="2614"/>
      <c r="AU158" s="2614"/>
      <c r="AV158" s="2614" t="s">
        <v>101</v>
      </c>
      <c r="AW158" s="2614"/>
      <c r="AX158" s="2614"/>
      <c r="AY158" s="33"/>
    </row>
    <row r="159" spans="1:51" ht="33.049999999999997" customHeight="1" x14ac:dyDescent="0.15">
      <c r="A159" s="33"/>
      <c r="B159" s="1431">
        <v>7</v>
      </c>
      <c r="C159" s="1431">
        <v>1</v>
      </c>
      <c r="D159" s="2614" t="s">
        <v>1479</v>
      </c>
      <c r="E159" s="2614"/>
      <c r="F159" s="2614"/>
      <c r="G159" s="2614"/>
      <c r="H159" s="2614"/>
      <c r="I159" s="2614"/>
      <c r="J159" s="2614"/>
      <c r="K159" s="2614"/>
      <c r="L159" s="2614"/>
      <c r="M159" s="2614"/>
      <c r="N159" s="2655" t="s">
        <v>1969</v>
      </c>
      <c r="O159" s="2655"/>
      <c r="P159" s="2655"/>
      <c r="Q159" s="2655"/>
      <c r="R159" s="2655"/>
      <c r="S159" s="2655"/>
      <c r="T159" s="2655"/>
      <c r="U159" s="2655"/>
      <c r="V159" s="2655"/>
      <c r="W159" s="2655"/>
      <c r="X159" s="2655"/>
      <c r="Y159" s="2655"/>
      <c r="Z159" s="2655"/>
      <c r="AA159" s="2655"/>
      <c r="AB159" s="2655"/>
      <c r="AC159" s="2655"/>
      <c r="AD159" s="2655"/>
      <c r="AE159" s="2655"/>
      <c r="AF159" s="2655"/>
      <c r="AG159" s="2655"/>
      <c r="AH159" s="2655"/>
      <c r="AI159" s="2655"/>
      <c r="AJ159" s="2655"/>
      <c r="AK159" s="2655"/>
      <c r="AL159" s="3515">
        <v>233.048</v>
      </c>
      <c r="AM159" s="2614"/>
      <c r="AN159" s="2614"/>
      <c r="AO159" s="2614"/>
      <c r="AP159" s="2614"/>
      <c r="AQ159" s="2614"/>
      <c r="AR159" s="2614" t="s">
        <v>101</v>
      </c>
      <c r="AS159" s="2614"/>
      <c r="AT159" s="2614"/>
      <c r="AU159" s="2614"/>
      <c r="AV159" s="2614" t="s">
        <v>101</v>
      </c>
      <c r="AW159" s="2614"/>
      <c r="AX159" s="2614"/>
      <c r="AY159" s="33"/>
    </row>
    <row r="160" spans="1:51" ht="33.049999999999997" customHeight="1" x14ac:dyDescent="0.15">
      <c r="A160" s="33"/>
      <c r="B160" s="1431">
        <v>8</v>
      </c>
      <c r="C160" s="1431">
        <v>1</v>
      </c>
      <c r="D160" s="2614" t="s">
        <v>141</v>
      </c>
      <c r="E160" s="2614"/>
      <c r="F160" s="2614"/>
      <c r="G160" s="2614"/>
      <c r="H160" s="2614"/>
      <c r="I160" s="2614"/>
      <c r="J160" s="2614"/>
      <c r="K160" s="2614"/>
      <c r="L160" s="2614"/>
      <c r="M160" s="2614"/>
      <c r="N160" s="2655" t="s">
        <v>1969</v>
      </c>
      <c r="O160" s="2655"/>
      <c r="P160" s="2655"/>
      <c r="Q160" s="2655"/>
      <c r="R160" s="2655"/>
      <c r="S160" s="2655"/>
      <c r="T160" s="2655"/>
      <c r="U160" s="2655"/>
      <c r="V160" s="2655"/>
      <c r="W160" s="2655"/>
      <c r="X160" s="2655"/>
      <c r="Y160" s="2655"/>
      <c r="Z160" s="2655"/>
      <c r="AA160" s="2655"/>
      <c r="AB160" s="2655"/>
      <c r="AC160" s="2655"/>
      <c r="AD160" s="2655"/>
      <c r="AE160" s="2655"/>
      <c r="AF160" s="2655"/>
      <c r="AG160" s="2655"/>
      <c r="AH160" s="2655"/>
      <c r="AI160" s="2655"/>
      <c r="AJ160" s="2655"/>
      <c r="AK160" s="2655"/>
      <c r="AL160" s="3515">
        <v>70.722999999999999</v>
      </c>
      <c r="AM160" s="2614"/>
      <c r="AN160" s="2614"/>
      <c r="AO160" s="2614"/>
      <c r="AP160" s="2614"/>
      <c r="AQ160" s="2614"/>
      <c r="AR160" s="2614" t="s">
        <v>101</v>
      </c>
      <c r="AS160" s="2614"/>
      <c r="AT160" s="2614"/>
      <c r="AU160" s="2614"/>
      <c r="AV160" s="2614" t="s">
        <v>101</v>
      </c>
      <c r="AW160" s="2614"/>
      <c r="AX160" s="2614"/>
      <c r="AY160" s="33"/>
    </row>
    <row r="161" spans="1:51" ht="33.049999999999997" customHeight="1" x14ac:dyDescent="0.15">
      <c r="A161" s="33"/>
      <c r="B161" s="1431">
        <v>9</v>
      </c>
      <c r="C161" s="1431">
        <v>1</v>
      </c>
      <c r="D161" s="2614" t="s">
        <v>134</v>
      </c>
      <c r="E161" s="2614"/>
      <c r="F161" s="2614"/>
      <c r="G161" s="2614"/>
      <c r="H161" s="2614"/>
      <c r="I161" s="2614"/>
      <c r="J161" s="2614"/>
      <c r="K161" s="2614"/>
      <c r="L161" s="2614"/>
      <c r="M161" s="2614"/>
      <c r="N161" s="2655" t="s">
        <v>1969</v>
      </c>
      <c r="O161" s="2655"/>
      <c r="P161" s="2655"/>
      <c r="Q161" s="2655"/>
      <c r="R161" s="2655"/>
      <c r="S161" s="2655"/>
      <c r="T161" s="2655"/>
      <c r="U161" s="2655"/>
      <c r="V161" s="2655"/>
      <c r="W161" s="2655"/>
      <c r="X161" s="2655"/>
      <c r="Y161" s="2655"/>
      <c r="Z161" s="2655"/>
      <c r="AA161" s="2655"/>
      <c r="AB161" s="2655"/>
      <c r="AC161" s="2655"/>
      <c r="AD161" s="2655"/>
      <c r="AE161" s="2655"/>
      <c r="AF161" s="2655"/>
      <c r="AG161" s="2655"/>
      <c r="AH161" s="2655"/>
      <c r="AI161" s="2655"/>
      <c r="AJ161" s="2655"/>
      <c r="AK161" s="2655"/>
      <c r="AL161" s="3515">
        <v>15.161</v>
      </c>
      <c r="AM161" s="2614"/>
      <c r="AN161" s="2614"/>
      <c r="AO161" s="2614"/>
      <c r="AP161" s="2614"/>
      <c r="AQ161" s="2614"/>
      <c r="AR161" s="2614" t="s">
        <v>101</v>
      </c>
      <c r="AS161" s="2614"/>
      <c r="AT161" s="2614"/>
      <c r="AU161" s="2614"/>
      <c r="AV161" s="2614" t="s">
        <v>101</v>
      </c>
      <c r="AW161" s="2614"/>
      <c r="AX161" s="2614"/>
      <c r="AY161" s="33"/>
    </row>
    <row r="162" spans="1:51" ht="33.049999999999997" customHeight="1" x14ac:dyDescent="0.15">
      <c r="A162" s="33"/>
      <c r="B162" s="1431">
        <v>10</v>
      </c>
      <c r="C162" s="1431">
        <v>1</v>
      </c>
      <c r="D162" s="2614" t="s">
        <v>1827</v>
      </c>
      <c r="E162" s="2614"/>
      <c r="F162" s="2614"/>
      <c r="G162" s="2614"/>
      <c r="H162" s="2614"/>
      <c r="I162" s="2614"/>
      <c r="J162" s="2614"/>
      <c r="K162" s="2614"/>
      <c r="L162" s="2614"/>
      <c r="M162" s="2614"/>
      <c r="N162" s="2655" t="s">
        <v>1969</v>
      </c>
      <c r="O162" s="2655"/>
      <c r="P162" s="2655"/>
      <c r="Q162" s="2655"/>
      <c r="R162" s="2655"/>
      <c r="S162" s="2655"/>
      <c r="T162" s="2655"/>
      <c r="U162" s="2655"/>
      <c r="V162" s="2655"/>
      <c r="W162" s="2655"/>
      <c r="X162" s="2655"/>
      <c r="Y162" s="2655"/>
      <c r="Z162" s="2655"/>
      <c r="AA162" s="2655"/>
      <c r="AB162" s="2655"/>
      <c r="AC162" s="2655"/>
      <c r="AD162" s="2655"/>
      <c r="AE162" s="2655"/>
      <c r="AF162" s="2655"/>
      <c r="AG162" s="2655"/>
      <c r="AH162" s="2655"/>
      <c r="AI162" s="2655"/>
      <c r="AJ162" s="2655"/>
      <c r="AK162" s="2655"/>
      <c r="AL162" s="3515">
        <v>3.359</v>
      </c>
      <c r="AM162" s="2614"/>
      <c r="AN162" s="2614"/>
      <c r="AO162" s="2614"/>
      <c r="AP162" s="2614"/>
      <c r="AQ162" s="2614"/>
      <c r="AR162" s="2614" t="s">
        <v>101</v>
      </c>
      <c r="AS162" s="2614"/>
      <c r="AT162" s="2614"/>
      <c r="AU162" s="2614"/>
      <c r="AV162" s="2614" t="s">
        <v>101</v>
      </c>
      <c r="AW162" s="2614"/>
      <c r="AX162" s="2614"/>
      <c r="AY162" s="33"/>
    </row>
    <row r="163" spans="1:51" x14ac:dyDescent="0.15">
      <c r="A163" s="33"/>
      <c r="B163" s="33"/>
      <c r="C163" s="33"/>
      <c r="D163" s="33"/>
      <c r="E163" s="33"/>
      <c r="F163" s="33"/>
      <c r="G163" s="33"/>
      <c r="H163" s="33"/>
      <c r="I163" s="33"/>
      <c r="J163" s="33"/>
      <c r="K163" s="33"/>
      <c r="L163" s="33"/>
      <c r="M163" s="33"/>
      <c r="N163" s="33"/>
      <c r="O163" s="33"/>
      <c r="P163" s="33"/>
      <c r="Q163" s="33"/>
      <c r="R163" s="33"/>
      <c r="S163" s="33"/>
      <c r="T163" s="33"/>
      <c r="U163" s="33"/>
      <c r="V163" s="33"/>
      <c r="W163" s="33"/>
      <c r="X163" s="33"/>
      <c r="Y163" s="33"/>
      <c r="Z163" s="33"/>
      <c r="AA163" s="33"/>
      <c r="AB163" s="33"/>
      <c r="AC163" s="33"/>
      <c r="AD163" s="33"/>
      <c r="AE163" s="33"/>
      <c r="AF163" s="33"/>
      <c r="AG163" s="33"/>
      <c r="AH163" s="33"/>
      <c r="AI163" s="33"/>
      <c r="AJ163" s="33"/>
      <c r="AK163" s="33"/>
      <c r="AL163" s="33"/>
      <c r="AM163" s="33"/>
      <c r="AN163" s="33"/>
      <c r="AO163" s="33"/>
      <c r="AP163" s="33"/>
      <c r="AQ163" s="33"/>
      <c r="AR163" s="33"/>
      <c r="AS163" s="33"/>
      <c r="AT163" s="33"/>
      <c r="AU163" s="33"/>
      <c r="AV163" s="33"/>
      <c r="AW163" s="33"/>
      <c r="AX163" s="33"/>
      <c r="AY163" s="33"/>
    </row>
    <row r="164" spans="1:51" x14ac:dyDescent="0.15">
      <c r="A164" s="33"/>
      <c r="B164" s="33"/>
      <c r="C164" s="33" t="s">
        <v>1971</v>
      </c>
      <c r="D164" s="33"/>
      <c r="E164" s="33"/>
      <c r="F164" s="33"/>
      <c r="G164" s="33"/>
      <c r="H164" s="33"/>
      <c r="I164" s="33"/>
      <c r="J164" s="33"/>
      <c r="K164" s="33"/>
      <c r="L164" s="33"/>
      <c r="M164" s="33"/>
      <c r="N164" s="33"/>
      <c r="O164" s="33"/>
      <c r="P164" s="33"/>
      <c r="Q164" s="33"/>
      <c r="R164" s="33"/>
      <c r="S164" s="33"/>
      <c r="T164" s="33"/>
      <c r="U164" s="33"/>
      <c r="V164" s="33"/>
      <c r="W164" s="33"/>
      <c r="X164" s="33"/>
      <c r="Y164" s="33"/>
      <c r="Z164" s="33"/>
      <c r="AA164" s="33"/>
      <c r="AB164" s="33"/>
      <c r="AC164" s="33"/>
      <c r="AD164" s="33"/>
      <c r="AE164" s="33"/>
      <c r="AF164" s="33"/>
      <c r="AG164" s="33"/>
      <c r="AH164" s="33"/>
      <c r="AI164" s="33"/>
      <c r="AJ164" s="33"/>
      <c r="AK164" s="33"/>
      <c r="AL164" s="33"/>
      <c r="AM164" s="33"/>
      <c r="AN164" s="33"/>
      <c r="AO164" s="33"/>
      <c r="AP164" s="33"/>
      <c r="AQ164" s="33"/>
      <c r="AR164" s="33"/>
      <c r="AS164" s="33"/>
      <c r="AT164" s="33"/>
      <c r="AU164" s="33"/>
      <c r="AV164" s="33"/>
      <c r="AW164" s="33"/>
      <c r="AX164" s="33"/>
      <c r="AY164" s="33"/>
    </row>
    <row r="165" spans="1:51" ht="34.549999999999997" customHeight="1" x14ac:dyDescent="0.15">
      <c r="A165" s="33"/>
      <c r="B165" s="1431"/>
      <c r="C165" s="1431"/>
      <c r="D165" s="1199" t="s">
        <v>1569</v>
      </c>
      <c r="E165" s="1199"/>
      <c r="F165" s="1199"/>
      <c r="G165" s="1199"/>
      <c r="H165" s="1199"/>
      <c r="I165" s="1199"/>
      <c r="J165" s="1199"/>
      <c r="K165" s="1199"/>
      <c r="L165" s="1199"/>
      <c r="M165" s="1199"/>
      <c r="N165" s="1199" t="s">
        <v>1570</v>
      </c>
      <c r="O165" s="1199"/>
      <c r="P165" s="1199"/>
      <c r="Q165" s="1199"/>
      <c r="R165" s="1199"/>
      <c r="S165" s="1199"/>
      <c r="T165" s="1199"/>
      <c r="U165" s="1199"/>
      <c r="V165" s="1199"/>
      <c r="W165" s="1199"/>
      <c r="X165" s="1199"/>
      <c r="Y165" s="1199"/>
      <c r="Z165" s="1199"/>
      <c r="AA165" s="1199"/>
      <c r="AB165" s="1199"/>
      <c r="AC165" s="1199"/>
      <c r="AD165" s="1199"/>
      <c r="AE165" s="1199"/>
      <c r="AF165" s="1199"/>
      <c r="AG165" s="1199"/>
      <c r="AH165" s="1199"/>
      <c r="AI165" s="1199"/>
      <c r="AJ165" s="1199"/>
      <c r="AK165" s="1199"/>
      <c r="AL165" s="1200" t="s">
        <v>1571</v>
      </c>
      <c r="AM165" s="1199"/>
      <c r="AN165" s="1199"/>
      <c r="AO165" s="1199"/>
      <c r="AP165" s="1199"/>
      <c r="AQ165" s="1199"/>
      <c r="AR165" s="1199" t="s">
        <v>87</v>
      </c>
      <c r="AS165" s="1199"/>
      <c r="AT165" s="1199"/>
      <c r="AU165" s="1199"/>
      <c r="AV165" s="1199" t="s">
        <v>88</v>
      </c>
      <c r="AW165" s="1199"/>
      <c r="AX165" s="1199"/>
      <c r="AY165" s="33"/>
    </row>
    <row r="166" spans="1:51" ht="33.049999999999997" customHeight="1" x14ac:dyDescent="0.15">
      <c r="A166" s="33"/>
      <c r="B166" s="1431">
        <v>1</v>
      </c>
      <c r="C166" s="1431">
        <v>1</v>
      </c>
      <c r="D166" s="2614" t="s">
        <v>1124</v>
      </c>
      <c r="E166" s="2614"/>
      <c r="F166" s="2614"/>
      <c r="G166" s="2614"/>
      <c r="H166" s="2614"/>
      <c r="I166" s="2614"/>
      <c r="J166" s="2614"/>
      <c r="K166" s="2614"/>
      <c r="L166" s="2614"/>
      <c r="M166" s="2614"/>
      <c r="N166" s="2614" t="s">
        <v>1972</v>
      </c>
      <c r="O166" s="2614"/>
      <c r="P166" s="2614"/>
      <c r="Q166" s="2614"/>
      <c r="R166" s="2614"/>
      <c r="S166" s="2614"/>
      <c r="T166" s="2614"/>
      <c r="U166" s="2614"/>
      <c r="V166" s="2614"/>
      <c r="W166" s="2614"/>
      <c r="X166" s="2614"/>
      <c r="Y166" s="2614"/>
      <c r="Z166" s="2614"/>
      <c r="AA166" s="2614"/>
      <c r="AB166" s="2614"/>
      <c r="AC166" s="2614"/>
      <c r="AD166" s="2614"/>
      <c r="AE166" s="2614"/>
      <c r="AF166" s="2614"/>
      <c r="AG166" s="2614"/>
      <c r="AH166" s="2614"/>
      <c r="AI166" s="2614"/>
      <c r="AJ166" s="2614"/>
      <c r="AK166" s="2614"/>
      <c r="AL166" s="3515">
        <v>1034.643</v>
      </c>
      <c r="AM166" s="2614"/>
      <c r="AN166" s="2614"/>
      <c r="AO166" s="2614"/>
      <c r="AP166" s="2614"/>
      <c r="AQ166" s="2614"/>
      <c r="AR166" s="2614" t="s">
        <v>101</v>
      </c>
      <c r="AS166" s="2614"/>
      <c r="AT166" s="2614"/>
      <c r="AU166" s="2614"/>
      <c r="AV166" s="2614" t="s">
        <v>101</v>
      </c>
      <c r="AW166" s="2614"/>
      <c r="AX166" s="2614"/>
      <c r="AY166" s="33"/>
    </row>
    <row r="167" spans="1:51" ht="33.049999999999997" customHeight="1" x14ac:dyDescent="0.15">
      <c r="A167" s="33"/>
      <c r="B167" s="1431">
        <v>2</v>
      </c>
      <c r="C167" s="1431">
        <v>1</v>
      </c>
      <c r="D167" s="2614" t="s">
        <v>136</v>
      </c>
      <c r="E167" s="2614"/>
      <c r="F167" s="2614"/>
      <c r="G167" s="2614"/>
      <c r="H167" s="2614"/>
      <c r="I167" s="2614"/>
      <c r="J167" s="2614"/>
      <c r="K167" s="2614"/>
      <c r="L167" s="2614"/>
      <c r="M167" s="2614"/>
      <c r="N167" s="2614" t="s">
        <v>1972</v>
      </c>
      <c r="O167" s="2614"/>
      <c r="P167" s="2614"/>
      <c r="Q167" s="2614"/>
      <c r="R167" s="2614"/>
      <c r="S167" s="2614"/>
      <c r="T167" s="2614"/>
      <c r="U167" s="2614"/>
      <c r="V167" s="2614"/>
      <c r="W167" s="2614"/>
      <c r="X167" s="2614"/>
      <c r="Y167" s="2614"/>
      <c r="Z167" s="2614"/>
      <c r="AA167" s="2614"/>
      <c r="AB167" s="2614"/>
      <c r="AC167" s="2614"/>
      <c r="AD167" s="2614"/>
      <c r="AE167" s="2614"/>
      <c r="AF167" s="2614"/>
      <c r="AG167" s="2614"/>
      <c r="AH167" s="2614"/>
      <c r="AI167" s="2614"/>
      <c r="AJ167" s="2614"/>
      <c r="AK167" s="2614"/>
      <c r="AL167" s="3515">
        <v>665.31500000000005</v>
      </c>
      <c r="AM167" s="2614"/>
      <c r="AN167" s="2614"/>
      <c r="AO167" s="2614"/>
      <c r="AP167" s="2614"/>
      <c r="AQ167" s="2614"/>
      <c r="AR167" s="2614" t="s">
        <v>101</v>
      </c>
      <c r="AS167" s="2614"/>
      <c r="AT167" s="2614"/>
      <c r="AU167" s="2614"/>
      <c r="AV167" s="2614" t="s">
        <v>101</v>
      </c>
      <c r="AW167" s="2614"/>
      <c r="AX167" s="2614"/>
      <c r="AY167" s="33"/>
    </row>
    <row r="168" spans="1:51" ht="33.049999999999997" customHeight="1" x14ac:dyDescent="0.15">
      <c r="A168" s="33"/>
      <c r="B168" s="1431">
        <v>3</v>
      </c>
      <c r="C168" s="1431">
        <v>1</v>
      </c>
      <c r="D168" s="2614" t="s">
        <v>142</v>
      </c>
      <c r="E168" s="2614"/>
      <c r="F168" s="2614"/>
      <c r="G168" s="2614"/>
      <c r="H168" s="2614"/>
      <c r="I168" s="2614"/>
      <c r="J168" s="2614"/>
      <c r="K168" s="2614"/>
      <c r="L168" s="2614"/>
      <c r="M168" s="2614"/>
      <c r="N168" s="2614" t="s">
        <v>1972</v>
      </c>
      <c r="O168" s="2614"/>
      <c r="P168" s="2614"/>
      <c r="Q168" s="2614"/>
      <c r="R168" s="2614"/>
      <c r="S168" s="2614"/>
      <c r="T168" s="2614"/>
      <c r="U168" s="2614"/>
      <c r="V168" s="2614"/>
      <c r="W168" s="2614"/>
      <c r="X168" s="2614"/>
      <c r="Y168" s="2614"/>
      <c r="Z168" s="2614"/>
      <c r="AA168" s="2614"/>
      <c r="AB168" s="2614"/>
      <c r="AC168" s="2614"/>
      <c r="AD168" s="2614"/>
      <c r="AE168" s="2614"/>
      <c r="AF168" s="2614"/>
      <c r="AG168" s="2614"/>
      <c r="AH168" s="2614"/>
      <c r="AI168" s="2614"/>
      <c r="AJ168" s="2614"/>
      <c r="AK168" s="2614"/>
      <c r="AL168" s="3515">
        <v>407.411</v>
      </c>
      <c r="AM168" s="2614"/>
      <c r="AN168" s="2614"/>
      <c r="AO168" s="2614"/>
      <c r="AP168" s="2614"/>
      <c r="AQ168" s="2614"/>
      <c r="AR168" s="2614" t="s">
        <v>101</v>
      </c>
      <c r="AS168" s="2614"/>
      <c r="AT168" s="2614"/>
      <c r="AU168" s="2614"/>
      <c r="AV168" s="2614" t="s">
        <v>101</v>
      </c>
      <c r="AW168" s="2614"/>
      <c r="AX168" s="2614"/>
      <c r="AY168" s="33"/>
    </row>
    <row r="169" spans="1:51" ht="33.049999999999997" customHeight="1" x14ac:dyDescent="0.15">
      <c r="A169" s="33"/>
      <c r="B169" s="1431">
        <v>4</v>
      </c>
      <c r="C169" s="1431">
        <v>1</v>
      </c>
      <c r="D169" s="2614" t="s">
        <v>143</v>
      </c>
      <c r="E169" s="2614"/>
      <c r="F169" s="2614"/>
      <c r="G169" s="2614"/>
      <c r="H169" s="2614"/>
      <c r="I169" s="2614"/>
      <c r="J169" s="2614"/>
      <c r="K169" s="2614"/>
      <c r="L169" s="2614"/>
      <c r="M169" s="2614"/>
      <c r="N169" s="2614" t="s">
        <v>1972</v>
      </c>
      <c r="O169" s="2614"/>
      <c r="P169" s="2614"/>
      <c r="Q169" s="2614"/>
      <c r="R169" s="2614"/>
      <c r="S169" s="2614"/>
      <c r="T169" s="2614"/>
      <c r="U169" s="2614"/>
      <c r="V169" s="2614"/>
      <c r="W169" s="2614"/>
      <c r="X169" s="2614"/>
      <c r="Y169" s="2614"/>
      <c r="Z169" s="2614"/>
      <c r="AA169" s="2614"/>
      <c r="AB169" s="2614"/>
      <c r="AC169" s="2614"/>
      <c r="AD169" s="2614"/>
      <c r="AE169" s="2614"/>
      <c r="AF169" s="2614"/>
      <c r="AG169" s="2614"/>
      <c r="AH169" s="2614"/>
      <c r="AI169" s="2614"/>
      <c r="AJ169" s="2614"/>
      <c r="AK169" s="2614"/>
      <c r="AL169" s="3515">
        <v>257.577</v>
      </c>
      <c r="AM169" s="2614"/>
      <c r="AN169" s="2614"/>
      <c r="AO169" s="2614"/>
      <c r="AP169" s="2614"/>
      <c r="AQ169" s="2614"/>
      <c r="AR169" s="2614" t="s">
        <v>101</v>
      </c>
      <c r="AS169" s="2614"/>
      <c r="AT169" s="2614"/>
      <c r="AU169" s="2614"/>
      <c r="AV169" s="2614" t="s">
        <v>101</v>
      </c>
      <c r="AW169" s="2614"/>
      <c r="AX169" s="2614"/>
      <c r="AY169" s="33"/>
    </row>
    <row r="170" spans="1:51" ht="33.049999999999997" customHeight="1" x14ac:dyDescent="0.15">
      <c r="A170" s="33"/>
      <c r="B170" s="1431">
        <v>5</v>
      </c>
      <c r="C170" s="1431">
        <v>1</v>
      </c>
      <c r="D170" s="2614" t="s">
        <v>137</v>
      </c>
      <c r="E170" s="2614"/>
      <c r="F170" s="2614"/>
      <c r="G170" s="2614"/>
      <c r="H170" s="2614"/>
      <c r="I170" s="2614"/>
      <c r="J170" s="2614"/>
      <c r="K170" s="2614"/>
      <c r="L170" s="2614"/>
      <c r="M170" s="2614"/>
      <c r="N170" s="2614" t="s">
        <v>1972</v>
      </c>
      <c r="O170" s="2614"/>
      <c r="P170" s="2614"/>
      <c r="Q170" s="2614"/>
      <c r="R170" s="2614"/>
      <c r="S170" s="2614"/>
      <c r="T170" s="2614"/>
      <c r="U170" s="2614"/>
      <c r="V170" s="2614"/>
      <c r="W170" s="2614"/>
      <c r="X170" s="2614"/>
      <c r="Y170" s="2614"/>
      <c r="Z170" s="2614"/>
      <c r="AA170" s="2614"/>
      <c r="AB170" s="2614"/>
      <c r="AC170" s="2614"/>
      <c r="AD170" s="2614"/>
      <c r="AE170" s="2614"/>
      <c r="AF170" s="2614"/>
      <c r="AG170" s="2614"/>
      <c r="AH170" s="2614"/>
      <c r="AI170" s="2614"/>
      <c r="AJ170" s="2614"/>
      <c r="AK170" s="2614"/>
      <c r="AL170" s="3515">
        <v>246.54482999999999</v>
      </c>
      <c r="AM170" s="2614"/>
      <c r="AN170" s="2614"/>
      <c r="AO170" s="2614"/>
      <c r="AP170" s="2614"/>
      <c r="AQ170" s="2614"/>
      <c r="AR170" s="2614" t="s">
        <v>101</v>
      </c>
      <c r="AS170" s="2614"/>
      <c r="AT170" s="2614"/>
      <c r="AU170" s="2614"/>
      <c r="AV170" s="2614" t="s">
        <v>101</v>
      </c>
      <c r="AW170" s="2614"/>
      <c r="AX170" s="2614"/>
      <c r="AY170" s="33"/>
    </row>
    <row r="171" spans="1:51" ht="33.049999999999997" customHeight="1" x14ac:dyDescent="0.15">
      <c r="A171" s="33"/>
      <c r="B171" s="1431">
        <v>6</v>
      </c>
      <c r="C171" s="1431">
        <v>1</v>
      </c>
      <c r="D171" s="2614" t="s">
        <v>132</v>
      </c>
      <c r="E171" s="2614"/>
      <c r="F171" s="2614"/>
      <c r="G171" s="2614"/>
      <c r="H171" s="2614"/>
      <c r="I171" s="2614"/>
      <c r="J171" s="2614"/>
      <c r="K171" s="2614"/>
      <c r="L171" s="2614"/>
      <c r="M171" s="2614"/>
      <c r="N171" s="2614" t="s">
        <v>1972</v>
      </c>
      <c r="O171" s="2614"/>
      <c r="P171" s="2614"/>
      <c r="Q171" s="2614"/>
      <c r="R171" s="2614"/>
      <c r="S171" s="2614"/>
      <c r="T171" s="2614"/>
      <c r="U171" s="2614"/>
      <c r="V171" s="2614"/>
      <c r="W171" s="2614"/>
      <c r="X171" s="2614"/>
      <c r="Y171" s="2614"/>
      <c r="Z171" s="2614"/>
      <c r="AA171" s="2614"/>
      <c r="AB171" s="2614"/>
      <c r="AC171" s="2614"/>
      <c r="AD171" s="2614"/>
      <c r="AE171" s="2614"/>
      <c r="AF171" s="2614"/>
      <c r="AG171" s="2614"/>
      <c r="AH171" s="2614"/>
      <c r="AI171" s="2614"/>
      <c r="AJ171" s="2614"/>
      <c r="AK171" s="2614"/>
      <c r="AL171" s="3515">
        <v>207.286</v>
      </c>
      <c r="AM171" s="2614"/>
      <c r="AN171" s="2614"/>
      <c r="AO171" s="2614"/>
      <c r="AP171" s="2614"/>
      <c r="AQ171" s="2614"/>
      <c r="AR171" s="2614" t="s">
        <v>101</v>
      </c>
      <c r="AS171" s="2614"/>
      <c r="AT171" s="2614"/>
      <c r="AU171" s="2614"/>
      <c r="AV171" s="2614" t="s">
        <v>101</v>
      </c>
      <c r="AW171" s="2614"/>
      <c r="AX171" s="2614"/>
      <c r="AY171" s="33"/>
    </row>
    <row r="172" spans="1:51" ht="33.049999999999997" customHeight="1" x14ac:dyDescent="0.15">
      <c r="A172" s="33"/>
      <c r="B172" s="1431">
        <v>7</v>
      </c>
      <c r="C172" s="1431">
        <v>1</v>
      </c>
      <c r="D172" s="2614" t="s">
        <v>133</v>
      </c>
      <c r="E172" s="2614"/>
      <c r="F172" s="2614"/>
      <c r="G172" s="2614"/>
      <c r="H172" s="2614"/>
      <c r="I172" s="2614"/>
      <c r="J172" s="2614"/>
      <c r="K172" s="2614"/>
      <c r="L172" s="2614"/>
      <c r="M172" s="2614"/>
      <c r="N172" s="2614" t="s">
        <v>1972</v>
      </c>
      <c r="O172" s="2614"/>
      <c r="P172" s="2614"/>
      <c r="Q172" s="2614"/>
      <c r="R172" s="2614"/>
      <c r="S172" s="2614"/>
      <c r="T172" s="2614"/>
      <c r="U172" s="2614"/>
      <c r="V172" s="2614"/>
      <c r="W172" s="2614"/>
      <c r="X172" s="2614"/>
      <c r="Y172" s="2614"/>
      <c r="Z172" s="2614"/>
      <c r="AA172" s="2614"/>
      <c r="AB172" s="2614"/>
      <c r="AC172" s="2614"/>
      <c r="AD172" s="2614"/>
      <c r="AE172" s="2614"/>
      <c r="AF172" s="2614"/>
      <c r="AG172" s="2614"/>
      <c r="AH172" s="2614"/>
      <c r="AI172" s="2614"/>
      <c r="AJ172" s="2614"/>
      <c r="AK172" s="2614"/>
      <c r="AL172" s="3515">
        <v>181.386</v>
      </c>
      <c r="AM172" s="2614"/>
      <c r="AN172" s="2614"/>
      <c r="AO172" s="2614"/>
      <c r="AP172" s="2614"/>
      <c r="AQ172" s="2614"/>
      <c r="AR172" s="2614" t="s">
        <v>101</v>
      </c>
      <c r="AS172" s="2614"/>
      <c r="AT172" s="2614"/>
      <c r="AU172" s="2614"/>
      <c r="AV172" s="2614" t="s">
        <v>101</v>
      </c>
      <c r="AW172" s="2614"/>
      <c r="AX172" s="2614"/>
      <c r="AY172" s="33"/>
    </row>
    <row r="173" spans="1:51" ht="33.049999999999997" customHeight="1" x14ac:dyDescent="0.15">
      <c r="A173" s="33"/>
      <c r="B173" s="1431">
        <v>8</v>
      </c>
      <c r="C173" s="1431">
        <v>1</v>
      </c>
      <c r="D173" s="2614" t="s">
        <v>141</v>
      </c>
      <c r="E173" s="2614"/>
      <c r="F173" s="2614"/>
      <c r="G173" s="2614"/>
      <c r="H173" s="2614"/>
      <c r="I173" s="2614"/>
      <c r="J173" s="2614"/>
      <c r="K173" s="2614"/>
      <c r="L173" s="2614"/>
      <c r="M173" s="2614"/>
      <c r="N173" s="2614" t="s">
        <v>1972</v>
      </c>
      <c r="O173" s="2614"/>
      <c r="P173" s="2614"/>
      <c r="Q173" s="2614"/>
      <c r="R173" s="2614"/>
      <c r="S173" s="2614"/>
      <c r="T173" s="2614"/>
      <c r="U173" s="2614"/>
      <c r="V173" s="2614"/>
      <c r="W173" s="2614"/>
      <c r="X173" s="2614"/>
      <c r="Y173" s="2614"/>
      <c r="Z173" s="2614"/>
      <c r="AA173" s="2614"/>
      <c r="AB173" s="2614"/>
      <c r="AC173" s="2614"/>
      <c r="AD173" s="2614"/>
      <c r="AE173" s="2614"/>
      <c r="AF173" s="2614"/>
      <c r="AG173" s="2614"/>
      <c r="AH173" s="2614"/>
      <c r="AI173" s="2614"/>
      <c r="AJ173" s="2614"/>
      <c r="AK173" s="2614"/>
      <c r="AL173" s="3515">
        <v>9.1389999999999993</v>
      </c>
      <c r="AM173" s="2614"/>
      <c r="AN173" s="2614"/>
      <c r="AO173" s="2614"/>
      <c r="AP173" s="2614"/>
      <c r="AQ173" s="2614"/>
      <c r="AR173" s="2614" t="s">
        <v>101</v>
      </c>
      <c r="AS173" s="2614"/>
      <c r="AT173" s="2614"/>
      <c r="AU173" s="2614"/>
      <c r="AV173" s="2614" t="s">
        <v>101</v>
      </c>
      <c r="AW173" s="2614"/>
      <c r="AX173" s="2614"/>
      <c r="AY173" s="33"/>
    </row>
    <row r="174" spans="1:51" x14ac:dyDescent="0.15">
      <c r="A174" s="33"/>
      <c r="B174" s="1431">
        <v>9</v>
      </c>
      <c r="C174" s="1431">
        <v>1</v>
      </c>
      <c r="D174" s="1440"/>
      <c r="E174" s="1440"/>
      <c r="F174" s="1440"/>
      <c r="G174" s="1440"/>
      <c r="H174" s="1440"/>
      <c r="I174" s="1440"/>
      <c r="J174" s="1440"/>
      <c r="K174" s="1440"/>
      <c r="L174" s="1440"/>
      <c r="M174" s="1440"/>
      <c r="N174" s="1440"/>
      <c r="O174" s="1440"/>
      <c r="P174" s="1440"/>
      <c r="Q174" s="1440"/>
      <c r="R174" s="1440"/>
      <c r="S174" s="1440"/>
      <c r="T174" s="1440"/>
      <c r="U174" s="1440"/>
      <c r="V174" s="1440"/>
      <c r="W174" s="1440"/>
      <c r="X174" s="1440"/>
      <c r="Y174" s="1440"/>
      <c r="Z174" s="1440"/>
      <c r="AA174" s="1440"/>
      <c r="AB174" s="1440"/>
      <c r="AC174" s="1440"/>
      <c r="AD174" s="1440"/>
      <c r="AE174" s="1440"/>
      <c r="AF174" s="1440"/>
      <c r="AG174" s="1440"/>
      <c r="AH174" s="1440"/>
      <c r="AI174" s="1440"/>
      <c r="AJ174" s="1440"/>
      <c r="AK174" s="1440"/>
      <c r="AL174" s="1441"/>
      <c r="AM174" s="1440"/>
      <c r="AN174" s="1440"/>
      <c r="AO174" s="1440"/>
      <c r="AP174" s="1440"/>
      <c r="AQ174" s="1440"/>
      <c r="AR174" s="1440"/>
      <c r="AS174" s="1440"/>
      <c r="AT174" s="1440"/>
      <c r="AU174" s="1440"/>
      <c r="AV174" s="1440"/>
      <c r="AW174" s="1440"/>
      <c r="AX174" s="1440"/>
      <c r="AY174" s="33"/>
    </row>
    <row r="175" spans="1:51" x14ac:dyDescent="0.15">
      <c r="A175" s="33"/>
      <c r="B175" s="1431">
        <v>10</v>
      </c>
      <c r="C175" s="1431">
        <v>1</v>
      </c>
      <c r="D175" s="1440"/>
      <c r="E175" s="1440"/>
      <c r="F175" s="1440"/>
      <c r="G175" s="1440"/>
      <c r="H175" s="1440"/>
      <c r="I175" s="1440"/>
      <c r="J175" s="1440"/>
      <c r="K175" s="1440"/>
      <c r="L175" s="1440"/>
      <c r="M175" s="1440"/>
      <c r="N175" s="1440"/>
      <c r="O175" s="1440"/>
      <c r="P175" s="1440"/>
      <c r="Q175" s="1440"/>
      <c r="R175" s="1440"/>
      <c r="S175" s="1440"/>
      <c r="T175" s="1440"/>
      <c r="U175" s="1440"/>
      <c r="V175" s="1440"/>
      <c r="W175" s="1440"/>
      <c r="X175" s="1440"/>
      <c r="Y175" s="1440"/>
      <c r="Z175" s="1440"/>
      <c r="AA175" s="1440"/>
      <c r="AB175" s="1440"/>
      <c r="AC175" s="1440"/>
      <c r="AD175" s="1440"/>
      <c r="AE175" s="1440"/>
      <c r="AF175" s="1440"/>
      <c r="AG175" s="1440"/>
      <c r="AH175" s="1440"/>
      <c r="AI175" s="1440"/>
      <c r="AJ175" s="1440"/>
      <c r="AK175" s="1440"/>
      <c r="AL175" s="1441"/>
      <c r="AM175" s="1440"/>
      <c r="AN175" s="1440"/>
      <c r="AO175" s="1440"/>
      <c r="AP175" s="1440"/>
      <c r="AQ175" s="1440"/>
      <c r="AR175" s="1440"/>
      <c r="AS175" s="1440"/>
      <c r="AT175" s="1440"/>
      <c r="AU175" s="1440"/>
      <c r="AV175" s="1440"/>
      <c r="AW175" s="1440"/>
      <c r="AX175" s="1440"/>
      <c r="AY175" s="33"/>
    </row>
    <row r="176" spans="1:51" x14ac:dyDescent="0.15">
      <c r="A176" s="33"/>
      <c r="B176" s="33"/>
      <c r="C176" s="33"/>
      <c r="D176" s="33"/>
      <c r="E176" s="33"/>
      <c r="F176" s="33"/>
      <c r="G176" s="33"/>
      <c r="H176" s="33"/>
      <c r="I176" s="33"/>
      <c r="J176" s="33"/>
      <c r="K176" s="33"/>
      <c r="L176" s="33"/>
      <c r="M176" s="33"/>
      <c r="N176" s="33"/>
      <c r="O176" s="33"/>
      <c r="P176" s="33"/>
      <c r="Q176" s="33"/>
      <c r="R176" s="33"/>
      <c r="S176" s="33"/>
      <c r="T176" s="33"/>
      <c r="U176" s="33"/>
      <c r="V176" s="33"/>
      <c r="W176" s="33"/>
      <c r="X176" s="33"/>
      <c r="Y176" s="33"/>
      <c r="Z176" s="33"/>
      <c r="AA176" s="33"/>
      <c r="AB176" s="33"/>
      <c r="AC176" s="33"/>
      <c r="AD176" s="33"/>
      <c r="AE176" s="33"/>
      <c r="AF176" s="33"/>
      <c r="AG176" s="33"/>
      <c r="AH176" s="33"/>
      <c r="AI176" s="33"/>
      <c r="AJ176" s="33"/>
      <c r="AK176" s="33"/>
      <c r="AL176" s="33"/>
      <c r="AM176" s="33"/>
      <c r="AN176" s="33"/>
      <c r="AO176" s="33"/>
      <c r="AP176" s="33"/>
      <c r="AQ176" s="33"/>
      <c r="AR176" s="33"/>
      <c r="AS176" s="33"/>
      <c r="AT176" s="33"/>
      <c r="AU176" s="33"/>
      <c r="AV176" s="33"/>
      <c r="AW176" s="33"/>
      <c r="AX176" s="33"/>
      <c r="AY176" s="33"/>
    </row>
    <row r="177" spans="1:51" x14ac:dyDescent="0.15">
      <c r="A177" s="33"/>
      <c r="B177" s="33"/>
      <c r="C177" s="33"/>
      <c r="D177" s="33"/>
      <c r="E177" s="33"/>
      <c r="F177" s="33"/>
      <c r="G177" s="33"/>
      <c r="H177" s="33"/>
      <c r="I177" s="33"/>
      <c r="J177" s="33"/>
      <c r="K177" s="33"/>
      <c r="L177" s="33"/>
      <c r="M177" s="33"/>
      <c r="N177" s="33"/>
      <c r="O177" s="33"/>
      <c r="P177" s="33"/>
      <c r="Q177" s="33"/>
      <c r="R177" s="33"/>
      <c r="S177" s="33"/>
      <c r="T177" s="33"/>
      <c r="U177" s="33"/>
      <c r="V177" s="33"/>
      <c r="W177" s="33"/>
      <c r="X177" s="33"/>
      <c r="Y177" s="33"/>
      <c r="Z177" s="33"/>
      <c r="AA177" s="33"/>
      <c r="AB177" s="33"/>
      <c r="AC177" s="33"/>
      <c r="AD177" s="33"/>
      <c r="AE177" s="33"/>
      <c r="AF177" s="33"/>
      <c r="AG177" s="33"/>
      <c r="AH177" s="33"/>
      <c r="AI177" s="33"/>
      <c r="AJ177" s="33"/>
      <c r="AK177" s="33"/>
      <c r="AL177" s="33"/>
      <c r="AM177" s="33"/>
      <c r="AN177" s="33"/>
      <c r="AO177" s="33"/>
      <c r="AP177" s="33"/>
      <c r="AQ177" s="33"/>
      <c r="AR177" s="33"/>
      <c r="AS177" s="33"/>
      <c r="AT177" s="33"/>
      <c r="AU177" s="33"/>
      <c r="AV177" s="33"/>
      <c r="AW177" s="33"/>
      <c r="AX177" s="33"/>
      <c r="AY177" s="33"/>
    </row>
    <row r="178" spans="1:51" x14ac:dyDescent="0.15">
      <c r="A178" s="33"/>
      <c r="B178" s="33"/>
      <c r="C178" s="33" t="s">
        <v>1973</v>
      </c>
      <c r="D178" s="33"/>
      <c r="E178" s="33"/>
      <c r="F178" s="33"/>
      <c r="G178" s="33"/>
      <c r="H178" s="33"/>
      <c r="I178" s="33"/>
      <c r="J178" s="33"/>
      <c r="K178" s="33"/>
      <c r="L178" s="33"/>
      <c r="M178" s="33"/>
      <c r="N178" s="33"/>
      <c r="O178" s="33"/>
      <c r="P178" s="33"/>
      <c r="Q178" s="33"/>
      <c r="R178" s="33"/>
      <c r="S178" s="33"/>
      <c r="T178" s="33"/>
      <c r="U178" s="33"/>
      <c r="V178" s="33"/>
      <c r="W178" s="33"/>
      <c r="X178" s="33"/>
      <c r="Y178" s="33"/>
      <c r="Z178" s="33"/>
      <c r="AA178" s="33"/>
      <c r="AB178" s="33"/>
      <c r="AC178" s="33"/>
      <c r="AD178" s="33"/>
      <c r="AE178" s="33"/>
      <c r="AF178" s="33"/>
      <c r="AG178" s="33"/>
      <c r="AH178" s="33"/>
      <c r="AI178" s="33"/>
      <c r="AJ178" s="33"/>
      <c r="AK178" s="33"/>
      <c r="AL178" s="33"/>
      <c r="AM178" s="33"/>
      <c r="AN178" s="33"/>
      <c r="AO178" s="33"/>
      <c r="AP178" s="33"/>
      <c r="AQ178" s="33"/>
      <c r="AR178" s="33"/>
      <c r="AS178" s="33"/>
      <c r="AT178" s="33"/>
      <c r="AU178" s="33"/>
      <c r="AV178" s="33"/>
      <c r="AW178" s="33"/>
      <c r="AX178" s="33"/>
      <c r="AY178" s="33"/>
    </row>
    <row r="179" spans="1:51" ht="34.549999999999997" customHeight="1" x14ac:dyDescent="0.15">
      <c r="A179" s="33"/>
      <c r="B179" s="1431"/>
      <c r="C179" s="1431"/>
      <c r="D179" s="1199" t="s">
        <v>1569</v>
      </c>
      <c r="E179" s="1199"/>
      <c r="F179" s="1199"/>
      <c r="G179" s="1199"/>
      <c r="H179" s="1199"/>
      <c r="I179" s="1199"/>
      <c r="J179" s="1199"/>
      <c r="K179" s="1199"/>
      <c r="L179" s="1199"/>
      <c r="M179" s="1199"/>
      <c r="N179" s="1199" t="s">
        <v>1570</v>
      </c>
      <c r="O179" s="1199"/>
      <c r="P179" s="1199"/>
      <c r="Q179" s="1199"/>
      <c r="R179" s="1199"/>
      <c r="S179" s="1199"/>
      <c r="T179" s="1199"/>
      <c r="U179" s="1199"/>
      <c r="V179" s="1199"/>
      <c r="W179" s="1199"/>
      <c r="X179" s="1199"/>
      <c r="Y179" s="1199"/>
      <c r="Z179" s="1199"/>
      <c r="AA179" s="1199"/>
      <c r="AB179" s="1199"/>
      <c r="AC179" s="1199"/>
      <c r="AD179" s="1199"/>
      <c r="AE179" s="1199"/>
      <c r="AF179" s="1199"/>
      <c r="AG179" s="1199"/>
      <c r="AH179" s="1199"/>
      <c r="AI179" s="1199"/>
      <c r="AJ179" s="1199"/>
      <c r="AK179" s="1199"/>
      <c r="AL179" s="1200" t="s">
        <v>1571</v>
      </c>
      <c r="AM179" s="1199"/>
      <c r="AN179" s="1199"/>
      <c r="AO179" s="1199"/>
      <c r="AP179" s="1199"/>
      <c r="AQ179" s="1199"/>
      <c r="AR179" s="1199" t="s">
        <v>87</v>
      </c>
      <c r="AS179" s="1199"/>
      <c r="AT179" s="1199"/>
      <c r="AU179" s="1199"/>
      <c r="AV179" s="1199" t="s">
        <v>88</v>
      </c>
      <c r="AW179" s="1199"/>
      <c r="AX179" s="1199"/>
      <c r="AY179" s="33"/>
    </row>
    <row r="180" spans="1:51" ht="33.049999999999997" customHeight="1" x14ac:dyDescent="0.15">
      <c r="A180" s="33"/>
      <c r="B180" s="1431">
        <v>1</v>
      </c>
      <c r="C180" s="1431">
        <v>1</v>
      </c>
      <c r="D180" s="2614" t="s">
        <v>1974</v>
      </c>
      <c r="E180" s="2614"/>
      <c r="F180" s="2614"/>
      <c r="G180" s="2614"/>
      <c r="H180" s="2614"/>
      <c r="I180" s="2614"/>
      <c r="J180" s="2614"/>
      <c r="K180" s="2614"/>
      <c r="L180" s="2614"/>
      <c r="M180" s="2614"/>
      <c r="N180" s="2655" t="s">
        <v>1972</v>
      </c>
      <c r="O180" s="2655"/>
      <c r="P180" s="2655"/>
      <c r="Q180" s="2655"/>
      <c r="R180" s="2655"/>
      <c r="S180" s="2655"/>
      <c r="T180" s="2655"/>
      <c r="U180" s="2655"/>
      <c r="V180" s="2655"/>
      <c r="W180" s="2655"/>
      <c r="X180" s="2655"/>
      <c r="Y180" s="2655"/>
      <c r="Z180" s="2655"/>
      <c r="AA180" s="2655"/>
      <c r="AB180" s="2655"/>
      <c r="AC180" s="2655"/>
      <c r="AD180" s="2655"/>
      <c r="AE180" s="2655"/>
      <c r="AF180" s="2655"/>
      <c r="AG180" s="2655"/>
      <c r="AH180" s="2655"/>
      <c r="AI180" s="2655"/>
      <c r="AJ180" s="2655"/>
      <c r="AK180" s="2655"/>
      <c r="AL180" s="1841">
        <v>79.874190999999996</v>
      </c>
      <c r="AM180" s="1842"/>
      <c r="AN180" s="1842"/>
      <c r="AO180" s="1842"/>
      <c r="AP180" s="1842"/>
      <c r="AQ180" s="1842"/>
      <c r="AR180" s="2614" t="s">
        <v>101</v>
      </c>
      <c r="AS180" s="2614"/>
      <c r="AT180" s="2614"/>
      <c r="AU180" s="2614"/>
      <c r="AV180" s="2614" t="s">
        <v>101</v>
      </c>
      <c r="AW180" s="2614"/>
      <c r="AX180" s="2614"/>
      <c r="AY180" s="33"/>
    </row>
    <row r="181" spans="1:51" ht="33.049999999999997" customHeight="1" x14ac:dyDescent="0.15">
      <c r="A181" s="33"/>
      <c r="B181" s="1431">
        <v>2</v>
      </c>
      <c r="C181" s="1431">
        <v>1</v>
      </c>
      <c r="D181" s="2614" t="s">
        <v>1975</v>
      </c>
      <c r="E181" s="2614"/>
      <c r="F181" s="2614"/>
      <c r="G181" s="2614"/>
      <c r="H181" s="2614"/>
      <c r="I181" s="2614"/>
      <c r="J181" s="2614"/>
      <c r="K181" s="2614"/>
      <c r="L181" s="2614"/>
      <c r="M181" s="2614"/>
      <c r="N181" s="2655" t="s">
        <v>1972</v>
      </c>
      <c r="O181" s="2655"/>
      <c r="P181" s="2655"/>
      <c r="Q181" s="2655"/>
      <c r="R181" s="2655"/>
      <c r="S181" s="2655"/>
      <c r="T181" s="2655"/>
      <c r="U181" s="2655"/>
      <c r="V181" s="2655"/>
      <c r="W181" s="2655"/>
      <c r="X181" s="2655"/>
      <c r="Y181" s="2655"/>
      <c r="Z181" s="2655"/>
      <c r="AA181" s="2655"/>
      <c r="AB181" s="2655"/>
      <c r="AC181" s="2655"/>
      <c r="AD181" s="2655"/>
      <c r="AE181" s="2655"/>
      <c r="AF181" s="2655"/>
      <c r="AG181" s="2655"/>
      <c r="AH181" s="2655"/>
      <c r="AI181" s="2655"/>
      <c r="AJ181" s="2655"/>
      <c r="AK181" s="2655"/>
      <c r="AL181" s="1841">
        <v>77.153000000000006</v>
      </c>
      <c r="AM181" s="1842"/>
      <c r="AN181" s="1842"/>
      <c r="AO181" s="1842"/>
      <c r="AP181" s="1842"/>
      <c r="AQ181" s="1842"/>
      <c r="AR181" s="2614" t="s">
        <v>101</v>
      </c>
      <c r="AS181" s="2614"/>
      <c r="AT181" s="2614"/>
      <c r="AU181" s="2614"/>
      <c r="AV181" s="2614" t="s">
        <v>101</v>
      </c>
      <c r="AW181" s="2614"/>
      <c r="AX181" s="2614"/>
      <c r="AY181" s="33"/>
    </row>
    <row r="182" spans="1:51" ht="33.049999999999997" customHeight="1" x14ac:dyDescent="0.15">
      <c r="A182" s="33"/>
      <c r="B182" s="1431">
        <v>3</v>
      </c>
      <c r="C182" s="1431">
        <v>1</v>
      </c>
      <c r="D182" s="2614" t="s">
        <v>1976</v>
      </c>
      <c r="E182" s="2614"/>
      <c r="F182" s="2614"/>
      <c r="G182" s="2614"/>
      <c r="H182" s="2614"/>
      <c r="I182" s="2614"/>
      <c r="J182" s="2614"/>
      <c r="K182" s="2614"/>
      <c r="L182" s="2614"/>
      <c r="M182" s="2614"/>
      <c r="N182" s="2655" t="s">
        <v>1972</v>
      </c>
      <c r="O182" s="2655"/>
      <c r="P182" s="2655"/>
      <c r="Q182" s="2655"/>
      <c r="R182" s="2655"/>
      <c r="S182" s="2655"/>
      <c r="T182" s="2655"/>
      <c r="U182" s="2655"/>
      <c r="V182" s="2655"/>
      <c r="W182" s="2655"/>
      <c r="X182" s="2655"/>
      <c r="Y182" s="2655"/>
      <c r="Z182" s="2655"/>
      <c r="AA182" s="2655"/>
      <c r="AB182" s="2655"/>
      <c r="AC182" s="2655"/>
      <c r="AD182" s="2655"/>
      <c r="AE182" s="2655"/>
      <c r="AF182" s="2655"/>
      <c r="AG182" s="2655"/>
      <c r="AH182" s="2655"/>
      <c r="AI182" s="2655"/>
      <c r="AJ182" s="2655"/>
      <c r="AK182" s="2655"/>
      <c r="AL182" s="1841">
        <v>71.739779999999996</v>
      </c>
      <c r="AM182" s="1842"/>
      <c r="AN182" s="1842"/>
      <c r="AO182" s="1842"/>
      <c r="AP182" s="1842"/>
      <c r="AQ182" s="1842"/>
      <c r="AR182" s="2614" t="s">
        <v>101</v>
      </c>
      <c r="AS182" s="2614"/>
      <c r="AT182" s="2614"/>
      <c r="AU182" s="2614"/>
      <c r="AV182" s="2614" t="s">
        <v>101</v>
      </c>
      <c r="AW182" s="2614"/>
      <c r="AX182" s="2614"/>
      <c r="AY182" s="33"/>
    </row>
    <row r="183" spans="1:51" ht="33.049999999999997" customHeight="1" x14ac:dyDescent="0.15">
      <c r="A183" s="33"/>
      <c r="B183" s="1431">
        <v>4</v>
      </c>
      <c r="C183" s="1431">
        <v>1</v>
      </c>
      <c r="D183" s="2614" t="s">
        <v>1977</v>
      </c>
      <c r="E183" s="2614"/>
      <c r="F183" s="2614"/>
      <c r="G183" s="2614"/>
      <c r="H183" s="2614"/>
      <c r="I183" s="2614"/>
      <c r="J183" s="2614"/>
      <c r="K183" s="2614"/>
      <c r="L183" s="2614"/>
      <c r="M183" s="2614"/>
      <c r="N183" s="2655" t="s">
        <v>1972</v>
      </c>
      <c r="O183" s="2655"/>
      <c r="P183" s="2655"/>
      <c r="Q183" s="2655"/>
      <c r="R183" s="2655"/>
      <c r="S183" s="2655"/>
      <c r="T183" s="2655"/>
      <c r="U183" s="2655"/>
      <c r="V183" s="2655"/>
      <c r="W183" s="2655"/>
      <c r="X183" s="2655"/>
      <c r="Y183" s="2655"/>
      <c r="Z183" s="2655"/>
      <c r="AA183" s="2655"/>
      <c r="AB183" s="2655"/>
      <c r="AC183" s="2655"/>
      <c r="AD183" s="2655"/>
      <c r="AE183" s="2655"/>
      <c r="AF183" s="2655"/>
      <c r="AG183" s="2655"/>
      <c r="AH183" s="2655"/>
      <c r="AI183" s="2655"/>
      <c r="AJ183" s="2655"/>
      <c r="AK183" s="2655"/>
      <c r="AL183" s="1841">
        <v>36.151415999999998</v>
      </c>
      <c r="AM183" s="1842"/>
      <c r="AN183" s="1842"/>
      <c r="AO183" s="1842"/>
      <c r="AP183" s="1842"/>
      <c r="AQ183" s="1842"/>
      <c r="AR183" s="2614" t="s">
        <v>101</v>
      </c>
      <c r="AS183" s="2614"/>
      <c r="AT183" s="2614"/>
      <c r="AU183" s="2614"/>
      <c r="AV183" s="2614" t="s">
        <v>101</v>
      </c>
      <c r="AW183" s="2614"/>
      <c r="AX183" s="2614"/>
      <c r="AY183" s="33"/>
    </row>
    <row r="184" spans="1:51" ht="33.049999999999997" customHeight="1" x14ac:dyDescent="0.15">
      <c r="A184" s="33"/>
      <c r="B184" s="1431">
        <v>5</v>
      </c>
      <c r="C184" s="1431">
        <v>1</v>
      </c>
      <c r="D184" s="2614" t="s">
        <v>1978</v>
      </c>
      <c r="E184" s="2614"/>
      <c r="F184" s="2614"/>
      <c r="G184" s="2614"/>
      <c r="H184" s="2614"/>
      <c r="I184" s="2614"/>
      <c r="J184" s="2614"/>
      <c r="K184" s="2614"/>
      <c r="L184" s="2614"/>
      <c r="M184" s="2614"/>
      <c r="N184" s="2655" t="s">
        <v>1972</v>
      </c>
      <c r="O184" s="2655"/>
      <c r="P184" s="2655"/>
      <c r="Q184" s="2655"/>
      <c r="R184" s="2655"/>
      <c r="S184" s="2655"/>
      <c r="T184" s="2655"/>
      <c r="U184" s="2655"/>
      <c r="V184" s="2655"/>
      <c r="W184" s="2655"/>
      <c r="X184" s="2655"/>
      <c r="Y184" s="2655"/>
      <c r="Z184" s="2655"/>
      <c r="AA184" s="2655"/>
      <c r="AB184" s="2655"/>
      <c r="AC184" s="2655"/>
      <c r="AD184" s="2655"/>
      <c r="AE184" s="2655"/>
      <c r="AF184" s="2655"/>
      <c r="AG184" s="2655"/>
      <c r="AH184" s="2655"/>
      <c r="AI184" s="2655"/>
      <c r="AJ184" s="2655"/>
      <c r="AK184" s="2655"/>
      <c r="AL184" s="1841">
        <v>33.071480000000001</v>
      </c>
      <c r="AM184" s="1842"/>
      <c r="AN184" s="1842"/>
      <c r="AO184" s="1842"/>
      <c r="AP184" s="1842"/>
      <c r="AQ184" s="1842"/>
      <c r="AR184" s="2614" t="s">
        <v>101</v>
      </c>
      <c r="AS184" s="2614"/>
      <c r="AT184" s="2614"/>
      <c r="AU184" s="2614"/>
      <c r="AV184" s="2614" t="s">
        <v>101</v>
      </c>
      <c r="AW184" s="2614"/>
      <c r="AX184" s="2614"/>
      <c r="AY184" s="33"/>
    </row>
    <row r="185" spans="1:51" ht="33.049999999999997" customHeight="1" x14ac:dyDescent="0.15">
      <c r="A185" s="33"/>
      <c r="B185" s="1431">
        <v>6</v>
      </c>
      <c r="C185" s="1431">
        <v>1</v>
      </c>
      <c r="D185" s="2614" t="s">
        <v>1979</v>
      </c>
      <c r="E185" s="2614"/>
      <c r="F185" s="2614"/>
      <c r="G185" s="2614"/>
      <c r="H185" s="2614"/>
      <c r="I185" s="2614"/>
      <c r="J185" s="2614"/>
      <c r="K185" s="2614"/>
      <c r="L185" s="2614"/>
      <c r="M185" s="2614"/>
      <c r="N185" s="2655" t="s">
        <v>1972</v>
      </c>
      <c r="O185" s="2655"/>
      <c r="P185" s="2655"/>
      <c r="Q185" s="2655"/>
      <c r="R185" s="2655"/>
      <c r="S185" s="2655"/>
      <c r="T185" s="2655"/>
      <c r="U185" s="2655"/>
      <c r="V185" s="2655"/>
      <c r="W185" s="2655"/>
      <c r="X185" s="2655"/>
      <c r="Y185" s="2655"/>
      <c r="Z185" s="2655"/>
      <c r="AA185" s="2655"/>
      <c r="AB185" s="2655"/>
      <c r="AC185" s="2655"/>
      <c r="AD185" s="2655"/>
      <c r="AE185" s="2655"/>
      <c r="AF185" s="2655"/>
      <c r="AG185" s="2655"/>
      <c r="AH185" s="2655"/>
      <c r="AI185" s="2655"/>
      <c r="AJ185" s="2655"/>
      <c r="AK185" s="2655"/>
      <c r="AL185" s="1841">
        <v>28.974525</v>
      </c>
      <c r="AM185" s="1842"/>
      <c r="AN185" s="1842"/>
      <c r="AO185" s="1842"/>
      <c r="AP185" s="1842"/>
      <c r="AQ185" s="1842"/>
      <c r="AR185" s="2614" t="s">
        <v>101</v>
      </c>
      <c r="AS185" s="2614"/>
      <c r="AT185" s="2614"/>
      <c r="AU185" s="2614"/>
      <c r="AV185" s="2614" t="s">
        <v>101</v>
      </c>
      <c r="AW185" s="2614"/>
      <c r="AX185" s="2614"/>
      <c r="AY185" s="33"/>
    </row>
    <row r="186" spans="1:51" ht="33.049999999999997" customHeight="1" x14ac:dyDescent="0.15">
      <c r="A186" s="33"/>
      <c r="B186" s="1431">
        <v>7</v>
      </c>
      <c r="C186" s="1431">
        <v>1</v>
      </c>
      <c r="D186" s="2614" t="s">
        <v>1980</v>
      </c>
      <c r="E186" s="2614"/>
      <c r="F186" s="2614"/>
      <c r="G186" s="2614"/>
      <c r="H186" s="2614"/>
      <c r="I186" s="2614"/>
      <c r="J186" s="2614"/>
      <c r="K186" s="2614"/>
      <c r="L186" s="2614"/>
      <c r="M186" s="2614"/>
      <c r="N186" s="2655" t="s">
        <v>1972</v>
      </c>
      <c r="O186" s="2655"/>
      <c r="P186" s="2655"/>
      <c r="Q186" s="2655"/>
      <c r="R186" s="2655"/>
      <c r="S186" s="2655"/>
      <c r="T186" s="2655"/>
      <c r="U186" s="2655"/>
      <c r="V186" s="2655"/>
      <c r="W186" s="2655"/>
      <c r="X186" s="2655"/>
      <c r="Y186" s="2655"/>
      <c r="Z186" s="2655"/>
      <c r="AA186" s="2655"/>
      <c r="AB186" s="2655"/>
      <c r="AC186" s="2655"/>
      <c r="AD186" s="2655"/>
      <c r="AE186" s="2655"/>
      <c r="AF186" s="2655"/>
      <c r="AG186" s="2655"/>
      <c r="AH186" s="2655"/>
      <c r="AI186" s="2655"/>
      <c r="AJ186" s="2655"/>
      <c r="AK186" s="2655"/>
      <c r="AL186" s="1841">
        <v>24.464210999999999</v>
      </c>
      <c r="AM186" s="1842"/>
      <c r="AN186" s="1842"/>
      <c r="AO186" s="1842"/>
      <c r="AP186" s="1842"/>
      <c r="AQ186" s="1842"/>
      <c r="AR186" s="2614" t="s">
        <v>101</v>
      </c>
      <c r="AS186" s="2614"/>
      <c r="AT186" s="2614"/>
      <c r="AU186" s="2614"/>
      <c r="AV186" s="2614" t="s">
        <v>101</v>
      </c>
      <c r="AW186" s="2614"/>
      <c r="AX186" s="2614"/>
      <c r="AY186" s="33"/>
    </row>
    <row r="187" spans="1:51" ht="33.049999999999997" customHeight="1" x14ac:dyDescent="0.15">
      <c r="A187" s="33"/>
      <c r="B187" s="1431">
        <v>8</v>
      </c>
      <c r="C187" s="1431">
        <v>1</v>
      </c>
      <c r="D187" s="2614" t="s">
        <v>1981</v>
      </c>
      <c r="E187" s="2614"/>
      <c r="F187" s="2614"/>
      <c r="G187" s="2614"/>
      <c r="H187" s="2614"/>
      <c r="I187" s="2614"/>
      <c r="J187" s="2614"/>
      <c r="K187" s="2614"/>
      <c r="L187" s="2614"/>
      <c r="M187" s="2614"/>
      <c r="N187" s="2655" t="s">
        <v>1972</v>
      </c>
      <c r="O187" s="2655"/>
      <c r="P187" s="2655"/>
      <c r="Q187" s="2655"/>
      <c r="R187" s="2655"/>
      <c r="S187" s="2655"/>
      <c r="T187" s="2655"/>
      <c r="U187" s="2655"/>
      <c r="V187" s="2655"/>
      <c r="W187" s="2655"/>
      <c r="X187" s="2655"/>
      <c r="Y187" s="2655"/>
      <c r="Z187" s="2655"/>
      <c r="AA187" s="2655"/>
      <c r="AB187" s="2655"/>
      <c r="AC187" s="2655"/>
      <c r="AD187" s="2655"/>
      <c r="AE187" s="2655"/>
      <c r="AF187" s="2655"/>
      <c r="AG187" s="2655"/>
      <c r="AH187" s="2655"/>
      <c r="AI187" s="2655"/>
      <c r="AJ187" s="2655"/>
      <c r="AK187" s="2655"/>
      <c r="AL187" s="1841">
        <v>21.358889000000001</v>
      </c>
      <c r="AM187" s="1842"/>
      <c r="AN187" s="1842"/>
      <c r="AO187" s="1842"/>
      <c r="AP187" s="1842"/>
      <c r="AQ187" s="1842"/>
      <c r="AR187" s="2614" t="s">
        <v>101</v>
      </c>
      <c r="AS187" s="2614"/>
      <c r="AT187" s="2614"/>
      <c r="AU187" s="2614"/>
      <c r="AV187" s="2614" t="s">
        <v>101</v>
      </c>
      <c r="AW187" s="2614"/>
      <c r="AX187" s="2614"/>
      <c r="AY187" s="33"/>
    </row>
    <row r="188" spans="1:51" ht="33.049999999999997" customHeight="1" x14ac:dyDescent="0.15">
      <c r="A188" s="33"/>
      <c r="B188" s="1431">
        <v>9</v>
      </c>
      <c r="C188" s="1431">
        <v>1</v>
      </c>
      <c r="D188" s="2614" t="s">
        <v>1982</v>
      </c>
      <c r="E188" s="2614"/>
      <c r="F188" s="2614"/>
      <c r="G188" s="2614"/>
      <c r="H188" s="2614"/>
      <c r="I188" s="2614"/>
      <c r="J188" s="2614"/>
      <c r="K188" s="2614"/>
      <c r="L188" s="2614"/>
      <c r="M188" s="2614"/>
      <c r="N188" s="2655" t="s">
        <v>1972</v>
      </c>
      <c r="O188" s="2655"/>
      <c r="P188" s="2655"/>
      <c r="Q188" s="2655"/>
      <c r="R188" s="2655"/>
      <c r="S188" s="2655"/>
      <c r="T188" s="2655"/>
      <c r="U188" s="2655"/>
      <c r="V188" s="2655"/>
      <c r="W188" s="2655"/>
      <c r="X188" s="2655"/>
      <c r="Y188" s="2655"/>
      <c r="Z188" s="2655"/>
      <c r="AA188" s="2655"/>
      <c r="AB188" s="2655"/>
      <c r="AC188" s="2655"/>
      <c r="AD188" s="2655"/>
      <c r="AE188" s="2655"/>
      <c r="AF188" s="2655"/>
      <c r="AG188" s="2655"/>
      <c r="AH188" s="2655"/>
      <c r="AI188" s="2655"/>
      <c r="AJ188" s="2655"/>
      <c r="AK188" s="2655"/>
      <c r="AL188" s="1841">
        <v>20.869</v>
      </c>
      <c r="AM188" s="1842"/>
      <c r="AN188" s="1842"/>
      <c r="AO188" s="1842"/>
      <c r="AP188" s="1842"/>
      <c r="AQ188" s="1842"/>
      <c r="AR188" s="2614" t="s">
        <v>101</v>
      </c>
      <c r="AS188" s="2614"/>
      <c r="AT188" s="2614"/>
      <c r="AU188" s="2614"/>
      <c r="AV188" s="2614" t="s">
        <v>101</v>
      </c>
      <c r="AW188" s="2614"/>
      <c r="AX188" s="2614"/>
      <c r="AY188" s="33"/>
    </row>
    <row r="189" spans="1:51" ht="33.049999999999997" customHeight="1" x14ac:dyDescent="0.15">
      <c r="A189" s="33"/>
      <c r="B189" s="1431">
        <v>10</v>
      </c>
      <c r="C189" s="1431">
        <v>1</v>
      </c>
      <c r="D189" s="2614" t="s">
        <v>1983</v>
      </c>
      <c r="E189" s="2614"/>
      <c r="F189" s="2614"/>
      <c r="G189" s="2614"/>
      <c r="H189" s="2614"/>
      <c r="I189" s="2614"/>
      <c r="J189" s="2614"/>
      <c r="K189" s="2614"/>
      <c r="L189" s="2614"/>
      <c r="M189" s="2614"/>
      <c r="N189" s="2655" t="s">
        <v>1972</v>
      </c>
      <c r="O189" s="2655"/>
      <c r="P189" s="2655"/>
      <c r="Q189" s="2655"/>
      <c r="R189" s="2655"/>
      <c r="S189" s="2655"/>
      <c r="T189" s="2655"/>
      <c r="U189" s="2655"/>
      <c r="V189" s="2655"/>
      <c r="W189" s="2655"/>
      <c r="X189" s="2655"/>
      <c r="Y189" s="2655"/>
      <c r="Z189" s="2655"/>
      <c r="AA189" s="2655"/>
      <c r="AB189" s="2655"/>
      <c r="AC189" s="2655"/>
      <c r="AD189" s="2655"/>
      <c r="AE189" s="2655"/>
      <c r="AF189" s="2655"/>
      <c r="AG189" s="2655"/>
      <c r="AH189" s="2655"/>
      <c r="AI189" s="2655"/>
      <c r="AJ189" s="2655"/>
      <c r="AK189" s="2655"/>
      <c r="AL189" s="1841">
        <v>18.626999999999999</v>
      </c>
      <c r="AM189" s="1842"/>
      <c r="AN189" s="1842"/>
      <c r="AO189" s="1842"/>
      <c r="AP189" s="1842"/>
      <c r="AQ189" s="1842"/>
      <c r="AR189" s="2614" t="s">
        <v>101</v>
      </c>
      <c r="AS189" s="2614"/>
      <c r="AT189" s="2614"/>
      <c r="AU189" s="2614"/>
      <c r="AV189" s="2614" t="s">
        <v>101</v>
      </c>
      <c r="AW189" s="2614"/>
      <c r="AX189" s="2614"/>
      <c r="AY189" s="33"/>
    </row>
    <row r="190" spans="1:51" x14ac:dyDescent="0.15">
      <c r="A190" s="33"/>
      <c r="B190" s="33"/>
      <c r="C190" s="33"/>
      <c r="D190" s="33"/>
      <c r="E190" s="33"/>
      <c r="F190" s="33"/>
      <c r="G190" s="33"/>
      <c r="H190" s="33"/>
      <c r="I190" s="33"/>
      <c r="J190" s="33"/>
      <c r="K190" s="33"/>
      <c r="L190" s="33"/>
      <c r="M190" s="33"/>
      <c r="N190" s="33"/>
      <c r="O190" s="33"/>
      <c r="P190" s="33"/>
      <c r="Q190" s="33"/>
      <c r="R190" s="33"/>
      <c r="S190" s="33"/>
      <c r="T190" s="33"/>
      <c r="U190" s="33"/>
      <c r="V190" s="33"/>
      <c r="W190" s="33"/>
      <c r="X190" s="33"/>
      <c r="Y190" s="33"/>
      <c r="Z190" s="33"/>
      <c r="AA190" s="33"/>
      <c r="AB190" s="33"/>
      <c r="AC190" s="33"/>
      <c r="AD190" s="33"/>
      <c r="AE190" s="33"/>
      <c r="AF190" s="33"/>
      <c r="AG190" s="33"/>
      <c r="AH190" s="33"/>
      <c r="AI190" s="33"/>
      <c r="AJ190" s="33"/>
      <c r="AK190" s="33"/>
      <c r="AL190" s="33"/>
      <c r="AM190" s="33"/>
      <c r="AN190" s="33"/>
      <c r="AO190" s="33"/>
      <c r="AP190" s="33"/>
      <c r="AQ190" s="33"/>
      <c r="AR190" s="33"/>
      <c r="AS190" s="33"/>
      <c r="AT190" s="33"/>
      <c r="AU190" s="33"/>
      <c r="AV190" s="33"/>
      <c r="AW190" s="33"/>
      <c r="AX190" s="33"/>
      <c r="AY190" s="33"/>
    </row>
    <row r="191" spans="1:51" x14ac:dyDescent="0.15">
      <c r="A191" s="33"/>
      <c r="B191" s="33"/>
      <c r="C191" s="33"/>
      <c r="D191" s="33"/>
      <c r="E191" s="33"/>
      <c r="F191" s="33"/>
      <c r="G191" s="33"/>
      <c r="H191" s="33"/>
      <c r="I191" s="33"/>
      <c r="J191" s="33"/>
      <c r="K191" s="33"/>
      <c r="L191" s="33"/>
      <c r="M191" s="33"/>
      <c r="N191" s="33"/>
      <c r="O191" s="33"/>
      <c r="P191" s="33"/>
      <c r="Q191" s="33"/>
      <c r="R191" s="33"/>
      <c r="S191" s="33"/>
      <c r="T191" s="33"/>
      <c r="U191" s="33"/>
      <c r="V191" s="33"/>
      <c r="W191" s="33"/>
      <c r="X191" s="33"/>
      <c r="Y191" s="33"/>
      <c r="Z191" s="33"/>
      <c r="AA191" s="33"/>
      <c r="AB191" s="33"/>
      <c r="AC191" s="33"/>
      <c r="AD191" s="33"/>
      <c r="AE191" s="33"/>
      <c r="AF191" s="33"/>
      <c r="AG191" s="33"/>
      <c r="AH191" s="33"/>
      <c r="AI191" s="33"/>
      <c r="AJ191" s="33"/>
      <c r="AK191" s="33"/>
      <c r="AL191" s="33"/>
      <c r="AM191" s="33"/>
      <c r="AN191" s="33"/>
      <c r="AO191" s="33"/>
      <c r="AP191" s="33"/>
      <c r="AQ191" s="33"/>
      <c r="AR191" s="33"/>
      <c r="AS191" s="33"/>
      <c r="AT191" s="33"/>
      <c r="AU191" s="33"/>
      <c r="AV191" s="33"/>
      <c r="AW191" s="33"/>
      <c r="AX191" s="33"/>
      <c r="AY191" s="33"/>
    </row>
    <row r="192" spans="1:51" x14ac:dyDescent="0.15">
      <c r="A192" s="33"/>
      <c r="B192" s="33"/>
      <c r="C192" s="33"/>
      <c r="D192" s="33"/>
      <c r="E192" s="33"/>
      <c r="F192" s="33"/>
      <c r="G192" s="33"/>
      <c r="H192" s="33"/>
      <c r="I192" s="33"/>
      <c r="J192" s="33"/>
      <c r="K192" s="33"/>
      <c r="L192" s="33"/>
      <c r="M192" s="33"/>
      <c r="N192" s="33"/>
      <c r="O192" s="33"/>
      <c r="P192" s="33"/>
      <c r="Q192" s="33"/>
      <c r="R192" s="33"/>
      <c r="S192" s="33"/>
      <c r="T192" s="33"/>
      <c r="U192" s="33"/>
      <c r="V192" s="33"/>
      <c r="W192" s="33"/>
      <c r="X192" s="33"/>
      <c r="Y192" s="33"/>
      <c r="Z192" s="33"/>
      <c r="AA192" s="33"/>
      <c r="AB192" s="33"/>
      <c r="AC192" s="33"/>
      <c r="AD192" s="33"/>
      <c r="AE192" s="33"/>
      <c r="AF192" s="33"/>
      <c r="AG192" s="33"/>
      <c r="AH192" s="33"/>
      <c r="AI192" s="33"/>
      <c r="AJ192" s="33"/>
      <c r="AK192" s="33"/>
      <c r="AL192" s="33"/>
      <c r="AM192" s="33"/>
      <c r="AN192" s="33"/>
      <c r="AO192" s="33"/>
      <c r="AP192" s="33"/>
      <c r="AQ192" s="33"/>
      <c r="AR192" s="33"/>
      <c r="AS192" s="33"/>
      <c r="AT192" s="33"/>
      <c r="AU192" s="33"/>
      <c r="AV192" s="33"/>
      <c r="AW192" s="33"/>
      <c r="AX192" s="33"/>
      <c r="AY192" s="33"/>
    </row>
    <row r="193" spans="1:51" x14ac:dyDescent="0.15">
      <c r="A193" s="33"/>
      <c r="B193" s="33"/>
      <c r="C193" s="33"/>
      <c r="D193" s="33"/>
      <c r="E193" s="33"/>
      <c r="F193" s="33"/>
      <c r="G193" s="33"/>
      <c r="H193" s="33"/>
      <c r="I193" s="33"/>
      <c r="J193" s="33"/>
      <c r="K193" s="33"/>
      <c r="L193" s="33"/>
      <c r="M193" s="33"/>
      <c r="N193" s="33"/>
      <c r="O193" s="33"/>
      <c r="P193" s="33"/>
      <c r="Q193" s="33"/>
      <c r="R193" s="33"/>
      <c r="S193" s="33"/>
      <c r="T193" s="33"/>
      <c r="U193" s="33"/>
      <c r="V193" s="33"/>
      <c r="W193" s="33"/>
      <c r="X193" s="33"/>
      <c r="Y193" s="33"/>
      <c r="Z193" s="33"/>
      <c r="AA193" s="33"/>
      <c r="AB193" s="33"/>
      <c r="AC193" s="33"/>
      <c r="AD193" s="33"/>
      <c r="AE193" s="33"/>
      <c r="AF193" s="33"/>
      <c r="AG193" s="33"/>
      <c r="AH193" s="33"/>
      <c r="AI193" s="33"/>
      <c r="AJ193" s="33"/>
      <c r="AK193" s="33"/>
      <c r="AL193" s="33"/>
      <c r="AM193" s="33"/>
      <c r="AN193" s="33"/>
      <c r="AO193" s="33"/>
      <c r="AP193" s="33"/>
      <c r="AQ193" s="33"/>
      <c r="AR193" s="33"/>
      <c r="AS193" s="33"/>
      <c r="AT193" s="33"/>
      <c r="AU193" s="33"/>
      <c r="AV193" s="33"/>
      <c r="AW193" s="33"/>
      <c r="AX193" s="33"/>
      <c r="AY193" s="33"/>
    </row>
    <row r="194" spans="1:51" x14ac:dyDescent="0.15">
      <c r="A194" s="33"/>
      <c r="B194" s="33"/>
      <c r="C194" s="33"/>
      <c r="D194" s="33"/>
      <c r="E194" s="33"/>
      <c r="F194" s="33"/>
      <c r="G194" s="33"/>
      <c r="H194" s="33"/>
      <c r="I194" s="33"/>
      <c r="J194" s="33"/>
      <c r="K194" s="33"/>
      <c r="L194" s="33"/>
      <c r="M194" s="33"/>
      <c r="N194" s="33"/>
      <c r="O194" s="33"/>
      <c r="P194" s="33"/>
      <c r="Q194" s="33"/>
      <c r="R194" s="33"/>
      <c r="S194" s="33"/>
      <c r="T194" s="33"/>
      <c r="U194" s="33"/>
      <c r="V194" s="33"/>
      <c r="W194" s="33"/>
      <c r="X194" s="33"/>
      <c r="Y194" s="33"/>
      <c r="Z194" s="33"/>
      <c r="AA194" s="33"/>
      <c r="AB194" s="33"/>
      <c r="AC194" s="33"/>
      <c r="AD194" s="33"/>
      <c r="AE194" s="33"/>
      <c r="AF194" s="33"/>
      <c r="AG194" s="33"/>
      <c r="AH194" s="33"/>
      <c r="AI194" s="33"/>
      <c r="AJ194" s="33"/>
      <c r="AK194" s="33"/>
      <c r="AL194" s="33"/>
      <c r="AM194" s="33"/>
      <c r="AN194" s="33"/>
      <c r="AO194" s="33"/>
      <c r="AP194" s="33"/>
      <c r="AQ194" s="33"/>
      <c r="AR194" s="33"/>
      <c r="AS194" s="33"/>
      <c r="AT194" s="33"/>
      <c r="AU194" s="33"/>
      <c r="AV194" s="33"/>
      <c r="AW194" s="33"/>
      <c r="AX194" s="33"/>
      <c r="AY194" s="33"/>
    </row>
    <row r="195" spans="1:51" x14ac:dyDescent="0.15">
      <c r="A195" s="33"/>
      <c r="B195" s="33"/>
      <c r="C195" s="33"/>
      <c r="D195" s="33"/>
      <c r="E195" s="33"/>
      <c r="F195" s="33"/>
      <c r="G195" s="33"/>
      <c r="H195" s="33"/>
      <c r="I195" s="33"/>
      <c r="J195" s="33"/>
      <c r="K195" s="33"/>
      <c r="L195" s="33"/>
      <c r="M195" s="33"/>
      <c r="N195" s="33"/>
      <c r="O195" s="33"/>
      <c r="P195" s="33"/>
      <c r="Q195" s="33"/>
      <c r="R195" s="33"/>
      <c r="S195" s="33"/>
      <c r="T195" s="33"/>
      <c r="U195" s="33"/>
      <c r="V195" s="33"/>
      <c r="W195" s="33"/>
      <c r="X195" s="33"/>
      <c r="Y195" s="33"/>
      <c r="Z195" s="33"/>
      <c r="AA195" s="33"/>
      <c r="AB195" s="33"/>
      <c r="AC195" s="33"/>
      <c r="AD195" s="33"/>
      <c r="AE195" s="33"/>
      <c r="AF195" s="33"/>
      <c r="AG195" s="33"/>
      <c r="AH195" s="33"/>
      <c r="AI195" s="33"/>
      <c r="AJ195" s="33"/>
      <c r="AK195" s="33"/>
      <c r="AL195" s="33"/>
      <c r="AM195" s="33"/>
      <c r="AN195" s="33"/>
      <c r="AO195" s="33"/>
      <c r="AP195" s="33"/>
      <c r="AQ195" s="33"/>
      <c r="AR195" s="33"/>
      <c r="AS195" s="33"/>
      <c r="AT195" s="33"/>
      <c r="AU195" s="33"/>
      <c r="AV195" s="33"/>
      <c r="AW195" s="33"/>
      <c r="AX195" s="33"/>
      <c r="AY195" s="33"/>
    </row>
    <row r="196" spans="1:51" x14ac:dyDescent="0.15">
      <c r="A196" s="33"/>
      <c r="B196" s="33"/>
      <c r="C196" s="33"/>
      <c r="D196" s="33"/>
      <c r="E196" s="33"/>
      <c r="F196" s="33"/>
      <c r="G196" s="33"/>
      <c r="H196" s="33"/>
      <c r="I196" s="33"/>
      <c r="J196" s="33"/>
      <c r="K196" s="33"/>
      <c r="L196" s="33"/>
      <c r="M196" s="33"/>
      <c r="N196" s="33"/>
      <c r="O196" s="33"/>
      <c r="P196" s="33"/>
      <c r="Q196" s="33"/>
      <c r="R196" s="33"/>
      <c r="S196" s="33"/>
      <c r="T196" s="33"/>
      <c r="U196" s="33"/>
      <c r="V196" s="33"/>
      <c r="W196" s="33"/>
      <c r="X196" s="33"/>
      <c r="Y196" s="33"/>
      <c r="Z196" s="33"/>
      <c r="AA196" s="33"/>
      <c r="AB196" s="33"/>
      <c r="AC196" s="33"/>
      <c r="AD196" s="33"/>
      <c r="AE196" s="33"/>
      <c r="AF196" s="33"/>
      <c r="AG196" s="33"/>
      <c r="AH196" s="33"/>
      <c r="AI196" s="33"/>
      <c r="AJ196" s="33"/>
      <c r="AK196" s="33"/>
      <c r="AL196" s="33"/>
      <c r="AM196" s="33"/>
      <c r="AN196" s="33"/>
      <c r="AO196" s="33"/>
      <c r="AP196" s="33"/>
      <c r="AQ196" s="33"/>
      <c r="AR196" s="33"/>
      <c r="AS196" s="33"/>
      <c r="AT196" s="33"/>
      <c r="AU196" s="33"/>
      <c r="AV196" s="33"/>
      <c r="AW196" s="33"/>
      <c r="AX196" s="33"/>
      <c r="AY196" s="33"/>
    </row>
  </sheetData>
  <mergeCells count="748">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9"/>
    <mergeCell ref="H12:P12"/>
    <mergeCell ref="Q12:W12"/>
    <mergeCell ref="X12:AD12"/>
    <mergeCell ref="AE12:AK12"/>
    <mergeCell ref="AL12:AR12"/>
    <mergeCell ref="J15:P15"/>
    <mergeCell ref="Q15:W15"/>
    <mergeCell ref="X15:AD15"/>
    <mergeCell ref="AE15:AK15"/>
    <mergeCell ref="AL15:AR15"/>
    <mergeCell ref="AS15:AY15"/>
    <mergeCell ref="AS12:AY12"/>
    <mergeCell ref="H13:I17"/>
    <mergeCell ref="J13:P14"/>
    <mergeCell ref="Q13:W14"/>
    <mergeCell ref="X13:AD14"/>
    <mergeCell ref="AE13:AK14"/>
    <mergeCell ref="AL13:AR13"/>
    <mergeCell ref="AS13:AY13"/>
    <mergeCell ref="AL14:AR14"/>
    <mergeCell ref="AS14:AY14"/>
    <mergeCell ref="J17:P17"/>
    <mergeCell ref="Q17:W17"/>
    <mergeCell ref="X17:AD17"/>
    <mergeCell ref="AE17:AK17"/>
    <mergeCell ref="AL17:AR17"/>
    <mergeCell ref="AS17:AY17"/>
    <mergeCell ref="J16:P16"/>
    <mergeCell ref="Q16:W16"/>
    <mergeCell ref="X16:AD16"/>
    <mergeCell ref="AE16:AK16"/>
    <mergeCell ref="AL16:AR16"/>
    <mergeCell ref="AS16:AY16"/>
    <mergeCell ref="H19:P19"/>
    <mergeCell ref="Q19:W19"/>
    <mergeCell ref="X19:AD19"/>
    <mergeCell ref="AE19:AK19"/>
    <mergeCell ref="AL19:AR19"/>
    <mergeCell ref="AS19:AY19"/>
    <mergeCell ref="H18:P18"/>
    <mergeCell ref="Q18:W18"/>
    <mergeCell ref="X18:AD18"/>
    <mergeCell ref="AE18:AK18"/>
    <mergeCell ref="AL18:AR18"/>
    <mergeCell ref="AS18:AY18"/>
    <mergeCell ref="AP20:AT20"/>
    <mergeCell ref="AU20:AY20"/>
    <mergeCell ref="H21:Y22"/>
    <mergeCell ref="Z21:AB21"/>
    <mergeCell ref="AC21:AE21"/>
    <mergeCell ref="AF21:AJ21"/>
    <mergeCell ref="AK21:AO21"/>
    <mergeCell ref="AP21:AT21"/>
    <mergeCell ref="AU21:AY21"/>
    <mergeCell ref="Z22:AB22"/>
    <mergeCell ref="H20:Y20"/>
    <mergeCell ref="Z20:AB20"/>
    <mergeCell ref="AC20:AE20"/>
    <mergeCell ref="AF20:AJ20"/>
    <mergeCell ref="AK20:AO20"/>
    <mergeCell ref="AC22:AE22"/>
    <mergeCell ref="AF22:AJ22"/>
    <mergeCell ref="AK22:AO22"/>
    <mergeCell ref="AP22:AT22"/>
    <mergeCell ref="AU22:AY22"/>
    <mergeCell ref="B23:G25"/>
    <mergeCell ref="H23:Y23"/>
    <mergeCell ref="Z23:AB23"/>
    <mergeCell ref="AC23:AE23"/>
    <mergeCell ref="AF23:AJ23"/>
    <mergeCell ref="AK23:AO23"/>
    <mergeCell ref="AP23:AT23"/>
    <mergeCell ref="AU23:AY23"/>
    <mergeCell ref="B20:G22"/>
    <mergeCell ref="AU24:AY24"/>
    <mergeCell ref="AF25:AJ25"/>
    <mergeCell ref="AK25:AO25"/>
    <mergeCell ref="AP25:AT25"/>
    <mergeCell ref="AU25:AY25"/>
    <mergeCell ref="B26:G26"/>
    <mergeCell ref="H26:Y26"/>
    <mergeCell ref="Z26:AB26"/>
    <mergeCell ref="AC26:AY26"/>
    <mergeCell ref="H24:Y25"/>
    <mergeCell ref="Z24:AB25"/>
    <mergeCell ref="AC24:AE25"/>
    <mergeCell ref="AF24:AJ24"/>
    <mergeCell ref="AK24:AO24"/>
    <mergeCell ref="AP24:AT24"/>
    <mergeCell ref="M29:R29"/>
    <mergeCell ref="S29:X29"/>
    <mergeCell ref="Y29:AY29"/>
    <mergeCell ref="D30:L30"/>
    <mergeCell ref="M30:R30"/>
    <mergeCell ref="S30:X30"/>
    <mergeCell ref="Y30:AY30"/>
    <mergeCell ref="B27:C35"/>
    <mergeCell ref="D27:L27"/>
    <mergeCell ref="M27:R27"/>
    <mergeCell ref="S27:X27"/>
    <mergeCell ref="Y27:AY27"/>
    <mergeCell ref="D28:L28"/>
    <mergeCell ref="M28:R28"/>
    <mergeCell ref="S28:X28"/>
    <mergeCell ref="Y28:AY28"/>
    <mergeCell ref="D29:L29"/>
    <mergeCell ref="D33:L33"/>
    <mergeCell ref="M33:R33"/>
    <mergeCell ref="S33:X33"/>
    <mergeCell ref="Y33:AY33"/>
    <mergeCell ref="D34:L34"/>
    <mergeCell ref="M34:R34"/>
    <mergeCell ref="S34:X34"/>
    <mergeCell ref="Y34:AY34"/>
    <mergeCell ref="D31:L31"/>
    <mergeCell ref="M31:R31"/>
    <mergeCell ref="S31:X31"/>
    <mergeCell ref="Y31:AY31"/>
    <mergeCell ref="D32:L32"/>
    <mergeCell ref="M32:R32"/>
    <mergeCell ref="S32:X32"/>
    <mergeCell ref="Y32:AY32"/>
    <mergeCell ref="D35:L35"/>
    <mergeCell ref="M35:R35"/>
    <mergeCell ref="S35:X35"/>
    <mergeCell ref="Y35:AY35"/>
    <mergeCell ref="B38:C41"/>
    <mergeCell ref="D38:AY38"/>
    <mergeCell ref="D39:AY39"/>
    <mergeCell ref="D40:AY40"/>
    <mergeCell ref="D41:AY41"/>
    <mergeCell ref="B46:C48"/>
    <mergeCell ref="D46:G46"/>
    <mergeCell ref="H46:AG46"/>
    <mergeCell ref="AH46:AY48"/>
    <mergeCell ref="D47:G47"/>
    <mergeCell ref="H47:AG47"/>
    <mergeCell ref="D48:G48"/>
    <mergeCell ref="H48:AG48"/>
    <mergeCell ref="D42:AY42"/>
    <mergeCell ref="D43:AY43"/>
    <mergeCell ref="B44:AY44"/>
    <mergeCell ref="D45:G45"/>
    <mergeCell ref="H45:AG45"/>
    <mergeCell ref="AH45:AY45"/>
    <mergeCell ref="B54:C59"/>
    <mergeCell ref="D54:G54"/>
    <mergeCell ref="H54:AG54"/>
    <mergeCell ref="AH54:AY59"/>
    <mergeCell ref="D55:G55"/>
    <mergeCell ref="H55:AG55"/>
    <mergeCell ref="D56:G56"/>
    <mergeCell ref="H56:AG56"/>
    <mergeCell ref="B49:C53"/>
    <mergeCell ref="D49:G49"/>
    <mergeCell ref="H49:AG49"/>
    <mergeCell ref="AH49:AY53"/>
    <mergeCell ref="D50:G50"/>
    <mergeCell ref="H50:AG50"/>
    <mergeCell ref="D51:G51"/>
    <mergeCell ref="H51:AG51"/>
    <mergeCell ref="D52:G52"/>
    <mergeCell ref="H52:AG52"/>
    <mergeCell ref="D57:G57"/>
    <mergeCell ref="H57:AG57"/>
    <mergeCell ref="D58:G58"/>
    <mergeCell ref="H58:U58"/>
    <mergeCell ref="V58:AG58"/>
    <mergeCell ref="D59:G59"/>
    <mergeCell ref="H59:AG59"/>
    <mergeCell ref="D53:G53"/>
    <mergeCell ref="H53:AG53"/>
    <mergeCell ref="B65:F65"/>
    <mergeCell ref="G65:AY65"/>
    <mergeCell ref="B66:AY66"/>
    <mergeCell ref="B67:F67"/>
    <mergeCell ref="G67:AY67"/>
    <mergeCell ref="B68:AY68"/>
    <mergeCell ref="B60:C60"/>
    <mergeCell ref="D60:AY60"/>
    <mergeCell ref="D61:AY61"/>
    <mergeCell ref="D62:AY62"/>
    <mergeCell ref="D63:AY63"/>
    <mergeCell ref="B64:AY64"/>
    <mergeCell ref="B69:AY69"/>
    <mergeCell ref="B70:AY70"/>
    <mergeCell ref="M71:AA71"/>
    <mergeCell ref="AL71:AY71"/>
    <mergeCell ref="B74:G84"/>
    <mergeCell ref="B87:G130"/>
    <mergeCell ref="H87:AC87"/>
    <mergeCell ref="AD87:AY87"/>
    <mergeCell ref="H88:L88"/>
    <mergeCell ref="M88:Y88"/>
    <mergeCell ref="H90:L90"/>
    <mergeCell ref="M90:Y90"/>
    <mergeCell ref="Z90:AC90"/>
    <mergeCell ref="AD90:AH90"/>
    <mergeCell ref="AI90:AU90"/>
    <mergeCell ref="AV90:AY90"/>
    <mergeCell ref="Z88:AC88"/>
    <mergeCell ref="AD88:AH88"/>
    <mergeCell ref="AI88:AU88"/>
    <mergeCell ref="AV88:AY88"/>
    <mergeCell ref="H89:L89"/>
    <mergeCell ref="M89:Y89"/>
    <mergeCell ref="Z89:AC89"/>
    <mergeCell ref="AD89:AH89"/>
    <mergeCell ref="AI89:AU89"/>
    <mergeCell ref="AV89:AY89"/>
    <mergeCell ref="H92:L92"/>
    <mergeCell ref="M92:Y92"/>
    <mergeCell ref="Z92:AC92"/>
    <mergeCell ref="AD92:AH92"/>
    <mergeCell ref="AI92:AU92"/>
    <mergeCell ref="AV92:AY92"/>
    <mergeCell ref="H91:L91"/>
    <mergeCell ref="M91:Y91"/>
    <mergeCell ref="Z91:AC91"/>
    <mergeCell ref="AD91:AH91"/>
    <mergeCell ref="AI91:AU91"/>
    <mergeCell ref="AV91:AY91"/>
    <mergeCell ref="H94:L94"/>
    <mergeCell ref="M94:Y94"/>
    <mergeCell ref="Z94:AC94"/>
    <mergeCell ref="AD94:AH94"/>
    <mergeCell ref="AI94:AU94"/>
    <mergeCell ref="AV94:AY94"/>
    <mergeCell ref="H93:L93"/>
    <mergeCell ref="M93:Y93"/>
    <mergeCell ref="Z93:AC93"/>
    <mergeCell ref="AD93:AH93"/>
    <mergeCell ref="AI93:AU93"/>
    <mergeCell ref="AV93:AY93"/>
    <mergeCell ref="H96:L96"/>
    <mergeCell ref="M96:Y96"/>
    <mergeCell ref="Z96:AC96"/>
    <mergeCell ref="AD96:AH96"/>
    <mergeCell ref="AI96:AU96"/>
    <mergeCell ref="AV96:AY96"/>
    <mergeCell ref="H95:L95"/>
    <mergeCell ref="M95:Y95"/>
    <mergeCell ref="Z95:AC95"/>
    <mergeCell ref="AD95:AH95"/>
    <mergeCell ref="AI95:AU95"/>
    <mergeCell ref="AV95:AY95"/>
    <mergeCell ref="H98:AC98"/>
    <mergeCell ref="AD98:AY98"/>
    <mergeCell ref="H99:L99"/>
    <mergeCell ref="M99:Y99"/>
    <mergeCell ref="Z99:AC99"/>
    <mergeCell ref="AD99:AH99"/>
    <mergeCell ref="AI99:AU99"/>
    <mergeCell ref="AV99:AY99"/>
    <mergeCell ref="H97:L97"/>
    <mergeCell ref="M97:Y97"/>
    <mergeCell ref="Z97:AC97"/>
    <mergeCell ref="AD97:AH97"/>
    <mergeCell ref="AI97:AU97"/>
    <mergeCell ref="AV97:AY97"/>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9:AC109"/>
    <mergeCell ref="AD109:AY109"/>
    <mergeCell ref="H110:L110"/>
    <mergeCell ref="M110:Y110"/>
    <mergeCell ref="Z110:AC110"/>
    <mergeCell ref="AD110:AH110"/>
    <mergeCell ref="AI110:AU110"/>
    <mergeCell ref="AV110:AY110"/>
    <mergeCell ref="H108:L108"/>
    <mergeCell ref="M108:Y108"/>
    <mergeCell ref="Z108:AC108"/>
    <mergeCell ref="AD108:AH108"/>
    <mergeCell ref="AI108:AU108"/>
    <mergeCell ref="AV108:AY108"/>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20:AC120"/>
    <mergeCell ref="AD120:AY120"/>
    <mergeCell ref="H121:L121"/>
    <mergeCell ref="M121:Y121"/>
    <mergeCell ref="Z121:AC121"/>
    <mergeCell ref="AD121:AH121"/>
    <mergeCell ref="AI121:AU121"/>
    <mergeCell ref="AV121:AY121"/>
    <mergeCell ref="H119:L119"/>
    <mergeCell ref="M119:Y119"/>
    <mergeCell ref="Z119:AC119"/>
    <mergeCell ref="AD119:AH119"/>
    <mergeCell ref="AI119:AU119"/>
    <mergeCell ref="AV119:AY119"/>
    <mergeCell ref="H123:L123"/>
    <mergeCell ref="M123:Y123"/>
    <mergeCell ref="Z123:AC123"/>
    <mergeCell ref="AD123:AH123"/>
    <mergeCell ref="AI123:AU123"/>
    <mergeCell ref="AV123:AY123"/>
    <mergeCell ref="H122:L122"/>
    <mergeCell ref="M122:Y122"/>
    <mergeCell ref="Z122:AC122"/>
    <mergeCell ref="AD122:AH122"/>
    <mergeCell ref="AI122:AU122"/>
    <mergeCell ref="AV122:AY122"/>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B135:C135"/>
    <mergeCell ref="D135:M135"/>
    <mergeCell ref="N135:AK135"/>
    <mergeCell ref="AL135:AQ135"/>
    <mergeCell ref="AR135:AU135"/>
    <mergeCell ref="AV135:AX135"/>
    <mergeCell ref="H130:L130"/>
    <mergeCell ref="M130:Y130"/>
    <mergeCell ref="Z130:AC130"/>
    <mergeCell ref="AD130:AH130"/>
    <mergeCell ref="AI130:AU130"/>
    <mergeCell ref="AV130:AY130"/>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AL145:AQ145"/>
    <mergeCell ref="AR145:AU145"/>
    <mergeCell ref="AV145:AX145"/>
    <mergeCell ref="B144:C144"/>
    <mergeCell ref="D144:M144"/>
    <mergeCell ref="N144:AK144"/>
    <mergeCell ref="AL144:AQ144"/>
    <mergeCell ref="AR144:AU144"/>
    <mergeCell ref="AV144:AX144"/>
    <mergeCell ref="B148:H148"/>
    <mergeCell ref="I148:Y148"/>
    <mergeCell ref="B149:H149"/>
    <mergeCell ref="I149:M149"/>
    <mergeCell ref="N149:T149"/>
    <mergeCell ref="U149:Y149"/>
    <mergeCell ref="B145:C145"/>
    <mergeCell ref="D145:M145"/>
    <mergeCell ref="N145:AK145"/>
    <mergeCell ref="AL150:AR150"/>
    <mergeCell ref="AS150:AW150"/>
    <mergeCell ref="B152:C152"/>
    <mergeCell ref="D152:M152"/>
    <mergeCell ref="N152:AK152"/>
    <mergeCell ref="AL152:AQ152"/>
    <mergeCell ref="AR152:AU152"/>
    <mergeCell ref="AV152:AX152"/>
    <mergeCell ref="Z149:AF149"/>
    <mergeCell ref="AG149:AK149"/>
    <mergeCell ref="AL149:AR149"/>
    <mergeCell ref="AS149:AW149"/>
    <mergeCell ref="B150:H150"/>
    <mergeCell ref="I150:M150"/>
    <mergeCell ref="N150:T150"/>
    <mergeCell ref="U150:Y150"/>
    <mergeCell ref="Z150:AF150"/>
    <mergeCell ref="AG150:AK150"/>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9:C179"/>
    <mergeCell ref="D179:M179"/>
    <mergeCell ref="N179:AK179"/>
    <mergeCell ref="AL179:AQ179"/>
    <mergeCell ref="AR179:AU179"/>
    <mergeCell ref="AV179:AX179"/>
    <mergeCell ref="B175:C175"/>
    <mergeCell ref="D175:M175"/>
    <mergeCell ref="N175:AK175"/>
    <mergeCell ref="AL175:AQ175"/>
    <mergeCell ref="AR175:AU175"/>
    <mergeCell ref="AV175:AX175"/>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s>
  <phoneticPr fontId="2"/>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5" manualBreakCount="5">
    <brk id="36" max="50" man="1"/>
    <brk id="72" max="50" man="1"/>
    <brk id="85" max="50" man="1"/>
    <brk id="131" max="16383" man="1"/>
    <brk id="176" max="50" man="1"/>
  </rowBreak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50"/>
  <sheetViews>
    <sheetView topLeftCell="A69" zoomScale="75" zoomScaleNormal="75" zoomScaleSheetLayoutView="85" workbookViewId="0">
      <selection activeCell="BC85" sqref="BC85"/>
    </sheetView>
  </sheetViews>
  <sheetFormatPr defaultColWidth="9" defaultRowHeight="13.1" x14ac:dyDescent="0.15"/>
  <cols>
    <col min="1" max="2" width="2.21875" style="33" customWidth="1"/>
    <col min="3" max="3" width="3.6640625" style="33" customWidth="1"/>
    <col min="4" max="6" width="2.21875" style="33" customWidth="1"/>
    <col min="7" max="7" width="1.6640625" style="33" customWidth="1"/>
    <col min="8" max="25" width="2.21875" style="33" customWidth="1"/>
    <col min="26" max="28" width="2.77734375" style="33" customWidth="1"/>
    <col min="29" max="34" width="2.21875" style="33" customWidth="1"/>
    <col min="35" max="35" width="2.6640625" style="33" customWidth="1"/>
    <col min="36" max="36" width="3.44140625" style="33" customWidth="1"/>
    <col min="37" max="46" width="2.6640625" style="33" customWidth="1"/>
    <col min="47" max="47" width="3.44140625" style="33" customWidth="1"/>
    <col min="48" max="58" width="2.21875" style="33" customWidth="1"/>
    <col min="59" max="16384" width="9" style="33"/>
  </cols>
  <sheetData>
    <row r="1" spans="2:51" ht="23.25" customHeight="1" x14ac:dyDescent="0.15">
      <c r="AQ1" s="1072"/>
      <c r="AR1" s="1072"/>
      <c r="AS1" s="1072"/>
      <c r="AT1" s="1072"/>
      <c r="AU1" s="1072"/>
      <c r="AV1" s="1072"/>
      <c r="AW1" s="1072"/>
      <c r="AX1" s="34"/>
    </row>
    <row r="2" spans="2:51" ht="33.049999999999997" customHeight="1" thickBot="1" x14ac:dyDescent="0.2">
      <c r="AK2" s="1073" t="s">
        <v>0</v>
      </c>
      <c r="AL2" s="1073"/>
      <c r="AM2" s="1073"/>
      <c r="AN2" s="1073"/>
      <c r="AO2" s="1073"/>
      <c r="AP2" s="1073"/>
      <c r="AQ2" s="1073"/>
      <c r="AR2" s="2250" t="s">
        <v>1984</v>
      </c>
      <c r="AS2" s="2251"/>
      <c r="AT2" s="2251"/>
      <c r="AU2" s="2251"/>
      <c r="AV2" s="2251"/>
      <c r="AW2" s="2251"/>
      <c r="AX2" s="2251"/>
      <c r="AY2" s="2251"/>
    </row>
    <row r="3" spans="2:51" ht="19" thickBot="1" x14ac:dyDescent="0.2">
      <c r="B3" s="1076" t="s">
        <v>1515</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20.95" customHeight="1" x14ac:dyDescent="0.15">
      <c r="B4" s="1079" t="s">
        <v>1</v>
      </c>
      <c r="C4" s="1080"/>
      <c r="D4" s="1080"/>
      <c r="E4" s="1080"/>
      <c r="F4" s="1080"/>
      <c r="G4" s="1080"/>
      <c r="H4" s="1081" t="s">
        <v>1985</v>
      </c>
      <c r="I4" s="1952"/>
      <c r="J4" s="1952"/>
      <c r="K4" s="1952"/>
      <c r="L4" s="1952"/>
      <c r="M4" s="1952"/>
      <c r="N4" s="1952"/>
      <c r="O4" s="1952"/>
      <c r="P4" s="1952"/>
      <c r="Q4" s="1952"/>
      <c r="R4" s="1952"/>
      <c r="S4" s="1952"/>
      <c r="T4" s="1952"/>
      <c r="U4" s="1952"/>
      <c r="V4" s="1952"/>
      <c r="W4" s="1952"/>
      <c r="X4" s="1952"/>
      <c r="Y4" s="1952"/>
      <c r="Z4" s="1084" t="s">
        <v>1986</v>
      </c>
      <c r="AA4" s="1085"/>
      <c r="AB4" s="1085"/>
      <c r="AC4" s="1085"/>
      <c r="AD4" s="1085"/>
      <c r="AE4" s="1086"/>
      <c r="AF4" s="3251" t="s">
        <v>1987</v>
      </c>
      <c r="AG4" s="3360"/>
      <c r="AH4" s="3360"/>
      <c r="AI4" s="3360"/>
      <c r="AJ4" s="3360"/>
      <c r="AK4" s="3360"/>
      <c r="AL4" s="3360"/>
      <c r="AM4" s="3360"/>
      <c r="AN4" s="3360"/>
      <c r="AO4" s="3360"/>
      <c r="AP4" s="3360"/>
      <c r="AQ4" s="3361"/>
      <c r="AR4" s="1093" t="s">
        <v>2</v>
      </c>
      <c r="AS4" s="1085"/>
      <c r="AT4" s="1085"/>
      <c r="AU4" s="1085"/>
      <c r="AV4" s="1085"/>
      <c r="AW4" s="1085"/>
      <c r="AX4" s="1085"/>
      <c r="AY4" s="1094"/>
    </row>
    <row r="5" spans="2:51" ht="28.15" customHeight="1" x14ac:dyDescent="0.15">
      <c r="B5" s="1095" t="s">
        <v>3</v>
      </c>
      <c r="C5" s="1096"/>
      <c r="D5" s="1096"/>
      <c r="E5" s="1096"/>
      <c r="F5" s="1096"/>
      <c r="G5" s="1097"/>
      <c r="H5" s="2876" t="s">
        <v>1988</v>
      </c>
      <c r="I5" s="1124"/>
      <c r="J5" s="1124"/>
      <c r="K5" s="1124"/>
      <c r="L5" s="1124"/>
      <c r="M5" s="1124"/>
      <c r="N5" s="1124"/>
      <c r="O5" s="1124"/>
      <c r="P5" s="1124"/>
      <c r="Q5" s="1124"/>
      <c r="R5" s="1124"/>
      <c r="S5" s="1124"/>
      <c r="T5" s="1124"/>
      <c r="U5" s="1124"/>
      <c r="V5" s="1124"/>
      <c r="W5" s="3720"/>
      <c r="X5" s="3720"/>
      <c r="Y5" s="3720"/>
      <c r="Z5" s="1125" t="s">
        <v>4</v>
      </c>
      <c r="AA5" s="1126"/>
      <c r="AB5" s="1126"/>
      <c r="AC5" s="1126"/>
      <c r="AD5" s="1126"/>
      <c r="AE5" s="1127"/>
      <c r="AF5" s="3362"/>
      <c r="AG5" s="3363"/>
      <c r="AH5" s="3363"/>
      <c r="AI5" s="3363"/>
      <c r="AJ5" s="3363"/>
      <c r="AK5" s="3363"/>
      <c r="AL5" s="3363"/>
      <c r="AM5" s="3363"/>
      <c r="AN5" s="3363"/>
      <c r="AO5" s="3363"/>
      <c r="AP5" s="3363"/>
      <c r="AQ5" s="3364"/>
      <c r="AR5" s="3721" t="s">
        <v>1989</v>
      </c>
      <c r="AS5" s="3722"/>
      <c r="AT5" s="3722"/>
      <c r="AU5" s="3722"/>
      <c r="AV5" s="3722"/>
      <c r="AW5" s="3722"/>
      <c r="AX5" s="3722"/>
      <c r="AY5" s="3723"/>
    </row>
    <row r="6" spans="2:51" ht="30.8" customHeight="1" x14ac:dyDescent="0.15">
      <c r="B6" s="1131" t="s">
        <v>5</v>
      </c>
      <c r="C6" s="1132"/>
      <c r="D6" s="1132"/>
      <c r="E6" s="1132"/>
      <c r="F6" s="1132"/>
      <c r="G6" s="1132"/>
      <c r="H6" s="2881" t="s">
        <v>1681</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1137" t="s">
        <v>1990</v>
      </c>
      <c r="AG6" s="1137"/>
      <c r="AH6" s="1137"/>
      <c r="AI6" s="1137"/>
      <c r="AJ6" s="1137"/>
      <c r="AK6" s="1137"/>
      <c r="AL6" s="1137"/>
      <c r="AM6" s="1137"/>
      <c r="AN6" s="1137"/>
      <c r="AO6" s="1137"/>
      <c r="AP6" s="1137"/>
      <c r="AQ6" s="1137"/>
      <c r="AR6" s="1109"/>
      <c r="AS6" s="1109"/>
      <c r="AT6" s="1109"/>
      <c r="AU6" s="1109"/>
      <c r="AV6" s="1109"/>
      <c r="AW6" s="1109"/>
      <c r="AX6" s="1109"/>
      <c r="AY6" s="1226"/>
    </row>
    <row r="7" spans="2:51" ht="38.15" customHeight="1" x14ac:dyDescent="0.15">
      <c r="B7" s="1098" t="s">
        <v>112</v>
      </c>
      <c r="C7" s="1099"/>
      <c r="D7" s="1099"/>
      <c r="E7" s="1099"/>
      <c r="F7" s="1099"/>
      <c r="G7" s="1099"/>
      <c r="H7" s="3713" t="s">
        <v>1991</v>
      </c>
      <c r="I7" s="3714"/>
      <c r="J7" s="3714"/>
      <c r="K7" s="3714"/>
      <c r="L7" s="3714"/>
      <c r="M7" s="3714"/>
      <c r="N7" s="3714"/>
      <c r="O7" s="3714"/>
      <c r="P7" s="3714"/>
      <c r="Q7" s="3714"/>
      <c r="R7" s="3714"/>
      <c r="S7" s="3714"/>
      <c r="T7" s="3714"/>
      <c r="U7" s="3714"/>
      <c r="V7" s="3714"/>
      <c r="W7" s="1261"/>
      <c r="X7" s="1261"/>
      <c r="Y7" s="1511"/>
      <c r="Z7" s="1108" t="s">
        <v>1992</v>
      </c>
      <c r="AA7" s="1109"/>
      <c r="AB7" s="1109"/>
      <c r="AC7" s="1109"/>
      <c r="AD7" s="1109"/>
      <c r="AE7" s="1110"/>
      <c r="AF7" s="3717" t="s">
        <v>1990</v>
      </c>
      <c r="AG7" s="1276"/>
      <c r="AH7" s="1276"/>
      <c r="AI7" s="1276"/>
      <c r="AJ7" s="1276"/>
      <c r="AK7" s="1276"/>
      <c r="AL7" s="1276"/>
      <c r="AM7" s="1276"/>
      <c r="AN7" s="1276"/>
      <c r="AO7" s="1276"/>
      <c r="AP7" s="1276"/>
      <c r="AQ7" s="1276"/>
      <c r="AR7" s="1276"/>
      <c r="AS7" s="1276"/>
      <c r="AT7" s="1276"/>
      <c r="AU7" s="1276"/>
      <c r="AV7" s="1276"/>
      <c r="AW7" s="1276"/>
      <c r="AX7" s="1276"/>
      <c r="AY7" s="3718"/>
    </row>
    <row r="8" spans="2:51" ht="38.15" customHeight="1" x14ac:dyDescent="0.15">
      <c r="B8" s="1100"/>
      <c r="C8" s="1101"/>
      <c r="D8" s="1101"/>
      <c r="E8" s="1101"/>
      <c r="F8" s="1101"/>
      <c r="G8" s="1101"/>
      <c r="H8" s="3715"/>
      <c r="I8" s="3716"/>
      <c r="J8" s="3716"/>
      <c r="K8" s="3716"/>
      <c r="L8" s="3716"/>
      <c r="M8" s="3716"/>
      <c r="N8" s="3716"/>
      <c r="O8" s="3716"/>
      <c r="P8" s="3716"/>
      <c r="Q8" s="3716"/>
      <c r="R8" s="3716"/>
      <c r="S8" s="3716"/>
      <c r="T8" s="3716"/>
      <c r="U8" s="3716"/>
      <c r="V8" s="3716"/>
      <c r="W8" s="3630"/>
      <c r="X8" s="3630"/>
      <c r="Y8" s="3631"/>
      <c r="Z8" s="1111"/>
      <c r="AA8" s="1109"/>
      <c r="AB8" s="1109"/>
      <c r="AC8" s="1109"/>
      <c r="AD8" s="1109"/>
      <c r="AE8" s="1110"/>
      <c r="AF8" s="1588"/>
      <c r="AG8" s="1588"/>
      <c r="AH8" s="1588"/>
      <c r="AI8" s="1588"/>
      <c r="AJ8" s="1588"/>
      <c r="AK8" s="1588"/>
      <c r="AL8" s="1588"/>
      <c r="AM8" s="1588"/>
      <c r="AN8" s="1588"/>
      <c r="AO8" s="1588"/>
      <c r="AP8" s="1588"/>
      <c r="AQ8" s="1588"/>
      <c r="AR8" s="1588"/>
      <c r="AS8" s="1588"/>
      <c r="AT8" s="1588"/>
      <c r="AU8" s="1588"/>
      <c r="AV8" s="1588"/>
      <c r="AW8" s="1588"/>
      <c r="AX8" s="1588"/>
      <c r="AY8" s="3719"/>
    </row>
    <row r="9" spans="2:51" ht="103.75" customHeight="1" x14ac:dyDescent="0.15">
      <c r="B9" s="1118" t="s">
        <v>113</v>
      </c>
      <c r="C9" s="1119"/>
      <c r="D9" s="1119"/>
      <c r="E9" s="1119"/>
      <c r="F9" s="1119"/>
      <c r="G9" s="1119"/>
      <c r="H9" s="2155" t="s">
        <v>1993</v>
      </c>
      <c r="I9" s="3246"/>
      <c r="J9" s="3246"/>
      <c r="K9" s="3246"/>
      <c r="L9" s="3246"/>
      <c r="M9" s="3246"/>
      <c r="N9" s="3246"/>
      <c r="O9" s="3246"/>
      <c r="P9" s="3246"/>
      <c r="Q9" s="3246"/>
      <c r="R9" s="3246"/>
      <c r="S9" s="3246"/>
      <c r="T9" s="3246"/>
      <c r="U9" s="3246"/>
      <c r="V9" s="3246"/>
      <c r="W9" s="3246"/>
      <c r="X9" s="3246"/>
      <c r="Y9" s="3246"/>
      <c r="Z9" s="3246"/>
      <c r="AA9" s="3246"/>
      <c r="AB9" s="3246"/>
      <c r="AC9" s="3246"/>
      <c r="AD9" s="3246"/>
      <c r="AE9" s="3246"/>
      <c r="AF9" s="3246"/>
      <c r="AG9" s="3246"/>
      <c r="AH9" s="3246"/>
      <c r="AI9" s="3246"/>
      <c r="AJ9" s="3246"/>
      <c r="AK9" s="3246"/>
      <c r="AL9" s="3246"/>
      <c r="AM9" s="3246"/>
      <c r="AN9" s="3246"/>
      <c r="AO9" s="3246"/>
      <c r="AP9" s="3246"/>
      <c r="AQ9" s="3246"/>
      <c r="AR9" s="3246"/>
      <c r="AS9" s="3246"/>
      <c r="AT9" s="3246"/>
      <c r="AU9" s="3246"/>
      <c r="AV9" s="3246"/>
      <c r="AW9" s="3246"/>
      <c r="AX9" s="3246"/>
      <c r="AY9" s="3247"/>
    </row>
    <row r="10" spans="2:51" ht="137.30000000000001" customHeight="1" x14ac:dyDescent="0.15">
      <c r="B10" s="1118" t="s">
        <v>114</v>
      </c>
      <c r="C10" s="1119"/>
      <c r="D10" s="1119"/>
      <c r="E10" s="1119"/>
      <c r="F10" s="1119"/>
      <c r="G10" s="1119"/>
      <c r="H10" s="2155" t="s">
        <v>1994</v>
      </c>
      <c r="I10" s="3246"/>
      <c r="J10" s="3246"/>
      <c r="K10" s="3246"/>
      <c r="L10" s="3246"/>
      <c r="M10" s="3246"/>
      <c r="N10" s="3246"/>
      <c r="O10" s="3246"/>
      <c r="P10" s="3246"/>
      <c r="Q10" s="3246"/>
      <c r="R10" s="3246"/>
      <c r="S10" s="3246"/>
      <c r="T10" s="3246"/>
      <c r="U10" s="3246"/>
      <c r="V10" s="3246"/>
      <c r="W10" s="3246"/>
      <c r="X10" s="3246"/>
      <c r="Y10" s="3246"/>
      <c r="Z10" s="3246"/>
      <c r="AA10" s="3246"/>
      <c r="AB10" s="3246"/>
      <c r="AC10" s="3246"/>
      <c r="AD10" s="3246"/>
      <c r="AE10" s="3246"/>
      <c r="AF10" s="3246"/>
      <c r="AG10" s="3246"/>
      <c r="AH10" s="3246"/>
      <c r="AI10" s="3246"/>
      <c r="AJ10" s="3246"/>
      <c r="AK10" s="3246"/>
      <c r="AL10" s="3246"/>
      <c r="AM10" s="3246"/>
      <c r="AN10" s="3246"/>
      <c r="AO10" s="3246"/>
      <c r="AP10" s="3246"/>
      <c r="AQ10" s="3246"/>
      <c r="AR10" s="3246"/>
      <c r="AS10" s="3246"/>
      <c r="AT10" s="3246"/>
      <c r="AU10" s="3246"/>
      <c r="AV10" s="3246"/>
      <c r="AW10" s="3246"/>
      <c r="AX10" s="3246"/>
      <c r="AY10" s="3247"/>
    </row>
    <row r="11" spans="2:51" ht="29.3" customHeight="1" x14ac:dyDescent="0.15">
      <c r="B11" s="1118" t="s">
        <v>10</v>
      </c>
      <c r="C11" s="1119"/>
      <c r="D11" s="1119"/>
      <c r="E11" s="1119"/>
      <c r="F11" s="1119"/>
      <c r="G11" s="1143"/>
      <c r="H11" s="1628" t="s">
        <v>1995</v>
      </c>
      <c r="I11" s="1629"/>
      <c r="J11" s="1629"/>
      <c r="K11" s="1629"/>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30"/>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35.200000000000003" customHeight="1" x14ac:dyDescent="0.15">
      <c r="B13" s="685"/>
      <c r="C13" s="686"/>
      <c r="D13" s="686"/>
      <c r="E13" s="686"/>
      <c r="F13" s="686"/>
      <c r="G13" s="687"/>
      <c r="H13" s="1159" t="s">
        <v>17</v>
      </c>
      <c r="I13" s="1160"/>
      <c r="J13" s="1165" t="s">
        <v>18</v>
      </c>
      <c r="K13" s="1166"/>
      <c r="L13" s="1166"/>
      <c r="M13" s="1166"/>
      <c r="N13" s="1166"/>
      <c r="O13" s="1166"/>
      <c r="P13" s="1167"/>
      <c r="Q13" s="3344"/>
      <c r="R13" s="3344"/>
      <c r="S13" s="3344"/>
      <c r="T13" s="3344"/>
      <c r="U13" s="3344"/>
      <c r="V13" s="3344"/>
      <c r="W13" s="3344"/>
      <c r="X13" s="3344"/>
      <c r="Y13" s="3344"/>
      <c r="Z13" s="3344"/>
      <c r="AA13" s="3344"/>
      <c r="AB13" s="3344"/>
      <c r="AC13" s="3344"/>
      <c r="AD13" s="3344"/>
      <c r="AE13" s="3344">
        <v>66.432000000000002</v>
      </c>
      <c r="AF13" s="3344"/>
      <c r="AG13" s="3344"/>
      <c r="AH13" s="3344"/>
      <c r="AI13" s="3344"/>
      <c r="AJ13" s="3344"/>
      <c r="AK13" s="3344"/>
      <c r="AL13" s="3711" t="s">
        <v>1996</v>
      </c>
      <c r="AM13" s="3344"/>
      <c r="AN13" s="3344"/>
      <c r="AO13" s="3344"/>
      <c r="AP13" s="3344"/>
      <c r="AQ13" s="3344"/>
      <c r="AR13" s="3344"/>
      <c r="AS13" s="3344">
        <f>S34</f>
        <v>158166.81899999999</v>
      </c>
      <c r="AT13" s="3344"/>
      <c r="AU13" s="3344"/>
      <c r="AV13" s="3344"/>
      <c r="AW13" s="3344"/>
      <c r="AX13" s="3344"/>
      <c r="AY13" s="3712"/>
    </row>
    <row r="14" spans="2:51" ht="20.95" customHeight="1" x14ac:dyDescent="0.15">
      <c r="B14" s="685"/>
      <c r="C14" s="686"/>
      <c r="D14" s="686"/>
      <c r="E14" s="686"/>
      <c r="F14" s="686"/>
      <c r="G14" s="687"/>
      <c r="H14" s="1161"/>
      <c r="I14" s="1162"/>
      <c r="J14" s="1173" t="s">
        <v>19</v>
      </c>
      <c r="K14" s="1174"/>
      <c r="L14" s="1174"/>
      <c r="M14" s="1174"/>
      <c r="N14" s="1174"/>
      <c r="O14" s="1174"/>
      <c r="P14" s="1175"/>
      <c r="Q14" s="3342"/>
      <c r="R14" s="3342"/>
      <c r="S14" s="3342"/>
      <c r="T14" s="3342"/>
      <c r="U14" s="3342"/>
      <c r="V14" s="3342"/>
      <c r="W14" s="3342"/>
      <c r="X14" s="3342"/>
      <c r="Y14" s="3342"/>
      <c r="Z14" s="3342"/>
      <c r="AA14" s="3342"/>
      <c r="AB14" s="3342"/>
      <c r="AC14" s="3342"/>
      <c r="AD14" s="3342"/>
      <c r="AE14" s="3708" t="s">
        <v>1997</v>
      </c>
      <c r="AF14" s="3709"/>
      <c r="AG14" s="3709"/>
      <c r="AH14" s="3709"/>
      <c r="AI14" s="3709"/>
      <c r="AJ14" s="3709"/>
      <c r="AK14" s="3710"/>
      <c r="AL14" s="3342"/>
      <c r="AM14" s="3342"/>
      <c r="AN14" s="3342"/>
      <c r="AO14" s="3342"/>
      <c r="AP14" s="3342"/>
      <c r="AQ14" s="3342"/>
      <c r="AR14" s="3342"/>
      <c r="AS14" s="2994"/>
      <c r="AT14" s="2994"/>
      <c r="AU14" s="2994"/>
      <c r="AV14" s="2994"/>
      <c r="AW14" s="2994"/>
      <c r="AX14" s="2994"/>
      <c r="AY14" s="2995"/>
    </row>
    <row r="15" spans="2:51" ht="24.75" customHeight="1" x14ac:dyDescent="0.15">
      <c r="B15" s="685"/>
      <c r="C15" s="686"/>
      <c r="D15" s="686"/>
      <c r="E15" s="686"/>
      <c r="F15" s="686"/>
      <c r="G15" s="687"/>
      <c r="H15" s="1161"/>
      <c r="I15" s="1162"/>
      <c r="J15" s="1173" t="s">
        <v>20</v>
      </c>
      <c r="K15" s="1174"/>
      <c r="L15" s="1174"/>
      <c r="M15" s="1174"/>
      <c r="N15" s="1174"/>
      <c r="O15" s="1174"/>
      <c r="P15" s="1175"/>
      <c r="Q15" s="3341"/>
      <c r="R15" s="3341"/>
      <c r="S15" s="3341"/>
      <c r="T15" s="3341"/>
      <c r="U15" s="3341"/>
      <c r="V15" s="3341"/>
      <c r="W15" s="3341"/>
      <c r="X15" s="3341"/>
      <c r="Y15" s="3341"/>
      <c r="Z15" s="3341"/>
      <c r="AA15" s="3341"/>
      <c r="AB15" s="3341"/>
      <c r="AC15" s="3341"/>
      <c r="AD15" s="3341"/>
      <c r="AE15" s="3341">
        <v>-235622.948</v>
      </c>
      <c r="AF15" s="3341"/>
      <c r="AG15" s="3341"/>
      <c r="AH15" s="3341"/>
      <c r="AI15" s="3341"/>
      <c r="AJ15" s="3341"/>
      <c r="AK15" s="3341"/>
      <c r="AL15" s="3341">
        <v>235622.948</v>
      </c>
      <c r="AM15" s="3341"/>
      <c r="AN15" s="3341"/>
      <c r="AO15" s="3341"/>
      <c r="AP15" s="3341"/>
      <c r="AQ15" s="3341"/>
      <c r="AR15" s="3341"/>
      <c r="AS15" s="2994"/>
      <c r="AT15" s="2994"/>
      <c r="AU15" s="2994"/>
      <c r="AV15" s="2994"/>
      <c r="AW15" s="2994"/>
      <c r="AX15" s="2994"/>
      <c r="AY15" s="2995"/>
    </row>
    <row r="16" spans="2:51" ht="24.75" customHeight="1" x14ac:dyDescent="0.15">
      <c r="B16" s="685"/>
      <c r="C16" s="686"/>
      <c r="D16" s="686"/>
      <c r="E16" s="686"/>
      <c r="F16" s="686"/>
      <c r="G16" s="687"/>
      <c r="H16" s="1163"/>
      <c r="I16" s="1164"/>
      <c r="J16" s="1177" t="s">
        <v>21</v>
      </c>
      <c r="K16" s="1178"/>
      <c r="L16" s="1178"/>
      <c r="M16" s="1178"/>
      <c r="N16" s="1178"/>
      <c r="O16" s="1178"/>
      <c r="P16" s="1179"/>
      <c r="Q16" s="3331">
        <f>SUM(Q13:Q15)</f>
        <v>0</v>
      </c>
      <c r="R16" s="3331"/>
      <c r="S16" s="3331"/>
      <c r="T16" s="3331"/>
      <c r="U16" s="3331"/>
      <c r="V16" s="3331"/>
      <c r="W16" s="3331"/>
      <c r="X16" s="3331">
        <f t="shared" ref="X16" si="0">SUM(X13:X15)</f>
        <v>0</v>
      </c>
      <c r="Y16" s="3331"/>
      <c r="Z16" s="3331"/>
      <c r="AA16" s="3331"/>
      <c r="AB16" s="3331"/>
      <c r="AC16" s="3331"/>
      <c r="AD16" s="3331"/>
      <c r="AE16" s="3331">
        <f>SUM(AE13:AE15)+259610</f>
        <v>24053.483999999997</v>
      </c>
      <c r="AF16" s="3331"/>
      <c r="AG16" s="3331"/>
      <c r="AH16" s="3331"/>
      <c r="AI16" s="3331"/>
      <c r="AJ16" s="3331"/>
      <c r="AK16" s="3331"/>
      <c r="AL16" s="1183">
        <f>7690+235622.948</f>
        <v>243312.948</v>
      </c>
      <c r="AM16" s="1183"/>
      <c r="AN16" s="1183"/>
      <c r="AO16" s="1183"/>
      <c r="AP16" s="1183"/>
      <c r="AQ16" s="1183"/>
      <c r="AR16" s="1183"/>
      <c r="AS16" s="3331">
        <f t="shared" ref="AS16" si="1">SUM(AS13:AS15)</f>
        <v>158166.81899999999</v>
      </c>
      <c r="AT16" s="3331"/>
      <c r="AU16" s="3331"/>
      <c r="AV16" s="3331"/>
      <c r="AW16" s="3331"/>
      <c r="AX16" s="3331"/>
      <c r="AY16" s="3707"/>
    </row>
    <row r="17" spans="2:51" ht="24.75" customHeight="1" x14ac:dyDescent="0.15">
      <c r="B17" s="685"/>
      <c r="C17" s="686"/>
      <c r="D17" s="686"/>
      <c r="E17" s="686"/>
      <c r="F17" s="686"/>
      <c r="G17" s="687"/>
      <c r="H17" s="1190" t="s">
        <v>22</v>
      </c>
      <c r="I17" s="1191"/>
      <c r="J17" s="1191"/>
      <c r="K17" s="1191"/>
      <c r="L17" s="1191"/>
      <c r="M17" s="1191"/>
      <c r="N17" s="1191"/>
      <c r="O17" s="1191"/>
      <c r="P17" s="1191"/>
      <c r="Q17" s="3706"/>
      <c r="R17" s="3706"/>
      <c r="S17" s="3706"/>
      <c r="T17" s="3706"/>
      <c r="U17" s="3706"/>
      <c r="V17" s="3706"/>
      <c r="W17" s="3706"/>
      <c r="X17" s="3706"/>
      <c r="Y17" s="3706"/>
      <c r="Z17" s="3706"/>
      <c r="AA17" s="3706"/>
      <c r="AB17" s="3706"/>
      <c r="AC17" s="3706"/>
      <c r="AD17" s="3706"/>
      <c r="AE17" s="3706">
        <v>20099.624</v>
      </c>
      <c r="AF17" s="3706"/>
      <c r="AG17" s="3706"/>
      <c r="AH17" s="3706"/>
      <c r="AI17" s="3706"/>
      <c r="AJ17" s="3706"/>
      <c r="AK17" s="3706"/>
      <c r="AL17" s="3326"/>
      <c r="AM17" s="3326"/>
      <c r="AN17" s="3326"/>
      <c r="AO17" s="3326"/>
      <c r="AP17" s="3326"/>
      <c r="AQ17" s="3326"/>
      <c r="AR17" s="3326"/>
      <c r="AS17" s="3326"/>
      <c r="AT17" s="3326"/>
      <c r="AU17" s="3326"/>
      <c r="AV17" s="3326"/>
      <c r="AW17" s="3326"/>
      <c r="AX17" s="3326"/>
      <c r="AY17" s="3330"/>
    </row>
    <row r="18" spans="2:51" ht="24.75" customHeight="1" x14ac:dyDescent="0.15">
      <c r="B18" s="1150"/>
      <c r="C18" s="1151"/>
      <c r="D18" s="1151"/>
      <c r="E18" s="1151"/>
      <c r="F18" s="1151"/>
      <c r="G18" s="1152"/>
      <c r="H18" s="1190" t="s">
        <v>23</v>
      </c>
      <c r="I18" s="1191"/>
      <c r="J18" s="1191"/>
      <c r="K18" s="1191"/>
      <c r="L18" s="1191"/>
      <c r="M18" s="1191"/>
      <c r="N18" s="1191"/>
      <c r="O18" s="1191"/>
      <c r="P18" s="1191"/>
      <c r="Q18" s="3705"/>
      <c r="R18" s="3705"/>
      <c r="S18" s="3705"/>
      <c r="T18" s="3705"/>
      <c r="U18" s="3705"/>
      <c r="V18" s="3705"/>
      <c r="W18" s="3705"/>
      <c r="X18" s="3705"/>
      <c r="Y18" s="3705"/>
      <c r="Z18" s="3705"/>
      <c r="AA18" s="3705"/>
      <c r="AB18" s="3705"/>
      <c r="AC18" s="3705"/>
      <c r="AD18" s="3705"/>
      <c r="AE18" s="3705">
        <f t="shared" ref="AE18" si="2">(AE17/AE16)</f>
        <v>0.83562214937345469</v>
      </c>
      <c r="AF18" s="3705"/>
      <c r="AG18" s="3705"/>
      <c r="AH18" s="3705"/>
      <c r="AI18" s="3705"/>
      <c r="AJ18" s="3705"/>
      <c r="AK18" s="3705"/>
      <c r="AL18" s="1193"/>
      <c r="AM18" s="1193"/>
      <c r="AN18" s="1193"/>
      <c r="AO18" s="1193"/>
      <c r="AP18" s="1193"/>
      <c r="AQ18" s="1193"/>
      <c r="AR18" s="1193"/>
      <c r="AS18" s="1193"/>
      <c r="AT18" s="1193"/>
      <c r="AU18" s="1193"/>
      <c r="AV18" s="1193"/>
      <c r="AW18" s="1193"/>
      <c r="AX18" s="1193"/>
      <c r="AY18" s="1194"/>
    </row>
    <row r="19" spans="2:51" ht="31.75" customHeight="1" x14ac:dyDescent="0.15">
      <c r="B19" s="1246" t="s">
        <v>24</v>
      </c>
      <c r="C19" s="1247"/>
      <c r="D19" s="1247"/>
      <c r="E19" s="1247"/>
      <c r="F19" s="1247"/>
      <c r="G19" s="1248"/>
      <c r="H19" s="1217" t="s">
        <v>25</v>
      </c>
      <c r="I19" s="1156"/>
      <c r="J19" s="1156"/>
      <c r="K19" s="1156"/>
      <c r="L19" s="1156"/>
      <c r="M19" s="1156"/>
      <c r="N19" s="1156"/>
      <c r="O19" s="1156"/>
      <c r="P19" s="1156"/>
      <c r="Q19" s="1156"/>
      <c r="R19" s="1156"/>
      <c r="S19" s="1156"/>
      <c r="T19" s="1156"/>
      <c r="U19" s="1156"/>
      <c r="V19" s="1156"/>
      <c r="W19" s="1156"/>
      <c r="X19" s="1156"/>
      <c r="Y19" s="1157"/>
      <c r="Z19" s="1218"/>
      <c r="AA19" s="1219"/>
      <c r="AB19" s="1220"/>
      <c r="AC19" s="1155" t="s">
        <v>26</v>
      </c>
      <c r="AD19" s="1156"/>
      <c r="AE19" s="1157"/>
      <c r="AF19" s="1199" t="s">
        <v>116</v>
      </c>
      <c r="AG19" s="1199"/>
      <c r="AH19" s="1199"/>
      <c r="AI19" s="1199"/>
      <c r="AJ19" s="1199"/>
      <c r="AK19" s="1199" t="s">
        <v>124</v>
      </c>
      <c r="AL19" s="1199"/>
      <c r="AM19" s="1199"/>
      <c r="AN19" s="1199"/>
      <c r="AO19" s="1199"/>
      <c r="AP19" s="1199" t="s">
        <v>125</v>
      </c>
      <c r="AQ19" s="1199"/>
      <c r="AR19" s="1199"/>
      <c r="AS19" s="1199"/>
      <c r="AT19" s="1199"/>
      <c r="AU19" s="1200" t="s">
        <v>1998</v>
      </c>
      <c r="AV19" s="1199"/>
      <c r="AW19" s="1199"/>
      <c r="AX19" s="1199"/>
      <c r="AY19" s="1201"/>
    </row>
    <row r="20" spans="2:51" ht="32.25" customHeight="1" x14ac:dyDescent="0.15">
      <c r="B20" s="1249"/>
      <c r="C20" s="1247"/>
      <c r="D20" s="1247"/>
      <c r="E20" s="1247"/>
      <c r="F20" s="1247"/>
      <c r="G20" s="1248"/>
      <c r="H20" s="3703" t="s">
        <v>1999</v>
      </c>
      <c r="I20" s="1261"/>
      <c r="J20" s="1261"/>
      <c r="K20" s="1261"/>
      <c r="L20" s="1261"/>
      <c r="M20" s="1261"/>
      <c r="N20" s="1261"/>
      <c r="O20" s="1261"/>
      <c r="P20" s="1261"/>
      <c r="Q20" s="1261"/>
      <c r="R20" s="1261"/>
      <c r="S20" s="1261"/>
      <c r="T20" s="1261"/>
      <c r="U20" s="1261"/>
      <c r="V20" s="1261"/>
      <c r="W20" s="1261"/>
      <c r="X20" s="1261"/>
      <c r="Y20" s="1511"/>
      <c r="Z20" s="1208" t="s">
        <v>27</v>
      </c>
      <c r="AA20" s="1209"/>
      <c r="AB20" s="1210"/>
      <c r="AC20" s="1211" t="s">
        <v>1615</v>
      </c>
      <c r="AD20" s="1211"/>
      <c r="AE20" s="1211"/>
      <c r="AF20" s="1215" t="s">
        <v>1694</v>
      </c>
      <c r="AG20" s="1215"/>
      <c r="AH20" s="1215"/>
      <c r="AI20" s="1215"/>
      <c r="AJ20" s="1215"/>
      <c r="AK20" s="1215" t="s">
        <v>1694</v>
      </c>
      <c r="AL20" s="1215"/>
      <c r="AM20" s="1215"/>
      <c r="AN20" s="1215"/>
      <c r="AO20" s="1215"/>
      <c r="AP20" s="1215">
        <v>13</v>
      </c>
      <c r="AQ20" s="1215"/>
      <c r="AR20" s="1215"/>
      <c r="AS20" s="1215"/>
      <c r="AT20" s="1215"/>
      <c r="AU20" s="1215">
        <v>100</v>
      </c>
      <c r="AV20" s="1215"/>
      <c r="AW20" s="1215"/>
      <c r="AX20" s="1215"/>
      <c r="AY20" s="1216"/>
    </row>
    <row r="21" spans="2:51" ht="32.25" customHeight="1" x14ac:dyDescent="0.15">
      <c r="B21" s="1250"/>
      <c r="C21" s="1251"/>
      <c r="D21" s="1251"/>
      <c r="E21" s="1251"/>
      <c r="F21" s="1251"/>
      <c r="G21" s="1252"/>
      <c r="H21" s="3704"/>
      <c r="I21" s="3630"/>
      <c r="J21" s="3630"/>
      <c r="K21" s="3630"/>
      <c r="L21" s="3630"/>
      <c r="M21" s="3630"/>
      <c r="N21" s="3630"/>
      <c r="O21" s="3630"/>
      <c r="P21" s="3630"/>
      <c r="Q21" s="3630"/>
      <c r="R21" s="3630"/>
      <c r="S21" s="3630"/>
      <c r="T21" s="3630"/>
      <c r="U21" s="3630"/>
      <c r="V21" s="3630"/>
      <c r="W21" s="3630"/>
      <c r="X21" s="3630"/>
      <c r="Y21" s="3631"/>
      <c r="Z21" s="1155" t="s">
        <v>28</v>
      </c>
      <c r="AA21" s="1156"/>
      <c r="AB21" s="1157"/>
      <c r="AC21" s="1239" t="s">
        <v>1615</v>
      </c>
      <c r="AD21" s="1239"/>
      <c r="AE21" s="1239"/>
      <c r="AF21" s="1215" t="s">
        <v>1694</v>
      </c>
      <c r="AG21" s="1215"/>
      <c r="AH21" s="1215"/>
      <c r="AI21" s="1215"/>
      <c r="AJ21" s="1215"/>
      <c r="AK21" s="1215" t="s">
        <v>1694</v>
      </c>
      <c r="AL21" s="1215"/>
      <c r="AM21" s="1215"/>
      <c r="AN21" s="1215"/>
      <c r="AO21" s="1215"/>
      <c r="AP21" s="3702" t="s">
        <v>1694</v>
      </c>
      <c r="AQ21" s="3702"/>
      <c r="AR21" s="3702"/>
      <c r="AS21" s="3702"/>
      <c r="AT21" s="3702"/>
      <c r="AU21" s="1241"/>
      <c r="AV21" s="1241"/>
      <c r="AW21" s="1241"/>
      <c r="AX21" s="1241"/>
      <c r="AY21" s="1242"/>
    </row>
    <row r="22" spans="2:51" ht="31.75" customHeight="1" x14ac:dyDescent="0.15">
      <c r="B22" s="1243" t="s">
        <v>29</v>
      </c>
      <c r="C22" s="1244"/>
      <c r="D22" s="1244"/>
      <c r="E22" s="1244"/>
      <c r="F22" s="1244"/>
      <c r="G22" s="1245"/>
      <c r="H22" s="1217" t="s">
        <v>30</v>
      </c>
      <c r="I22" s="1156"/>
      <c r="J22" s="1156"/>
      <c r="K22" s="1156"/>
      <c r="L22" s="1156"/>
      <c r="M22" s="1156"/>
      <c r="N22" s="1156"/>
      <c r="O22" s="1156"/>
      <c r="P22" s="1156"/>
      <c r="Q22" s="1156"/>
      <c r="R22" s="1156"/>
      <c r="S22" s="1156"/>
      <c r="T22" s="1156"/>
      <c r="U22" s="1156"/>
      <c r="V22" s="1156"/>
      <c r="W22" s="1156"/>
      <c r="X22" s="1156"/>
      <c r="Y22" s="1157"/>
      <c r="Z22" s="1218"/>
      <c r="AA22" s="1219"/>
      <c r="AB22" s="1220"/>
      <c r="AC22" s="1155" t="s">
        <v>26</v>
      </c>
      <c r="AD22" s="1156"/>
      <c r="AE22" s="1157"/>
      <c r="AF22" s="1199" t="s">
        <v>116</v>
      </c>
      <c r="AG22" s="1199"/>
      <c r="AH22" s="1199"/>
      <c r="AI22" s="1199"/>
      <c r="AJ22" s="1199"/>
      <c r="AK22" s="1199" t="s">
        <v>124</v>
      </c>
      <c r="AL22" s="1199"/>
      <c r="AM22" s="1199"/>
      <c r="AN22" s="1199"/>
      <c r="AO22" s="1199"/>
      <c r="AP22" s="1199" t="s">
        <v>125</v>
      </c>
      <c r="AQ22" s="1199"/>
      <c r="AR22" s="1199"/>
      <c r="AS22" s="1199"/>
      <c r="AT22" s="1199"/>
      <c r="AU22" s="1264" t="s">
        <v>31</v>
      </c>
      <c r="AV22" s="1265"/>
      <c r="AW22" s="1265"/>
      <c r="AX22" s="1265"/>
      <c r="AY22" s="1266"/>
    </row>
    <row r="23" spans="2:51" ht="39.950000000000003" customHeight="1" x14ac:dyDescent="0.15">
      <c r="B23" s="688"/>
      <c r="C23" s="689"/>
      <c r="D23" s="689"/>
      <c r="E23" s="689"/>
      <c r="F23" s="689"/>
      <c r="G23" s="690"/>
      <c r="H23" s="1267" t="s">
        <v>2000</v>
      </c>
      <c r="I23" s="1262"/>
      <c r="J23" s="1262"/>
      <c r="K23" s="1262"/>
      <c r="L23" s="1262"/>
      <c r="M23" s="1262"/>
      <c r="N23" s="1262"/>
      <c r="O23" s="1262"/>
      <c r="P23" s="1262"/>
      <c r="Q23" s="1262"/>
      <c r="R23" s="1262"/>
      <c r="S23" s="1262"/>
      <c r="T23" s="1262"/>
      <c r="U23" s="1262"/>
      <c r="V23" s="1262"/>
      <c r="W23" s="1262"/>
      <c r="X23" s="1262"/>
      <c r="Y23" s="1268"/>
      <c r="Z23" s="1269" t="s">
        <v>32</v>
      </c>
      <c r="AA23" s="1270"/>
      <c r="AB23" s="1271"/>
      <c r="AC23" s="1275" t="s">
        <v>2001</v>
      </c>
      <c r="AD23" s="1276"/>
      <c r="AE23" s="1277"/>
      <c r="AF23" s="1239" t="s">
        <v>1694</v>
      </c>
      <c r="AG23" s="1239"/>
      <c r="AH23" s="1239"/>
      <c r="AI23" s="1239"/>
      <c r="AJ23" s="1239"/>
      <c r="AK23" s="1239" t="s">
        <v>1694</v>
      </c>
      <c r="AL23" s="1239"/>
      <c r="AM23" s="1239"/>
      <c r="AN23" s="1239"/>
      <c r="AO23" s="1239"/>
      <c r="AP23" s="1239">
        <v>285</v>
      </c>
      <c r="AQ23" s="1239"/>
      <c r="AR23" s="1239"/>
      <c r="AS23" s="1239"/>
      <c r="AT23" s="1239"/>
      <c r="AU23" s="1590" t="s">
        <v>1694</v>
      </c>
      <c r="AV23" s="1254"/>
      <c r="AW23" s="1254"/>
      <c r="AX23" s="1254"/>
      <c r="AY23" s="1255"/>
    </row>
    <row r="24" spans="2:51" ht="26.85" customHeight="1" x14ac:dyDescent="0.15">
      <c r="B24" s="670"/>
      <c r="C24" s="554"/>
      <c r="D24" s="554"/>
      <c r="E24" s="554"/>
      <c r="F24" s="554"/>
      <c r="G24" s="1573"/>
      <c r="H24" s="3699"/>
      <c r="I24" s="3700"/>
      <c r="J24" s="3700"/>
      <c r="K24" s="3700"/>
      <c r="L24" s="3700"/>
      <c r="M24" s="3700"/>
      <c r="N24" s="3700"/>
      <c r="O24" s="3700"/>
      <c r="P24" s="3700"/>
      <c r="Q24" s="3700"/>
      <c r="R24" s="3700"/>
      <c r="S24" s="3700"/>
      <c r="T24" s="3700"/>
      <c r="U24" s="3700"/>
      <c r="V24" s="3700"/>
      <c r="W24" s="3700"/>
      <c r="X24" s="3700"/>
      <c r="Y24" s="3701"/>
      <c r="Z24" s="1584"/>
      <c r="AA24" s="1585"/>
      <c r="AB24" s="1586"/>
      <c r="AC24" s="1587"/>
      <c r="AD24" s="1588"/>
      <c r="AE24" s="1589"/>
      <c r="AF24" s="2022"/>
      <c r="AG24" s="1395"/>
      <c r="AH24" s="1395"/>
      <c r="AI24" s="1395"/>
      <c r="AJ24" s="1396"/>
      <c r="AK24" s="2022" t="s">
        <v>2002</v>
      </c>
      <c r="AL24" s="1395"/>
      <c r="AM24" s="1395"/>
      <c r="AN24" s="1395"/>
      <c r="AO24" s="1396"/>
      <c r="AP24" s="2022" t="s">
        <v>2002</v>
      </c>
      <c r="AQ24" s="1395"/>
      <c r="AR24" s="1395"/>
      <c r="AS24" s="1395"/>
      <c r="AT24" s="1396"/>
      <c r="AU24" s="2022" t="s">
        <v>2002</v>
      </c>
      <c r="AV24" s="1395"/>
      <c r="AW24" s="1395"/>
      <c r="AX24" s="1395"/>
      <c r="AY24" s="3398"/>
    </row>
    <row r="25" spans="2:51" ht="64.8" customHeight="1" x14ac:dyDescent="0.15">
      <c r="B25" s="1243" t="s">
        <v>34</v>
      </c>
      <c r="C25" s="1256"/>
      <c r="D25" s="1256"/>
      <c r="E25" s="1256"/>
      <c r="F25" s="1256"/>
      <c r="G25" s="1256"/>
      <c r="H25" s="2769" t="s">
        <v>2003</v>
      </c>
      <c r="I25" s="2461"/>
      <c r="J25" s="2461"/>
      <c r="K25" s="2461"/>
      <c r="L25" s="2461"/>
      <c r="M25" s="2461"/>
      <c r="N25" s="2461"/>
      <c r="O25" s="2461"/>
      <c r="P25" s="2461"/>
      <c r="Q25" s="2461"/>
      <c r="R25" s="2461"/>
      <c r="S25" s="2461"/>
      <c r="T25" s="2461"/>
      <c r="U25" s="2461"/>
      <c r="V25" s="2461"/>
      <c r="W25" s="2461"/>
      <c r="X25" s="2461"/>
      <c r="Y25" s="2461"/>
      <c r="Z25" s="1258" t="s">
        <v>35</v>
      </c>
      <c r="AA25" s="1259"/>
      <c r="AB25" s="1260"/>
      <c r="AC25" s="1111" t="s">
        <v>1694</v>
      </c>
      <c r="AD25" s="1109"/>
      <c r="AE25" s="1109"/>
      <c r="AF25" s="1109"/>
      <c r="AG25" s="1109"/>
      <c r="AH25" s="1109"/>
      <c r="AI25" s="1109"/>
      <c r="AJ25" s="1109"/>
      <c r="AK25" s="1109"/>
      <c r="AL25" s="1109"/>
      <c r="AM25" s="1109"/>
      <c r="AN25" s="1109"/>
      <c r="AO25" s="1109"/>
      <c r="AP25" s="1109"/>
      <c r="AQ25" s="1109"/>
      <c r="AR25" s="1109"/>
      <c r="AS25" s="1109"/>
      <c r="AT25" s="1109"/>
      <c r="AU25" s="1109"/>
      <c r="AV25" s="1109"/>
      <c r="AW25" s="1109"/>
      <c r="AX25" s="1109"/>
      <c r="AY25" s="1226"/>
    </row>
    <row r="26" spans="2:51" ht="23.1" customHeight="1" x14ac:dyDescent="0.15">
      <c r="B26" s="3683" t="s">
        <v>2004</v>
      </c>
      <c r="C26" s="3684"/>
      <c r="D26" s="1323" t="s">
        <v>37</v>
      </c>
      <c r="E26" s="1324"/>
      <c r="F26" s="1324"/>
      <c r="G26" s="1324"/>
      <c r="H26" s="1324"/>
      <c r="I26" s="1324"/>
      <c r="J26" s="1324"/>
      <c r="K26" s="1324"/>
      <c r="L26" s="1325"/>
      <c r="M26" s="1326" t="s">
        <v>38</v>
      </c>
      <c r="N26" s="1326"/>
      <c r="O26" s="1326"/>
      <c r="P26" s="1326"/>
      <c r="Q26" s="1326"/>
      <c r="R26" s="1326"/>
      <c r="S26" s="1327" t="s">
        <v>117</v>
      </c>
      <c r="T26" s="1327"/>
      <c r="U26" s="1327"/>
      <c r="V26" s="1327"/>
      <c r="W26" s="1327"/>
      <c r="X26" s="1327"/>
      <c r="Y26" s="1328" t="s">
        <v>39</v>
      </c>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9"/>
    </row>
    <row r="27" spans="2:51" ht="23.1" customHeight="1" x14ac:dyDescent="0.15">
      <c r="B27" s="3685"/>
      <c r="C27" s="3686"/>
      <c r="D27" s="3689" t="s">
        <v>2005</v>
      </c>
      <c r="E27" s="3690"/>
      <c r="F27" s="3690"/>
      <c r="G27" s="3690"/>
      <c r="H27" s="3690"/>
      <c r="I27" s="3690"/>
      <c r="J27" s="3690"/>
      <c r="K27" s="3690"/>
      <c r="L27" s="3691"/>
      <c r="M27" s="3692">
        <v>3898.9949999999999</v>
      </c>
      <c r="N27" s="3692"/>
      <c r="O27" s="3692"/>
      <c r="P27" s="3692"/>
      <c r="Q27" s="3692"/>
      <c r="R27" s="3692"/>
      <c r="S27" s="3692">
        <v>4731.0389999999998</v>
      </c>
      <c r="T27" s="3692"/>
      <c r="U27" s="3692"/>
      <c r="V27" s="3692"/>
      <c r="W27" s="3692"/>
      <c r="X27" s="3692"/>
      <c r="Y27" s="3693" t="s">
        <v>2006</v>
      </c>
      <c r="Z27" s="3694"/>
      <c r="AA27" s="3694"/>
      <c r="AB27" s="3694"/>
      <c r="AC27" s="3694"/>
      <c r="AD27" s="3694"/>
      <c r="AE27" s="3694"/>
      <c r="AF27" s="3694"/>
      <c r="AG27" s="3694"/>
      <c r="AH27" s="3694"/>
      <c r="AI27" s="3694"/>
      <c r="AJ27" s="3694"/>
      <c r="AK27" s="3694"/>
      <c r="AL27" s="3694"/>
      <c r="AM27" s="3694"/>
      <c r="AN27" s="3694"/>
      <c r="AO27" s="3694"/>
      <c r="AP27" s="3694"/>
      <c r="AQ27" s="3694"/>
      <c r="AR27" s="3694"/>
      <c r="AS27" s="3694"/>
      <c r="AT27" s="3694"/>
      <c r="AU27" s="3694"/>
      <c r="AV27" s="3694"/>
      <c r="AW27" s="3694"/>
      <c r="AX27" s="3694"/>
      <c r="AY27" s="3695"/>
    </row>
    <row r="28" spans="2:51" ht="23.1" customHeight="1" x14ac:dyDescent="0.15">
      <c r="B28" s="3685"/>
      <c r="C28" s="3686"/>
      <c r="D28" s="3153" t="s">
        <v>2007</v>
      </c>
      <c r="E28" s="3681"/>
      <c r="F28" s="3681"/>
      <c r="G28" s="3681"/>
      <c r="H28" s="3681"/>
      <c r="I28" s="3681"/>
      <c r="J28" s="3681"/>
      <c r="K28" s="3681"/>
      <c r="L28" s="3682"/>
      <c r="M28" s="3680">
        <v>3733</v>
      </c>
      <c r="N28" s="3680"/>
      <c r="O28" s="3680"/>
      <c r="P28" s="3680"/>
      <c r="Q28" s="3680"/>
      <c r="R28" s="3680"/>
      <c r="S28" s="3680">
        <v>153017.46900000001</v>
      </c>
      <c r="T28" s="3680"/>
      <c r="U28" s="3680"/>
      <c r="V28" s="3680"/>
      <c r="W28" s="3680"/>
      <c r="X28" s="3680"/>
      <c r="Y28" s="3696"/>
      <c r="Z28" s="3697"/>
      <c r="AA28" s="3697"/>
      <c r="AB28" s="3697"/>
      <c r="AC28" s="3697"/>
      <c r="AD28" s="3697"/>
      <c r="AE28" s="3697"/>
      <c r="AF28" s="3697"/>
      <c r="AG28" s="3697"/>
      <c r="AH28" s="3697"/>
      <c r="AI28" s="3697"/>
      <c r="AJ28" s="3697"/>
      <c r="AK28" s="3697"/>
      <c r="AL28" s="3697"/>
      <c r="AM28" s="3697"/>
      <c r="AN28" s="3697"/>
      <c r="AO28" s="3697"/>
      <c r="AP28" s="3697"/>
      <c r="AQ28" s="3697"/>
      <c r="AR28" s="3697"/>
      <c r="AS28" s="3697"/>
      <c r="AT28" s="3697"/>
      <c r="AU28" s="3697"/>
      <c r="AV28" s="3697"/>
      <c r="AW28" s="3697"/>
      <c r="AX28" s="3697"/>
      <c r="AY28" s="3698"/>
    </row>
    <row r="29" spans="2:51" ht="23.1" customHeight="1" x14ac:dyDescent="0.15">
      <c r="B29" s="3685"/>
      <c r="C29" s="3686"/>
      <c r="D29" s="3153" t="s">
        <v>2008</v>
      </c>
      <c r="E29" s="3681"/>
      <c r="F29" s="3681"/>
      <c r="G29" s="3681"/>
      <c r="H29" s="3681"/>
      <c r="I29" s="3681"/>
      <c r="J29" s="3681"/>
      <c r="K29" s="3681"/>
      <c r="L29" s="3682"/>
      <c r="M29" s="1776">
        <v>58</v>
      </c>
      <c r="N29" s="1777"/>
      <c r="O29" s="1777"/>
      <c r="P29" s="1777"/>
      <c r="Q29" s="1777"/>
      <c r="R29" s="2678"/>
      <c r="S29" s="1776">
        <v>418.31099999999998</v>
      </c>
      <c r="T29" s="1777"/>
      <c r="U29" s="1777"/>
      <c r="V29" s="1777"/>
      <c r="W29" s="1777"/>
      <c r="X29" s="2678"/>
      <c r="Y29" s="1294"/>
      <c r="Z29" s="1295"/>
      <c r="AA29" s="1295"/>
      <c r="AB29" s="1295"/>
      <c r="AC29" s="1295"/>
      <c r="AD29" s="1295"/>
      <c r="AE29" s="1295"/>
      <c r="AF29" s="1295"/>
      <c r="AG29" s="1295"/>
      <c r="AH29" s="1295"/>
      <c r="AI29" s="1295"/>
      <c r="AJ29" s="1295"/>
      <c r="AK29" s="1295"/>
      <c r="AL29" s="1295"/>
      <c r="AM29" s="1295"/>
      <c r="AN29" s="1295"/>
      <c r="AO29" s="1295"/>
      <c r="AP29" s="1295"/>
      <c r="AQ29" s="1295"/>
      <c r="AR29" s="1295"/>
      <c r="AS29" s="1295"/>
      <c r="AT29" s="1295"/>
      <c r="AU29" s="1295"/>
      <c r="AV29" s="1295"/>
      <c r="AW29" s="1295"/>
      <c r="AX29" s="1295"/>
      <c r="AY29" s="1296"/>
    </row>
    <row r="30" spans="2:51" ht="23.1" customHeight="1" x14ac:dyDescent="0.15">
      <c r="B30" s="3685"/>
      <c r="C30" s="3686"/>
      <c r="D30" s="3676"/>
      <c r="E30" s="2745"/>
      <c r="F30" s="2745"/>
      <c r="G30" s="2745"/>
      <c r="H30" s="2745"/>
      <c r="I30" s="2745"/>
      <c r="J30" s="2745"/>
      <c r="K30" s="2745"/>
      <c r="L30" s="2746"/>
      <c r="M30" s="1621"/>
      <c r="N30" s="1622"/>
      <c r="O30" s="1622"/>
      <c r="P30" s="1622"/>
      <c r="Q30" s="1622"/>
      <c r="R30" s="1623"/>
      <c r="S30" s="1176"/>
      <c r="T30" s="1176"/>
      <c r="U30" s="1176"/>
      <c r="V30" s="1176"/>
      <c r="W30" s="1176"/>
      <c r="X30" s="1176"/>
      <c r="Y30" s="1294"/>
      <c r="Z30" s="1295"/>
      <c r="AA30" s="1295"/>
      <c r="AB30" s="1295"/>
      <c r="AC30" s="1295"/>
      <c r="AD30" s="1295"/>
      <c r="AE30" s="1295"/>
      <c r="AF30" s="1295"/>
      <c r="AG30" s="1295"/>
      <c r="AH30" s="1295"/>
      <c r="AI30" s="1295"/>
      <c r="AJ30" s="1295"/>
      <c r="AK30" s="1295"/>
      <c r="AL30" s="1295"/>
      <c r="AM30" s="1295"/>
      <c r="AN30" s="1295"/>
      <c r="AO30" s="1295"/>
      <c r="AP30" s="1295"/>
      <c r="AQ30" s="1295"/>
      <c r="AR30" s="1295"/>
      <c r="AS30" s="1295"/>
      <c r="AT30" s="1295"/>
      <c r="AU30" s="1295"/>
      <c r="AV30" s="1295"/>
      <c r="AW30" s="1295"/>
      <c r="AX30" s="1295"/>
      <c r="AY30" s="1296"/>
    </row>
    <row r="31" spans="2:51" ht="23.1" customHeight="1" x14ac:dyDescent="0.15">
      <c r="B31" s="3685"/>
      <c r="C31" s="3686"/>
      <c r="D31" s="3676"/>
      <c r="E31" s="2745"/>
      <c r="F31" s="2745"/>
      <c r="G31" s="2745"/>
      <c r="H31" s="2745"/>
      <c r="I31" s="2745"/>
      <c r="J31" s="2745"/>
      <c r="K31" s="2745"/>
      <c r="L31" s="2746"/>
      <c r="M31" s="3301"/>
      <c r="N31" s="3301"/>
      <c r="O31" s="3301"/>
      <c r="P31" s="3301"/>
      <c r="Q31" s="3301"/>
      <c r="R31" s="3301"/>
      <c r="S31" s="1176"/>
      <c r="T31" s="1176"/>
      <c r="U31" s="1176"/>
      <c r="V31" s="1176"/>
      <c r="W31" s="1176"/>
      <c r="X31" s="1176"/>
      <c r="Y31" s="1294"/>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6"/>
    </row>
    <row r="32" spans="2:51" ht="23.1" customHeight="1" x14ac:dyDescent="0.15">
      <c r="B32" s="3685"/>
      <c r="C32" s="3686"/>
      <c r="D32" s="3676"/>
      <c r="E32" s="2745"/>
      <c r="F32" s="2745"/>
      <c r="G32" s="2745"/>
      <c r="H32" s="2745"/>
      <c r="I32" s="2745"/>
      <c r="J32" s="2745"/>
      <c r="K32" s="2745"/>
      <c r="L32" s="2746"/>
      <c r="M32" s="3301"/>
      <c r="N32" s="3301"/>
      <c r="O32" s="3301"/>
      <c r="P32" s="3301"/>
      <c r="Q32" s="3301"/>
      <c r="R32" s="3301"/>
      <c r="S32" s="1176"/>
      <c r="T32" s="1176"/>
      <c r="U32" s="1176"/>
      <c r="V32" s="1176"/>
      <c r="W32" s="1176"/>
      <c r="X32" s="1176"/>
      <c r="Y32" s="1294"/>
      <c r="Z32" s="1295"/>
      <c r="AA32" s="1295"/>
      <c r="AB32" s="1295"/>
      <c r="AC32" s="1295"/>
      <c r="AD32" s="1295"/>
      <c r="AE32" s="1295"/>
      <c r="AF32" s="1295"/>
      <c r="AG32" s="1295"/>
      <c r="AH32" s="1295"/>
      <c r="AI32" s="1295"/>
      <c r="AJ32" s="1295"/>
      <c r="AK32" s="1295"/>
      <c r="AL32" s="1295"/>
      <c r="AM32" s="1295"/>
      <c r="AN32" s="1295"/>
      <c r="AO32" s="1295"/>
      <c r="AP32" s="1295"/>
      <c r="AQ32" s="1295"/>
      <c r="AR32" s="1295"/>
      <c r="AS32" s="1295"/>
      <c r="AT32" s="1295"/>
      <c r="AU32" s="1295"/>
      <c r="AV32" s="1295"/>
      <c r="AW32" s="1295"/>
      <c r="AX32" s="1295"/>
      <c r="AY32" s="1296"/>
    </row>
    <row r="33" spans="1:51" ht="23.1" customHeight="1" x14ac:dyDescent="0.15">
      <c r="B33" s="3685"/>
      <c r="C33" s="3686"/>
      <c r="D33" s="3677"/>
      <c r="E33" s="3678"/>
      <c r="F33" s="3678"/>
      <c r="G33" s="3678"/>
      <c r="H33" s="3678"/>
      <c r="I33" s="3678"/>
      <c r="J33" s="3678"/>
      <c r="K33" s="3678"/>
      <c r="L33" s="3679"/>
      <c r="M33" s="2828"/>
      <c r="N33" s="2828"/>
      <c r="O33" s="2828"/>
      <c r="P33" s="2828"/>
      <c r="Q33" s="2828"/>
      <c r="R33" s="2828"/>
      <c r="S33" s="1185"/>
      <c r="T33" s="1185"/>
      <c r="U33" s="1185"/>
      <c r="V33" s="1185"/>
      <c r="W33" s="1185"/>
      <c r="X33" s="1185"/>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23.1" customHeight="1" x14ac:dyDescent="0.15">
      <c r="B34" s="3687"/>
      <c r="C34" s="3688"/>
      <c r="D34" s="1303" t="s">
        <v>21</v>
      </c>
      <c r="E34" s="1304"/>
      <c r="F34" s="1304"/>
      <c r="G34" s="1304"/>
      <c r="H34" s="1304"/>
      <c r="I34" s="1304"/>
      <c r="J34" s="1304"/>
      <c r="K34" s="1304"/>
      <c r="L34" s="1305"/>
      <c r="M34" s="3675">
        <f>SUM(M27:M33)</f>
        <v>7689.9949999999999</v>
      </c>
      <c r="N34" s="3675"/>
      <c r="O34" s="3675"/>
      <c r="P34" s="3675"/>
      <c r="Q34" s="3675"/>
      <c r="R34" s="3675"/>
      <c r="S34" s="3675">
        <f>SUM(S27:S33)</f>
        <v>158166.81899999999</v>
      </c>
      <c r="T34" s="3675"/>
      <c r="U34" s="3675"/>
      <c r="V34" s="3675"/>
      <c r="W34" s="3675"/>
      <c r="X34" s="3675"/>
      <c r="Y34" s="1310"/>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2"/>
    </row>
    <row r="35" spans="1:51" ht="2.95" customHeight="1" x14ac:dyDescent="0.15">
      <c r="A35" s="35"/>
      <c r="B35" s="2"/>
      <c r="C35" s="2"/>
      <c r="D35" s="111"/>
      <c r="E35" s="111"/>
      <c r="F35" s="111"/>
      <c r="G35" s="111"/>
      <c r="H35" s="111"/>
      <c r="I35" s="111"/>
      <c r="J35" s="111"/>
      <c r="K35" s="111"/>
      <c r="L35" s="111"/>
      <c r="M35" s="111"/>
      <c r="N35" s="111"/>
      <c r="O35" s="111"/>
      <c r="P35" s="111"/>
      <c r="Q35" s="111"/>
      <c r="R35" s="111"/>
      <c r="S35" s="111"/>
      <c r="T35" s="111"/>
      <c r="U35" s="111"/>
      <c r="V35" s="111"/>
      <c r="W35" s="111"/>
      <c r="X35" s="111"/>
      <c r="Y35" s="111"/>
      <c r="Z35" s="111"/>
      <c r="AA35" s="111"/>
      <c r="AB35" s="111"/>
      <c r="AC35" s="111"/>
      <c r="AD35" s="111"/>
      <c r="AE35" s="111"/>
      <c r="AF35" s="111"/>
      <c r="AG35" s="111"/>
      <c r="AH35" s="111"/>
      <c r="AI35" s="111"/>
      <c r="AJ35" s="111"/>
      <c r="AK35" s="111"/>
      <c r="AL35" s="111"/>
      <c r="AM35" s="111"/>
      <c r="AN35" s="111"/>
      <c r="AO35" s="111"/>
      <c r="AP35" s="111"/>
      <c r="AQ35" s="111"/>
      <c r="AR35" s="111"/>
      <c r="AS35" s="111"/>
      <c r="AT35" s="111"/>
      <c r="AU35" s="111"/>
      <c r="AV35" s="111"/>
      <c r="AW35" s="111"/>
      <c r="AX35" s="111"/>
      <c r="AY35" s="111"/>
    </row>
    <row r="36" spans="1:51" ht="2.95" customHeight="1" thickBot="1" x14ac:dyDescent="0.2">
      <c r="A36" s="35"/>
      <c r="B36" s="3"/>
      <c r="C36" s="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1313" t="s">
        <v>42</v>
      </c>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7"/>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1314"/>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15"/>
      <c r="AS40" s="1315"/>
      <c r="AT40" s="1315"/>
      <c r="AU40" s="1315"/>
      <c r="AV40" s="1315"/>
      <c r="AW40" s="1315"/>
      <c r="AX40" s="1315"/>
      <c r="AY40" s="1316"/>
    </row>
    <row r="41" spans="1:51" ht="20.95" hidden="1" customHeight="1" x14ac:dyDescent="0.15">
      <c r="A41" s="38"/>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38"/>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38"/>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38"/>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row>
    <row r="45" spans="1:51" ht="26.2" customHeight="1" x14ac:dyDescent="0.15">
      <c r="A45" s="38"/>
      <c r="B45" s="565" t="s">
        <v>49</v>
      </c>
      <c r="C45" s="566"/>
      <c r="D45" s="571" t="s">
        <v>50</v>
      </c>
      <c r="E45" s="1360"/>
      <c r="F45" s="1360"/>
      <c r="G45" s="1361"/>
      <c r="H45" s="574" t="s">
        <v>51</v>
      </c>
      <c r="I45" s="1342"/>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2"/>
      <c r="AG45" s="1343"/>
      <c r="AH45" s="2056" t="s">
        <v>2009</v>
      </c>
      <c r="AI45" s="2030"/>
      <c r="AJ45" s="2030"/>
      <c r="AK45" s="2030"/>
      <c r="AL45" s="2030"/>
      <c r="AM45" s="2030"/>
      <c r="AN45" s="2030"/>
      <c r="AO45" s="2030"/>
      <c r="AP45" s="2030"/>
      <c r="AQ45" s="2030"/>
      <c r="AR45" s="2030"/>
      <c r="AS45" s="2030"/>
      <c r="AT45" s="2030"/>
      <c r="AU45" s="2030"/>
      <c r="AV45" s="2030"/>
      <c r="AW45" s="2030"/>
      <c r="AX45" s="2030"/>
      <c r="AY45" s="2057"/>
    </row>
    <row r="46" spans="1:51" ht="33.4" customHeight="1" x14ac:dyDescent="0.15">
      <c r="A46" s="38"/>
      <c r="B46" s="567"/>
      <c r="C46" s="568"/>
      <c r="D46" s="584" t="s">
        <v>50</v>
      </c>
      <c r="E46" s="1371"/>
      <c r="F46" s="1371"/>
      <c r="G46" s="1372"/>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2058"/>
      <c r="AI46" s="2059"/>
      <c r="AJ46" s="2059"/>
      <c r="AK46" s="2059"/>
      <c r="AL46" s="2059"/>
      <c r="AM46" s="2059"/>
      <c r="AN46" s="2059"/>
      <c r="AO46" s="2059"/>
      <c r="AP46" s="2059"/>
      <c r="AQ46" s="2059"/>
      <c r="AR46" s="2059"/>
      <c r="AS46" s="2059"/>
      <c r="AT46" s="2059"/>
      <c r="AU46" s="2059"/>
      <c r="AV46" s="2059"/>
      <c r="AW46" s="2059"/>
      <c r="AX46" s="2059"/>
      <c r="AY46" s="2060"/>
    </row>
    <row r="47" spans="1:51" ht="26.2" customHeight="1" x14ac:dyDescent="0.15">
      <c r="A47" s="38"/>
      <c r="B47" s="569"/>
      <c r="C47" s="570"/>
      <c r="D47" s="1355" t="s">
        <v>1714</v>
      </c>
      <c r="E47" s="1356"/>
      <c r="F47" s="1356"/>
      <c r="G47" s="1357"/>
      <c r="H47" s="593" t="s">
        <v>1716</v>
      </c>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9"/>
      <c r="AH47" s="2061"/>
      <c r="AI47" s="2062"/>
      <c r="AJ47" s="2062"/>
      <c r="AK47" s="2062"/>
      <c r="AL47" s="2062"/>
      <c r="AM47" s="2062"/>
      <c r="AN47" s="2062"/>
      <c r="AO47" s="2062"/>
      <c r="AP47" s="2062"/>
      <c r="AQ47" s="2062"/>
      <c r="AR47" s="2062"/>
      <c r="AS47" s="2062"/>
      <c r="AT47" s="2062"/>
      <c r="AU47" s="2062"/>
      <c r="AV47" s="2062"/>
      <c r="AW47" s="2062"/>
      <c r="AX47" s="2062"/>
      <c r="AY47" s="2063"/>
    </row>
    <row r="48" spans="1:51" ht="26.2" customHeight="1" x14ac:dyDescent="0.15">
      <c r="A48" s="38"/>
      <c r="B48" s="567" t="s">
        <v>53</v>
      </c>
      <c r="C48" s="568"/>
      <c r="D48" s="610" t="s">
        <v>50</v>
      </c>
      <c r="E48" s="1360"/>
      <c r="F48" s="1360"/>
      <c r="G48" s="1361"/>
      <c r="H48" s="574" t="s">
        <v>54</v>
      </c>
      <c r="I48" s="1342"/>
      <c r="J48" s="1342"/>
      <c r="K48" s="1342"/>
      <c r="L48" s="1342"/>
      <c r="M48" s="1342"/>
      <c r="N48" s="1342"/>
      <c r="O48" s="1342"/>
      <c r="P48" s="1342"/>
      <c r="Q48" s="1342"/>
      <c r="R48" s="1342"/>
      <c r="S48" s="1342"/>
      <c r="T48" s="1342"/>
      <c r="U48" s="1342"/>
      <c r="V48" s="1342"/>
      <c r="W48" s="1342"/>
      <c r="X48" s="1342"/>
      <c r="Y48" s="1342"/>
      <c r="Z48" s="1342"/>
      <c r="AA48" s="1342"/>
      <c r="AB48" s="1342"/>
      <c r="AC48" s="1342"/>
      <c r="AD48" s="1342"/>
      <c r="AE48" s="1342"/>
      <c r="AF48" s="1342"/>
      <c r="AG48" s="1343"/>
      <c r="AH48" s="613"/>
      <c r="AI48" s="614"/>
      <c r="AJ48" s="614"/>
      <c r="AK48" s="614"/>
      <c r="AL48" s="614"/>
      <c r="AM48" s="614"/>
      <c r="AN48" s="614"/>
      <c r="AO48" s="614"/>
      <c r="AP48" s="614"/>
      <c r="AQ48" s="614"/>
      <c r="AR48" s="614"/>
      <c r="AS48" s="614"/>
      <c r="AT48" s="614"/>
      <c r="AU48" s="614"/>
      <c r="AV48" s="614"/>
      <c r="AW48" s="614"/>
      <c r="AX48" s="614"/>
      <c r="AY48" s="615"/>
    </row>
    <row r="49" spans="1:51" ht="26.2" customHeight="1" x14ac:dyDescent="0.15">
      <c r="A49" s="38"/>
      <c r="B49" s="567"/>
      <c r="C49" s="568"/>
      <c r="D49" s="627" t="s">
        <v>101</v>
      </c>
      <c r="E49" s="1371"/>
      <c r="F49" s="1371"/>
      <c r="G49" s="1372"/>
      <c r="H49" s="625" t="s">
        <v>1718</v>
      </c>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4"/>
      <c r="AH49" s="616"/>
      <c r="AI49" s="617"/>
      <c r="AJ49" s="617"/>
      <c r="AK49" s="617"/>
      <c r="AL49" s="617"/>
      <c r="AM49" s="617"/>
      <c r="AN49" s="617"/>
      <c r="AO49" s="617"/>
      <c r="AP49" s="617"/>
      <c r="AQ49" s="617"/>
      <c r="AR49" s="617"/>
      <c r="AS49" s="617"/>
      <c r="AT49" s="617"/>
      <c r="AU49" s="617"/>
      <c r="AV49" s="617"/>
      <c r="AW49" s="617"/>
      <c r="AX49" s="617"/>
      <c r="AY49" s="618"/>
    </row>
    <row r="50" spans="1:51" ht="26.2" customHeight="1" x14ac:dyDescent="0.15">
      <c r="A50" s="38"/>
      <c r="B50" s="567"/>
      <c r="C50" s="568"/>
      <c r="D50" s="627" t="s">
        <v>50</v>
      </c>
      <c r="E50" s="1371"/>
      <c r="F50" s="1371"/>
      <c r="G50" s="1372"/>
      <c r="H50" s="625" t="s">
        <v>55</v>
      </c>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4"/>
      <c r="AH50" s="616"/>
      <c r="AI50" s="617"/>
      <c r="AJ50" s="617"/>
      <c r="AK50" s="617"/>
      <c r="AL50" s="617"/>
      <c r="AM50" s="617"/>
      <c r="AN50" s="617"/>
      <c r="AO50" s="617"/>
      <c r="AP50" s="617"/>
      <c r="AQ50" s="617"/>
      <c r="AR50" s="617"/>
      <c r="AS50" s="617"/>
      <c r="AT50" s="617"/>
      <c r="AU50" s="617"/>
      <c r="AV50" s="617"/>
      <c r="AW50" s="617"/>
      <c r="AX50" s="617"/>
      <c r="AY50" s="618"/>
    </row>
    <row r="51" spans="1:51" ht="26.2" customHeight="1" x14ac:dyDescent="0.15">
      <c r="A51" s="38"/>
      <c r="B51" s="567"/>
      <c r="C51" s="568"/>
      <c r="D51" s="627" t="s">
        <v>50</v>
      </c>
      <c r="E51" s="1371"/>
      <c r="F51" s="1371"/>
      <c r="G51" s="1372"/>
      <c r="H51" s="625" t="s">
        <v>56</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616"/>
      <c r="AI51" s="617"/>
      <c r="AJ51" s="617"/>
      <c r="AK51" s="617"/>
      <c r="AL51" s="617"/>
      <c r="AM51" s="617"/>
      <c r="AN51" s="617"/>
      <c r="AO51" s="617"/>
      <c r="AP51" s="617"/>
      <c r="AQ51" s="617"/>
      <c r="AR51" s="617"/>
      <c r="AS51" s="617"/>
      <c r="AT51" s="617"/>
      <c r="AU51" s="617"/>
      <c r="AV51" s="617"/>
      <c r="AW51" s="617"/>
      <c r="AX51" s="617"/>
      <c r="AY51" s="618"/>
    </row>
    <row r="52" spans="1:51" ht="26.2" customHeight="1" x14ac:dyDescent="0.15">
      <c r="A52" s="38"/>
      <c r="B52" s="569"/>
      <c r="C52" s="570"/>
      <c r="D52" s="1355" t="s">
        <v>50</v>
      </c>
      <c r="E52" s="1356"/>
      <c r="F52" s="1356"/>
      <c r="G52" s="1357"/>
      <c r="H52" s="593" t="s">
        <v>57</v>
      </c>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8"/>
      <c r="AG52" s="1359"/>
      <c r="AH52" s="619"/>
      <c r="AI52" s="620"/>
      <c r="AJ52" s="620"/>
      <c r="AK52" s="620"/>
      <c r="AL52" s="620"/>
      <c r="AM52" s="620"/>
      <c r="AN52" s="620"/>
      <c r="AO52" s="620"/>
      <c r="AP52" s="620"/>
      <c r="AQ52" s="620"/>
      <c r="AR52" s="620"/>
      <c r="AS52" s="620"/>
      <c r="AT52" s="620"/>
      <c r="AU52" s="620"/>
      <c r="AV52" s="620"/>
      <c r="AW52" s="620"/>
      <c r="AX52" s="620"/>
      <c r="AY52" s="621"/>
    </row>
    <row r="53" spans="1:51" ht="26.2" customHeight="1" x14ac:dyDescent="0.15">
      <c r="A53" s="38"/>
      <c r="B53" s="565" t="s">
        <v>58</v>
      </c>
      <c r="C53" s="566"/>
      <c r="D53" s="610" t="s">
        <v>50</v>
      </c>
      <c r="E53" s="1360"/>
      <c r="F53" s="1360"/>
      <c r="G53" s="1361"/>
      <c r="H53" s="574" t="s">
        <v>59</v>
      </c>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3"/>
      <c r="AH53" s="613"/>
      <c r="AI53" s="614"/>
      <c r="AJ53" s="614"/>
      <c r="AK53" s="614"/>
      <c r="AL53" s="614"/>
      <c r="AM53" s="614"/>
      <c r="AN53" s="614"/>
      <c r="AO53" s="614"/>
      <c r="AP53" s="614"/>
      <c r="AQ53" s="614"/>
      <c r="AR53" s="614"/>
      <c r="AS53" s="614"/>
      <c r="AT53" s="614"/>
      <c r="AU53" s="614"/>
      <c r="AV53" s="614"/>
      <c r="AW53" s="614"/>
      <c r="AX53" s="614"/>
      <c r="AY53" s="615"/>
    </row>
    <row r="54" spans="1:51" ht="26.2" customHeight="1" x14ac:dyDescent="0.15">
      <c r="A54" s="38"/>
      <c r="B54" s="567"/>
      <c r="C54" s="568"/>
      <c r="D54" s="627" t="s">
        <v>101</v>
      </c>
      <c r="E54" s="1371"/>
      <c r="F54" s="1371"/>
      <c r="G54" s="1372"/>
      <c r="H54" s="625" t="s">
        <v>60</v>
      </c>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4"/>
      <c r="AH54" s="616"/>
      <c r="AI54" s="617"/>
      <c r="AJ54" s="617"/>
      <c r="AK54" s="617"/>
      <c r="AL54" s="617"/>
      <c r="AM54" s="617"/>
      <c r="AN54" s="617"/>
      <c r="AO54" s="617"/>
      <c r="AP54" s="617"/>
      <c r="AQ54" s="617"/>
      <c r="AR54" s="617"/>
      <c r="AS54" s="617"/>
      <c r="AT54" s="617"/>
      <c r="AU54" s="617"/>
      <c r="AV54" s="617"/>
      <c r="AW54" s="617"/>
      <c r="AX54" s="617"/>
      <c r="AY54" s="618"/>
    </row>
    <row r="55" spans="1:51" ht="26.2" customHeight="1" x14ac:dyDescent="0.15">
      <c r="A55" s="38"/>
      <c r="B55" s="567"/>
      <c r="C55" s="568"/>
      <c r="D55" s="627" t="s">
        <v>101</v>
      </c>
      <c r="E55" s="1371"/>
      <c r="F55" s="1371"/>
      <c r="G55" s="1372"/>
      <c r="H55" s="625" t="s">
        <v>1719</v>
      </c>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4"/>
      <c r="AH55" s="616"/>
      <c r="AI55" s="617"/>
      <c r="AJ55" s="617"/>
      <c r="AK55" s="617"/>
      <c r="AL55" s="617"/>
      <c r="AM55" s="617"/>
      <c r="AN55" s="617"/>
      <c r="AO55" s="617"/>
      <c r="AP55" s="617"/>
      <c r="AQ55" s="617"/>
      <c r="AR55" s="617"/>
      <c r="AS55" s="617"/>
      <c r="AT55" s="617"/>
      <c r="AU55" s="617"/>
      <c r="AV55" s="617"/>
      <c r="AW55" s="617"/>
      <c r="AX55" s="617"/>
      <c r="AY55" s="618"/>
    </row>
    <row r="56" spans="1:51" ht="26.2" customHeight="1" x14ac:dyDescent="0.15">
      <c r="A56" s="38"/>
      <c r="B56" s="567"/>
      <c r="C56" s="568"/>
      <c r="D56" s="1373" t="s">
        <v>1574</v>
      </c>
      <c r="E56" s="1374"/>
      <c r="F56" s="1374"/>
      <c r="G56" s="1375"/>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616"/>
      <c r="AI56" s="617"/>
      <c r="AJ56" s="617"/>
      <c r="AK56" s="617"/>
      <c r="AL56" s="617"/>
      <c r="AM56" s="617"/>
      <c r="AN56" s="617"/>
      <c r="AO56" s="617"/>
      <c r="AP56" s="617"/>
      <c r="AQ56" s="617"/>
      <c r="AR56" s="617"/>
      <c r="AS56" s="617"/>
      <c r="AT56" s="617"/>
      <c r="AU56" s="617"/>
      <c r="AV56" s="617"/>
      <c r="AW56" s="617"/>
      <c r="AX56" s="617"/>
      <c r="AY56" s="618"/>
    </row>
    <row r="57" spans="1:51" ht="45" customHeight="1" x14ac:dyDescent="0.15">
      <c r="A57" s="38"/>
      <c r="B57" s="567"/>
      <c r="C57" s="568"/>
      <c r="D57" s="1376"/>
      <c r="E57" s="1377"/>
      <c r="F57" s="1377"/>
      <c r="G57" s="1378"/>
      <c r="H57" s="637" t="s">
        <v>62</v>
      </c>
      <c r="I57" s="638"/>
      <c r="J57" s="638"/>
      <c r="K57" s="638"/>
      <c r="L57" s="638"/>
      <c r="M57" s="638"/>
      <c r="N57" s="638"/>
      <c r="O57" s="638"/>
      <c r="P57" s="638"/>
      <c r="Q57" s="638"/>
      <c r="R57" s="638"/>
      <c r="S57" s="638"/>
      <c r="T57" s="638"/>
      <c r="U57" s="638"/>
      <c r="V57" s="1379"/>
      <c r="W57" s="1379"/>
      <c r="X57" s="1379"/>
      <c r="Y57" s="1379"/>
      <c r="Z57" s="1379"/>
      <c r="AA57" s="1379"/>
      <c r="AB57" s="1379"/>
      <c r="AC57" s="1379"/>
      <c r="AD57" s="1379"/>
      <c r="AE57" s="1379"/>
      <c r="AF57" s="1379"/>
      <c r="AG57" s="1380"/>
      <c r="AH57" s="616"/>
      <c r="AI57" s="617"/>
      <c r="AJ57" s="617"/>
      <c r="AK57" s="617"/>
      <c r="AL57" s="617"/>
      <c r="AM57" s="617"/>
      <c r="AN57" s="617"/>
      <c r="AO57" s="617"/>
      <c r="AP57" s="617"/>
      <c r="AQ57" s="617"/>
      <c r="AR57" s="617"/>
      <c r="AS57" s="617"/>
      <c r="AT57" s="617"/>
      <c r="AU57" s="617"/>
      <c r="AV57" s="617"/>
      <c r="AW57" s="617"/>
      <c r="AX57" s="617"/>
      <c r="AY57" s="618"/>
    </row>
    <row r="58" spans="1:51" ht="26.2" customHeight="1" x14ac:dyDescent="0.15">
      <c r="A58" s="38"/>
      <c r="B58" s="569"/>
      <c r="C58" s="570"/>
      <c r="D58" s="1355" t="s">
        <v>101</v>
      </c>
      <c r="E58" s="1356"/>
      <c r="F58" s="1356"/>
      <c r="G58" s="1357"/>
      <c r="H58" s="593" t="s">
        <v>63</v>
      </c>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9"/>
      <c r="AH58" s="619"/>
      <c r="AI58" s="620"/>
      <c r="AJ58" s="620"/>
      <c r="AK58" s="620"/>
      <c r="AL58" s="620"/>
      <c r="AM58" s="620"/>
      <c r="AN58" s="620"/>
      <c r="AO58" s="620"/>
      <c r="AP58" s="620"/>
      <c r="AQ58" s="620"/>
      <c r="AR58" s="620"/>
      <c r="AS58" s="620"/>
      <c r="AT58" s="620"/>
      <c r="AU58" s="620"/>
      <c r="AV58" s="620"/>
      <c r="AW58" s="620"/>
      <c r="AX58" s="620"/>
      <c r="AY58" s="621"/>
    </row>
    <row r="59" spans="1:51" ht="180" customHeight="1" thickBot="1" x14ac:dyDescent="0.2">
      <c r="A59" s="38"/>
      <c r="B59" s="659" t="s">
        <v>64</v>
      </c>
      <c r="C59" s="660"/>
      <c r="D59" s="2231" t="s">
        <v>2010</v>
      </c>
      <c r="E59" s="2229"/>
      <c r="F59" s="2229"/>
      <c r="G59" s="2229"/>
      <c r="H59" s="2229"/>
      <c r="I59" s="2229"/>
      <c r="J59" s="2229"/>
      <c r="K59" s="2229"/>
      <c r="L59" s="2229"/>
      <c r="M59" s="2229"/>
      <c r="N59" s="2229"/>
      <c r="O59" s="2229"/>
      <c r="P59" s="2229"/>
      <c r="Q59" s="2229"/>
      <c r="R59" s="2229"/>
      <c r="S59" s="2229"/>
      <c r="T59" s="2229"/>
      <c r="U59" s="2229"/>
      <c r="V59" s="2229"/>
      <c r="W59" s="2229"/>
      <c r="X59" s="2229"/>
      <c r="Y59" s="2229"/>
      <c r="Z59" s="2229"/>
      <c r="AA59" s="2229"/>
      <c r="AB59" s="2229"/>
      <c r="AC59" s="2229"/>
      <c r="AD59" s="2229"/>
      <c r="AE59" s="2229"/>
      <c r="AF59" s="2229"/>
      <c r="AG59" s="2229"/>
      <c r="AH59" s="2229"/>
      <c r="AI59" s="2229"/>
      <c r="AJ59" s="2229"/>
      <c r="AK59" s="2229"/>
      <c r="AL59" s="2229"/>
      <c r="AM59" s="2229"/>
      <c r="AN59" s="2229"/>
      <c r="AO59" s="2229"/>
      <c r="AP59" s="2229"/>
      <c r="AQ59" s="2229"/>
      <c r="AR59" s="2229"/>
      <c r="AS59" s="2229"/>
      <c r="AT59" s="2229"/>
      <c r="AU59" s="2229"/>
      <c r="AV59" s="2229"/>
      <c r="AW59" s="2229"/>
      <c r="AX59" s="2229"/>
      <c r="AY59" s="2230"/>
    </row>
    <row r="60" spans="1:51" ht="20.95" hidden="1" customHeight="1" x14ac:dyDescent="0.15">
      <c r="A60" s="38"/>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38"/>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19.8" hidden="1" customHeight="1" x14ac:dyDescent="0.15">
      <c r="A62" s="38"/>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38"/>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122.4" customHeight="1" x14ac:dyDescent="0.15">
      <c r="A64" s="39"/>
      <c r="B64" s="641" t="s">
        <v>1944</v>
      </c>
      <c r="C64" s="1381"/>
      <c r="D64" s="1381"/>
      <c r="E64" s="1381"/>
      <c r="F64" s="1382"/>
      <c r="G64" s="1383" t="s">
        <v>2011</v>
      </c>
      <c r="H64" s="1384"/>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5"/>
    </row>
    <row r="65" spans="1:51" ht="18.350000000000001" customHeight="1" x14ac:dyDescent="0.15">
      <c r="A65" s="3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51" ht="119.15" customHeight="1" thickBot="1" x14ac:dyDescent="0.2">
      <c r="A66" s="39"/>
      <c r="B66" s="1386" t="s">
        <v>1807</v>
      </c>
      <c r="C66" s="651"/>
      <c r="D66" s="651"/>
      <c r="E66" s="651"/>
      <c r="F66" s="652"/>
      <c r="G66" s="2228" t="s">
        <v>2012</v>
      </c>
      <c r="H66" s="2229"/>
      <c r="I66" s="2229"/>
      <c r="J66" s="2229"/>
      <c r="K66" s="2229"/>
      <c r="L66" s="2229"/>
      <c r="M66" s="2229"/>
      <c r="N66" s="2229"/>
      <c r="O66" s="2229"/>
      <c r="P66" s="2229"/>
      <c r="Q66" s="2229"/>
      <c r="R66" s="2229"/>
      <c r="S66" s="2229"/>
      <c r="T66" s="2229"/>
      <c r="U66" s="2229"/>
      <c r="V66" s="2229"/>
      <c r="W66" s="2229"/>
      <c r="X66" s="2229"/>
      <c r="Y66" s="2229"/>
      <c r="Z66" s="2229"/>
      <c r="AA66" s="2229"/>
      <c r="AB66" s="2229"/>
      <c r="AC66" s="2229"/>
      <c r="AD66" s="2229"/>
      <c r="AE66" s="2229"/>
      <c r="AF66" s="2229"/>
      <c r="AG66" s="2229"/>
      <c r="AH66" s="2229"/>
      <c r="AI66" s="2229"/>
      <c r="AJ66" s="2229"/>
      <c r="AK66" s="2229"/>
      <c r="AL66" s="2229"/>
      <c r="AM66" s="2229"/>
      <c r="AN66" s="2229"/>
      <c r="AO66" s="2229"/>
      <c r="AP66" s="2229"/>
      <c r="AQ66" s="2229"/>
      <c r="AR66" s="2229"/>
      <c r="AS66" s="2229"/>
      <c r="AT66" s="2229"/>
      <c r="AU66" s="2229"/>
      <c r="AV66" s="2229"/>
      <c r="AW66" s="2229"/>
      <c r="AX66" s="2229"/>
      <c r="AY66" s="2230"/>
    </row>
    <row r="67" spans="1:51" ht="19.649999999999999" customHeight="1" x14ac:dyDescent="0.15">
      <c r="A67" s="3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51" ht="162.35" customHeight="1" thickBot="1" x14ac:dyDescent="0.2">
      <c r="A68" s="39"/>
      <c r="B68" s="3669" t="s">
        <v>2013</v>
      </c>
      <c r="C68" s="3670"/>
      <c r="D68" s="3670"/>
      <c r="E68" s="3670"/>
      <c r="F68" s="3670"/>
      <c r="G68" s="3670"/>
      <c r="H68" s="3670"/>
      <c r="I68" s="3670"/>
      <c r="J68" s="3670"/>
      <c r="K68" s="3670"/>
      <c r="L68" s="3670"/>
      <c r="M68" s="3670"/>
      <c r="N68" s="3670"/>
      <c r="O68" s="3670"/>
      <c r="P68" s="3670"/>
      <c r="Q68" s="3670"/>
      <c r="R68" s="3670"/>
      <c r="S68" s="3670"/>
      <c r="T68" s="3670"/>
      <c r="U68" s="3670"/>
      <c r="V68" s="3670"/>
      <c r="W68" s="3670"/>
      <c r="X68" s="3670"/>
      <c r="Y68" s="3670"/>
      <c r="Z68" s="3670"/>
      <c r="AA68" s="3670"/>
      <c r="AB68" s="3670"/>
      <c r="AC68" s="3670"/>
      <c r="AD68" s="3670"/>
      <c r="AE68" s="3670"/>
      <c r="AF68" s="3670"/>
      <c r="AG68" s="3670"/>
      <c r="AH68" s="3670"/>
      <c r="AI68" s="3670"/>
      <c r="AJ68" s="3670"/>
      <c r="AK68" s="3670"/>
      <c r="AL68" s="3670"/>
      <c r="AM68" s="3670"/>
      <c r="AN68" s="3670"/>
      <c r="AO68" s="3670"/>
      <c r="AP68" s="3670"/>
      <c r="AQ68" s="3670"/>
      <c r="AR68" s="3670"/>
      <c r="AS68" s="3670"/>
      <c r="AT68" s="3670"/>
      <c r="AU68" s="3670"/>
      <c r="AV68" s="3670"/>
      <c r="AW68" s="3670"/>
      <c r="AX68" s="3670"/>
      <c r="AY68" s="3671"/>
    </row>
    <row r="69" spans="1:51" ht="19.649999999999999" customHeight="1" x14ac:dyDescent="0.15">
      <c r="A69" s="3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51" ht="20" customHeight="1" x14ac:dyDescent="0.15">
      <c r="A70" s="39"/>
      <c r="B70" s="10" t="s">
        <v>72</v>
      </c>
      <c r="C70" s="11"/>
      <c r="D70" s="11"/>
      <c r="E70" s="11"/>
      <c r="F70" s="11"/>
      <c r="G70" s="11"/>
      <c r="H70" s="11"/>
      <c r="I70" s="11"/>
      <c r="J70" s="11"/>
      <c r="K70" s="11"/>
      <c r="L70" s="12"/>
      <c r="M70" s="2724">
        <v>485</v>
      </c>
      <c r="N70" s="1304"/>
      <c r="O70" s="1304"/>
      <c r="P70" s="1304"/>
      <c r="Q70" s="1304"/>
      <c r="R70" s="1304"/>
      <c r="S70" s="1304"/>
      <c r="T70" s="1304"/>
      <c r="U70" s="1304"/>
      <c r="V70" s="1304"/>
      <c r="W70" s="1304"/>
      <c r="X70" s="1304"/>
      <c r="Y70" s="1304"/>
      <c r="Z70" s="1304"/>
      <c r="AA70" s="1305"/>
      <c r="AB70" s="11" t="s">
        <v>73</v>
      </c>
      <c r="AC70" s="11"/>
      <c r="AD70" s="11"/>
      <c r="AE70" s="11"/>
      <c r="AF70" s="11"/>
      <c r="AG70" s="11"/>
      <c r="AH70" s="11"/>
      <c r="AI70" s="11"/>
      <c r="AJ70" s="11"/>
      <c r="AK70" s="12"/>
      <c r="AL70" s="3672" t="s">
        <v>2014</v>
      </c>
      <c r="AM70" s="3673"/>
      <c r="AN70" s="3673"/>
      <c r="AO70" s="3673"/>
      <c r="AP70" s="3673"/>
      <c r="AQ70" s="3673"/>
      <c r="AR70" s="3673"/>
      <c r="AS70" s="3673"/>
      <c r="AT70" s="3673"/>
      <c r="AU70" s="3673"/>
      <c r="AV70" s="3673"/>
      <c r="AW70" s="3673"/>
      <c r="AX70" s="3673"/>
      <c r="AY70" s="3674"/>
    </row>
    <row r="71" spans="1:51" ht="2.95" customHeight="1" x14ac:dyDescent="0.15">
      <c r="A71" s="38"/>
      <c r="B71" s="2"/>
      <c r="C71" s="2"/>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51" ht="2.95" customHeight="1" thickBot="1" x14ac:dyDescent="0.2">
      <c r="A72" s="38"/>
      <c r="B72" s="3"/>
      <c r="C72" s="3"/>
      <c r="D72" s="147"/>
      <c r="E72" s="147"/>
      <c r="F72" s="147"/>
      <c r="G72" s="147"/>
      <c r="H72" s="147"/>
      <c r="I72" s="147"/>
      <c r="J72" s="147"/>
      <c r="K72" s="147"/>
      <c r="L72" s="147"/>
      <c r="M72" s="147"/>
      <c r="N72" s="147"/>
      <c r="O72" s="147"/>
      <c r="P72" s="147"/>
      <c r="Q72" s="147"/>
      <c r="R72" s="147"/>
      <c r="S72" s="147"/>
      <c r="T72" s="147"/>
      <c r="U72" s="147"/>
      <c r="V72" s="147"/>
      <c r="W72" s="147"/>
      <c r="X72" s="147"/>
      <c r="Y72" s="147"/>
      <c r="Z72" s="147"/>
      <c r="AA72" s="147"/>
      <c r="AB72" s="147"/>
      <c r="AC72" s="147"/>
      <c r="AD72" s="147"/>
      <c r="AE72" s="147"/>
      <c r="AF72" s="147"/>
      <c r="AG72" s="147"/>
      <c r="AH72" s="147"/>
      <c r="AI72" s="147"/>
      <c r="AJ72" s="147"/>
      <c r="AK72" s="147"/>
      <c r="AL72" s="147"/>
      <c r="AM72" s="147"/>
      <c r="AN72" s="147"/>
      <c r="AO72" s="147"/>
      <c r="AP72" s="147"/>
      <c r="AQ72" s="147"/>
      <c r="AR72" s="147"/>
      <c r="AS72" s="147"/>
      <c r="AT72" s="147"/>
      <c r="AU72" s="147"/>
      <c r="AV72" s="147"/>
      <c r="AW72" s="147"/>
      <c r="AX72" s="147"/>
      <c r="AY72" s="147"/>
    </row>
    <row r="73" spans="1:51" ht="20.149999999999999" customHeight="1" x14ac:dyDescent="0.15">
      <c r="A73" s="39"/>
      <c r="B73" s="682" t="s">
        <v>74</v>
      </c>
      <c r="C73" s="683"/>
      <c r="D73" s="683"/>
      <c r="E73" s="683"/>
      <c r="F73" s="683"/>
      <c r="G73" s="684"/>
      <c r="H73" s="148"/>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7"/>
    </row>
    <row r="74" spans="1:51" ht="20.149999999999999" customHeight="1" x14ac:dyDescent="0.15">
      <c r="A74" s="38"/>
      <c r="B74" s="685"/>
      <c r="C74" s="686"/>
      <c r="D74" s="686"/>
      <c r="E74" s="686"/>
      <c r="F74" s="686"/>
      <c r="G74" s="687"/>
      <c r="H74" s="18"/>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20"/>
    </row>
    <row r="75" spans="1:51" ht="20.149999999999999" customHeight="1" x14ac:dyDescent="0.15">
      <c r="A75" s="38"/>
      <c r="B75" s="685"/>
      <c r="C75" s="686"/>
      <c r="D75" s="686"/>
      <c r="E75" s="686"/>
      <c r="F75" s="686"/>
      <c r="G75" s="687"/>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1" ht="20.149999999999999" customHeight="1" x14ac:dyDescent="0.15">
      <c r="A76" s="38"/>
      <c r="B76" s="685"/>
      <c r="C76" s="686"/>
      <c r="D76" s="686"/>
      <c r="E76" s="686"/>
      <c r="F76" s="686"/>
      <c r="G76" s="687"/>
      <c r="H76" s="18"/>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20"/>
    </row>
    <row r="77" spans="1:51" ht="20.149999999999999" customHeight="1" x14ac:dyDescent="0.15">
      <c r="A77" s="38"/>
      <c r="B77" s="685"/>
      <c r="C77" s="686"/>
      <c r="D77" s="686"/>
      <c r="E77" s="686"/>
      <c r="F77" s="686"/>
      <c r="G77" s="687"/>
      <c r="H77" s="18"/>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20"/>
    </row>
    <row r="78" spans="1:51" ht="20.149999999999999" customHeight="1" x14ac:dyDescent="0.15">
      <c r="A78" s="38"/>
      <c r="B78" s="685"/>
      <c r="C78" s="686"/>
      <c r="D78" s="686"/>
      <c r="E78" s="686"/>
      <c r="F78" s="686"/>
      <c r="G78" s="687"/>
      <c r="H78" s="18"/>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20"/>
    </row>
    <row r="79" spans="1:51" ht="20.149999999999999" customHeight="1" x14ac:dyDescent="0.15">
      <c r="A79" s="38"/>
      <c r="B79" s="685"/>
      <c r="C79" s="686"/>
      <c r="D79" s="686"/>
      <c r="E79" s="686"/>
      <c r="F79" s="686"/>
      <c r="G79" s="687"/>
      <c r="H79" s="18"/>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20"/>
    </row>
    <row r="80" spans="1:51" ht="20.149999999999999" customHeight="1" x14ac:dyDescent="0.15">
      <c r="A80" s="38"/>
      <c r="B80" s="685"/>
      <c r="C80" s="686"/>
      <c r="D80" s="686"/>
      <c r="E80" s="686"/>
      <c r="F80" s="686"/>
      <c r="G80" s="687"/>
      <c r="H80" s="18"/>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20"/>
    </row>
    <row r="81" spans="1:51" ht="20.149999999999999" customHeight="1" x14ac:dyDescent="0.15">
      <c r="A81" s="38"/>
      <c r="B81" s="685"/>
      <c r="C81" s="686"/>
      <c r="D81" s="686"/>
      <c r="E81" s="686"/>
      <c r="F81" s="686"/>
      <c r="G81" s="687"/>
      <c r="H81" s="18"/>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20"/>
    </row>
    <row r="82" spans="1:51" ht="20.149999999999999" customHeight="1" x14ac:dyDescent="0.15">
      <c r="A82" s="38"/>
      <c r="B82" s="685"/>
      <c r="C82" s="686"/>
      <c r="D82" s="686"/>
      <c r="E82" s="686"/>
      <c r="F82" s="686"/>
      <c r="G82" s="687"/>
      <c r="H82" s="18"/>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20"/>
    </row>
    <row r="83" spans="1:51" ht="20.149999999999999" customHeight="1" x14ac:dyDescent="0.15">
      <c r="A83" s="38"/>
      <c r="B83" s="685"/>
      <c r="C83" s="686"/>
      <c r="D83" s="686"/>
      <c r="E83" s="686"/>
      <c r="F83" s="686"/>
      <c r="G83" s="687"/>
      <c r="H83" s="18"/>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20"/>
    </row>
    <row r="84" spans="1:51" ht="20.149999999999999" customHeight="1" x14ac:dyDescent="0.15">
      <c r="A84" s="38"/>
      <c r="B84" s="685"/>
      <c r="C84" s="686"/>
      <c r="D84" s="686"/>
      <c r="E84" s="686"/>
      <c r="F84" s="686"/>
      <c r="G84" s="687"/>
      <c r="H84" s="18"/>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20"/>
    </row>
    <row r="85" spans="1:51" ht="20.149999999999999" customHeight="1" x14ac:dyDescent="0.15">
      <c r="A85" s="38"/>
      <c r="B85" s="685"/>
      <c r="C85" s="686"/>
      <c r="D85" s="686"/>
      <c r="E85" s="686"/>
      <c r="F85" s="686"/>
      <c r="G85" s="687"/>
      <c r="H85" s="18"/>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20"/>
    </row>
    <row r="86" spans="1:51" ht="20.149999999999999" customHeight="1" x14ac:dyDescent="0.15">
      <c r="A86" s="38"/>
      <c r="B86" s="685"/>
      <c r="C86" s="686"/>
      <c r="D86" s="686"/>
      <c r="E86" s="686"/>
      <c r="F86" s="686"/>
      <c r="G86" s="687"/>
      <c r="H86" s="18"/>
      <c r="I86" s="19"/>
      <c r="J86" s="19"/>
      <c r="K86" s="19"/>
      <c r="L86" s="19"/>
      <c r="M86" s="19"/>
      <c r="N86" s="19"/>
      <c r="O86" s="19"/>
      <c r="P86" s="19"/>
      <c r="Q86" s="19"/>
      <c r="R86" s="19"/>
      <c r="S86" s="19"/>
      <c r="T86" s="19"/>
      <c r="U86" s="19"/>
      <c r="V86" s="19"/>
      <c r="W86" s="19"/>
      <c r="X86" s="19"/>
      <c r="Y86" s="19"/>
      <c r="Z86" s="19"/>
      <c r="AA86" s="19"/>
      <c r="AB86" s="19"/>
      <c r="AC86" s="19"/>
      <c r="AD86" s="19"/>
      <c r="AE86" s="19"/>
      <c r="AF86" s="19"/>
      <c r="AG86" s="19"/>
      <c r="AH86" s="19"/>
      <c r="AI86" s="19"/>
      <c r="AJ86" s="19"/>
      <c r="AK86" s="19"/>
      <c r="AL86" s="19"/>
      <c r="AM86" s="19"/>
      <c r="AN86" s="19"/>
      <c r="AO86" s="19"/>
      <c r="AP86" s="19"/>
      <c r="AQ86" s="19"/>
      <c r="AR86" s="19"/>
      <c r="AS86" s="19"/>
      <c r="AT86" s="19"/>
      <c r="AU86" s="19"/>
      <c r="AV86" s="19"/>
      <c r="AW86" s="19"/>
      <c r="AX86" s="19"/>
      <c r="AY86" s="20"/>
    </row>
    <row r="87" spans="1:51" ht="20.149999999999999" customHeight="1" x14ac:dyDescent="0.15">
      <c r="A87" s="38"/>
      <c r="B87" s="685"/>
      <c r="C87" s="686"/>
      <c r="D87" s="686"/>
      <c r="E87" s="686"/>
      <c r="F87" s="686"/>
      <c r="G87" s="687"/>
      <c r="H87" s="18"/>
      <c r="I87" s="19"/>
      <c r="J87" s="19"/>
      <c r="K87" s="19"/>
      <c r="L87" s="19"/>
      <c r="M87" s="19"/>
      <c r="N87" s="19"/>
      <c r="O87" s="19"/>
      <c r="P87" s="19"/>
      <c r="Q87" s="19"/>
      <c r="R87" s="19"/>
      <c r="S87" s="19"/>
      <c r="T87" s="19"/>
      <c r="U87" s="19"/>
      <c r="V87" s="19"/>
      <c r="W87" s="19"/>
      <c r="X87" s="19"/>
      <c r="Y87" s="19"/>
      <c r="Z87" s="19"/>
      <c r="AA87" s="19"/>
      <c r="AB87" s="19"/>
      <c r="AC87" s="19"/>
      <c r="AD87" s="19"/>
      <c r="AE87" s="19"/>
      <c r="AF87" s="19"/>
      <c r="AG87" s="19"/>
      <c r="AH87" s="19"/>
      <c r="AI87" s="19"/>
      <c r="AJ87" s="19"/>
      <c r="AK87" s="19"/>
      <c r="AL87" s="19"/>
      <c r="AM87" s="19"/>
      <c r="AN87" s="19"/>
      <c r="AO87" s="19"/>
      <c r="AP87" s="19"/>
      <c r="AQ87" s="19"/>
      <c r="AR87" s="19"/>
      <c r="AS87" s="19"/>
      <c r="AT87" s="19"/>
      <c r="AU87" s="19"/>
      <c r="AV87" s="19"/>
      <c r="AW87" s="19"/>
      <c r="AX87" s="19"/>
      <c r="AY87" s="20"/>
    </row>
    <row r="88" spans="1:51" ht="20.149999999999999" customHeight="1" x14ac:dyDescent="0.15">
      <c r="A88" s="38"/>
      <c r="B88" s="685"/>
      <c r="C88" s="686"/>
      <c r="D88" s="686"/>
      <c r="E88" s="686"/>
      <c r="F88" s="686"/>
      <c r="G88" s="687"/>
      <c r="H88" s="18"/>
      <c r="I88" s="19"/>
      <c r="J88" s="19"/>
      <c r="K88" s="19"/>
      <c r="L88" s="19"/>
      <c r="M88" s="19"/>
      <c r="N88" s="19"/>
      <c r="O88" s="19"/>
      <c r="P88" s="19"/>
      <c r="Q88" s="19"/>
      <c r="R88" s="19"/>
      <c r="S88" s="19"/>
      <c r="T88" s="19"/>
      <c r="U88" s="19"/>
      <c r="V88" s="19"/>
      <c r="W88" s="19"/>
      <c r="X88" s="19"/>
      <c r="Y88" s="19"/>
      <c r="Z88" s="19"/>
      <c r="AA88" s="19"/>
      <c r="AB88" s="19"/>
      <c r="AC88" s="19"/>
      <c r="AD88" s="19"/>
      <c r="AE88" s="19"/>
      <c r="AF88" s="19"/>
      <c r="AG88" s="19"/>
      <c r="AH88" s="19"/>
      <c r="AI88" s="19"/>
      <c r="AJ88" s="19"/>
      <c r="AK88" s="19"/>
      <c r="AL88" s="19"/>
      <c r="AM88" s="19"/>
      <c r="AN88" s="19"/>
      <c r="AO88" s="19"/>
      <c r="AP88" s="19"/>
      <c r="AQ88" s="19"/>
      <c r="AR88" s="19"/>
      <c r="AS88" s="19"/>
      <c r="AT88" s="19"/>
      <c r="AU88" s="19"/>
      <c r="AV88" s="19"/>
      <c r="AW88" s="19"/>
      <c r="AX88" s="19"/>
      <c r="AY88" s="20"/>
    </row>
    <row r="89" spans="1:51" ht="20.149999999999999" customHeight="1" x14ac:dyDescent="0.15">
      <c r="A89" s="38"/>
      <c r="B89" s="685"/>
      <c r="C89" s="686"/>
      <c r="D89" s="686"/>
      <c r="E89" s="686"/>
      <c r="F89" s="686"/>
      <c r="G89" s="687"/>
      <c r="H89" s="18"/>
      <c r="I89" s="19"/>
      <c r="J89" s="19"/>
      <c r="K89" s="19"/>
      <c r="L89" s="19"/>
      <c r="M89" s="19"/>
      <c r="N89" s="19"/>
      <c r="O89" s="19"/>
      <c r="P89" s="19"/>
      <c r="Q89" s="19"/>
      <c r="R89" s="19"/>
      <c r="S89" s="19"/>
      <c r="T89" s="19"/>
      <c r="U89" s="19"/>
      <c r="V89" s="19"/>
      <c r="W89" s="19"/>
      <c r="X89" s="19"/>
      <c r="Y89" s="19"/>
      <c r="Z89" s="19"/>
      <c r="AA89" s="19"/>
      <c r="AB89" s="19"/>
      <c r="AC89" s="19"/>
      <c r="AD89" s="19"/>
      <c r="AE89" s="19"/>
      <c r="AF89" s="19"/>
      <c r="AG89" s="19"/>
      <c r="AH89" s="19"/>
      <c r="AI89" s="19"/>
      <c r="AJ89" s="19"/>
      <c r="AK89" s="19"/>
      <c r="AL89" s="19"/>
      <c r="AM89" s="19"/>
      <c r="AN89" s="19"/>
      <c r="AO89" s="19"/>
      <c r="AP89" s="19"/>
      <c r="AQ89" s="19"/>
      <c r="AR89" s="19"/>
      <c r="AS89" s="19"/>
      <c r="AT89" s="19"/>
      <c r="AU89" s="19"/>
      <c r="AV89" s="19"/>
      <c r="AW89" s="19"/>
      <c r="AX89" s="19"/>
      <c r="AY89" s="20"/>
    </row>
    <row r="90" spans="1:51" ht="20.149999999999999" customHeight="1" x14ac:dyDescent="0.15">
      <c r="A90" s="38"/>
      <c r="B90" s="685"/>
      <c r="C90" s="686"/>
      <c r="D90" s="686"/>
      <c r="E90" s="686"/>
      <c r="F90" s="686"/>
      <c r="G90" s="687"/>
      <c r="H90" s="18"/>
      <c r="I90" s="19"/>
      <c r="J90" s="19"/>
      <c r="K90" s="19"/>
      <c r="L90" s="19"/>
      <c r="M90" s="19"/>
      <c r="N90" s="19"/>
      <c r="O90" s="19"/>
      <c r="P90" s="19"/>
      <c r="Q90" s="19"/>
      <c r="R90" s="19"/>
      <c r="S90" s="19"/>
      <c r="T90" s="19"/>
      <c r="U90" s="19"/>
      <c r="V90" s="19"/>
      <c r="W90" s="19"/>
      <c r="X90" s="19"/>
      <c r="Y90" s="19"/>
      <c r="Z90" s="19"/>
      <c r="AA90" s="19"/>
      <c r="AB90" s="19"/>
      <c r="AC90" s="19"/>
      <c r="AD90" s="19"/>
      <c r="AE90" s="19"/>
      <c r="AF90" s="19"/>
      <c r="AG90" s="19"/>
      <c r="AH90" s="19"/>
      <c r="AI90" s="19"/>
      <c r="AJ90" s="19"/>
      <c r="AK90" s="19"/>
      <c r="AL90" s="19"/>
      <c r="AM90" s="19"/>
      <c r="AN90" s="19"/>
      <c r="AO90" s="19"/>
      <c r="AP90" s="19"/>
      <c r="AQ90" s="19"/>
      <c r="AR90" s="19"/>
      <c r="AS90" s="19"/>
      <c r="AT90" s="19"/>
      <c r="AU90" s="19"/>
      <c r="AV90" s="19"/>
      <c r="AW90" s="19"/>
      <c r="AX90" s="19"/>
      <c r="AY90" s="20"/>
    </row>
    <row r="91" spans="1:51" ht="20.149999999999999" customHeight="1" x14ac:dyDescent="0.15">
      <c r="A91" s="38"/>
      <c r="B91" s="685"/>
      <c r="C91" s="686"/>
      <c r="D91" s="686"/>
      <c r="E91" s="686"/>
      <c r="F91" s="686"/>
      <c r="G91" s="687"/>
      <c r="H91" s="18"/>
      <c r="I91" s="19"/>
      <c r="J91" s="19"/>
      <c r="K91" s="19"/>
      <c r="L91" s="19"/>
      <c r="M91" s="19"/>
      <c r="N91" s="19"/>
      <c r="O91" s="19"/>
      <c r="P91" s="19"/>
      <c r="Q91" s="19"/>
      <c r="R91" s="19"/>
      <c r="S91" s="19"/>
      <c r="T91" s="19"/>
      <c r="U91" s="19"/>
      <c r="V91" s="19"/>
      <c r="W91" s="19"/>
      <c r="X91" s="19"/>
      <c r="Y91" s="19"/>
      <c r="Z91" s="19"/>
      <c r="AA91" s="19"/>
      <c r="AB91" s="19"/>
      <c r="AC91" s="19"/>
      <c r="AD91" s="19"/>
      <c r="AE91" s="19"/>
      <c r="AF91" s="19"/>
      <c r="AG91" s="19"/>
      <c r="AH91" s="19"/>
      <c r="AI91" s="19"/>
      <c r="AJ91" s="19"/>
      <c r="AK91" s="19"/>
      <c r="AL91" s="19"/>
      <c r="AM91" s="19"/>
      <c r="AN91" s="19"/>
      <c r="AO91" s="19"/>
      <c r="AP91" s="19"/>
      <c r="AQ91" s="19"/>
      <c r="AR91" s="19"/>
      <c r="AS91" s="19"/>
      <c r="AT91" s="19"/>
      <c r="AU91" s="19"/>
      <c r="AV91" s="19"/>
      <c r="AW91" s="19"/>
      <c r="AX91" s="19"/>
      <c r="AY91" s="20"/>
    </row>
    <row r="92" spans="1:51" ht="20.149999999999999" customHeight="1" x14ac:dyDescent="0.15">
      <c r="A92" s="38"/>
      <c r="B92" s="685"/>
      <c r="C92" s="686"/>
      <c r="D92" s="686"/>
      <c r="E92" s="686"/>
      <c r="F92" s="686"/>
      <c r="G92" s="687"/>
      <c r="H92" s="18"/>
      <c r="I92" s="19"/>
      <c r="J92" s="19"/>
      <c r="K92" s="19"/>
      <c r="L92" s="19"/>
      <c r="M92" s="19"/>
      <c r="N92" s="19"/>
      <c r="O92" s="19"/>
      <c r="P92" s="19"/>
      <c r="Q92" s="19"/>
      <c r="R92" s="19"/>
      <c r="S92" s="19"/>
      <c r="T92" s="19"/>
      <c r="U92" s="19"/>
      <c r="V92" s="19"/>
      <c r="W92" s="19"/>
      <c r="X92" s="19"/>
      <c r="Y92" s="19"/>
      <c r="Z92" s="19"/>
      <c r="AA92" s="19"/>
      <c r="AB92" s="19"/>
      <c r="AC92" s="19"/>
      <c r="AD92" s="19"/>
      <c r="AE92" s="19"/>
      <c r="AF92" s="19"/>
      <c r="AG92" s="19"/>
      <c r="AH92" s="19"/>
      <c r="AI92" s="19"/>
      <c r="AJ92" s="19"/>
      <c r="AK92" s="19"/>
      <c r="AL92" s="19"/>
      <c r="AM92" s="19"/>
      <c r="AN92" s="19"/>
      <c r="AO92" s="19"/>
      <c r="AP92" s="19"/>
      <c r="AQ92" s="19"/>
      <c r="AR92" s="19"/>
      <c r="AS92" s="19"/>
      <c r="AT92" s="19"/>
      <c r="AU92" s="19"/>
      <c r="AV92" s="19"/>
      <c r="AW92" s="19"/>
      <c r="AX92" s="19"/>
      <c r="AY92" s="20"/>
    </row>
    <row r="93" spans="1:51" ht="20.149999999999999" customHeight="1" x14ac:dyDescent="0.15">
      <c r="A93" s="38"/>
      <c r="B93" s="685"/>
      <c r="C93" s="686"/>
      <c r="D93" s="686"/>
      <c r="E93" s="686"/>
      <c r="F93" s="686"/>
      <c r="G93" s="687"/>
      <c r="H93" s="18"/>
      <c r="I93" s="19"/>
      <c r="J93" s="19"/>
      <c r="K93" s="19"/>
      <c r="L93" s="19"/>
      <c r="M93" s="19"/>
      <c r="N93" s="19"/>
      <c r="O93" s="19"/>
      <c r="P93" s="19"/>
      <c r="Q93" s="19"/>
      <c r="R93" s="19"/>
      <c r="S93" s="19"/>
      <c r="T93" s="19"/>
      <c r="U93" s="19"/>
      <c r="V93" s="19"/>
      <c r="W93" s="19"/>
      <c r="X93" s="19"/>
      <c r="Y93" s="19"/>
      <c r="Z93" s="19"/>
      <c r="AA93" s="19"/>
      <c r="AB93" s="19"/>
      <c r="AC93" s="19"/>
      <c r="AD93" s="19"/>
      <c r="AE93" s="19"/>
      <c r="AF93" s="19"/>
      <c r="AG93" s="19"/>
      <c r="AH93" s="19"/>
      <c r="AI93" s="19"/>
      <c r="AJ93" s="19"/>
      <c r="AK93" s="19"/>
      <c r="AL93" s="19"/>
      <c r="AM93" s="19"/>
      <c r="AN93" s="19"/>
      <c r="AO93" s="19"/>
      <c r="AP93" s="19"/>
      <c r="AQ93" s="19"/>
      <c r="AR93" s="19"/>
      <c r="AS93" s="19"/>
      <c r="AT93" s="19"/>
      <c r="AU93" s="19"/>
      <c r="AV93" s="19"/>
      <c r="AW93" s="19"/>
      <c r="AX93" s="19"/>
      <c r="AY93" s="20"/>
    </row>
    <row r="94" spans="1:51" ht="20.149999999999999" customHeight="1" x14ac:dyDescent="0.15">
      <c r="A94" s="38"/>
      <c r="B94" s="685"/>
      <c r="C94" s="686"/>
      <c r="D94" s="686"/>
      <c r="E94" s="686"/>
      <c r="F94" s="686"/>
      <c r="G94" s="687"/>
      <c r="H94" s="18"/>
      <c r="I94" s="19"/>
      <c r="J94" s="19"/>
      <c r="K94" s="19"/>
      <c r="L94" s="19"/>
      <c r="M94" s="19"/>
      <c r="N94" s="19"/>
      <c r="O94" s="19"/>
      <c r="P94" s="19"/>
      <c r="Q94" s="19"/>
      <c r="R94" s="19"/>
      <c r="S94" s="19"/>
      <c r="T94" s="19"/>
      <c r="U94" s="19"/>
      <c r="V94" s="19"/>
      <c r="W94" s="19"/>
      <c r="X94" s="19"/>
      <c r="Y94" s="19"/>
      <c r="Z94" s="19"/>
      <c r="AA94" s="19"/>
      <c r="AB94" s="19"/>
      <c r="AC94" s="19"/>
      <c r="AD94" s="19"/>
      <c r="AE94" s="19"/>
      <c r="AF94" s="19"/>
      <c r="AG94" s="19"/>
      <c r="AH94" s="19"/>
      <c r="AI94" s="19"/>
      <c r="AJ94" s="19"/>
      <c r="AK94" s="19"/>
      <c r="AL94" s="19"/>
      <c r="AM94" s="19"/>
      <c r="AN94" s="19"/>
      <c r="AO94" s="19"/>
      <c r="AP94" s="19"/>
      <c r="AQ94" s="19"/>
      <c r="AR94" s="19"/>
      <c r="AS94" s="19"/>
      <c r="AT94" s="19"/>
      <c r="AU94" s="19"/>
      <c r="AV94" s="19"/>
      <c r="AW94" s="19"/>
      <c r="AX94" s="19"/>
      <c r="AY94" s="20"/>
    </row>
    <row r="95" spans="1:51" ht="20.149999999999999" customHeight="1" x14ac:dyDescent="0.15">
      <c r="A95" s="38"/>
      <c r="B95" s="685"/>
      <c r="C95" s="686"/>
      <c r="D95" s="686"/>
      <c r="E95" s="686"/>
      <c r="F95" s="686"/>
      <c r="G95" s="687"/>
      <c r="H95" s="18"/>
      <c r="I95" s="19"/>
      <c r="J95" s="19"/>
      <c r="K95" s="19"/>
      <c r="L95" s="19"/>
      <c r="M95" s="19"/>
      <c r="N95" s="19"/>
      <c r="O95" s="19"/>
      <c r="P95" s="19"/>
      <c r="Q95" s="19"/>
      <c r="R95" s="19"/>
      <c r="S95" s="19"/>
      <c r="T95" s="19"/>
      <c r="U95" s="19"/>
      <c r="V95" s="19"/>
      <c r="W95" s="19"/>
      <c r="X95" s="19"/>
      <c r="Y95" s="19"/>
      <c r="Z95" s="19"/>
      <c r="AA95" s="19"/>
      <c r="AB95" s="19"/>
      <c r="AC95" s="19"/>
      <c r="AD95" s="19"/>
      <c r="AE95" s="19"/>
      <c r="AF95" s="19"/>
      <c r="AG95" s="19"/>
      <c r="AH95" s="19"/>
      <c r="AI95" s="19"/>
      <c r="AJ95" s="19"/>
      <c r="AK95" s="19"/>
      <c r="AL95" s="19"/>
      <c r="AM95" s="19"/>
      <c r="AN95" s="19"/>
      <c r="AO95" s="19"/>
      <c r="AP95" s="19"/>
      <c r="AQ95" s="19"/>
      <c r="AR95" s="19"/>
      <c r="AS95" s="19"/>
      <c r="AT95" s="19"/>
      <c r="AU95" s="19"/>
      <c r="AV95" s="19"/>
      <c r="AW95" s="19"/>
      <c r="AX95" s="19"/>
      <c r="AY95" s="20"/>
    </row>
    <row r="96" spans="1:51" ht="20.149999999999999" customHeight="1" x14ac:dyDescent="0.15">
      <c r="A96" s="38"/>
      <c r="B96" s="685"/>
      <c r="C96" s="686"/>
      <c r="D96" s="686"/>
      <c r="E96" s="686"/>
      <c r="F96" s="686"/>
      <c r="G96" s="687"/>
      <c r="H96" s="18"/>
      <c r="I96" s="19"/>
      <c r="J96" s="19"/>
      <c r="K96" s="19"/>
      <c r="L96" s="19"/>
      <c r="M96" s="19"/>
      <c r="N96" s="19"/>
      <c r="O96" s="19"/>
      <c r="P96" s="19"/>
      <c r="Q96" s="19"/>
      <c r="R96" s="19"/>
      <c r="S96" s="19"/>
      <c r="T96" s="19"/>
      <c r="U96" s="19"/>
      <c r="V96" s="19"/>
      <c r="W96" s="19"/>
      <c r="X96" s="19"/>
      <c r="Y96" s="19"/>
      <c r="Z96" s="19"/>
      <c r="AA96" s="19"/>
      <c r="AB96" s="19"/>
      <c r="AC96" s="19"/>
      <c r="AD96" s="19"/>
      <c r="AE96" s="19"/>
      <c r="AF96" s="19"/>
      <c r="AG96" s="19"/>
      <c r="AH96" s="19"/>
      <c r="AI96" s="19"/>
      <c r="AJ96" s="19"/>
      <c r="AK96" s="19"/>
      <c r="AL96" s="19"/>
      <c r="AM96" s="19"/>
      <c r="AN96" s="19"/>
      <c r="AO96" s="19"/>
      <c r="AP96" s="19"/>
      <c r="AQ96" s="19"/>
      <c r="AR96" s="19"/>
      <c r="AS96" s="19"/>
      <c r="AT96" s="19"/>
      <c r="AU96" s="19"/>
      <c r="AV96" s="19"/>
      <c r="AW96" s="19"/>
      <c r="AX96" s="19"/>
      <c r="AY96" s="20"/>
    </row>
    <row r="97" spans="1:51" ht="20.149999999999999" customHeight="1" x14ac:dyDescent="0.15">
      <c r="A97" s="38"/>
      <c r="B97" s="685"/>
      <c r="C97" s="686"/>
      <c r="D97" s="686"/>
      <c r="E97" s="686"/>
      <c r="F97" s="686"/>
      <c r="G97" s="687"/>
      <c r="H97" s="18"/>
      <c r="I97" s="19"/>
      <c r="J97" s="19"/>
      <c r="K97" s="19"/>
      <c r="L97" s="19"/>
      <c r="M97" s="19"/>
      <c r="N97" s="19"/>
      <c r="O97" s="19"/>
      <c r="P97" s="19"/>
      <c r="Q97" s="19"/>
      <c r="R97" s="19"/>
      <c r="S97" s="19"/>
      <c r="T97" s="19"/>
      <c r="U97" s="19"/>
      <c r="V97" s="19"/>
      <c r="W97" s="19"/>
      <c r="X97" s="19"/>
      <c r="Y97" s="19"/>
      <c r="Z97" s="19"/>
      <c r="AA97" s="19"/>
      <c r="AB97" s="19"/>
      <c r="AC97" s="19"/>
      <c r="AD97" s="19"/>
      <c r="AE97" s="19"/>
      <c r="AF97" s="19"/>
      <c r="AG97" s="19"/>
      <c r="AH97" s="19"/>
      <c r="AI97" s="19"/>
      <c r="AJ97" s="19"/>
      <c r="AK97" s="19"/>
      <c r="AL97" s="19"/>
      <c r="AM97" s="19"/>
      <c r="AN97" s="19"/>
      <c r="AO97" s="19"/>
      <c r="AP97" s="19"/>
      <c r="AQ97" s="19"/>
      <c r="AR97" s="19"/>
      <c r="AS97" s="19"/>
      <c r="AT97" s="19"/>
      <c r="AU97" s="19"/>
      <c r="AV97" s="19"/>
      <c r="AW97" s="19"/>
      <c r="AX97" s="19"/>
      <c r="AY97" s="20"/>
    </row>
    <row r="98" spans="1:51" ht="20.149999999999999" customHeight="1" x14ac:dyDescent="0.15">
      <c r="A98" s="38"/>
      <c r="B98" s="685"/>
      <c r="C98" s="686"/>
      <c r="D98" s="686"/>
      <c r="E98" s="686"/>
      <c r="F98" s="686"/>
      <c r="G98" s="687"/>
      <c r="H98" s="18"/>
      <c r="I98" s="19"/>
      <c r="J98" s="19"/>
      <c r="K98" s="19"/>
      <c r="L98" s="19"/>
      <c r="M98" s="19"/>
      <c r="N98" s="19"/>
      <c r="O98" s="19"/>
      <c r="P98" s="19"/>
      <c r="Q98" s="19"/>
      <c r="R98" s="19"/>
      <c r="S98" s="19"/>
      <c r="T98" s="19"/>
      <c r="U98" s="19"/>
      <c r="V98" s="19"/>
      <c r="W98" s="19"/>
      <c r="X98" s="19"/>
      <c r="Y98" s="19"/>
      <c r="Z98" s="19"/>
      <c r="AA98" s="19"/>
      <c r="AB98" s="19"/>
      <c r="AC98" s="19"/>
      <c r="AD98" s="19"/>
      <c r="AE98" s="19"/>
      <c r="AF98" s="19"/>
      <c r="AG98" s="19"/>
      <c r="AH98" s="19"/>
      <c r="AI98" s="19"/>
      <c r="AJ98" s="19"/>
      <c r="AK98" s="19"/>
      <c r="AL98" s="19"/>
      <c r="AM98" s="19"/>
      <c r="AN98" s="19"/>
      <c r="AO98" s="19"/>
      <c r="AP98" s="19"/>
      <c r="AQ98" s="19"/>
      <c r="AR98" s="19"/>
      <c r="AS98" s="19"/>
      <c r="AT98" s="19"/>
      <c r="AU98" s="19"/>
      <c r="AV98" s="19"/>
      <c r="AW98" s="19"/>
      <c r="AX98" s="19"/>
      <c r="AY98" s="20"/>
    </row>
    <row r="99" spans="1:51" ht="20.149999999999999" customHeight="1" x14ac:dyDescent="0.15">
      <c r="A99" s="38"/>
      <c r="B99" s="685"/>
      <c r="C99" s="686"/>
      <c r="D99" s="686"/>
      <c r="E99" s="686"/>
      <c r="F99" s="686"/>
      <c r="G99" s="687"/>
      <c r="H99" s="18"/>
      <c r="I99" s="19"/>
      <c r="J99" s="19"/>
      <c r="K99" s="19"/>
      <c r="L99" s="19"/>
      <c r="M99" s="19"/>
      <c r="N99" s="19"/>
      <c r="O99" s="19"/>
      <c r="P99" s="19"/>
      <c r="Q99" s="19"/>
      <c r="R99" s="19"/>
      <c r="S99" s="19"/>
      <c r="T99" s="19"/>
      <c r="U99" s="19"/>
      <c r="V99" s="19"/>
      <c r="W99" s="19"/>
      <c r="X99" s="19"/>
      <c r="Y99" s="19"/>
      <c r="Z99" s="19"/>
      <c r="AA99" s="19"/>
      <c r="AB99" s="19"/>
      <c r="AC99" s="19"/>
      <c r="AD99" s="19"/>
      <c r="AE99" s="19"/>
      <c r="AF99" s="19"/>
      <c r="AG99" s="19"/>
      <c r="AH99" s="19"/>
      <c r="AI99" s="19"/>
      <c r="AJ99" s="19"/>
      <c r="AK99" s="19"/>
      <c r="AL99" s="19"/>
      <c r="AM99" s="19"/>
      <c r="AN99" s="19"/>
      <c r="AO99" s="19"/>
      <c r="AP99" s="19"/>
      <c r="AQ99" s="19"/>
      <c r="AR99" s="19"/>
      <c r="AS99" s="19"/>
      <c r="AT99" s="19"/>
      <c r="AU99" s="19"/>
      <c r="AV99" s="19"/>
      <c r="AW99" s="19"/>
      <c r="AX99" s="19"/>
      <c r="AY99" s="20"/>
    </row>
    <row r="100" spans="1:51" ht="20.149999999999999" customHeight="1" x14ac:dyDescent="0.15">
      <c r="A100" s="38"/>
      <c r="B100" s="685"/>
      <c r="C100" s="686"/>
      <c r="D100" s="686"/>
      <c r="E100" s="686"/>
      <c r="F100" s="686"/>
      <c r="G100" s="687"/>
      <c r="H100" s="18"/>
      <c r="I100" s="19"/>
      <c r="J100" s="19"/>
      <c r="K100" s="19"/>
      <c r="L100" s="19"/>
      <c r="M100" s="19"/>
      <c r="N100" s="19"/>
      <c r="O100" s="19"/>
      <c r="P100" s="19"/>
      <c r="Q100" s="19"/>
      <c r="R100" s="19"/>
      <c r="S100" s="19"/>
      <c r="T100" s="19"/>
      <c r="U100" s="19"/>
      <c r="V100" s="19"/>
      <c r="W100" s="19"/>
      <c r="X100" s="19"/>
      <c r="Y100" s="19"/>
      <c r="Z100" s="19"/>
      <c r="AA100" s="19"/>
      <c r="AB100" s="19"/>
      <c r="AC100" s="19"/>
      <c r="AD100" s="19"/>
      <c r="AE100" s="19"/>
      <c r="AF100" s="19"/>
      <c r="AG100" s="19"/>
      <c r="AH100" s="19"/>
      <c r="AI100" s="19"/>
      <c r="AJ100" s="19"/>
      <c r="AK100" s="19"/>
      <c r="AL100" s="19"/>
      <c r="AM100" s="19"/>
      <c r="AN100" s="19"/>
      <c r="AO100" s="19"/>
      <c r="AP100" s="19"/>
      <c r="AQ100" s="19"/>
      <c r="AR100" s="19"/>
      <c r="AS100" s="19"/>
      <c r="AT100" s="19"/>
      <c r="AU100" s="19"/>
      <c r="AV100" s="19"/>
      <c r="AW100" s="19"/>
      <c r="AX100" s="19"/>
      <c r="AY100" s="20"/>
    </row>
    <row r="101" spans="1:51" ht="20.149999999999999" customHeight="1" x14ac:dyDescent="0.15">
      <c r="A101" s="38"/>
      <c r="B101" s="685"/>
      <c r="C101" s="686"/>
      <c r="D101" s="686"/>
      <c r="E101" s="686"/>
      <c r="F101" s="686"/>
      <c r="G101" s="687"/>
      <c r="H101" s="18"/>
      <c r="I101" s="19"/>
      <c r="J101" s="19"/>
      <c r="K101" s="19"/>
      <c r="L101" s="19"/>
      <c r="M101" s="19"/>
      <c r="N101" s="19"/>
      <c r="O101" s="19"/>
      <c r="P101" s="19"/>
      <c r="Q101" s="19"/>
      <c r="R101" s="19"/>
      <c r="S101" s="19"/>
      <c r="T101" s="19"/>
      <c r="U101" s="19"/>
      <c r="V101" s="19"/>
      <c r="W101" s="19"/>
      <c r="X101" s="19"/>
      <c r="Y101" s="19"/>
      <c r="Z101" s="19"/>
      <c r="AA101" s="19"/>
      <c r="AB101" s="19"/>
      <c r="AC101" s="19"/>
      <c r="AD101" s="19"/>
      <c r="AE101" s="19"/>
      <c r="AF101" s="19"/>
      <c r="AG101" s="19"/>
      <c r="AH101" s="19"/>
      <c r="AI101" s="19"/>
      <c r="AJ101" s="19"/>
      <c r="AK101" s="19"/>
      <c r="AL101" s="19"/>
      <c r="AM101" s="19"/>
      <c r="AN101" s="19"/>
      <c r="AO101" s="19"/>
      <c r="AP101" s="19"/>
      <c r="AQ101" s="19"/>
      <c r="AR101" s="19"/>
      <c r="AS101" s="19"/>
      <c r="AT101" s="19"/>
      <c r="AU101" s="19"/>
      <c r="AV101" s="19"/>
      <c r="AW101" s="19"/>
      <c r="AX101" s="19"/>
      <c r="AY101" s="20"/>
    </row>
    <row r="102" spans="1:51" ht="20.149999999999999" customHeight="1" x14ac:dyDescent="0.15">
      <c r="A102" s="38"/>
      <c r="B102" s="685"/>
      <c r="C102" s="686"/>
      <c r="D102" s="686"/>
      <c r="E102" s="686"/>
      <c r="F102" s="686"/>
      <c r="G102" s="687"/>
      <c r="H102" s="18"/>
      <c r="I102" s="19"/>
      <c r="J102" s="19"/>
      <c r="K102" s="19"/>
      <c r="L102" s="19"/>
      <c r="M102" s="19"/>
      <c r="N102" s="19"/>
      <c r="O102" s="19"/>
      <c r="P102" s="19"/>
      <c r="Q102" s="19"/>
      <c r="R102" s="19"/>
      <c r="S102" s="19"/>
      <c r="T102" s="19"/>
      <c r="U102" s="19"/>
      <c r="V102" s="19"/>
      <c r="W102" s="19"/>
      <c r="X102" s="19"/>
      <c r="Y102" s="19"/>
      <c r="Z102" s="19"/>
      <c r="AA102" s="19"/>
      <c r="AB102" s="19"/>
      <c r="AC102" s="19"/>
      <c r="AD102" s="19"/>
      <c r="AE102" s="19"/>
      <c r="AF102" s="19"/>
      <c r="AG102" s="19"/>
      <c r="AH102" s="19"/>
      <c r="AI102" s="19"/>
      <c r="AJ102" s="19"/>
      <c r="AK102" s="19"/>
      <c r="AL102" s="19"/>
      <c r="AM102" s="19"/>
      <c r="AN102" s="19"/>
      <c r="AO102" s="19"/>
      <c r="AP102" s="19"/>
      <c r="AQ102" s="19"/>
      <c r="AR102" s="19"/>
      <c r="AS102" s="19"/>
      <c r="AT102" s="19"/>
      <c r="AU102" s="19"/>
      <c r="AV102" s="19"/>
      <c r="AW102" s="19"/>
      <c r="AX102" s="19"/>
      <c r="AY102" s="20"/>
    </row>
    <row r="103" spans="1:51" ht="20.149999999999999" customHeight="1" x14ac:dyDescent="0.15">
      <c r="A103" s="38"/>
      <c r="B103" s="685"/>
      <c r="C103" s="686"/>
      <c r="D103" s="686"/>
      <c r="E103" s="686"/>
      <c r="F103" s="686"/>
      <c r="G103" s="687"/>
      <c r="H103" s="18"/>
      <c r="I103" s="19"/>
      <c r="J103" s="19"/>
      <c r="K103" s="19"/>
      <c r="L103" s="19"/>
      <c r="M103" s="19"/>
      <c r="N103" s="19"/>
      <c r="O103" s="19"/>
      <c r="P103" s="19"/>
      <c r="Q103" s="19"/>
      <c r="R103" s="19"/>
      <c r="S103" s="19"/>
      <c r="T103" s="19"/>
      <c r="U103" s="19"/>
      <c r="V103" s="19"/>
      <c r="W103" s="19"/>
      <c r="X103" s="19"/>
      <c r="Y103" s="19"/>
      <c r="Z103" s="19"/>
      <c r="AA103" s="19"/>
      <c r="AB103" s="19"/>
      <c r="AC103" s="19"/>
      <c r="AD103" s="19"/>
      <c r="AE103" s="19"/>
      <c r="AF103" s="19"/>
      <c r="AG103" s="19"/>
      <c r="AH103" s="19"/>
      <c r="AI103" s="19"/>
      <c r="AJ103" s="19"/>
      <c r="AK103" s="19"/>
      <c r="AL103" s="19"/>
      <c r="AM103" s="19"/>
      <c r="AN103" s="19"/>
      <c r="AO103" s="19"/>
      <c r="AP103" s="19"/>
      <c r="AQ103" s="19"/>
      <c r="AR103" s="19"/>
      <c r="AS103" s="19"/>
      <c r="AT103" s="19"/>
      <c r="AU103" s="19"/>
      <c r="AV103" s="19"/>
      <c r="AW103" s="19"/>
      <c r="AX103" s="19"/>
      <c r="AY103" s="20"/>
    </row>
    <row r="104" spans="1:51" ht="20.149999999999999" customHeight="1" x14ac:dyDescent="0.15">
      <c r="A104" s="38"/>
      <c r="B104" s="685"/>
      <c r="C104" s="686"/>
      <c r="D104" s="686"/>
      <c r="E104" s="686"/>
      <c r="F104" s="686"/>
      <c r="G104" s="687"/>
      <c r="H104" s="18"/>
      <c r="I104" s="19"/>
      <c r="J104" s="19"/>
      <c r="K104" s="19"/>
      <c r="L104" s="19"/>
      <c r="M104" s="19"/>
      <c r="N104" s="19"/>
      <c r="O104" s="19"/>
      <c r="P104" s="19"/>
      <c r="Q104" s="19"/>
      <c r="R104" s="19"/>
      <c r="S104" s="19"/>
      <c r="T104" s="19"/>
      <c r="U104" s="19"/>
      <c r="V104" s="19"/>
      <c r="W104" s="19"/>
      <c r="X104" s="19"/>
      <c r="Y104" s="19"/>
      <c r="Z104" s="19"/>
      <c r="AA104" s="19"/>
      <c r="AB104" s="19"/>
      <c r="AC104" s="19"/>
      <c r="AD104" s="19"/>
      <c r="AE104" s="19"/>
      <c r="AF104" s="19"/>
      <c r="AG104" s="19"/>
      <c r="AH104" s="19"/>
      <c r="AI104" s="19"/>
      <c r="AJ104" s="19"/>
      <c r="AK104" s="19"/>
      <c r="AL104" s="19"/>
      <c r="AM104" s="19"/>
      <c r="AN104" s="19"/>
      <c r="AO104" s="19"/>
      <c r="AP104" s="19"/>
      <c r="AQ104" s="19"/>
      <c r="AR104" s="19"/>
      <c r="AS104" s="19"/>
      <c r="AT104" s="19"/>
      <c r="AU104" s="19"/>
      <c r="AV104" s="19"/>
      <c r="AW104" s="19"/>
      <c r="AX104" s="19"/>
      <c r="AY104" s="20"/>
    </row>
    <row r="105" spans="1:51" ht="20.149999999999999" customHeight="1" x14ac:dyDescent="0.15">
      <c r="A105" s="38"/>
      <c r="B105" s="685"/>
      <c r="C105" s="686"/>
      <c r="D105" s="686"/>
      <c r="E105" s="686"/>
      <c r="F105" s="686"/>
      <c r="G105" s="687"/>
      <c r="H105" s="18"/>
      <c r="I105" s="19"/>
      <c r="J105" s="19"/>
      <c r="K105" s="19"/>
      <c r="L105" s="19"/>
      <c r="M105" s="19"/>
      <c r="N105" s="19"/>
      <c r="O105" s="19"/>
      <c r="P105" s="19"/>
      <c r="Q105" s="19"/>
      <c r="R105" s="19"/>
      <c r="S105" s="19"/>
      <c r="T105" s="19"/>
      <c r="U105" s="19"/>
      <c r="V105" s="19"/>
      <c r="W105" s="19"/>
      <c r="X105" s="19"/>
      <c r="Y105" s="19"/>
      <c r="Z105" s="19"/>
      <c r="AA105" s="19"/>
      <c r="AB105" s="19"/>
      <c r="AC105" s="19"/>
      <c r="AD105" s="19"/>
      <c r="AE105" s="19"/>
      <c r="AF105" s="19"/>
      <c r="AG105" s="19"/>
      <c r="AH105" s="19"/>
      <c r="AI105" s="19"/>
      <c r="AJ105" s="19"/>
      <c r="AK105" s="19"/>
      <c r="AL105" s="19"/>
      <c r="AM105" s="19"/>
      <c r="AN105" s="19"/>
      <c r="AO105" s="19"/>
      <c r="AP105" s="19"/>
      <c r="AQ105" s="19"/>
      <c r="AR105" s="19"/>
      <c r="AS105" s="19"/>
      <c r="AT105" s="19"/>
      <c r="AU105" s="19"/>
      <c r="AV105" s="19"/>
      <c r="AW105" s="19"/>
      <c r="AX105" s="19"/>
      <c r="AY105" s="20"/>
    </row>
    <row r="106" spans="1:51" ht="20.149999999999999" customHeight="1" x14ac:dyDescent="0.15">
      <c r="A106" s="38"/>
      <c r="B106" s="685"/>
      <c r="C106" s="686"/>
      <c r="D106" s="686"/>
      <c r="E106" s="686"/>
      <c r="F106" s="686"/>
      <c r="G106" s="687"/>
      <c r="H106" s="18"/>
      <c r="I106" s="19"/>
      <c r="J106" s="19"/>
      <c r="K106" s="19"/>
      <c r="L106" s="19"/>
      <c r="M106" s="19"/>
      <c r="N106" s="19"/>
      <c r="O106" s="19"/>
      <c r="P106" s="19"/>
      <c r="Q106" s="19"/>
      <c r="R106" s="19"/>
      <c r="S106" s="19"/>
      <c r="T106" s="19"/>
      <c r="U106" s="19"/>
      <c r="V106" s="19"/>
      <c r="W106" s="19"/>
      <c r="X106" s="19"/>
      <c r="Y106" s="19"/>
      <c r="Z106" s="19"/>
      <c r="AA106" s="19"/>
      <c r="AB106" s="19"/>
      <c r="AC106" s="19"/>
      <c r="AD106" s="19"/>
      <c r="AE106" s="19"/>
      <c r="AF106" s="19"/>
      <c r="AG106" s="19"/>
      <c r="AH106" s="19"/>
      <c r="AI106" s="19"/>
      <c r="AJ106" s="19"/>
      <c r="AK106" s="19"/>
      <c r="AL106" s="19"/>
      <c r="AM106" s="19"/>
      <c r="AN106" s="19"/>
      <c r="AO106" s="19"/>
      <c r="AP106" s="19"/>
      <c r="AQ106" s="19"/>
      <c r="AR106" s="19"/>
      <c r="AS106" s="19"/>
      <c r="AT106" s="19"/>
      <c r="AU106" s="19"/>
      <c r="AV106" s="19"/>
      <c r="AW106" s="19"/>
      <c r="AX106" s="19"/>
      <c r="AY106" s="20"/>
    </row>
    <row r="107" spans="1:51" ht="20.149999999999999" customHeight="1" x14ac:dyDescent="0.15">
      <c r="A107" s="38"/>
      <c r="B107" s="685"/>
      <c r="C107" s="686"/>
      <c r="D107" s="686"/>
      <c r="E107" s="686"/>
      <c r="F107" s="686"/>
      <c r="G107" s="687"/>
      <c r="H107" s="18"/>
      <c r="I107" s="19"/>
      <c r="J107" s="19"/>
      <c r="K107" s="19"/>
      <c r="L107" s="19"/>
      <c r="M107" s="19"/>
      <c r="N107" s="19"/>
      <c r="O107" s="19"/>
      <c r="P107" s="19"/>
      <c r="Q107" s="19"/>
      <c r="R107" s="19"/>
      <c r="S107" s="19"/>
      <c r="T107" s="19"/>
      <c r="U107" s="19"/>
      <c r="V107" s="19"/>
      <c r="W107" s="19"/>
      <c r="X107" s="19"/>
      <c r="Y107" s="19"/>
      <c r="Z107" s="19"/>
      <c r="AA107" s="19"/>
      <c r="AB107" s="19"/>
      <c r="AC107" s="19"/>
      <c r="AD107" s="19"/>
      <c r="AE107" s="19"/>
      <c r="AF107" s="19"/>
      <c r="AG107" s="19"/>
      <c r="AH107" s="19"/>
      <c r="AI107" s="19"/>
      <c r="AJ107" s="19"/>
      <c r="AK107" s="19"/>
      <c r="AL107" s="19"/>
      <c r="AM107" s="19"/>
      <c r="AN107" s="19"/>
      <c r="AO107" s="19"/>
      <c r="AP107" s="19"/>
      <c r="AQ107" s="19"/>
      <c r="AR107" s="19"/>
      <c r="AS107" s="19"/>
      <c r="AT107" s="19"/>
      <c r="AU107" s="19"/>
      <c r="AV107" s="19"/>
      <c r="AW107" s="19"/>
      <c r="AX107" s="19"/>
      <c r="AY107" s="20"/>
    </row>
    <row r="108" spans="1:51" ht="20.149999999999999" customHeight="1" x14ac:dyDescent="0.15">
      <c r="A108" s="38"/>
      <c r="B108" s="685"/>
      <c r="C108" s="686"/>
      <c r="D108" s="686"/>
      <c r="E108" s="686"/>
      <c r="F108" s="686"/>
      <c r="G108" s="687"/>
      <c r="H108" s="18"/>
      <c r="I108" s="19"/>
      <c r="J108" s="19"/>
      <c r="K108" s="19"/>
      <c r="L108" s="19"/>
      <c r="M108" s="19"/>
      <c r="N108" s="19"/>
      <c r="O108" s="19"/>
      <c r="P108" s="19"/>
      <c r="Q108" s="19"/>
      <c r="R108" s="19"/>
      <c r="S108" s="19"/>
      <c r="T108" s="19"/>
      <c r="U108" s="19"/>
      <c r="V108" s="19"/>
      <c r="W108" s="19"/>
      <c r="X108" s="19"/>
      <c r="Y108" s="19"/>
      <c r="Z108" s="19"/>
      <c r="AA108" s="19"/>
      <c r="AB108" s="19"/>
      <c r="AC108" s="19"/>
      <c r="AD108" s="19"/>
      <c r="AE108" s="19"/>
      <c r="AF108" s="19"/>
      <c r="AG108" s="19"/>
      <c r="AH108" s="19"/>
      <c r="AI108" s="19"/>
      <c r="AJ108" s="19"/>
      <c r="AK108" s="19"/>
      <c r="AL108" s="19"/>
      <c r="AM108" s="19"/>
      <c r="AN108" s="19"/>
      <c r="AO108" s="19"/>
      <c r="AP108" s="19"/>
      <c r="AQ108" s="19"/>
      <c r="AR108" s="19"/>
      <c r="AS108" s="19"/>
      <c r="AT108" s="19"/>
      <c r="AU108" s="19"/>
      <c r="AV108" s="19"/>
      <c r="AW108" s="19"/>
      <c r="AX108" s="19"/>
      <c r="AY108" s="20"/>
    </row>
    <row r="109" spans="1:51" ht="20.149999999999999" customHeight="1" x14ac:dyDescent="0.15">
      <c r="A109" s="38"/>
      <c r="B109" s="685"/>
      <c r="C109" s="686"/>
      <c r="D109" s="686"/>
      <c r="E109" s="686"/>
      <c r="F109" s="686"/>
      <c r="G109" s="687"/>
      <c r="H109" s="18"/>
      <c r="I109" s="19"/>
      <c r="J109" s="19"/>
      <c r="K109" s="19"/>
      <c r="L109" s="19"/>
      <c r="M109" s="19"/>
      <c r="N109" s="19"/>
      <c r="O109" s="19"/>
      <c r="P109" s="19"/>
      <c r="Q109" s="19"/>
      <c r="R109" s="19"/>
      <c r="S109" s="19"/>
      <c r="T109" s="19"/>
      <c r="U109" s="19"/>
      <c r="V109" s="19"/>
      <c r="W109" s="19"/>
      <c r="X109" s="19"/>
      <c r="Y109" s="19"/>
      <c r="Z109" s="19"/>
      <c r="AA109" s="19"/>
      <c r="AB109" s="19"/>
      <c r="AC109" s="19"/>
      <c r="AD109" s="19"/>
      <c r="AE109" s="19"/>
      <c r="AF109" s="19"/>
      <c r="AG109" s="19"/>
      <c r="AH109" s="19"/>
      <c r="AI109" s="19"/>
      <c r="AJ109" s="19"/>
      <c r="AK109" s="19"/>
      <c r="AL109" s="19"/>
      <c r="AM109" s="19"/>
      <c r="AN109" s="19"/>
      <c r="AO109" s="19"/>
      <c r="AP109" s="19"/>
      <c r="AQ109" s="19"/>
      <c r="AR109" s="19"/>
      <c r="AS109" s="19"/>
      <c r="AT109" s="19"/>
      <c r="AU109" s="19"/>
      <c r="AV109" s="19"/>
      <c r="AW109" s="19"/>
      <c r="AX109" s="19"/>
      <c r="AY109" s="20"/>
    </row>
    <row r="110" spans="1:51" ht="20.149999999999999" customHeight="1" x14ac:dyDescent="0.15">
      <c r="A110" s="38"/>
      <c r="B110" s="685"/>
      <c r="C110" s="686"/>
      <c r="D110" s="686"/>
      <c r="E110" s="686"/>
      <c r="F110" s="686"/>
      <c r="G110" s="687"/>
      <c r="H110" s="18"/>
      <c r="I110" s="19"/>
      <c r="J110" s="19"/>
      <c r="K110" s="19"/>
      <c r="L110" s="19"/>
      <c r="M110" s="19"/>
      <c r="N110" s="19"/>
      <c r="O110" s="19"/>
      <c r="P110" s="19"/>
      <c r="Q110" s="19"/>
      <c r="R110" s="19"/>
      <c r="S110" s="19"/>
      <c r="T110" s="19"/>
      <c r="U110" s="19"/>
      <c r="V110" s="19"/>
      <c r="W110" s="19"/>
      <c r="X110" s="19"/>
      <c r="Y110" s="19"/>
      <c r="Z110" s="19"/>
      <c r="AA110" s="19"/>
      <c r="AB110" s="19"/>
      <c r="AC110" s="19"/>
      <c r="AD110" s="19"/>
      <c r="AE110" s="19"/>
      <c r="AF110" s="19"/>
      <c r="AG110" s="19"/>
      <c r="AH110" s="19"/>
      <c r="AI110" s="19"/>
      <c r="AJ110" s="19"/>
      <c r="AK110" s="19"/>
      <c r="AL110" s="19"/>
      <c r="AM110" s="19"/>
      <c r="AN110" s="19"/>
      <c r="AO110" s="19"/>
      <c r="AP110" s="19"/>
      <c r="AQ110" s="19"/>
      <c r="AR110" s="19"/>
      <c r="AS110" s="19"/>
      <c r="AT110" s="19"/>
      <c r="AU110" s="19"/>
      <c r="AV110" s="19"/>
      <c r="AW110" s="19"/>
      <c r="AX110" s="19"/>
      <c r="AY110" s="20"/>
    </row>
    <row r="111" spans="1:51" ht="20.149999999999999" customHeight="1" x14ac:dyDescent="0.15">
      <c r="A111" s="38"/>
      <c r="B111" s="685"/>
      <c r="C111" s="686"/>
      <c r="D111" s="686"/>
      <c r="E111" s="686"/>
      <c r="F111" s="686"/>
      <c r="G111" s="687"/>
      <c r="H111" s="18"/>
      <c r="I111" s="19"/>
      <c r="J111" s="19"/>
      <c r="K111" s="19"/>
      <c r="L111" s="19"/>
      <c r="M111" s="19"/>
      <c r="N111" s="19"/>
      <c r="O111" s="19"/>
      <c r="P111" s="19"/>
      <c r="Q111" s="19"/>
      <c r="R111" s="19"/>
      <c r="S111" s="19"/>
      <c r="T111" s="19"/>
      <c r="U111" s="19"/>
      <c r="V111" s="19"/>
      <c r="W111" s="19"/>
      <c r="X111" s="19"/>
      <c r="Y111" s="19"/>
      <c r="Z111" s="19"/>
      <c r="AA111" s="19"/>
      <c r="AB111" s="19"/>
      <c r="AC111" s="19"/>
      <c r="AD111" s="19"/>
      <c r="AE111" s="19"/>
      <c r="AF111" s="19"/>
      <c r="AG111" s="19"/>
      <c r="AH111" s="19"/>
      <c r="AI111" s="19"/>
      <c r="AJ111" s="19"/>
      <c r="AK111" s="19"/>
      <c r="AL111" s="19"/>
      <c r="AM111" s="19"/>
      <c r="AN111" s="19"/>
      <c r="AO111" s="19"/>
      <c r="AP111" s="19"/>
      <c r="AQ111" s="19"/>
      <c r="AR111" s="19"/>
      <c r="AS111" s="19"/>
      <c r="AT111" s="19"/>
      <c r="AU111" s="19"/>
      <c r="AV111" s="19"/>
      <c r="AW111" s="19"/>
      <c r="AX111" s="19"/>
      <c r="AY111" s="20"/>
    </row>
    <row r="112" spans="1:51" ht="20.149999999999999" customHeight="1" x14ac:dyDescent="0.15">
      <c r="A112" s="38"/>
      <c r="B112" s="685"/>
      <c r="C112" s="686"/>
      <c r="D112" s="686"/>
      <c r="E112" s="686"/>
      <c r="F112" s="686"/>
      <c r="G112" s="687"/>
      <c r="H112" s="18"/>
      <c r="I112" s="19"/>
      <c r="J112" s="19"/>
      <c r="K112" s="19"/>
      <c r="L112" s="19"/>
      <c r="M112" s="19"/>
      <c r="N112" s="19"/>
      <c r="O112" s="19"/>
      <c r="P112" s="19"/>
      <c r="Q112" s="19"/>
      <c r="R112" s="19"/>
      <c r="S112" s="19"/>
      <c r="T112" s="19"/>
      <c r="U112" s="19"/>
      <c r="V112" s="19"/>
      <c r="W112" s="19"/>
      <c r="X112" s="19"/>
      <c r="Y112" s="19"/>
      <c r="Z112" s="19"/>
      <c r="AA112" s="19"/>
      <c r="AB112" s="19"/>
      <c r="AC112" s="19"/>
      <c r="AD112" s="19"/>
      <c r="AE112" s="19"/>
      <c r="AF112" s="19"/>
      <c r="AG112" s="19"/>
      <c r="AH112" s="19"/>
      <c r="AI112" s="19"/>
      <c r="AJ112" s="19"/>
      <c r="AK112" s="19"/>
      <c r="AL112" s="19"/>
      <c r="AM112" s="19"/>
      <c r="AN112" s="19"/>
      <c r="AO112" s="19"/>
      <c r="AP112" s="19"/>
      <c r="AQ112" s="19"/>
      <c r="AR112" s="19"/>
      <c r="AS112" s="19"/>
      <c r="AT112" s="19"/>
      <c r="AU112" s="19"/>
      <c r="AV112" s="19"/>
      <c r="AW112" s="19"/>
      <c r="AX112" s="19"/>
      <c r="AY112" s="20"/>
    </row>
    <row r="113" spans="1:51" ht="20.149999999999999" customHeight="1" x14ac:dyDescent="0.15">
      <c r="A113" s="38"/>
      <c r="B113" s="685"/>
      <c r="C113" s="686"/>
      <c r="D113" s="686"/>
      <c r="E113" s="686"/>
      <c r="F113" s="686"/>
      <c r="G113" s="687"/>
      <c r="H113" s="18"/>
      <c r="I113" s="19"/>
      <c r="J113" s="19"/>
      <c r="K113" s="19"/>
      <c r="L113" s="19"/>
      <c r="M113" s="19"/>
      <c r="N113" s="19"/>
      <c r="O113" s="19"/>
      <c r="P113" s="19"/>
      <c r="Q113" s="19"/>
      <c r="R113" s="19"/>
      <c r="S113" s="19"/>
      <c r="T113" s="19"/>
      <c r="U113" s="19"/>
      <c r="V113" s="19"/>
      <c r="W113" s="19"/>
      <c r="X113" s="19"/>
      <c r="Y113" s="19"/>
      <c r="Z113" s="19"/>
      <c r="AA113" s="19"/>
      <c r="AB113" s="19"/>
      <c r="AC113" s="19"/>
      <c r="AD113" s="19"/>
      <c r="AE113" s="19"/>
      <c r="AF113" s="19"/>
      <c r="AG113" s="19"/>
      <c r="AH113" s="19"/>
      <c r="AI113" s="19"/>
      <c r="AJ113" s="19"/>
      <c r="AK113" s="19"/>
      <c r="AL113" s="19"/>
      <c r="AM113" s="19"/>
      <c r="AN113" s="19"/>
      <c r="AO113" s="19"/>
      <c r="AP113" s="19"/>
      <c r="AQ113" s="19"/>
      <c r="AR113" s="19"/>
      <c r="AS113" s="19"/>
      <c r="AT113" s="19"/>
      <c r="AU113" s="19"/>
      <c r="AV113" s="19"/>
      <c r="AW113" s="19"/>
      <c r="AX113" s="19"/>
      <c r="AY113" s="20"/>
    </row>
    <row r="114" spans="1:51" ht="20.149999999999999" customHeight="1" x14ac:dyDescent="0.15">
      <c r="A114" s="38"/>
      <c r="B114" s="685"/>
      <c r="C114" s="686"/>
      <c r="D114" s="686"/>
      <c r="E114" s="686"/>
      <c r="F114" s="686"/>
      <c r="G114" s="687"/>
      <c r="H114" s="18"/>
      <c r="I114" s="19"/>
      <c r="J114" s="19"/>
      <c r="K114" s="19"/>
      <c r="L114" s="19"/>
      <c r="M114" s="19"/>
      <c r="N114" s="19"/>
      <c r="O114" s="19"/>
      <c r="P114" s="19"/>
      <c r="Q114" s="19"/>
      <c r="R114" s="19"/>
      <c r="S114" s="19"/>
      <c r="T114" s="19"/>
      <c r="U114" s="19"/>
      <c r="V114" s="19"/>
      <c r="W114" s="19"/>
      <c r="X114" s="19"/>
      <c r="Y114" s="19"/>
      <c r="Z114" s="19"/>
      <c r="AA114" s="19"/>
      <c r="AB114" s="19"/>
      <c r="AC114" s="19"/>
      <c r="AD114" s="19"/>
      <c r="AE114" s="19"/>
      <c r="AF114" s="19"/>
      <c r="AG114" s="19"/>
      <c r="AH114" s="19"/>
      <c r="AI114" s="19"/>
      <c r="AJ114" s="19"/>
      <c r="AK114" s="19"/>
      <c r="AL114" s="19"/>
      <c r="AM114" s="19"/>
      <c r="AN114" s="19"/>
      <c r="AO114" s="19"/>
      <c r="AP114" s="19"/>
      <c r="AQ114" s="19"/>
      <c r="AR114" s="19"/>
      <c r="AS114" s="19"/>
      <c r="AT114" s="19"/>
      <c r="AU114" s="19"/>
      <c r="AV114" s="19"/>
      <c r="AW114" s="19"/>
      <c r="AX114" s="19"/>
      <c r="AY114" s="20"/>
    </row>
    <row r="115" spans="1:51" ht="20.149999999999999" customHeight="1" x14ac:dyDescent="0.15">
      <c r="A115" s="38"/>
      <c r="B115" s="685"/>
      <c r="C115" s="686"/>
      <c r="D115" s="686"/>
      <c r="E115" s="686"/>
      <c r="F115" s="686"/>
      <c r="G115" s="687"/>
      <c r="H115" s="18"/>
      <c r="I115" s="19"/>
      <c r="J115" s="19"/>
      <c r="K115" s="19"/>
      <c r="L115" s="19"/>
      <c r="M115" s="19"/>
      <c r="N115" s="19"/>
      <c r="O115" s="19"/>
      <c r="P115" s="19"/>
      <c r="Q115" s="19"/>
      <c r="R115" s="19"/>
      <c r="S115" s="19"/>
      <c r="T115" s="19"/>
      <c r="U115" s="19"/>
      <c r="V115" s="19"/>
      <c r="W115" s="19"/>
      <c r="X115" s="19"/>
      <c r="Y115" s="19"/>
      <c r="Z115" s="19"/>
      <c r="AA115" s="19"/>
      <c r="AB115" s="19"/>
      <c r="AC115" s="19"/>
      <c r="AD115" s="19"/>
      <c r="AE115" s="19"/>
      <c r="AF115" s="19"/>
      <c r="AG115" s="19"/>
      <c r="AH115" s="19"/>
      <c r="AI115" s="19"/>
      <c r="AJ115" s="19"/>
      <c r="AK115" s="19"/>
      <c r="AL115" s="19"/>
      <c r="AM115" s="19"/>
      <c r="AN115" s="19"/>
      <c r="AO115" s="19"/>
      <c r="AP115" s="19"/>
      <c r="AQ115" s="19"/>
      <c r="AR115" s="19"/>
      <c r="AS115" s="19"/>
      <c r="AT115" s="19"/>
      <c r="AU115" s="19"/>
      <c r="AV115" s="19"/>
      <c r="AW115" s="19"/>
      <c r="AX115" s="19"/>
      <c r="AY115" s="20"/>
    </row>
    <row r="116" spans="1:51" ht="20.149999999999999" customHeight="1" x14ac:dyDescent="0.15">
      <c r="A116" s="38"/>
      <c r="B116" s="685"/>
      <c r="C116" s="686"/>
      <c r="D116" s="686"/>
      <c r="E116" s="686"/>
      <c r="F116" s="686"/>
      <c r="G116" s="687"/>
      <c r="H116" s="18"/>
      <c r="I116" s="19"/>
      <c r="J116" s="19"/>
      <c r="K116" s="19"/>
      <c r="L116" s="19"/>
      <c r="M116" s="19"/>
      <c r="N116" s="19"/>
      <c r="O116" s="19"/>
      <c r="P116" s="19"/>
      <c r="Q116" s="19"/>
      <c r="R116" s="19"/>
      <c r="S116" s="19"/>
      <c r="T116" s="19"/>
      <c r="U116" s="19"/>
      <c r="V116" s="19"/>
      <c r="W116" s="19"/>
      <c r="X116" s="19"/>
      <c r="Y116" s="19"/>
      <c r="Z116" s="19"/>
      <c r="AA116" s="19"/>
      <c r="AB116" s="19"/>
      <c r="AC116" s="19"/>
      <c r="AD116" s="19"/>
      <c r="AE116" s="19"/>
      <c r="AF116" s="19"/>
      <c r="AG116" s="19"/>
      <c r="AH116" s="19"/>
      <c r="AI116" s="19"/>
      <c r="AJ116" s="19"/>
      <c r="AK116" s="19"/>
      <c r="AL116" s="19"/>
      <c r="AM116" s="19"/>
      <c r="AN116" s="19"/>
      <c r="AO116" s="19"/>
      <c r="AP116" s="19"/>
      <c r="AQ116" s="19"/>
      <c r="AR116" s="19"/>
      <c r="AS116" s="19"/>
      <c r="AT116" s="19"/>
      <c r="AU116" s="19"/>
      <c r="AV116" s="19"/>
      <c r="AW116" s="19"/>
      <c r="AX116" s="19"/>
      <c r="AY116" s="20"/>
    </row>
    <row r="117" spans="1:51" ht="20.149999999999999" customHeight="1" x14ac:dyDescent="0.15">
      <c r="A117" s="38"/>
      <c r="B117" s="685"/>
      <c r="C117" s="686"/>
      <c r="D117" s="686"/>
      <c r="E117" s="686"/>
      <c r="F117" s="686"/>
      <c r="G117" s="687"/>
      <c r="H117" s="18"/>
      <c r="I117" s="19"/>
      <c r="J117" s="19"/>
      <c r="K117" s="19"/>
      <c r="L117" s="19"/>
      <c r="M117" s="19"/>
      <c r="N117" s="19"/>
      <c r="O117" s="19"/>
      <c r="P117" s="19"/>
      <c r="Q117" s="19"/>
      <c r="R117" s="19"/>
      <c r="S117" s="19"/>
      <c r="T117" s="19"/>
      <c r="U117" s="19"/>
      <c r="V117" s="19"/>
      <c r="W117" s="19"/>
      <c r="X117" s="19"/>
      <c r="Y117" s="19"/>
      <c r="Z117" s="19"/>
      <c r="AA117" s="19"/>
      <c r="AB117" s="19"/>
      <c r="AC117" s="19"/>
      <c r="AD117" s="19"/>
      <c r="AE117" s="19"/>
      <c r="AF117" s="19"/>
      <c r="AG117" s="19"/>
      <c r="AH117" s="19"/>
      <c r="AI117" s="19"/>
      <c r="AJ117" s="19"/>
      <c r="AK117" s="19"/>
      <c r="AL117" s="19"/>
      <c r="AM117" s="19"/>
      <c r="AN117" s="19"/>
      <c r="AO117" s="19"/>
      <c r="AP117" s="19"/>
      <c r="AQ117" s="19"/>
      <c r="AR117" s="19"/>
      <c r="AS117" s="19"/>
      <c r="AT117" s="19"/>
      <c r="AU117" s="19"/>
      <c r="AV117" s="19"/>
      <c r="AW117" s="19"/>
      <c r="AX117" s="19"/>
      <c r="AY117" s="20"/>
    </row>
    <row r="118" spans="1:51" ht="20.149999999999999" customHeight="1" x14ac:dyDescent="0.15">
      <c r="A118" s="38"/>
      <c r="B118" s="685"/>
      <c r="C118" s="686"/>
      <c r="D118" s="686"/>
      <c r="E118" s="686"/>
      <c r="F118" s="686"/>
      <c r="G118" s="687"/>
      <c r="H118" s="18"/>
      <c r="I118" s="19"/>
      <c r="J118" s="19"/>
      <c r="K118" s="19"/>
      <c r="L118" s="19"/>
      <c r="M118" s="19"/>
      <c r="N118" s="19"/>
      <c r="O118" s="19"/>
      <c r="P118" s="19"/>
      <c r="Q118" s="19"/>
      <c r="R118" s="19"/>
      <c r="S118" s="19"/>
      <c r="T118" s="19"/>
      <c r="U118" s="19"/>
      <c r="V118" s="19"/>
      <c r="W118" s="19"/>
      <c r="X118" s="19"/>
      <c r="Y118" s="19"/>
      <c r="Z118" s="19"/>
      <c r="AA118" s="19"/>
      <c r="AB118" s="19"/>
      <c r="AC118" s="19"/>
      <c r="AD118" s="19"/>
      <c r="AE118" s="19"/>
      <c r="AF118" s="19"/>
      <c r="AG118" s="19"/>
      <c r="AH118" s="19"/>
      <c r="AI118" s="19"/>
      <c r="AJ118" s="19"/>
      <c r="AK118" s="19"/>
      <c r="AL118" s="19"/>
      <c r="AM118" s="19"/>
      <c r="AN118" s="19"/>
      <c r="AO118" s="19"/>
      <c r="AP118" s="19"/>
      <c r="AQ118" s="19"/>
      <c r="AR118" s="19"/>
      <c r="AS118" s="19"/>
      <c r="AT118" s="19"/>
      <c r="AU118" s="19"/>
      <c r="AV118" s="19"/>
      <c r="AW118" s="19"/>
      <c r="AX118" s="19"/>
      <c r="AY118" s="20"/>
    </row>
    <row r="119" spans="1:51" ht="20.149999999999999" customHeight="1" x14ac:dyDescent="0.15">
      <c r="A119" s="38"/>
      <c r="B119" s="685"/>
      <c r="C119" s="686"/>
      <c r="D119" s="686"/>
      <c r="E119" s="686"/>
      <c r="F119" s="686"/>
      <c r="G119" s="687"/>
      <c r="H119" s="18"/>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c r="AR119" s="19"/>
      <c r="AS119" s="19"/>
      <c r="AT119" s="19"/>
      <c r="AU119" s="19"/>
      <c r="AV119" s="19"/>
      <c r="AW119" s="19"/>
      <c r="AX119" s="19"/>
      <c r="AY119" s="20"/>
    </row>
    <row r="120" spans="1:51" ht="20.149999999999999" customHeight="1" x14ac:dyDescent="0.15">
      <c r="A120" s="38"/>
      <c r="B120" s="685"/>
      <c r="C120" s="686"/>
      <c r="D120" s="686"/>
      <c r="E120" s="686"/>
      <c r="F120" s="686"/>
      <c r="G120" s="687"/>
      <c r="H120" s="18"/>
      <c r="I120" s="19"/>
      <c r="J120" s="19"/>
      <c r="K120" s="19"/>
      <c r="L120" s="19"/>
      <c r="M120" s="19"/>
      <c r="N120" s="19"/>
      <c r="O120" s="19"/>
      <c r="P120" s="19"/>
      <c r="Q120" s="19"/>
      <c r="R120" s="19"/>
      <c r="S120" s="19"/>
      <c r="T120" s="19"/>
      <c r="U120" s="19"/>
      <c r="V120" s="19"/>
      <c r="W120" s="19"/>
      <c r="X120" s="19"/>
      <c r="Y120" s="19"/>
      <c r="Z120" s="19"/>
      <c r="AA120" s="19"/>
      <c r="AB120" s="19"/>
      <c r="AC120" s="19"/>
      <c r="AD120" s="19"/>
      <c r="AE120" s="19"/>
      <c r="AF120" s="19"/>
      <c r="AG120" s="19"/>
      <c r="AH120" s="19"/>
      <c r="AI120" s="19"/>
      <c r="AJ120" s="19"/>
      <c r="AK120" s="19"/>
      <c r="AL120" s="19"/>
      <c r="AM120" s="19"/>
      <c r="AN120" s="19"/>
      <c r="AO120" s="19"/>
      <c r="AP120" s="19"/>
      <c r="AQ120" s="19"/>
      <c r="AR120" s="19"/>
      <c r="AS120" s="19"/>
      <c r="AT120" s="19"/>
      <c r="AU120" s="19"/>
      <c r="AV120" s="19"/>
      <c r="AW120" s="19"/>
      <c r="AX120" s="19"/>
      <c r="AY120" s="20"/>
    </row>
    <row r="121" spans="1:51" ht="20.149999999999999" customHeight="1" x14ac:dyDescent="0.15">
      <c r="A121" s="38"/>
      <c r="B121" s="685"/>
      <c r="C121" s="686"/>
      <c r="D121" s="686"/>
      <c r="E121" s="686"/>
      <c r="F121" s="686"/>
      <c r="G121" s="687"/>
      <c r="H121" s="18"/>
      <c r="I121" s="19"/>
      <c r="J121" s="19"/>
      <c r="K121" s="19"/>
      <c r="L121" s="19"/>
      <c r="M121" s="19"/>
      <c r="N121" s="19"/>
      <c r="O121" s="19"/>
      <c r="P121" s="19"/>
      <c r="Q121" s="19"/>
      <c r="R121" s="19"/>
      <c r="S121" s="19"/>
      <c r="T121" s="19"/>
      <c r="U121" s="19"/>
      <c r="V121" s="19"/>
      <c r="W121" s="19"/>
      <c r="X121" s="19"/>
      <c r="Y121" s="19"/>
      <c r="Z121" s="19"/>
      <c r="AA121" s="19"/>
      <c r="AB121" s="19"/>
      <c r="AC121" s="19"/>
      <c r="AD121" s="19"/>
      <c r="AE121" s="19"/>
      <c r="AF121" s="19"/>
      <c r="AG121" s="19"/>
      <c r="AH121" s="19"/>
      <c r="AI121" s="19"/>
      <c r="AJ121" s="19"/>
      <c r="AK121" s="19"/>
      <c r="AL121" s="19"/>
      <c r="AM121" s="19"/>
      <c r="AN121" s="19"/>
      <c r="AO121" s="19"/>
      <c r="AP121" s="19"/>
      <c r="AQ121" s="19"/>
      <c r="AR121" s="19"/>
      <c r="AS121" s="19"/>
      <c r="AT121" s="19"/>
      <c r="AU121" s="19"/>
      <c r="AV121" s="19"/>
      <c r="AW121" s="19"/>
      <c r="AX121" s="19"/>
      <c r="AY121" s="20"/>
    </row>
    <row r="122" spans="1:51" ht="18" customHeight="1" x14ac:dyDescent="0.15">
      <c r="A122" s="38"/>
      <c r="B122" s="685"/>
      <c r="C122" s="686"/>
      <c r="D122" s="686"/>
      <c r="E122" s="686"/>
      <c r="F122" s="686"/>
      <c r="G122" s="687"/>
      <c r="H122" s="18"/>
      <c r="I122" s="19"/>
      <c r="J122" s="19"/>
      <c r="K122" s="19"/>
      <c r="L122" s="19"/>
      <c r="M122" s="19"/>
      <c r="N122" s="19"/>
      <c r="O122" s="19"/>
      <c r="P122" s="19"/>
      <c r="Q122" s="19"/>
      <c r="R122" s="19"/>
      <c r="S122" s="19"/>
      <c r="T122" s="19"/>
      <c r="U122" s="19"/>
      <c r="V122" s="19"/>
      <c r="W122" s="19"/>
      <c r="X122" s="19"/>
      <c r="Y122" s="19"/>
      <c r="Z122" s="19"/>
      <c r="AA122" s="19"/>
      <c r="AB122" s="19"/>
      <c r="AC122" s="19"/>
      <c r="AD122" s="19"/>
      <c r="AE122" s="19"/>
      <c r="AF122" s="19"/>
      <c r="AG122" s="19"/>
      <c r="AH122" s="19"/>
      <c r="AI122" s="19"/>
      <c r="AJ122" s="19"/>
      <c r="AK122" s="19"/>
      <c r="AL122" s="19"/>
      <c r="AM122" s="19"/>
      <c r="AN122" s="19"/>
      <c r="AO122" s="19"/>
      <c r="AP122" s="19"/>
      <c r="AQ122" s="19"/>
      <c r="AR122" s="19"/>
      <c r="AS122" s="19"/>
      <c r="AT122" s="19"/>
      <c r="AU122" s="19"/>
      <c r="AV122" s="19"/>
      <c r="AW122" s="19"/>
      <c r="AX122" s="19"/>
      <c r="AY122" s="20"/>
    </row>
    <row r="123" spans="1:51" ht="18" customHeight="1" x14ac:dyDescent="0.15">
      <c r="A123" s="38"/>
      <c r="B123" s="685"/>
      <c r="C123" s="686"/>
      <c r="D123" s="686"/>
      <c r="E123" s="686"/>
      <c r="F123" s="686"/>
      <c r="G123" s="687"/>
      <c r="H123" s="18"/>
      <c r="I123" s="19"/>
      <c r="J123" s="19"/>
      <c r="K123" s="19"/>
      <c r="L123" s="19"/>
      <c r="M123" s="19"/>
      <c r="N123" s="19"/>
      <c r="O123" s="19"/>
      <c r="P123" s="19"/>
      <c r="Q123" s="19"/>
      <c r="R123" s="19"/>
      <c r="S123" s="19"/>
      <c r="T123" s="19"/>
      <c r="U123" s="19"/>
      <c r="V123" s="19"/>
      <c r="W123" s="19"/>
      <c r="X123" s="19"/>
      <c r="Y123" s="19"/>
      <c r="Z123" s="19"/>
      <c r="AA123" s="19"/>
      <c r="AB123" s="19"/>
      <c r="AC123" s="19"/>
      <c r="AD123" s="19"/>
      <c r="AE123" s="19"/>
      <c r="AF123" s="19"/>
      <c r="AG123" s="19"/>
      <c r="AH123" s="19"/>
      <c r="AI123" s="19"/>
      <c r="AJ123" s="19"/>
      <c r="AK123" s="19"/>
      <c r="AL123" s="19"/>
      <c r="AM123" s="19"/>
      <c r="AN123" s="19"/>
      <c r="AO123" s="19"/>
      <c r="AP123" s="19"/>
      <c r="AQ123" s="19"/>
      <c r="AR123" s="19"/>
      <c r="AS123" s="19"/>
      <c r="AT123" s="19"/>
      <c r="AU123" s="19"/>
      <c r="AV123" s="19"/>
      <c r="AW123" s="19"/>
      <c r="AX123" s="19"/>
      <c r="AY123" s="20"/>
    </row>
    <row r="124" spans="1:51" ht="18" customHeight="1" x14ac:dyDescent="0.15">
      <c r="A124" s="38"/>
      <c r="B124" s="685"/>
      <c r="C124" s="686"/>
      <c r="D124" s="686"/>
      <c r="E124" s="686"/>
      <c r="F124" s="686"/>
      <c r="G124" s="687"/>
      <c r="H124" s="18"/>
      <c r="I124" s="19"/>
      <c r="J124" s="19"/>
      <c r="K124" s="19"/>
      <c r="L124" s="19"/>
      <c r="M124" s="19"/>
      <c r="N124" s="19"/>
      <c r="O124" s="19"/>
      <c r="P124" s="19"/>
      <c r="Q124" s="19"/>
      <c r="R124" s="19"/>
      <c r="S124" s="19"/>
      <c r="T124" s="19"/>
      <c r="U124" s="19"/>
      <c r="V124" s="19"/>
      <c r="W124" s="19"/>
      <c r="X124" s="19"/>
      <c r="Y124" s="19"/>
      <c r="Z124" s="19"/>
      <c r="AA124" s="19"/>
      <c r="AB124" s="19"/>
      <c r="AC124" s="19"/>
      <c r="AD124" s="19"/>
      <c r="AE124" s="19"/>
      <c r="AF124" s="19"/>
      <c r="AG124" s="19"/>
      <c r="AH124" s="19"/>
      <c r="AI124" s="19"/>
      <c r="AJ124" s="19"/>
      <c r="AK124" s="19"/>
      <c r="AL124" s="19"/>
      <c r="AM124" s="19"/>
      <c r="AN124" s="19"/>
      <c r="AO124" s="19"/>
      <c r="AP124" s="19"/>
      <c r="AQ124" s="19"/>
      <c r="AR124" s="19"/>
      <c r="AS124" s="19"/>
      <c r="AT124" s="19"/>
      <c r="AU124" s="19"/>
      <c r="AV124" s="19"/>
      <c r="AW124" s="19"/>
      <c r="AX124" s="19"/>
      <c r="AY124" s="20"/>
    </row>
    <row r="125" spans="1:51" ht="18" customHeight="1" x14ac:dyDescent="0.15">
      <c r="A125" s="38"/>
      <c r="B125" s="685"/>
      <c r="C125" s="686"/>
      <c r="D125" s="686"/>
      <c r="E125" s="686"/>
      <c r="F125" s="686"/>
      <c r="G125" s="687"/>
      <c r="H125" s="18"/>
      <c r="I125" s="19"/>
      <c r="J125" s="19"/>
      <c r="K125" s="19"/>
      <c r="L125" s="19"/>
      <c r="M125" s="19"/>
      <c r="N125" s="19"/>
      <c r="O125" s="19"/>
      <c r="P125" s="19"/>
      <c r="Q125" s="19"/>
      <c r="R125" s="19"/>
      <c r="S125" s="19"/>
      <c r="T125" s="19"/>
      <c r="U125" s="19"/>
      <c r="V125" s="19"/>
      <c r="W125" s="19"/>
      <c r="X125" s="19"/>
      <c r="Y125" s="19"/>
      <c r="Z125" s="19"/>
      <c r="AA125" s="19"/>
      <c r="AB125" s="19"/>
      <c r="AC125" s="19"/>
      <c r="AD125" s="19"/>
      <c r="AE125" s="19"/>
      <c r="AF125" s="19"/>
      <c r="AG125" s="19"/>
      <c r="AH125" s="19"/>
      <c r="AI125" s="19"/>
      <c r="AJ125" s="19"/>
      <c r="AK125" s="19"/>
      <c r="AL125" s="19"/>
      <c r="AM125" s="19"/>
      <c r="AN125" s="19"/>
      <c r="AO125" s="19"/>
      <c r="AP125" s="19"/>
      <c r="AQ125" s="19"/>
      <c r="AR125" s="19"/>
      <c r="AS125" s="19"/>
      <c r="AT125" s="19"/>
      <c r="AU125" s="19"/>
      <c r="AV125" s="19"/>
      <c r="AW125" s="19"/>
      <c r="AX125" s="19"/>
      <c r="AY125" s="20"/>
    </row>
    <row r="126" spans="1:51" ht="18" customHeight="1" x14ac:dyDescent="0.15">
      <c r="A126" s="38"/>
      <c r="B126" s="685"/>
      <c r="C126" s="686"/>
      <c r="D126" s="686"/>
      <c r="E126" s="686"/>
      <c r="F126" s="686"/>
      <c r="G126" s="687"/>
      <c r="H126" s="18"/>
      <c r="I126" s="19"/>
      <c r="J126" s="19"/>
      <c r="K126" s="19"/>
      <c r="L126" s="19"/>
      <c r="M126" s="19"/>
      <c r="N126" s="19"/>
      <c r="O126" s="19"/>
      <c r="P126" s="19"/>
      <c r="Q126" s="19"/>
      <c r="R126" s="19"/>
      <c r="S126" s="19"/>
      <c r="T126" s="19"/>
      <c r="U126" s="19"/>
      <c r="V126" s="19"/>
      <c r="W126" s="19"/>
      <c r="X126" s="19"/>
      <c r="Y126" s="19"/>
      <c r="Z126" s="19"/>
      <c r="AA126" s="19"/>
      <c r="AB126" s="19"/>
      <c r="AC126" s="19"/>
      <c r="AD126" s="19"/>
      <c r="AE126" s="19"/>
      <c r="AF126" s="19"/>
      <c r="AG126" s="19"/>
      <c r="AH126" s="19"/>
      <c r="AI126" s="19"/>
      <c r="AJ126" s="19"/>
      <c r="AK126" s="19"/>
      <c r="AL126" s="19"/>
      <c r="AM126" s="19"/>
      <c r="AN126" s="19"/>
      <c r="AO126" s="19"/>
      <c r="AP126" s="19"/>
      <c r="AQ126" s="19"/>
      <c r="AR126" s="19"/>
      <c r="AS126" s="19"/>
      <c r="AT126" s="19"/>
      <c r="AU126" s="19"/>
      <c r="AV126" s="19"/>
      <c r="AW126" s="19"/>
      <c r="AX126" s="19"/>
      <c r="AY126" s="20"/>
    </row>
    <row r="127" spans="1:51" ht="18" customHeight="1" x14ac:dyDescent="0.15">
      <c r="A127" s="38"/>
      <c r="B127" s="685"/>
      <c r="C127" s="686"/>
      <c r="D127" s="686"/>
      <c r="E127" s="686"/>
      <c r="F127" s="686"/>
      <c r="G127" s="687"/>
      <c r="H127" s="18"/>
      <c r="I127" s="19"/>
      <c r="J127" s="19"/>
      <c r="K127" s="19"/>
      <c r="L127" s="19"/>
      <c r="M127" s="19"/>
      <c r="N127" s="19"/>
      <c r="O127" s="19"/>
      <c r="P127" s="19"/>
      <c r="Q127" s="19"/>
      <c r="R127" s="19"/>
      <c r="S127" s="19"/>
      <c r="T127" s="19"/>
      <c r="U127" s="19"/>
      <c r="V127" s="19"/>
      <c r="W127" s="19"/>
      <c r="X127" s="19"/>
      <c r="Y127" s="19"/>
      <c r="Z127" s="19"/>
      <c r="AA127" s="19"/>
      <c r="AB127" s="19"/>
      <c r="AC127" s="19"/>
      <c r="AD127" s="19"/>
      <c r="AE127" s="19"/>
      <c r="AF127" s="19"/>
      <c r="AG127" s="19"/>
      <c r="AH127" s="19"/>
      <c r="AI127" s="19"/>
      <c r="AJ127" s="19"/>
      <c r="AK127" s="19"/>
      <c r="AL127" s="19"/>
      <c r="AM127" s="19"/>
      <c r="AN127" s="19"/>
      <c r="AO127" s="19"/>
      <c r="AP127" s="19"/>
      <c r="AQ127" s="19"/>
      <c r="AR127" s="19"/>
      <c r="AS127" s="19"/>
      <c r="AT127" s="19"/>
      <c r="AU127" s="19"/>
      <c r="AV127" s="19"/>
      <c r="AW127" s="19"/>
      <c r="AX127" s="19"/>
      <c r="AY127" s="20"/>
    </row>
    <row r="128" spans="1:51" ht="20.149999999999999" customHeight="1" x14ac:dyDescent="0.15">
      <c r="A128" s="38"/>
      <c r="B128" s="685"/>
      <c r="C128" s="686"/>
      <c r="D128" s="686"/>
      <c r="E128" s="686"/>
      <c r="F128" s="686"/>
      <c r="G128" s="687"/>
      <c r="H128" s="18"/>
      <c r="I128" s="19"/>
      <c r="J128" s="19"/>
      <c r="K128" s="19"/>
      <c r="L128" s="19"/>
      <c r="M128" s="19"/>
      <c r="N128" s="19"/>
      <c r="O128" s="19"/>
      <c r="P128" s="19"/>
      <c r="Q128" s="19"/>
      <c r="R128" s="19"/>
      <c r="S128" s="19"/>
      <c r="T128" s="19"/>
      <c r="U128" s="19"/>
      <c r="V128" s="19"/>
      <c r="W128" s="19"/>
      <c r="X128" s="19"/>
      <c r="Y128" s="19"/>
      <c r="Z128" s="19"/>
      <c r="AA128" s="19"/>
      <c r="AB128" s="19"/>
      <c r="AC128" s="19"/>
      <c r="AD128" s="19"/>
      <c r="AE128" s="19"/>
      <c r="AF128" s="19"/>
      <c r="AG128" s="19"/>
      <c r="AH128" s="19"/>
      <c r="AI128" s="19"/>
      <c r="AJ128" s="19"/>
      <c r="AK128" s="19"/>
      <c r="AL128" s="19"/>
      <c r="AM128" s="19"/>
      <c r="AN128" s="19"/>
      <c r="AO128" s="19"/>
      <c r="AP128" s="19"/>
      <c r="AQ128" s="19"/>
      <c r="AR128" s="19"/>
      <c r="AS128" s="19"/>
      <c r="AT128" s="19"/>
      <c r="AU128" s="19"/>
      <c r="AV128" s="19"/>
      <c r="AW128" s="19"/>
      <c r="AX128" s="19"/>
      <c r="AY128" s="20"/>
    </row>
    <row r="129" spans="2:51" ht="20.149999999999999" customHeight="1" x14ac:dyDescent="0.15">
      <c r="B129" s="685"/>
      <c r="C129" s="686"/>
      <c r="D129" s="686"/>
      <c r="E129" s="686"/>
      <c r="F129" s="686"/>
      <c r="G129" s="687"/>
      <c r="H129" s="18"/>
      <c r="I129" s="19"/>
      <c r="J129" s="19"/>
      <c r="K129" s="19"/>
      <c r="L129" s="19"/>
      <c r="M129" s="19"/>
      <c r="N129" s="19"/>
      <c r="O129" s="19"/>
      <c r="P129" s="19"/>
      <c r="Q129" s="19"/>
      <c r="R129" s="19"/>
      <c r="S129" s="19"/>
      <c r="T129" s="19"/>
      <c r="U129" s="19"/>
      <c r="V129" s="19"/>
      <c r="W129" s="19"/>
      <c r="X129" s="19"/>
      <c r="Y129" s="19"/>
      <c r="Z129" s="19"/>
      <c r="AA129" s="19"/>
      <c r="AB129" s="19"/>
      <c r="AC129" s="19"/>
      <c r="AD129" s="19"/>
      <c r="AE129" s="19"/>
      <c r="AF129" s="19"/>
      <c r="AG129" s="19"/>
      <c r="AH129" s="19"/>
      <c r="AI129" s="19"/>
      <c r="AJ129" s="19"/>
      <c r="AK129" s="19"/>
      <c r="AL129" s="19"/>
      <c r="AM129" s="19"/>
      <c r="AN129" s="19"/>
      <c r="AO129" s="19"/>
      <c r="AP129" s="19"/>
      <c r="AQ129" s="19"/>
      <c r="AR129" s="19"/>
      <c r="AS129" s="19"/>
      <c r="AT129" s="19"/>
      <c r="AU129" s="19"/>
      <c r="AV129" s="19"/>
      <c r="AW129" s="19"/>
      <c r="AX129" s="19"/>
      <c r="AY129" s="20"/>
    </row>
    <row r="130" spans="2:51" ht="20.149999999999999" customHeight="1" thickBot="1" x14ac:dyDescent="0.2">
      <c r="B130" s="685"/>
      <c r="C130" s="686"/>
      <c r="D130" s="686"/>
      <c r="E130" s="686"/>
      <c r="F130" s="686"/>
      <c r="G130" s="687"/>
      <c r="H130" s="18"/>
      <c r="I130" s="19"/>
      <c r="J130" s="19"/>
      <c r="K130" s="19"/>
      <c r="L130" s="19"/>
      <c r="M130" s="19"/>
      <c r="N130" s="19"/>
      <c r="O130" s="19"/>
      <c r="P130" s="19"/>
      <c r="Q130" s="19"/>
      <c r="R130" s="19"/>
      <c r="S130" s="19"/>
      <c r="T130" s="19"/>
      <c r="U130" s="19"/>
      <c r="V130" s="19"/>
      <c r="W130" s="19"/>
      <c r="X130" s="19"/>
      <c r="Y130" s="19"/>
      <c r="Z130" s="19"/>
      <c r="AA130" s="19"/>
      <c r="AB130" s="19"/>
      <c r="AC130" s="19"/>
      <c r="AD130" s="19"/>
      <c r="AE130" s="19"/>
      <c r="AF130" s="19"/>
      <c r="AG130" s="19"/>
      <c r="AH130" s="19"/>
      <c r="AI130" s="19"/>
      <c r="AJ130" s="19"/>
      <c r="AK130" s="19"/>
      <c r="AL130" s="19"/>
      <c r="AM130" s="19"/>
      <c r="AN130" s="19"/>
      <c r="AO130" s="19"/>
      <c r="AP130" s="19"/>
      <c r="AQ130" s="19"/>
      <c r="AR130" s="19"/>
      <c r="AS130" s="19"/>
      <c r="AT130" s="19"/>
      <c r="AU130" s="19"/>
      <c r="AV130" s="19"/>
      <c r="AW130" s="19"/>
      <c r="AX130" s="19"/>
      <c r="AY130" s="20"/>
    </row>
    <row r="131" spans="2:51" ht="2.95" customHeight="1" x14ac:dyDescent="0.15">
      <c r="B131" s="21"/>
      <c r="C131" s="21"/>
      <c r="D131" s="21"/>
      <c r="E131" s="21"/>
      <c r="F131" s="21"/>
      <c r="G131" s="21"/>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row>
    <row r="132" spans="2:51" ht="2.95" customHeight="1" thickBot="1" x14ac:dyDescent="0.2">
      <c r="B132" s="22"/>
      <c r="C132" s="22"/>
      <c r="D132" s="22"/>
      <c r="E132" s="22"/>
      <c r="F132" s="22"/>
      <c r="G132" s="22"/>
      <c r="H132" s="23"/>
      <c r="I132" s="23"/>
      <c r="J132" s="23"/>
      <c r="K132" s="23"/>
      <c r="L132" s="23"/>
      <c r="M132" s="23"/>
      <c r="N132" s="23"/>
      <c r="O132" s="23"/>
      <c r="P132" s="23"/>
      <c r="Q132" s="23"/>
      <c r="R132" s="23"/>
      <c r="S132" s="23"/>
      <c r="T132" s="23"/>
      <c r="U132" s="23"/>
      <c r="V132" s="23"/>
      <c r="W132" s="23"/>
      <c r="X132" s="23"/>
      <c r="Y132" s="23"/>
      <c r="Z132" s="23"/>
      <c r="AA132" s="23"/>
      <c r="AB132" s="23"/>
      <c r="AC132" s="23"/>
      <c r="AD132" s="23"/>
      <c r="AE132" s="23"/>
      <c r="AF132" s="23"/>
      <c r="AG132" s="23"/>
      <c r="AH132" s="23"/>
      <c r="AI132" s="23"/>
      <c r="AJ132" s="23"/>
      <c r="AK132" s="23"/>
      <c r="AL132" s="23"/>
      <c r="AM132" s="23"/>
      <c r="AN132" s="23"/>
      <c r="AO132" s="23"/>
      <c r="AP132" s="23"/>
      <c r="AQ132" s="23"/>
      <c r="AR132" s="23"/>
      <c r="AS132" s="23"/>
      <c r="AT132" s="23"/>
      <c r="AU132" s="23"/>
      <c r="AV132" s="23"/>
      <c r="AW132" s="23"/>
      <c r="AX132" s="23"/>
      <c r="AY132" s="23"/>
    </row>
    <row r="133" spans="2:51" ht="24.75" customHeight="1" x14ac:dyDescent="0.15">
      <c r="B133" s="688" t="s">
        <v>120</v>
      </c>
      <c r="C133" s="689"/>
      <c r="D133" s="689"/>
      <c r="E133" s="689"/>
      <c r="F133" s="689"/>
      <c r="G133" s="690"/>
      <c r="H133" s="694" t="s">
        <v>2015</v>
      </c>
      <c r="I133" s="695"/>
      <c r="J133" s="695"/>
      <c r="K133" s="695"/>
      <c r="L133" s="695"/>
      <c r="M133" s="695"/>
      <c r="N133" s="695"/>
      <c r="O133" s="695"/>
      <c r="P133" s="695"/>
      <c r="Q133" s="695"/>
      <c r="R133" s="695"/>
      <c r="S133" s="695"/>
      <c r="T133" s="695"/>
      <c r="U133" s="695"/>
      <c r="V133" s="695"/>
      <c r="W133" s="695"/>
      <c r="X133" s="695"/>
      <c r="Y133" s="695"/>
      <c r="Z133" s="695"/>
      <c r="AA133" s="695"/>
      <c r="AB133" s="695"/>
      <c r="AC133" s="696"/>
      <c r="AD133" s="694" t="s">
        <v>2016</v>
      </c>
      <c r="AE133" s="695"/>
      <c r="AF133" s="695"/>
      <c r="AG133" s="695"/>
      <c r="AH133" s="695"/>
      <c r="AI133" s="695"/>
      <c r="AJ133" s="695"/>
      <c r="AK133" s="695"/>
      <c r="AL133" s="695"/>
      <c r="AM133" s="695"/>
      <c r="AN133" s="695"/>
      <c r="AO133" s="695"/>
      <c r="AP133" s="695"/>
      <c r="AQ133" s="695"/>
      <c r="AR133" s="695"/>
      <c r="AS133" s="695"/>
      <c r="AT133" s="695"/>
      <c r="AU133" s="695"/>
      <c r="AV133" s="695"/>
      <c r="AW133" s="695"/>
      <c r="AX133" s="695"/>
      <c r="AY133" s="697"/>
    </row>
    <row r="134" spans="2:51" ht="24.75" customHeight="1" x14ac:dyDescent="0.15">
      <c r="B134" s="688"/>
      <c r="C134" s="689"/>
      <c r="D134" s="689"/>
      <c r="E134" s="689"/>
      <c r="F134" s="689"/>
      <c r="G134" s="690"/>
      <c r="H134" s="1397" t="s">
        <v>37</v>
      </c>
      <c r="I134" s="1254"/>
      <c r="J134" s="1254"/>
      <c r="K134" s="1254"/>
      <c r="L134" s="1254"/>
      <c r="M134" s="1398" t="s">
        <v>76</v>
      </c>
      <c r="N134" s="1109"/>
      <c r="O134" s="1109"/>
      <c r="P134" s="1109"/>
      <c r="Q134" s="1109"/>
      <c r="R134" s="1109"/>
      <c r="S134" s="1109"/>
      <c r="T134" s="1109"/>
      <c r="U134" s="1109"/>
      <c r="V134" s="1109"/>
      <c r="W134" s="1109"/>
      <c r="X134" s="1109"/>
      <c r="Y134" s="1110"/>
      <c r="Z134" s="714" t="s">
        <v>77</v>
      </c>
      <c r="AA134" s="715"/>
      <c r="AB134" s="715"/>
      <c r="AC134" s="716"/>
      <c r="AD134" s="1397" t="s">
        <v>37</v>
      </c>
      <c r="AE134" s="1254"/>
      <c r="AF134" s="1254"/>
      <c r="AG134" s="1254"/>
      <c r="AH134" s="1254"/>
      <c r="AI134" s="1398" t="s">
        <v>76</v>
      </c>
      <c r="AJ134" s="1109"/>
      <c r="AK134" s="1109"/>
      <c r="AL134" s="1109"/>
      <c r="AM134" s="1109"/>
      <c r="AN134" s="1109"/>
      <c r="AO134" s="1109"/>
      <c r="AP134" s="1109"/>
      <c r="AQ134" s="1109"/>
      <c r="AR134" s="1109"/>
      <c r="AS134" s="1109"/>
      <c r="AT134" s="1109"/>
      <c r="AU134" s="1110"/>
      <c r="AV134" s="714" t="s">
        <v>77</v>
      </c>
      <c r="AW134" s="715"/>
      <c r="AX134" s="715"/>
      <c r="AY134" s="717"/>
    </row>
    <row r="135" spans="2:51" ht="24.75" customHeight="1" x14ac:dyDescent="0.15">
      <c r="B135" s="688"/>
      <c r="C135" s="689"/>
      <c r="D135" s="689"/>
      <c r="E135" s="689"/>
      <c r="F135" s="689"/>
      <c r="G135" s="690"/>
      <c r="H135" s="1406" t="s">
        <v>1409</v>
      </c>
      <c r="I135" s="1360"/>
      <c r="J135" s="1360"/>
      <c r="K135" s="1360"/>
      <c r="L135" s="1361"/>
      <c r="M135" s="725" t="s">
        <v>2017</v>
      </c>
      <c r="N135" s="720"/>
      <c r="O135" s="720"/>
      <c r="P135" s="720"/>
      <c r="Q135" s="720"/>
      <c r="R135" s="720"/>
      <c r="S135" s="720"/>
      <c r="T135" s="720"/>
      <c r="U135" s="720"/>
      <c r="V135" s="720"/>
      <c r="W135" s="720"/>
      <c r="X135" s="720"/>
      <c r="Y135" s="721"/>
      <c r="Z135" s="1407">
        <v>910</v>
      </c>
      <c r="AA135" s="1408"/>
      <c r="AB135" s="1408"/>
      <c r="AC135" s="1409"/>
      <c r="AD135" s="3647" t="s">
        <v>1409</v>
      </c>
      <c r="AE135" s="1254"/>
      <c r="AF135" s="1254"/>
      <c r="AG135" s="1254"/>
      <c r="AH135" s="3648"/>
      <c r="AI135" s="2132" t="s">
        <v>2018</v>
      </c>
      <c r="AJ135" s="2133"/>
      <c r="AK135" s="2133"/>
      <c r="AL135" s="2133"/>
      <c r="AM135" s="2133"/>
      <c r="AN135" s="2133"/>
      <c r="AO135" s="2133"/>
      <c r="AP135" s="2133"/>
      <c r="AQ135" s="2133"/>
      <c r="AR135" s="2133"/>
      <c r="AS135" s="2133"/>
      <c r="AT135" s="2133"/>
      <c r="AU135" s="2134"/>
      <c r="AV135" s="3652">
        <v>316</v>
      </c>
      <c r="AW135" s="3653"/>
      <c r="AX135" s="3653"/>
      <c r="AY135" s="3667"/>
    </row>
    <row r="136" spans="2:51" ht="24.75" customHeight="1" x14ac:dyDescent="0.15">
      <c r="B136" s="688"/>
      <c r="C136" s="689"/>
      <c r="D136" s="689"/>
      <c r="E136" s="689"/>
      <c r="F136" s="689"/>
      <c r="G136" s="690"/>
      <c r="H136" s="1399"/>
      <c r="I136" s="1371"/>
      <c r="J136" s="1371"/>
      <c r="K136" s="1371"/>
      <c r="L136" s="1372"/>
      <c r="M136" s="710"/>
      <c r="N136" s="705"/>
      <c r="O136" s="705"/>
      <c r="P136" s="705"/>
      <c r="Q136" s="705"/>
      <c r="R136" s="705"/>
      <c r="S136" s="705"/>
      <c r="T136" s="705"/>
      <c r="U136" s="705"/>
      <c r="V136" s="705"/>
      <c r="W136" s="705"/>
      <c r="X136" s="705"/>
      <c r="Y136" s="706"/>
      <c r="Z136" s="1402"/>
      <c r="AA136" s="1403"/>
      <c r="AB136" s="1403"/>
      <c r="AC136" s="1404"/>
      <c r="AD136" s="1522"/>
      <c r="AE136" s="1377"/>
      <c r="AF136" s="1377"/>
      <c r="AG136" s="1377"/>
      <c r="AH136" s="1378"/>
      <c r="AI136" s="1824"/>
      <c r="AJ136" s="2089"/>
      <c r="AK136" s="2089"/>
      <c r="AL136" s="2089"/>
      <c r="AM136" s="2089"/>
      <c r="AN136" s="2089"/>
      <c r="AO136" s="2089"/>
      <c r="AP136" s="2089"/>
      <c r="AQ136" s="2089"/>
      <c r="AR136" s="2089"/>
      <c r="AS136" s="2089"/>
      <c r="AT136" s="2089"/>
      <c r="AU136" s="2090"/>
      <c r="AV136" s="3064"/>
      <c r="AW136" s="3065"/>
      <c r="AX136" s="3065"/>
      <c r="AY136" s="3668"/>
    </row>
    <row r="137" spans="2:51" ht="24.75" customHeight="1" x14ac:dyDescent="0.15">
      <c r="B137" s="688"/>
      <c r="C137" s="689"/>
      <c r="D137" s="689"/>
      <c r="E137" s="689"/>
      <c r="F137" s="689"/>
      <c r="G137" s="690"/>
      <c r="H137" s="1399"/>
      <c r="I137" s="1371"/>
      <c r="J137" s="1371"/>
      <c r="K137" s="1371"/>
      <c r="L137" s="1372"/>
      <c r="M137" s="710"/>
      <c r="N137" s="705"/>
      <c r="O137" s="705"/>
      <c r="P137" s="705"/>
      <c r="Q137" s="705"/>
      <c r="R137" s="705"/>
      <c r="S137" s="705"/>
      <c r="T137" s="705"/>
      <c r="U137" s="705"/>
      <c r="V137" s="705"/>
      <c r="W137" s="705"/>
      <c r="X137" s="705"/>
      <c r="Y137" s="706"/>
      <c r="Z137" s="1402"/>
      <c r="AA137" s="1403"/>
      <c r="AB137" s="1403"/>
      <c r="AC137" s="1404"/>
      <c r="AD137" s="1399"/>
      <c r="AE137" s="1371"/>
      <c r="AF137" s="1371"/>
      <c r="AG137" s="1371"/>
      <c r="AH137" s="1372"/>
      <c r="AI137" s="710"/>
      <c r="AJ137" s="705"/>
      <c r="AK137" s="705"/>
      <c r="AL137" s="705"/>
      <c r="AM137" s="705"/>
      <c r="AN137" s="705"/>
      <c r="AO137" s="705"/>
      <c r="AP137" s="705"/>
      <c r="AQ137" s="705"/>
      <c r="AR137" s="705"/>
      <c r="AS137" s="705"/>
      <c r="AT137" s="705"/>
      <c r="AU137" s="706"/>
      <c r="AV137" s="1402"/>
      <c r="AW137" s="1403"/>
      <c r="AX137" s="1403"/>
      <c r="AY137" s="1405"/>
    </row>
    <row r="138" spans="2:51" ht="24.75" customHeight="1" x14ac:dyDescent="0.15">
      <c r="B138" s="688"/>
      <c r="C138" s="689"/>
      <c r="D138" s="689"/>
      <c r="E138" s="689"/>
      <c r="F138" s="689"/>
      <c r="G138" s="690"/>
      <c r="H138" s="1399"/>
      <c r="I138" s="1371"/>
      <c r="J138" s="1371"/>
      <c r="K138" s="1371"/>
      <c r="L138" s="1372"/>
      <c r="M138" s="710"/>
      <c r="N138" s="705"/>
      <c r="O138" s="705"/>
      <c r="P138" s="705"/>
      <c r="Q138" s="705"/>
      <c r="R138" s="705"/>
      <c r="S138" s="705"/>
      <c r="T138" s="705"/>
      <c r="U138" s="705"/>
      <c r="V138" s="705"/>
      <c r="W138" s="705"/>
      <c r="X138" s="705"/>
      <c r="Y138" s="706"/>
      <c r="Z138" s="1402"/>
      <c r="AA138" s="1403"/>
      <c r="AB138" s="1403"/>
      <c r="AC138" s="1404"/>
      <c r="AD138" s="1399"/>
      <c r="AE138" s="1371"/>
      <c r="AF138" s="1371"/>
      <c r="AG138" s="1371"/>
      <c r="AH138" s="1372"/>
      <c r="AI138" s="710"/>
      <c r="AJ138" s="705"/>
      <c r="AK138" s="705"/>
      <c r="AL138" s="705"/>
      <c r="AM138" s="705"/>
      <c r="AN138" s="705"/>
      <c r="AO138" s="705"/>
      <c r="AP138" s="705"/>
      <c r="AQ138" s="705"/>
      <c r="AR138" s="705"/>
      <c r="AS138" s="705"/>
      <c r="AT138" s="705"/>
      <c r="AU138" s="706"/>
      <c r="AV138" s="1402"/>
      <c r="AW138" s="1403"/>
      <c r="AX138" s="1403"/>
      <c r="AY138" s="1405"/>
    </row>
    <row r="139" spans="2:51" ht="24.75" customHeight="1" x14ac:dyDescent="0.15">
      <c r="B139" s="688"/>
      <c r="C139" s="689"/>
      <c r="D139" s="689"/>
      <c r="E139" s="689"/>
      <c r="F139" s="689"/>
      <c r="G139" s="690"/>
      <c r="H139" s="1399"/>
      <c r="I139" s="1371"/>
      <c r="J139" s="1371"/>
      <c r="K139" s="1371"/>
      <c r="L139" s="1372"/>
      <c r="M139" s="710"/>
      <c r="N139" s="705"/>
      <c r="O139" s="705"/>
      <c r="P139" s="705"/>
      <c r="Q139" s="705"/>
      <c r="R139" s="705"/>
      <c r="S139" s="705"/>
      <c r="T139" s="705"/>
      <c r="U139" s="705"/>
      <c r="V139" s="705"/>
      <c r="W139" s="705"/>
      <c r="X139" s="705"/>
      <c r="Y139" s="706"/>
      <c r="Z139" s="1402"/>
      <c r="AA139" s="1403"/>
      <c r="AB139" s="1403"/>
      <c r="AC139" s="1403"/>
      <c r="AD139" s="1399"/>
      <c r="AE139" s="1371"/>
      <c r="AF139" s="1371"/>
      <c r="AG139" s="1371"/>
      <c r="AH139" s="1372"/>
      <c r="AI139" s="710"/>
      <c r="AJ139" s="705"/>
      <c r="AK139" s="705"/>
      <c r="AL139" s="705"/>
      <c r="AM139" s="705"/>
      <c r="AN139" s="705"/>
      <c r="AO139" s="705"/>
      <c r="AP139" s="705"/>
      <c r="AQ139" s="705"/>
      <c r="AR139" s="705"/>
      <c r="AS139" s="705"/>
      <c r="AT139" s="705"/>
      <c r="AU139" s="706"/>
      <c r="AV139" s="1402"/>
      <c r="AW139" s="1403"/>
      <c r="AX139" s="1403"/>
      <c r="AY139" s="1405"/>
    </row>
    <row r="140" spans="2:51" ht="24.75" customHeight="1" x14ac:dyDescent="0.15">
      <c r="B140" s="688"/>
      <c r="C140" s="689"/>
      <c r="D140" s="689"/>
      <c r="E140" s="689"/>
      <c r="F140" s="689"/>
      <c r="G140" s="690"/>
      <c r="H140" s="1399"/>
      <c r="I140" s="1371"/>
      <c r="J140" s="1371"/>
      <c r="K140" s="1371"/>
      <c r="L140" s="1372"/>
      <c r="M140" s="710"/>
      <c r="N140" s="705"/>
      <c r="O140" s="705"/>
      <c r="P140" s="705"/>
      <c r="Q140" s="705"/>
      <c r="R140" s="705"/>
      <c r="S140" s="705"/>
      <c r="T140" s="705"/>
      <c r="U140" s="705"/>
      <c r="V140" s="705"/>
      <c r="W140" s="705"/>
      <c r="X140" s="705"/>
      <c r="Y140" s="706"/>
      <c r="Z140" s="1402"/>
      <c r="AA140" s="1403"/>
      <c r="AB140" s="1403"/>
      <c r="AC140" s="1403"/>
      <c r="AD140" s="1399"/>
      <c r="AE140" s="1371"/>
      <c r="AF140" s="1371"/>
      <c r="AG140" s="1371"/>
      <c r="AH140" s="1372"/>
      <c r="AI140" s="710"/>
      <c r="AJ140" s="705"/>
      <c r="AK140" s="705"/>
      <c r="AL140" s="705"/>
      <c r="AM140" s="705"/>
      <c r="AN140" s="705"/>
      <c r="AO140" s="705"/>
      <c r="AP140" s="705"/>
      <c r="AQ140" s="705"/>
      <c r="AR140" s="705"/>
      <c r="AS140" s="705"/>
      <c r="AT140" s="705"/>
      <c r="AU140" s="706"/>
      <c r="AV140" s="1402"/>
      <c r="AW140" s="1403"/>
      <c r="AX140" s="1403"/>
      <c r="AY140" s="1405"/>
    </row>
    <row r="141" spans="2:51" ht="24.75" customHeight="1" x14ac:dyDescent="0.15">
      <c r="B141" s="688"/>
      <c r="C141" s="689"/>
      <c r="D141" s="689"/>
      <c r="E141" s="689"/>
      <c r="F141" s="689"/>
      <c r="G141" s="690"/>
      <c r="H141" s="1399"/>
      <c r="I141" s="1371"/>
      <c r="J141" s="1371"/>
      <c r="K141" s="1371"/>
      <c r="L141" s="1372"/>
      <c r="M141" s="710"/>
      <c r="N141" s="705"/>
      <c r="O141" s="705"/>
      <c r="P141" s="705"/>
      <c r="Q141" s="705"/>
      <c r="R141" s="705"/>
      <c r="S141" s="705"/>
      <c r="T141" s="705"/>
      <c r="U141" s="705"/>
      <c r="V141" s="705"/>
      <c r="W141" s="705"/>
      <c r="X141" s="705"/>
      <c r="Y141" s="706"/>
      <c r="Z141" s="1402"/>
      <c r="AA141" s="1403"/>
      <c r="AB141" s="1403"/>
      <c r="AC141" s="1403"/>
      <c r="AD141" s="1399"/>
      <c r="AE141" s="1371"/>
      <c r="AF141" s="1371"/>
      <c r="AG141" s="1371"/>
      <c r="AH141" s="1372"/>
      <c r="AI141" s="710"/>
      <c r="AJ141" s="705"/>
      <c r="AK141" s="705"/>
      <c r="AL141" s="705"/>
      <c r="AM141" s="705"/>
      <c r="AN141" s="705"/>
      <c r="AO141" s="705"/>
      <c r="AP141" s="705"/>
      <c r="AQ141" s="705"/>
      <c r="AR141" s="705"/>
      <c r="AS141" s="705"/>
      <c r="AT141" s="705"/>
      <c r="AU141" s="706"/>
      <c r="AV141" s="1402"/>
      <c r="AW141" s="1403"/>
      <c r="AX141" s="1403"/>
      <c r="AY141" s="1405"/>
    </row>
    <row r="142" spans="2:51" ht="24.75" customHeight="1" x14ac:dyDescent="0.15">
      <c r="B142" s="688"/>
      <c r="C142" s="689"/>
      <c r="D142" s="689"/>
      <c r="E142" s="689"/>
      <c r="F142" s="689"/>
      <c r="G142" s="690"/>
      <c r="H142" s="1422"/>
      <c r="I142" s="1356"/>
      <c r="J142" s="1356"/>
      <c r="K142" s="1356"/>
      <c r="L142" s="1357"/>
      <c r="M142" s="730"/>
      <c r="N142" s="1423"/>
      <c r="O142" s="1423"/>
      <c r="P142" s="1423"/>
      <c r="Q142" s="1423"/>
      <c r="R142" s="1423"/>
      <c r="S142" s="1423"/>
      <c r="T142" s="1423"/>
      <c r="U142" s="1423"/>
      <c r="V142" s="1423"/>
      <c r="W142" s="1423"/>
      <c r="X142" s="1423"/>
      <c r="Y142" s="1424"/>
      <c r="Z142" s="1420"/>
      <c r="AA142" s="1421"/>
      <c r="AB142" s="1421"/>
      <c r="AC142" s="1421"/>
      <c r="AD142" s="1422"/>
      <c r="AE142" s="1356"/>
      <c r="AF142" s="1356"/>
      <c r="AG142" s="1356"/>
      <c r="AH142" s="1357"/>
      <c r="AI142" s="730"/>
      <c r="AJ142" s="1423"/>
      <c r="AK142" s="1423"/>
      <c r="AL142" s="1423"/>
      <c r="AM142" s="1423"/>
      <c r="AN142" s="1423"/>
      <c r="AO142" s="1423"/>
      <c r="AP142" s="1423"/>
      <c r="AQ142" s="1423"/>
      <c r="AR142" s="1423"/>
      <c r="AS142" s="1423"/>
      <c r="AT142" s="1423"/>
      <c r="AU142" s="1424"/>
      <c r="AV142" s="1420"/>
      <c r="AW142" s="1421"/>
      <c r="AX142" s="1421"/>
      <c r="AY142" s="1425"/>
    </row>
    <row r="143" spans="2:51" ht="24.75" customHeight="1" x14ac:dyDescent="0.15">
      <c r="B143" s="688"/>
      <c r="C143" s="689"/>
      <c r="D143" s="689"/>
      <c r="E143" s="689"/>
      <c r="F143" s="689"/>
      <c r="G143" s="690"/>
      <c r="H143" s="1426" t="s">
        <v>21</v>
      </c>
      <c r="I143" s="1109"/>
      <c r="J143" s="1109"/>
      <c r="K143" s="1109"/>
      <c r="L143" s="1109"/>
      <c r="M143" s="742"/>
      <c r="N143" s="1219"/>
      <c r="O143" s="1219"/>
      <c r="P143" s="1219"/>
      <c r="Q143" s="1219"/>
      <c r="R143" s="1219"/>
      <c r="S143" s="1219"/>
      <c r="T143" s="1219"/>
      <c r="U143" s="1219"/>
      <c r="V143" s="1219"/>
      <c r="W143" s="1219"/>
      <c r="X143" s="1219"/>
      <c r="Y143" s="1220"/>
      <c r="Z143" s="1427">
        <f>SUM(Z135:AC142)</f>
        <v>910</v>
      </c>
      <c r="AA143" s="1428"/>
      <c r="AB143" s="1428"/>
      <c r="AC143" s="1429"/>
      <c r="AD143" s="1426" t="s">
        <v>21</v>
      </c>
      <c r="AE143" s="1109"/>
      <c r="AF143" s="1109"/>
      <c r="AG143" s="1109"/>
      <c r="AH143" s="1109"/>
      <c r="AI143" s="742"/>
      <c r="AJ143" s="1219"/>
      <c r="AK143" s="1219"/>
      <c r="AL143" s="1219"/>
      <c r="AM143" s="1219"/>
      <c r="AN143" s="1219"/>
      <c r="AO143" s="1219"/>
      <c r="AP143" s="1219"/>
      <c r="AQ143" s="1219"/>
      <c r="AR143" s="1219"/>
      <c r="AS143" s="1219"/>
      <c r="AT143" s="1219"/>
      <c r="AU143" s="1220"/>
      <c r="AV143" s="1427">
        <f>SUM(AV135:AY142)</f>
        <v>316</v>
      </c>
      <c r="AW143" s="1428"/>
      <c r="AX143" s="1428"/>
      <c r="AY143" s="1430"/>
    </row>
    <row r="144" spans="2:51" ht="25.2" customHeight="1" x14ac:dyDescent="0.15">
      <c r="B144" s="688"/>
      <c r="C144" s="689"/>
      <c r="D144" s="689"/>
      <c r="E144" s="689"/>
      <c r="F144" s="689"/>
      <c r="G144" s="690"/>
      <c r="H144" s="736" t="s">
        <v>2019</v>
      </c>
      <c r="I144" s="737"/>
      <c r="J144" s="737"/>
      <c r="K144" s="737"/>
      <c r="L144" s="737"/>
      <c r="M144" s="737"/>
      <c r="N144" s="737"/>
      <c r="O144" s="737"/>
      <c r="P144" s="737"/>
      <c r="Q144" s="737"/>
      <c r="R144" s="737"/>
      <c r="S144" s="737"/>
      <c r="T144" s="737"/>
      <c r="U144" s="737"/>
      <c r="V144" s="737"/>
      <c r="W144" s="737"/>
      <c r="X144" s="737"/>
      <c r="Y144" s="737"/>
      <c r="Z144" s="737"/>
      <c r="AA144" s="737"/>
      <c r="AB144" s="737"/>
      <c r="AC144" s="738"/>
      <c r="AD144" s="736" t="s">
        <v>1646</v>
      </c>
      <c r="AE144" s="737"/>
      <c r="AF144" s="737"/>
      <c r="AG144" s="737"/>
      <c r="AH144" s="737"/>
      <c r="AI144" s="737"/>
      <c r="AJ144" s="737"/>
      <c r="AK144" s="737"/>
      <c r="AL144" s="737"/>
      <c r="AM144" s="737"/>
      <c r="AN144" s="737"/>
      <c r="AO144" s="737"/>
      <c r="AP144" s="737"/>
      <c r="AQ144" s="737"/>
      <c r="AR144" s="737"/>
      <c r="AS144" s="737"/>
      <c r="AT144" s="737"/>
      <c r="AU144" s="737"/>
      <c r="AV144" s="737"/>
      <c r="AW144" s="737"/>
      <c r="AX144" s="737"/>
      <c r="AY144" s="739"/>
    </row>
    <row r="145" spans="2:51" ht="25.55" customHeight="1" x14ac:dyDescent="0.15">
      <c r="B145" s="688"/>
      <c r="C145" s="689"/>
      <c r="D145" s="689"/>
      <c r="E145" s="689"/>
      <c r="F145" s="689"/>
      <c r="G145" s="690"/>
      <c r="H145" s="1397" t="s">
        <v>37</v>
      </c>
      <c r="I145" s="1254"/>
      <c r="J145" s="1254"/>
      <c r="K145" s="1254"/>
      <c r="L145" s="1254"/>
      <c r="M145" s="1398" t="s">
        <v>76</v>
      </c>
      <c r="N145" s="1109"/>
      <c r="O145" s="1109"/>
      <c r="P145" s="1109"/>
      <c r="Q145" s="1109"/>
      <c r="R145" s="1109"/>
      <c r="S145" s="1109"/>
      <c r="T145" s="1109"/>
      <c r="U145" s="1109"/>
      <c r="V145" s="1109"/>
      <c r="W145" s="1109"/>
      <c r="X145" s="1109"/>
      <c r="Y145" s="1110"/>
      <c r="Z145" s="714" t="s">
        <v>77</v>
      </c>
      <c r="AA145" s="715"/>
      <c r="AB145" s="715"/>
      <c r="AC145" s="716"/>
      <c r="AD145" s="1397" t="s">
        <v>37</v>
      </c>
      <c r="AE145" s="1254"/>
      <c r="AF145" s="1254"/>
      <c r="AG145" s="1254"/>
      <c r="AH145" s="1254"/>
      <c r="AI145" s="1398" t="s">
        <v>76</v>
      </c>
      <c r="AJ145" s="1109"/>
      <c r="AK145" s="1109"/>
      <c r="AL145" s="1109"/>
      <c r="AM145" s="1109"/>
      <c r="AN145" s="1109"/>
      <c r="AO145" s="1109"/>
      <c r="AP145" s="1109"/>
      <c r="AQ145" s="1109"/>
      <c r="AR145" s="1109"/>
      <c r="AS145" s="1109"/>
      <c r="AT145" s="1109"/>
      <c r="AU145" s="1110"/>
      <c r="AV145" s="714" t="s">
        <v>77</v>
      </c>
      <c r="AW145" s="715"/>
      <c r="AX145" s="715"/>
      <c r="AY145" s="717"/>
    </row>
    <row r="146" spans="2:51" ht="24.75" customHeight="1" x14ac:dyDescent="0.15">
      <c r="B146" s="688"/>
      <c r="C146" s="689"/>
      <c r="D146" s="689"/>
      <c r="E146" s="689"/>
      <c r="F146" s="689"/>
      <c r="G146" s="690"/>
      <c r="H146" s="1406" t="s">
        <v>1409</v>
      </c>
      <c r="I146" s="1360"/>
      <c r="J146" s="1360"/>
      <c r="K146" s="1360"/>
      <c r="L146" s="1361"/>
      <c r="M146" s="725" t="s">
        <v>2020</v>
      </c>
      <c r="N146" s="720"/>
      <c r="O146" s="720"/>
      <c r="P146" s="720"/>
      <c r="Q146" s="720"/>
      <c r="R146" s="720"/>
      <c r="S146" s="720"/>
      <c r="T146" s="720"/>
      <c r="U146" s="720"/>
      <c r="V146" s="720"/>
      <c r="W146" s="720"/>
      <c r="X146" s="720"/>
      <c r="Y146" s="721"/>
      <c r="Z146" s="1407">
        <v>12</v>
      </c>
      <c r="AA146" s="1408"/>
      <c r="AB146" s="1408"/>
      <c r="AC146" s="1409"/>
      <c r="AD146" s="1406"/>
      <c r="AE146" s="1360"/>
      <c r="AF146" s="1360"/>
      <c r="AG146" s="1360"/>
      <c r="AH146" s="1361"/>
      <c r="AI146" s="725"/>
      <c r="AJ146" s="720"/>
      <c r="AK146" s="720"/>
      <c r="AL146" s="720"/>
      <c r="AM146" s="720"/>
      <c r="AN146" s="720"/>
      <c r="AO146" s="720"/>
      <c r="AP146" s="720"/>
      <c r="AQ146" s="720"/>
      <c r="AR146" s="720"/>
      <c r="AS146" s="720"/>
      <c r="AT146" s="720"/>
      <c r="AU146" s="721"/>
      <c r="AV146" s="1407"/>
      <c r="AW146" s="1408"/>
      <c r="AX146" s="1408"/>
      <c r="AY146" s="1410"/>
    </row>
    <row r="147" spans="2:51" ht="24.75" customHeight="1" x14ac:dyDescent="0.15">
      <c r="B147" s="688"/>
      <c r="C147" s="689"/>
      <c r="D147" s="689"/>
      <c r="E147" s="689"/>
      <c r="F147" s="689"/>
      <c r="G147" s="690"/>
      <c r="H147" s="1399"/>
      <c r="I147" s="1371"/>
      <c r="J147" s="1371"/>
      <c r="K147" s="1371"/>
      <c r="L147" s="1372"/>
      <c r="M147" s="710"/>
      <c r="N147" s="705"/>
      <c r="O147" s="705"/>
      <c r="P147" s="705"/>
      <c r="Q147" s="705"/>
      <c r="R147" s="705"/>
      <c r="S147" s="705"/>
      <c r="T147" s="705"/>
      <c r="U147" s="705"/>
      <c r="V147" s="705"/>
      <c r="W147" s="705"/>
      <c r="X147" s="705"/>
      <c r="Y147" s="706"/>
      <c r="Z147" s="1402"/>
      <c r="AA147" s="1403"/>
      <c r="AB147" s="1403"/>
      <c r="AC147" s="1404"/>
      <c r="AD147" s="1399"/>
      <c r="AE147" s="1371"/>
      <c r="AF147" s="1371"/>
      <c r="AG147" s="1371"/>
      <c r="AH147" s="1372"/>
      <c r="AI147" s="710"/>
      <c r="AJ147" s="705"/>
      <c r="AK147" s="705"/>
      <c r="AL147" s="705"/>
      <c r="AM147" s="705"/>
      <c r="AN147" s="705"/>
      <c r="AO147" s="705"/>
      <c r="AP147" s="705"/>
      <c r="AQ147" s="705"/>
      <c r="AR147" s="705"/>
      <c r="AS147" s="705"/>
      <c r="AT147" s="705"/>
      <c r="AU147" s="706"/>
      <c r="AV147" s="1402"/>
      <c r="AW147" s="1403"/>
      <c r="AX147" s="1403"/>
      <c r="AY147" s="1405"/>
    </row>
    <row r="148" spans="2:51" ht="24.75" customHeight="1" x14ac:dyDescent="0.15">
      <c r="B148" s="688"/>
      <c r="C148" s="689"/>
      <c r="D148" s="689"/>
      <c r="E148" s="689"/>
      <c r="F148" s="689"/>
      <c r="G148" s="690"/>
      <c r="H148" s="1399"/>
      <c r="I148" s="1371"/>
      <c r="J148" s="1371"/>
      <c r="K148" s="1371"/>
      <c r="L148" s="1372"/>
      <c r="M148" s="710"/>
      <c r="N148" s="705"/>
      <c r="O148" s="705"/>
      <c r="P148" s="705"/>
      <c r="Q148" s="705"/>
      <c r="R148" s="705"/>
      <c r="S148" s="705"/>
      <c r="T148" s="705"/>
      <c r="U148" s="705"/>
      <c r="V148" s="705"/>
      <c r="W148" s="705"/>
      <c r="X148" s="705"/>
      <c r="Y148" s="706"/>
      <c r="Z148" s="1402"/>
      <c r="AA148" s="1403"/>
      <c r="AB148" s="1403"/>
      <c r="AC148" s="1404"/>
      <c r="AD148" s="1399"/>
      <c r="AE148" s="1371"/>
      <c r="AF148" s="1371"/>
      <c r="AG148" s="1371"/>
      <c r="AH148" s="1372"/>
      <c r="AI148" s="710"/>
      <c r="AJ148" s="705"/>
      <c r="AK148" s="705"/>
      <c r="AL148" s="705"/>
      <c r="AM148" s="705"/>
      <c r="AN148" s="705"/>
      <c r="AO148" s="705"/>
      <c r="AP148" s="705"/>
      <c r="AQ148" s="705"/>
      <c r="AR148" s="705"/>
      <c r="AS148" s="705"/>
      <c r="AT148" s="705"/>
      <c r="AU148" s="706"/>
      <c r="AV148" s="1402"/>
      <c r="AW148" s="1403"/>
      <c r="AX148" s="1403"/>
      <c r="AY148" s="1405"/>
    </row>
    <row r="149" spans="2:51" ht="24.75" customHeight="1" x14ac:dyDescent="0.15">
      <c r="B149" s="688"/>
      <c r="C149" s="689"/>
      <c r="D149" s="689"/>
      <c r="E149" s="689"/>
      <c r="F149" s="689"/>
      <c r="G149" s="690"/>
      <c r="H149" s="1399"/>
      <c r="I149" s="1371"/>
      <c r="J149" s="1371"/>
      <c r="K149" s="1371"/>
      <c r="L149" s="1372"/>
      <c r="M149" s="710"/>
      <c r="N149" s="705"/>
      <c r="O149" s="705"/>
      <c r="P149" s="705"/>
      <c r="Q149" s="705"/>
      <c r="R149" s="705"/>
      <c r="S149" s="705"/>
      <c r="T149" s="705"/>
      <c r="U149" s="705"/>
      <c r="V149" s="705"/>
      <c r="W149" s="705"/>
      <c r="X149" s="705"/>
      <c r="Y149" s="706"/>
      <c r="Z149" s="1402"/>
      <c r="AA149" s="1403"/>
      <c r="AB149" s="1403"/>
      <c r="AC149" s="1404"/>
      <c r="AD149" s="1399"/>
      <c r="AE149" s="1371"/>
      <c r="AF149" s="1371"/>
      <c r="AG149" s="1371"/>
      <c r="AH149" s="1372"/>
      <c r="AI149" s="710"/>
      <c r="AJ149" s="705"/>
      <c r="AK149" s="705"/>
      <c r="AL149" s="705"/>
      <c r="AM149" s="705"/>
      <c r="AN149" s="705"/>
      <c r="AO149" s="705"/>
      <c r="AP149" s="705"/>
      <c r="AQ149" s="705"/>
      <c r="AR149" s="705"/>
      <c r="AS149" s="705"/>
      <c r="AT149" s="705"/>
      <c r="AU149" s="706"/>
      <c r="AV149" s="1402"/>
      <c r="AW149" s="1403"/>
      <c r="AX149" s="1403"/>
      <c r="AY149" s="1405"/>
    </row>
    <row r="150" spans="2:51" ht="24.75" customHeight="1" x14ac:dyDescent="0.15">
      <c r="B150" s="688"/>
      <c r="C150" s="689"/>
      <c r="D150" s="689"/>
      <c r="E150" s="689"/>
      <c r="F150" s="689"/>
      <c r="G150" s="690"/>
      <c r="H150" s="1399"/>
      <c r="I150" s="1371"/>
      <c r="J150" s="1371"/>
      <c r="K150" s="1371"/>
      <c r="L150" s="1372"/>
      <c r="M150" s="710"/>
      <c r="N150" s="705"/>
      <c r="O150" s="705"/>
      <c r="P150" s="705"/>
      <c r="Q150" s="705"/>
      <c r="R150" s="705"/>
      <c r="S150" s="705"/>
      <c r="T150" s="705"/>
      <c r="U150" s="705"/>
      <c r="V150" s="705"/>
      <c r="W150" s="705"/>
      <c r="X150" s="705"/>
      <c r="Y150" s="706"/>
      <c r="Z150" s="1402"/>
      <c r="AA150" s="1403"/>
      <c r="AB150" s="1403"/>
      <c r="AC150" s="1403"/>
      <c r="AD150" s="1399"/>
      <c r="AE150" s="1371"/>
      <c r="AF150" s="1371"/>
      <c r="AG150" s="1371"/>
      <c r="AH150" s="1372"/>
      <c r="AI150" s="710"/>
      <c r="AJ150" s="705"/>
      <c r="AK150" s="705"/>
      <c r="AL150" s="705"/>
      <c r="AM150" s="705"/>
      <c r="AN150" s="705"/>
      <c r="AO150" s="705"/>
      <c r="AP150" s="705"/>
      <c r="AQ150" s="705"/>
      <c r="AR150" s="705"/>
      <c r="AS150" s="705"/>
      <c r="AT150" s="705"/>
      <c r="AU150" s="706"/>
      <c r="AV150" s="1402"/>
      <c r="AW150" s="1403"/>
      <c r="AX150" s="1403"/>
      <c r="AY150" s="1405"/>
    </row>
    <row r="151" spans="2:51" ht="24.75" customHeight="1" x14ac:dyDescent="0.15">
      <c r="B151" s="688"/>
      <c r="C151" s="689"/>
      <c r="D151" s="689"/>
      <c r="E151" s="689"/>
      <c r="F151" s="689"/>
      <c r="G151" s="690"/>
      <c r="H151" s="1399"/>
      <c r="I151" s="1371"/>
      <c r="J151" s="1371"/>
      <c r="K151" s="1371"/>
      <c r="L151" s="1372"/>
      <c r="M151" s="710"/>
      <c r="N151" s="705"/>
      <c r="O151" s="705"/>
      <c r="P151" s="705"/>
      <c r="Q151" s="705"/>
      <c r="R151" s="705"/>
      <c r="S151" s="705"/>
      <c r="T151" s="705"/>
      <c r="U151" s="705"/>
      <c r="V151" s="705"/>
      <c r="W151" s="705"/>
      <c r="X151" s="705"/>
      <c r="Y151" s="706"/>
      <c r="Z151" s="1402"/>
      <c r="AA151" s="1403"/>
      <c r="AB151" s="1403"/>
      <c r="AC151" s="1403"/>
      <c r="AD151" s="1399"/>
      <c r="AE151" s="1371"/>
      <c r="AF151" s="1371"/>
      <c r="AG151" s="1371"/>
      <c r="AH151" s="1372"/>
      <c r="AI151" s="710"/>
      <c r="AJ151" s="705"/>
      <c r="AK151" s="705"/>
      <c r="AL151" s="705"/>
      <c r="AM151" s="705"/>
      <c r="AN151" s="705"/>
      <c r="AO151" s="705"/>
      <c r="AP151" s="705"/>
      <c r="AQ151" s="705"/>
      <c r="AR151" s="705"/>
      <c r="AS151" s="705"/>
      <c r="AT151" s="705"/>
      <c r="AU151" s="706"/>
      <c r="AV151" s="1402"/>
      <c r="AW151" s="1403"/>
      <c r="AX151" s="1403"/>
      <c r="AY151" s="1405"/>
    </row>
    <row r="152" spans="2:51" ht="24.75" customHeight="1" x14ac:dyDescent="0.15">
      <c r="B152" s="688"/>
      <c r="C152" s="689"/>
      <c r="D152" s="689"/>
      <c r="E152" s="689"/>
      <c r="F152" s="689"/>
      <c r="G152" s="690"/>
      <c r="H152" s="1399"/>
      <c r="I152" s="1371"/>
      <c r="J152" s="1371"/>
      <c r="K152" s="1371"/>
      <c r="L152" s="1372"/>
      <c r="M152" s="710"/>
      <c r="N152" s="705"/>
      <c r="O152" s="705"/>
      <c r="P152" s="705"/>
      <c r="Q152" s="705"/>
      <c r="R152" s="705"/>
      <c r="S152" s="705"/>
      <c r="T152" s="705"/>
      <c r="U152" s="705"/>
      <c r="V152" s="705"/>
      <c r="W152" s="705"/>
      <c r="X152" s="705"/>
      <c r="Y152" s="706"/>
      <c r="Z152" s="1402"/>
      <c r="AA152" s="1403"/>
      <c r="AB152" s="1403"/>
      <c r="AC152" s="1403"/>
      <c r="AD152" s="1399"/>
      <c r="AE152" s="1371"/>
      <c r="AF152" s="1371"/>
      <c r="AG152" s="1371"/>
      <c r="AH152" s="1372"/>
      <c r="AI152" s="710"/>
      <c r="AJ152" s="705"/>
      <c r="AK152" s="705"/>
      <c r="AL152" s="705"/>
      <c r="AM152" s="705"/>
      <c r="AN152" s="705"/>
      <c r="AO152" s="705"/>
      <c r="AP152" s="705"/>
      <c r="AQ152" s="705"/>
      <c r="AR152" s="705"/>
      <c r="AS152" s="705"/>
      <c r="AT152" s="705"/>
      <c r="AU152" s="706"/>
      <c r="AV152" s="1402"/>
      <c r="AW152" s="1403"/>
      <c r="AX152" s="1403"/>
      <c r="AY152" s="1405"/>
    </row>
    <row r="153" spans="2:51" ht="24.75" customHeight="1" x14ac:dyDescent="0.15">
      <c r="B153" s="688"/>
      <c r="C153" s="689"/>
      <c r="D153" s="689"/>
      <c r="E153" s="689"/>
      <c r="F153" s="689"/>
      <c r="G153" s="690"/>
      <c r="H153" s="1422"/>
      <c r="I153" s="1356"/>
      <c r="J153" s="1356"/>
      <c r="K153" s="1356"/>
      <c r="L153" s="1357"/>
      <c r="M153" s="730"/>
      <c r="N153" s="1423"/>
      <c r="O153" s="1423"/>
      <c r="P153" s="1423"/>
      <c r="Q153" s="1423"/>
      <c r="R153" s="1423"/>
      <c r="S153" s="1423"/>
      <c r="T153" s="1423"/>
      <c r="U153" s="1423"/>
      <c r="V153" s="1423"/>
      <c r="W153" s="1423"/>
      <c r="X153" s="1423"/>
      <c r="Y153" s="1424"/>
      <c r="Z153" s="1420"/>
      <c r="AA153" s="1421"/>
      <c r="AB153" s="1421"/>
      <c r="AC153" s="1421"/>
      <c r="AD153" s="1422"/>
      <c r="AE153" s="1356"/>
      <c r="AF153" s="1356"/>
      <c r="AG153" s="1356"/>
      <c r="AH153" s="1357"/>
      <c r="AI153" s="730"/>
      <c r="AJ153" s="1423"/>
      <c r="AK153" s="1423"/>
      <c r="AL153" s="1423"/>
      <c r="AM153" s="1423"/>
      <c r="AN153" s="1423"/>
      <c r="AO153" s="1423"/>
      <c r="AP153" s="1423"/>
      <c r="AQ153" s="1423"/>
      <c r="AR153" s="1423"/>
      <c r="AS153" s="1423"/>
      <c r="AT153" s="1423"/>
      <c r="AU153" s="1424"/>
      <c r="AV153" s="1420"/>
      <c r="AW153" s="1421"/>
      <c r="AX153" s="1421"/>
      <c r="AY153" s="1425"/>
    </row>
    <row r="154" spans="2:51" ht="24.75" customHeight="1" x14ac:dyDescent="0.15">
      <c r="B154" s="688"/>
      <c r="C154" s="689"/>
      <c r="D154" s="689"/>
      <c r="E154" s="689"/>
      <c r="F154" s="689"/>
      <c r="G154" s="690"/>
      <c r="H154" s="1426" t="s">
        <v>21</v>
      </c>
      <c r="I154" s="1109"/>
      <c r="J154" s="1109"/>
      <c r="K154" s="1109"/>
      <c r="L154" s="1109"/>
      <c r="M154" s="742"/>
      <c r="N154" s="1219"/>
      <c r="O154" s="1219"/>
      <c r="P154" s="1219"/>
      <c r="Q154" s="1219"/>
      <c r="R154" s="1219"/>
      <c r="S154" s="1219"/>
      <c r="T154" s="1219"/>
      <c r="U154" s="1219"/>
      <c r="V154" s="1219"/>
      <c r="W154" s="1219"/>
      <c r="X154" s="1219"/>
      <c r="Y154" s="1220"/>
      <c r="Z154" s="1427">
        <f>SUM(Z146:AC153)</f>
        <v>12</v>
      </c>
      <c r="AA154" s="1428"/>
      <c r="AB154" s="1428"/>
      <c r="AC154" s="1429"/>
      <c r="AD154" s="1426" t="s">
        <v>21</v>
      </c>
      <c r="AE154" s="1109"/>
      <c r="AF154" s="1109"/>
      <c r="AG154" s="1109"/>
      <c r="AH154" s="1109"/>
      <c r="AI154" s="742"/>
      <c r="AJ154" s="1219"/>
      <c r="AK154" s="1219"/>
      <c r="AL154" s="1219"/>
      <c r="AM154" s="1219"/>
      <c r="AN154" s="1219"/>
      <c r="AO154" s="1219"/>
      <c r="AP154" s="1219"/>
      <c r="AQ154" s="1219"/>
      <c r="AR154" s="1219"/>
      <c r="AS154" s="1219"/>
      <c r="AT154" s="1219"/>
      <c r="AU154" s="1220"/>
      <c r="AV154" s="1427">
        <f>SUM(AV146:AY153)</f>
        <v>0</v>
      </c>
      <c r="AW154" s="1428"/>
      <c r="AX154" s="1428"/>
      <c r="AY154" s="1430"/>
    </row>
    <row r="155" spans="2:51" ht="24.75" customHeight="1" x14ac:dyDescent="0.15">
      <c r="B155" s="688"/>
      <c r="C155" s="689"/>
      <c r="D155" s="689"/>
      <c r="E155" s="689"/>
      <c r="F155" s="689"/>
      <c r="G155" s="690"/>
      <c r="H155" s="736" t="s">
        <v>2021</v>
      </c>
      <c r="I155" s="737"/>
      <c r="J155" s="737"/>
      <c r="K155" s="737"/>
      <c r="L155" s="737"/>
      <c r="M155" s="737"/>
      <c r="N155" s="737"/>
      <c r="O155" s="737"/>
      <c r="P155" s="737"/>
      <c r="Q155" s="737"/>
      <c r="R155" s="737"/>
      <c r="S155" s="737"/>
      <c r="T155" s="737"/>
      <c r="U155" s="737"/>
      <c r="V155" s="737"/>
      <c r="W155" s="737"/>
      <c r="X155" s="737"/>
      <c r="Y155" s="737"/>
      <c r="Z155" s="737"/>
      <c r="AA155" s="737"/>
      <c r="AB155" s="737"/>
      <c r="AC155" s="738"/>
      <c r="AD155" s="736" t="s">
        <v>1653</v>
      </c>
      <c r="AE155" s="737"/>
      <c r="AF155" s="737"/>
      <c r="AG155" s="737"/>
      <c r="AH155" s="737"/>
      <c r="AI155" s="737"/>
      <c r="AJ155" s="737"/>
      <c r="AK155" s="737"/>
      <c r="AL155" s="737"/>
      <c r="AM155" s="737"/>
      <c r="AN155" s="737"/>
      <c r="AO155" s="737"/>
      <c r="AP155" s="737"/>
      <c r="AQ155" s="737"/>
      <c r="AR155" s="737"/>
      <c r="AS155" s="737"/>
      <c r="AT155" s="737"/>
      <c r="AU155" s="737"/>
      <c r="AV155" s="737"/>
      <c r="AW155" s="737"/>
      <c r="AX155" s="737"/>
      <c r="AY155" s="739"/>
    </row>
    <row r="156" spans="2:51" ht="24.75" customHeight="1" x14ac:dyDescent="0.15">
      <c r="B156" s="688"/>
      <c r="C156" s="689"/>
      <c r="D156" s="689"/>
      <c r="E156" s="689"/>
      <c r="F156" s="689"/>
      <c r="G156" s="690"/>
      <c r="H156" s="1397" t="s">
        <v>37</v>
      </c>
      <c r="I156" s="1254"/>
      <c r="J156" s="1254"/>
      <c r="K156" s="1254"/>
      <c r="L156" s="1254"/>
      <c r="M156" s="1398" t="s">
        <v>76</v>
      </c>
      <c r="N156" s="1109"/>
      <c r="O156" s="1109"/>
      <c r="P156" s="1109"/>
      <c r="Q156" s="1109"/>
      <c r="R156" s="1109"/>
      <c r="S156" s="1109"/>
      <c r="T156" s="1109"/>
      <c r="U156" s="1109"/>
      <c r="V156" s="1109"/>
      <c r="W156" s="1109"/>
      <c r="X156" s="1109"/>
      <c r="Y156" s="1110"/>
      <c r="Z156" s="714" t="s">
        <v>77</v>
      </c>
      <c r="AA156" s="715"/>
      <c r="AB156" s="715"/>
      <c r="AC156" s="716"/>
      <c r="AD156" s="1397" t="s">
        <v>37</v>
      </c>
      <c r="AE156" s="1254"/>
      <c r="AF156" s="1254"/>
      <c r="AG156" s="1254"/>
      <c r="AH156" s="1254"/>
      <c r="AI156" s="1398" t="s">
        <v>76</v>
      </c>
      <c r="AJ156" s="1109"/>
      <c r="AK156" s="1109"/>
      <c r="AL156" s="1109"/>
      <c r="AM156" s="1109"/>
      <c r="AN156" s="1109"/>
      <c r="AO156" s="1109"/>
      <c r="AP156" s="1109"/>
      <c r="AQ156" s="1109"/>
      <c r="AR156" s="1109"/>
      <c r="AS156" s="1109"/>
      <c r="AT156" s="1109"/>
      <c r="AU156" s="1110"/>
      <c r="AV156" s="714" t="s">
        <v>77</v>
      </c>
      <c r="AW156" s="715"/>
      <c r="AX156" s="715"/>
      <c r="AY156" s="717"/>
    </row>
    <row r="157" spans="2:51" ht="24.75" customHeight="1" x14ac:dyDescent="0.15">
      <c r="B157" s="688"/>
      <c r="C157" s="689"/>
      <c r="D157" s="689"/>
      <c r="E157" s="689"/>
      <c r="F157" s="689"/>
      <c r="G157" s="690"/>
      <c r="H157" s="3664" t="s">
        <v>2022</v>
      </c>
      <c r="I157" s="3665"/>
      <c r="J157" s="3665"/>
      <c r="K157" s="3665"/>
      <c r="L157" s="3666"/>
      <c r="M157" s="725" t="s">
        <v>2023</v>
      </c>
      <c r="N157" s="720"/>
      <c r="O157" s="720"/>
      <c r="P157" s="720"/>
      <c r="Q157" s="720"/>
      <c r="R157" s="720"/>
      <c r="S157" s="720"/>
      <c r="T157" s="720"/>
      <c r="U157" s="720"/>
      <c r="V157" s="720"/>
      <c r="W157" s="720"/>
      <c r="X157" s="720"/>
      <c r="Y157" s="721"/>
      <c r="Z157" s="1407">
        <v>1281.454</v>
      </c>
      <c r="AA157" s="1408"/>
      <c r="AB157" s="1408"/>
      <c r="AC157" s="1409"/>
      <c r="AD157" s="1406"/>
      <c r="AE157" s="1360"/>
      <c r="AF157" s="1360"/>
      <c r="AG157" s="1360"/>
      <c r="AH157" s="1361"/>
      <c r="AI157" s="725"/>
      <c r="AJ157" s="720"/>
      <c r="AK157" s="720"/>
      <c r="AL157" s="720"/>
      <c r="AM157" s="720"/>
      <c r="AN157" s="720"/>
      <c r="AO157" s="720"/>
      <c r="AP157" s="720"/>
      <c r="AQ157" s="720"/>
      <c r="AR157" s="720"/>
      <c r="AS157" s="720"/>
      <c r="AT157" s="720"/>
      <c r="AU157" s="721"/>
      <c r="AV157" s="1407"/>
      <c r="AW157" s="1408"/>
      <c r="AX157" s="1408"/>
      <c r="AY157" s="1410"/>
    </row>
    <row r="158" spans="2:51" ht="24.75" customHeight="1" x14ac:dyDescent="0.15">
      <c r="B158" s="688"/>
      <c r="C158" s="689"/>
      <c r="D158" s="689"/>
      <c r="E158" s="689"/>
      <c r="F158" s="689"/>
      <c r="G158" s="690"/>
      <c r="H158" s="3661" t="s">
        <v>2024</v>
      </c>
      <c r="I158" s="3662"/>
      <c r="J158" s="3662"/>
      <c r="K158" s="3662"/>
      <c r="L158" s="3663"/>
      <c r="M158" s="710" t="s">
        <v>862</v>
      </c>
      <c r="N158" s="705"/>
      <c r="O158" s="705"/>
      <c r="P158" s="705"/>
      <c r="Q158" s="705"/>
      <c r="R158" s="705"/>
      <c r="S158" s="705"/>
      <c r="T158" s="705"/>
      <c r="U158" s="705"/>
      <c r="V158" s="705"/>
      <c r="W158" s="705"/>
      <c r="X158" s="705"/>
      <c r="Y158" s="706"/>
      <c r="Z158" s="1402">
        <v>5.1459999999999999</v>
      </c>
      <c r="AA158" s="1403"/>
      <c r="AB158" s="1403"/>
      <c r="AC158" s="1404"/>
      <c r="AD158" s="1399"/>
      <c r="AE158" s="1371"/>
      <c r="AF158" s="1371"/>
      <c r="AG158" s="1371"/>
      <c r="AH158" s="1372"/>
      <c r="AI158" s="710"/>
      <c r="AJ158" s="705"/>
      <c r="AK158" s="705"/>
      <c r="AL158" s="705"/>
      <c r="AM158" s="705"/>
      <c r="AN158" s="705"/>
      <c r="AO158" s="705"/>
      <c r="AP158" s="705"/>
      <c r="AQ158" s="705"/>
      <c r="AR158" s="705"/>
      <c r="AS158" s="705"/>
      <c r="AT158" s="705"/>
      <c r="AU158" s="706"/>
      <c r="AV158" s="1402"/>
      <c r="AW158" s="1403"/>
      <c r="AX158" s="1403"/>
      <c r="AY158" s="1405"/>
    </row>
    <row r="159" spans="2:51" ht="24.75" customHeight="1" x14ac:dyDescent="0.15">
      <c r="B159" s="688"/>
      <c r="C159" s="689"/>
      <c r="D159" s="689"/>
      <c r="E159" s="689"/>
      <c r="F159" s="689"/>
      <c r="G159" s="690"/>
      <c r="H159" s="3661" t="s">
        <v>2024</v>
      </c>
      <c r="I159" s="3662"/>
      <c r="J159" s="3662"/>
      <c r="K159" s="3662"/>
      <c r="L159" s="3663"/>
      <c r="M159" s="710" t="s">
        <v>1730</v>
      </c>
      <c r="N159" s="705"/>
      <c r="O159" s="705"/>
      <c r="P159" s="705"/>
      <c r="Q159" s="705"/>
      <c r="R159" s="705"/>
      <c r="S159" s="705"/>
      <c r="T159" s="705"/>
      <c r="U159" s="705"/>
      <c r="V159" s="705"/>
      <c r="W159" s="705"/>
      <c r="X159" s="705"/>
      <c r="Y159" s="706"/>
      <c r="Z159" s="1402">
        <v>0.66</v>
      </c>
      <c r="AA159" s="1403"/>
      <c r="AB159" s="1403"/>
      <c r="AC159" s="1404"/>
      <c r="AD159" s="1399"/>
      <c r="AE159" s="1371"/>
      <c r="AF159" s="1371"/>
      <c r="AG159" s="1371"/>
      <c r="AH159" s="1372"/>
      <c r="AI159" s="710"/>
      <c r="AJ159" s="705"/>
      <c r="AK159" s="705"/>
      <c r="AL159" s="705"/>
      <c r="AM159" s="705"/>
      <c r="AN159" s="705"/>
      <c r="AO159" s="705"/>
      <c r="AP159" s="705"/>
      <c r="AQ159" s="705"/>
      <c r="AR159" s="705"/>
      <c r="AS159" s="705"/>
      <c r="AT159" s="705"/>
      <c r="AU159" s="706"/>
      <c r="AV159" s="1402"/>
      <c r="AW159" s="1403"/>
      <c r="AX159" s="1403"/>
      <c r="AY159" s="1405"/>
    </row>
    <row r="160" spans="2:51" ht="24.75" customHeight="1" x14ac:dyDescent="0.15">
      <c r="B160" s="688"/>
      <c r="C160" s="689"/>
      <c r="D160" s="689"/>
      <c r="E160" s="689"/>
      <c r="F160" s="689"/>
      <c r="G160" s="690"/>
      <c r="H160" s="3661" t="s">
        <v>2024</v>
      </c>
      <c r="I160" s="3662"/>
      <c r="J160" s="3662"/>
      <c r="K160" s="3662"/>
      <c r="L160" s="3663"/>
      <c r="M160" s="710" t="s">
        <v>1416</v>
      </c>
      <c r="N160" s="705"/>
      <c r="O160" s="705"/>
      <c r="P160" s="705"/>
      <c r="Q160" s="705"/>
      <c r="R160" s="705"/>
      <c r="S160" s="705"/>
      <c r="T160" s="705"/>
      <c r="U160" s="705"/>
      <c r="V160" s="705"/>
      <c r="W160" s="705"/>
      <c r="X160" s="705"/>
      <c r="Y160" s="706"/>
      <c r="Z160" s="1402">
        <v>2.1120000000000001</v>
      </c>
      <c r="AA160" s="1403"/>
      <c r="AB160" s="1403"/>
      <c r="AC160" s="1404"/>
      <c r="AD160" s="1399"/>
      <c r="AE160" s="1371"/>
      <c r="AF160" s="1371"/>
      <c r="AG160" s="1371"/>
      <c r="AH160" s="1372"/>
      <c r="AI160" s="710"/>
      <c r="AJ160" s="705"/>
      <c r="AK160" s="705"/>
      <c r="AL160" s="705"/>
      <c r="AM160" s="705"/>
      <c r="AN160" s="705"/>
      <c r="AO160" s="705"/>
      <c r="AP160" s="705"/>
      <c r="AQ160" s="705"/>
      <c r="AR160" s="705"/>
      <c r="AS160" s="705"/>
      <c r="AT160" s="705"/>
      <c r="AU160" s="706"/>
      <c r="AV160" s="1402"/>
      <c r="AW160" s="1403"/>
      <c r="AX160" s="1403"/>
      <c r="AY160" s="1405"/>
    </row>
    <row r="161" spans="2:51" ht="24.75" customHeight="1" x14ac:dyDescent="0.15">
      <c r="B161" s="688"/>
      <c r="C161" s="689"/>
      <c r="D161" s="689"/>
      <c r="E161" s="689"/>
      <c r="F161" s="689"/>
      <c r="G161" s="690"/>
      <c r="H161" s="3658" t="s">
        <v>2025</v>
      </c>
      <c r="I161" s="3659"/>
      <c r="J161" s="3659"/>
      <c r="K161" s="3659"/>
      <c r="L161" s="3660"/>
      <c r="M161" s="710" t="s">
        <v>2026</v>
      </c>
      <c r="N161" s="705"/>
      <c r="O161" s="705"/>
      <c r="P161" s="705"/>
      <c r="Q161" s="705"/>
      <c r="R161" s="705"/>
      <c r="S161" s="705"/>
      <c r="T161" s="705"/>
      <c r="U161" s="705"/>
      <c r="V161" s="705"/>
      <c r="W161" s="705"/>
      <c r="X161" s="705"/>
      <c r="Y161" s="706"/>
      <c r="Z161" s="1402">
        <v>58.158000000000001</v>
      </c>
      <c r="AA161" s="1403"/>
      <c r="AB161" s="1403"/>
      <c r="AC161" s="1403"/>
      <c r="AD161" s="1399"/>
      <c r="AE161" s="1371"/>
      <c r="AF161" s="1371"/>
      <c r="AG161" s="1371"/>
      <c r="AH161" s="1372"/>
      <c r="AI161" s="710"/>
      <c r="AJ161" s="705"/>
      <c r="AK161" s="705"/>
      <c r="AL161" s="705"/>
      <c r="AM161" s="705"/>
      <c r="AN161" s="705"/>
      <c r="AO161" s="705"/>
      <c r="AP161" s="705"/>
      <c r="AQ161" s="705"/>
      <c r="AR161" s="705"/>
      <c r="AS161" s="705"/>
      <c r="AT161" s="705"/>
      <c r="AU161" s="706"/>
      <c r="AV161" s="1402"/>
      <c r="AW161" s="1403"/>
      <c r="AX161" s="1403"/>
      <c r="AY161" s="1405"/>
    </row>
    <row r="162" spans="2:51" ht="24.75" customHeight="1" x14ac:dyDescent="0.15">
      <c r="B162" s="688"/>
      <c r="C162" s="689"/>
      <c r="D162" s="689"/>
      <c r="E162" s="689"/>
      <c r="F162" s="689"/>
      <c r="G162" s="690"/>
      <c r="H162" s="1399"/>
      <c r="I162" s="1371"/>
      <c r="J162" s="1371"/>
      <c r="K162" s="1371"/>
      <c r="L162" s="1372"/>
      <c r="M162" s="710"/>
      <c r="N162" s="705"/>
      <c r="O162" s="705"/>
      <c r="P162" s="705"/>
      <c r="Q162" s="705"/>
      <c r="R162" s="705"/>
      <c r="S162" s="705"/>
      <c r="T162" s="705"/>
      <c r="U162" s="705"/>
      <c r="V162" s="705"/>
      <c r="W162" s="705"/>
      <c r="X162" s="705"/>
      <c r="Y162" s="706"/>
      <c r="Z162" s="1402"/>
      <c r="AA162" s="1403"/>
      <c r="AB162" s="1403"/>
      <c r="AC162" s="1403"/>
      <c r="AD162" s="1399"/>
      <c r="AE162" s="1371"/>
      <c r="AF162" s="1371"/>
      <c r="AG162" s="1371"/>
      <c r="AH162" s="1372"/>
      <c r="AI162" s="710"/>
      <c r="AJ162" s="705"/>
      <c r="AK162" s="705"/>
      <c r="AL162" s="705"/>
      <c r="AM162" s="705"/>
      <c r="AN162" s="705"/>
      <c r="AO162" s="705"/>
      <c r="AP162" s="705"/>
      <c r="AQ162" s="705"/>
      <c r="AR162" s="705"/>
      <c r="AS162" s="705"/>
      <c r="AT162" s="705"/>
      <c r="AU162" s="706"/>
      <c r="AV162" s="1402"/>
      <c r="AW162" s="1403"/>
      <c r="AX162" s="1403"/>
      <c r="AY162" s="1405"/>
    </row>
    <row r="163" spans="2:51" ht="24.75" customHeight="1" x14ac:dyDescent="0.15">
      <c r="B163" s="688"/>
      <c r="C163" s="689"/>
      <c r="D163" s="689"/>
      <c r="E163" s="689"/>
      <c r="F163" s="689"/>
      <c r="G163" s="690"/>
      <c r="H163" s="1399"/>
      <c r="I163" s="1371"/>
      <c r="J163" s="1371"/>
      <c r="K163" s="1371"/>
      <c r="L163" s="1372"/>
      <c r="M163" s="710"/>
      <c r="N163" s="705"/>
      <c r="O163" s="705"/>
      <c r="P163" s="705"/>
      <c r="Q163" s="705"/>
      <c r="R163" s="705"/>
      <c r="S163" s="705"/>
      <c r="T163" s="705"/>
      <c r="U163" s="705"/>
      <c r="V163" s="705"/>
      <c r="W163" s="705"/>
      <c r="X163" s="705"/>
      <c r="Y163" s="706"/>
      <c r="Z163" s="1402"/>
      <c r="AA163" s="1403"/>
      <c r="AB163" s="1403"/>
      <c r="AC163" s="1403"/>
      <c r="AD163" s="1399"/>
      <c r="AE163" s="1371"/>
      <c r="AF163" s="1371"/>
      <c r="AG163" s="1371"/>
      <c r="AH163" s="1372"/>
      <c r="AI163" s="710"/>
      <c r="AJ163" s="705"/>
      <c r="AK163" s="705"/>
      <c r="AL163" s="705"/>
      <c r="AM163" s="705"/>
      <c r="AN163" s="705"/>
      <c r="AO163" s="705"/>
      <c r="AP163" s="705"/>
      <c r="AQ163" s="705"/>
      <c r="AR163" s="705"/>
      <c r="AS163" s="705"/>
      <c r="AT163" s="705"/>
      <c r="AU163" s="706"/>
      <c r="AV163" s="1402"/>
      <c r="AW163" s="1403"/>
      <c r="AX163" s="1403"/>
      <c r="AY163" s="1405"/>
    </row>
    <row r="164" spans="2:51" ht="24.75" customHeight="1" x14ac:dyDescent="0.15">
      <c r="B164" s="688"/>
      <c r="C164" s="689"/>
      <c r="D164" s="689"/>
      <c r="E164" s="689"/>
      <c r="F164" s="689"/>
      <c r="G164" s="690"/>
      <c r="H164" s="1422"/>
      <c r="I164" s="1356"/>
      <c r="J164" s="1356"/>
      <c r="K164" s="1356"/>
      <c r="L164" s="1357"/>
      <c r="M164" s="730"/>
      <c r="N164" s="1423"/>
      <c r="O164" s="1423"/>
      <c r="P164" s="1423"/>
      <c r="Q164" s="1423"/>
      <c r="R164" s="1423"/>
      <c r="S164" s="1423"/>
      <c r="T164" s="1423"/>
      <c r="U164" s="1423"/>
      <c r="V164" s="1423"/>
      <c r="W164" s="1423"/>
      <c r="X164" s="1423"/>
      <c r="Y164" s="1424"/>
      <c r="Z164" s="1420"/>
      <c r="AA164" s="1421"/>
      <c r="AB164" s="1421"/>
      <c r="AC164" s="1421"/>
      <c r="AD164" s="1422"/>
      <c r="AE164" s="1356"/>
      <c r="AF164" s="1356"/>
      <c r="AG164" s="1356"/>
      <c r="AH164" s="1357"/>
      <c r="AI164" s="730"/>
      <c r="AJ164" s="1423"/>
      <c r="AK164" s="1423"/>
      <c r="AL164" s="1423"/>
      <c r="AM164" s="1423"/>
      <c r="AN164" s="1423"/>
      <c r="AO164" s="1423"/>
      <c r="AP164" s="1423"/>
      <c r="AQ164" s="1423"/>
      <c r="AR164" s="1423"/>
      <c r="AS164" s="1423"/>
      <c r="AT164" s="1423"/>
      <c r="AU164" s="1424"/>
      <c r="AV164" s="1420"/>
      <c r="AW164" s="1421"/>
      <c r="AX164" s="1421"/>
      <c r="AY164" s="1425"/>
    </row>
    <row r="165" spans="2:51" ht="24.75" customHeight="1" x14ac:dyDescent="0.15">
      <c r="B165" s="688"/>
      <c r="C165" s="689"/>
      <c r="D165" s="689"/>
      <c r="E165" s="689"/>
      <c r="F165" s="689"/>
      <c r="G165" s="690"/>
      <c r="H165" s="1426" t="s">
        <v>21</v>
      </c>
      <c r="I165" s="1109"/>
      <c r="J165" s="1109"/>
      <c r="K165" s="1109"/>
      <c r="L165" s="1109"/>
      <c r="M165" s="742"/>
      <c r="N165" s="1219"/>
      <c r="O165" s="1219"/>
      <c r="P165" s="1219"/>
      <c r="Q165" s="1219"/>
      <c r="R165" s="1219"/>
      <c r="S165" s="1219"/>
      <c r="T165" s="1219"/>
      <c r="U165" s="1219"/>
      <c r="V165" s="1219"/>
      <c r="W165" s="1219"/>
      <c r="X165" s="1219"/>
      <c r="Y165" s="1220"/>
      <c r="Z165" s="1427">
        <f>SUM(Z157:AC164)</f>
        <v>1347.53</v>
      </c>
      <c r="AA165" s="1428"/>
      <c r="AB165" s="1428"/>
      <c r="AC165" s="1429"/>
      <c r="AD165" s="1426" t="s">
        <v>21</v>
      </c>
      <c r="AE165" s="1109"/>
      <c r="AF165" s="1109"/>
      <c r="AG165" s="1109"/>
      <c r="AH165" s="1109"/>
      <c r="AI165" s="742"/>
      <c r="AJ165" s="1219"/>
      <c r="AK165" s="1219"/>
      <c r="AL165" s="1219"/>
      <c r="AM165" s="1219"/>
      <c r="AN165" s="1219"/>
      <c r="AO165" s="1219"/>
      <c r="AP165" s="1219"/>
      <c r="AQ165" s="1219"/>
      <c r="AR165" s="1219"/>
      <c r="AS165" s="1219"/>
      <c r="AT165" s="1219"/>
      <c r="AU165" s="1220"/>
      <c r="AV165" s="1427">
        <f>SUM(AV157:AY164)</f>
        <v>0</v>
      </c>
      <c r="AW165" s="1428"/>
      <c r="AX165" s="1428"/>
      <c r="AY165" s="1430"/>
    </row>
    <row r="166" spans="2:51" ht="24.75" customHeight="1" x14ac:dyDescent="0.15">
      <c r="B166" s="688"/>
      <c r="C166" s="689"/>
      <c r="D166" s="689"/>
      <c r="E166" s="689"/>
      <c r="F166" s="689"/>
      <c r="G166" s="690"/>
      <c r="H166" s="736" t="s">
        <v>2027</v>
      </c>
      <c r="I166" s="737"/>
      <c r="J166" s="737"/>
      <c r="K166" s="737"/>
      <c r="L166" s="737"/>
      <c r="M166" s="737"/>
      <c r="N166" s="737"/>
      <c r="O166" s="737"/>
      <c r="P166" s="737"/>
      <c r="Q166" s="737"/>
      <c r="R166" s="737"/>
      <c r="S166" s="737"/>
      <c r="T166" s="737"/>
      <c r="U166" s="737"/>
      <c r="V166" s="737"/>
      <c r="W166" s="737"/>
      <c r="X166" s="737"/>
      <c r="Y166" s="737"/>
      <c r="Z166" s="737"/>
      <c r="AA166" s="737"/>
      <c r="AB166" s="737"/>
      <c r="AC166" s="738"/>
      <c r="AD166" s="736" t="s">
        <v>1657</v>
      </c>
      <c r="AE166" s="737"/>
      <c r="AF166" s="737"/>
      <c r="AG166" s="737"/>
      <c r="AH166" s="737"/>
      <c r="AI166" s="737"/>
      <c r="AJ166" s="737"/>
      <c r="AK166" s="737"/>
      <c r="AL166" s="737"/>
      <c r="AM166" s="737"/>
      <c r="AN166" s="737"/>
      <c r="AO166" s="737"/>
      <c r="AP166" s="737"/>
      <c r="AQ166" s="737"/>
      <c r="AR166" s="737"/>
      <c r="AS166" s="737"/>
      <c r="AT166" s="737"/>
      <c r="AU166" s="737"/>
      <c r="AV166" s="737"/>
      <c r="AW166" s="737"/>
      <c r="AX166" s="737"/>
      <c r="AY166" s="739"/>
    </row>
    <row r="167" spans="2:51" ht="24.75" customHeight="1" x14ac:dyDescent="0.15">
      <c r="B167" s="688"/>
      <c r="C167" s="689"/>
      <c r="D167" s="689"/>
      <c r="E167" s="689"/>
      <c r="F167" s="689"/>
      <c r="G167" s="690"/>
      <c r="H167" s="1397" t="s">
        <v>37</v>
      </c>
      <c r="I167" s="1254"/>
      <c r="J167" s="1254"/>
      <c r="K167" s="1254"/>
      <c r="L167" s="1254"/>
      <c r="M167" s="1398" t="s">
        <v>76</v>
      </c>
      <c r="N167" s="1109"/>
      <c r="O167" s="1109"/>
      <c r="P167" s="1109"/>
      <c r="Q167" s="1109"/>
      <c r="R167" s="1109"/>
      <c r="S167" s="1109"/>
      <c r="T167" s="1109"/>
      <c r="U167" s="1109"/>
      <c r="V167" s="1109"/>
      <c r="W167" s="1109"/>
      <c r="X167" s="1109"/>
      <c r="Y167" s="1110"/>
      <c r="Z167" s="714" t="s">
        <v>77</v>
      </c>
      <c r="AA167" s="715"/>
      <c r="AB167" s="715"/>
      <c r="AC167" s="716"/>
      <c r="AD167" s="1397" t="s">
        <v>37</v>
      </c>
      <c r="AE167" s="1254"/>
      <c r="AF167" s="1254"/>
      <c r="AG167" s="1254"/>
      <c r="AH167" s="1254"/>
      <c r="AI167" s="1398" t="s">
        <v>76</v>
      </c>
      <c r="AJ167" s="1109"/>
      <c r="AK167" s="1109"/>
      <c r="AL167" s="1109"/>
      <c r="AM167" s="1109"/>
      <c r="AN167" s="1109"/>
      <c r="AO167" s="1109"/>
      <c r="AP167" s="1109"/>
      <c r="AQ167" s="1109"/>
      <c r="AR167" s="1109"/>
      <c r="AS167" s="1109"/>
      <c r="AT167" s="1109"/>
      <c r="AU167" s="1110"/>
      <c r="AV167" s="714" t="s">
        <v>77</v>
      </c>
      <c r="AW167" s="715"/>
      <c r="AX167" s="715"/>
      <c r="AY167" s="717"/>
    </row>
    <row r="168" spans="2:51" ht="24.75" customHeight="1" x14ac:dyDescent="0.15">
      <c r="B168" s="688"/>
      <c r="C168" s="689"/>
      <c r="D168" s="689"/>
      <c r="E168" s="689"/>
      <c r="F168" s="689"/>
      <c r="G168" s="690"/>
      <c r="H168" s="3647" t="s">
        <v>1409</v>
      </c>
      <c r="I168" s="1254"/>
      <c r="J168" s="1254"/>
      <c r="K168" s="1254"/>
      <c r="L168" s="3648"/>
      <c r="M168" s="2132" t="s">
        <v>2028</v>
      </c>
      <c r="N168" s="2133"/>
      <c r="O168" s="2133"/>
      <c r="P168" s="2133"/>
      <c r="Q168" s="2133"/>
      <c r="R168" s="2133"/>
      <c r="S168" s="2133"/>
      <c r="T168" s="2133"/>
      <c r="U168" s="2133"/>
      <c r="V168" s="2133"/>
      <c r="W168" s="2133"/>
      <c r="X168" s="2133"/>
      <c r="Y168" s="2134"/>
      <c r="Z168" s="3652">
        <v>1242.4970000000001</v>
      </c>
      <c r="AA168" s="3653"/>
      <c r="AB168" s="3653"/>
      <c r="AC168" s="3654"/>
      <c r="AD168" s="1406"/>
      <c r="AE168" s="1360"/>
      <c r="AF168" s="1360"/>
      <c r="AG168" s="1360"/>
      <c r="AH168" s="1361"/>
      <c r="AI168" s="725"/>
      <c r="AJ168" s="720"/>
      <c r="AK168" s="720"/>
      <c r="AL168" s="720"/>
      <c r="AM168" s="720"/>
      <c r="AN168" s="720"/>
      <c r="AO168" s="720"/>
      <c r="AP168" s="720"/>
      <c r="AQ168" s="720"/>
      <c r="AR168" s="720"/>
      <c r="AS168" s="720"/>
      <c r="AT168" s="720"/>
      <c r="AU168" s="721"/>
      <c r="AV168" s="1407"/>
      <c r="AW168" s="1408"/>
      <c r="AX168" s="1408"/>
      <c r="AY168" s="1410"/>
    </row>
    <row r="169" spans="2:51" ht="24.75" customHeight="1" x14ac:dyDescent="0.15">
      <c r="B169" s="688"/>
      <c r="C169" s="689"/>
      <c r="D169" s="689"/>
      <c r="E169" s="689"/>
      <c r="F169" s="689"/>
      <c r="G169" s="690"/>
      <c r="H169" s="3649"/>
      <c r="I169" s="3650"/>
      <c r="J169" s="3650"/>
      <c r="K169" s="3650"/>
      <c r="L169" s="3651"/>
      <c r="M169" s="2081"/>
      <c r="N169" s="2082"/>
      <c r="O169" s="2082"/>
      <c r="P169" s="2082"/>
      <c r="Q169" s="2082"/>
      <c r="R169" s="2082"/>
      <c r="S169" s="2082"/>
      <c r="T169" s="2082"/>
      <c r="U169" s="2082"/>
      <c r="V169" s="2082"/>
      <c r="W169" s="2082"/>
      <c r="X169" s="2082"/>
      <c r="Y169" s="2083"/>
      <c r="Z169" s="3655"/>
      <c r="AA169" s="3656"/>
      <c r="AB169" s="3656"/>
      <c r="AC169" s="3657"/>
      <c r="AD169" s="1399"/>
      <c r="AE169" s="1371"/>
      <c r="AF169" s="1371"/>
      <c r="AG169" s="1371"/>
      <c r="AH169" s="1372"/>
      <c r="AI169" s="710"/>
      <c r="AJ169" s="705"/>
      <c r="AK169" s="705"/>
      <c r="AL169" s="705"/>
      <c r="AM169" s="705"/>
      <c r="AN169" s="705"/>
      <c r="AO169" s="705"/>
      <c r="AP169" s="705"/>
      <c r="AQ169" s="705"/>
      <c r="AR169" s="705"/>
      <c r="AS169" s="705"/>
      <c r="AT169" s="705"/>
      <c r="AU169" s="706"/>
      <c r="AV169" s="1402"/>
      <c r="AW169" s="1403"/>
      <c r="AX169" s="1403"/>
      <c r="AY169" s="1405"/>
    </row>
    <row r="170" spans="2:51" ht="24.75" customHeight="1" x14ac:dyDescent="0.15">
      <c r="B170" s="688"/>
      <c r="C170" s="689"/>
      <c r="D170" s="689"/>
      <c r="E170" s="689"/>
      <c r="F170" s="689"/>
      <c r="G170" s="690"/>
      <c r="H170" s="1522"/>
      <c r="I170" s="1377"/>
      <c r="J170" s="1377"/>
      <c r="K170" s="1377"/>
      <c r="L170" s="1378"/>
      <c r="M170" s="1824"/>
      <c r="N170" s="2089"/>
      <c r="O170" s="2089"/>
      <c r="P170" s="2089"/>
      <c r="Q170" s="2089"/>
      <c r="R170" s="2089"/>
      <c r="S170" s="2089"/>
      <c r="T170" s="2089"/>
      <c r="U170" s="2089"/>
      <c r="V170" s="2089"/>
      <c r="W170" s="2089"/>
      <c r="X170" s="2089"/>
      <c r="Y170" s="2090"/>
      <c r="Z170" s="3064"/>
      <c r="AA170" s="3065"/>
      <c r="AB170" s="3065"/>
      <c r="AC170" s="3646"/>
      <c r="AD170" s="1399"/>
      <c r="AE170" s="1371"/>
      <c r="AF170" s="1371"/>
      <c r="AG170" s="1371"/>
      <c r="AH170" s="1372"/>
      <c r="AI170" s="710"/>
      <c r="AJ170" s="705"/>
      <c r="AK170" s="705"/>
      <c r="AL170" s="705"/>
      <c r="AM170" s="705"/>
      <c r="AN170" s="705"/>
      <c r="AO170" s="705"/>
      <c r="AP170" s="705"/>
      <c r="AQ170" s="705"/>
      <c r="AR170" s="705"/>
      <c r="AS170" s="705"/>
      <c r="AT170" s="705"/>
      <c r="AU170" s="706"/>
      <c r="AV170" s="1402"/>
      <c r="AW170" s="1403"/>
      <c r="AX170" s="1403"/>
      <c r="AY170" s="1405"/>
    </row>
    <row r="171" spans="2:51" ht="24.75" customHeight="1" x14ac:dyDescent="0.15">
      <c r="B171" s="688"/>
      <c r="C171" s="689"/>
      <c r="D171" s="689"/>
      <c r="E171" s="689"/>
      <c r="F171" s="689"/>
      <c r="G171" s="690"/>
      <c r="H171" s="3642" t="s">
        <v>1432</v>
      </c>
      <c r="I171" s="1374"/>
      <c r="J171" s="1374"/>
      <c r="K171" s="1374"/>
      <c r="L171" s="1375"/>
      <c r="M171" s="1817" t="s">
        <v>2029</v>
      </c>
      <c r="N171" s="2079"/>
      <c r="O171" s="2079"/>
      <c r="P171" s="2079"/>
      <c r="Q171" s="2079"/>
      <c r="R171" s="2079"/>
      <c r="S171" s="2079"/>
      <c r="T171" s="2079"/>
      <c r="U171" s="2079"/>
      <c r="V171" s="2079"/>
      <c r="W171" s="2079"/>
      <c r="X171" s="2079"/>
      <c r="Y171" s="2080"/>
      <c r="Z171" s="3643">
        <v>38.957000000000001</v>
      </c>
      <c r="AA171" s="3644"/>
      <c r="AB171" s="3644"/>
      <c r="AC171" s="3645"/>
      <c r="AD171" s="1399"/>
      <c r="AE171" s="1371"/>
      <c r="AF171" s="1371"/>
      <c r="AG171" s="1371"/>
      <c r="AH171" s="1372"/>
      <c r="AI171" s="710"/>
      <c r="AJ171" s="705"/>
      <c r="AK171" s="705"/>
      <c r="AL171" s="705"/>
      <c r="AM171" s="705"/>
      <c r="AN171" s="705"/>
      <c r="AO171" s="705"/>
      <c r="AP171" s="705"/>
      <c r="AQ171" s="705"/>
      <c r="AR171" s="705"/>
      <c r="AS171" s="705"/>
      <c r="AT171" s="705"/>
      <c r="AU171" s="706"/>
      <c r="AV171" s="1402"/>
      <c r="AW171" s="1403"/>
      <c r="AX171" s="1403"/>
      <c r="AY171" s="1405"/>
    </row>
    <row r="172" spans="2:51" ht="24.75" customHeight="1" x14ac:dyDescent="0.15">
      <c r="B172" s="688"/>
      <c r="C172" s="689"/>
      <c r="D172" s="689"/>
      <c r="E172" s="689"/>
      <c r="F172" s="689"/>
      <c r="G172" s="690"/>
      <c r="H172" s="1522"/>
      <c r="I172" s="1377"/>
      <c r="J172" s="1377"/>
      <c r="K172" s="1377"/>
      <c r="L172" s="1378"/>
      <c r="M172" s="1824"/>
      <c r="N172" s="2089"/>
      <c r="O172" s="2089"/>
      <c r="P172" s="2089"/>
      <c r="Q172" s="2089"/>
      <c r="R172" s="2089"/>
      <c r="S172" s="2089"/>
      <c r="T172" s="2089"/>
      <c r="U172" s="2089"/>
      <c r="V172" s="2089"/>
      <c r="W172" s="2089"/>
      <c r="X172" s="2089"/>
      <c r="Y172" s="2090"/>
      <c r="Z172" s="3064"/>
      <c r="AA172" s="3065"/>
      <c r="AB172" s="3065"/>
      <c r="AC172" s="3646"/>
      <c r="AD172" s="1399"/>
      <c r="AE172" s="1371"/>
      <c r="AF172" s="1371"/>
      <c r="AG172" s="1371"/>
      <c r="AH172" s="1372"/>
      <c r="AI172" s="710"/>
      <c r="AJ172" s="705"/>
      <c r="AK172" s="705"/>
      <c r="AL172" s="705"/>
      <c r="AM172" s="705"/>
      <c r="AN172" s="705"/>
      <c r="AO172" s="705"/>
      <c r="AP172" s="705"/>
      <c r="AQ172" s="705"/>
      <c r="AR172" s="705"/>
      <c r="AS172" s="705"/>
      <c r="AT172" s="705"/>
      <c r="AU172" s="706"/>
      <c r="AV172" s="1402"/>
      <c r="AW172" s="1403"/>
      <c r="AX172" s="1403"/>
      <c r="AY172" s="1405"/>
    </row>
    <row r="173" spans="2:51" ht="24.75" customHeight="1" x14ac:dyDescent="0.15">
      <c r="B173" s="688"/>
      <c r="C173" s="689"/>
      <c r="D173" s="689"/>
      <c r="E173" s="689"/>
      <c r="F173" s="689"/>
      <c r="G173" s="690"/>
      <c r="H173" s="1399"/>
      <c r="I173" s="1371"/>
      <c r="J173" s="1371"/>
      <c r="K173" s="1371"/>
      <c r="L173" s="1372"/>
      <c r="M173" s="710"/>
      <c r="N173" s="705"/>
      <c r="O173" s="705"/>
      <c r="P173" s="705"/>
      <c r="Q173" s="705"/>
      <c r="R173" s="705"/>
      <c r="S173" s="705"/>
      <c r="T173" s="705"/>
      <c r="U173" s="705"/>
      <c r="V173" s="705"/>
      <c r="W173" s="705"/>
      <c r="X173" s="705"/>
      <c r="Y173" s="706"/>
      <c r="Z173" s="1402"/>
      <c r="AA173" s="1403"/>
      <c r="AB173" s="1403"/>
      <c r="AC173" s="1403"/>
      <c r="AD173" s="1399"/>
      <c r="AE173" s="1371"/>
      <c r="AF173" s="1371"/>
      <c r="AG173" s="1371"/>
      <c r="AH173" s="1372"/>
      <c r="AI173" s="710"/>
      <c r="AJ173" s="705"/>
      <c r="AK173" s="705"/>
      <c r="AL173" s="705"/>
      <c r="AM173" s="705"/>
      <c r="AN173" s="705"/>
      <c r="AO173" s="705"/>
      <c r="AP173" s="705"/>
      <c r="AQ173" s="705"/>
      <c r="AR173" s="705"/>
      <c r="AS173" s="705"/>
      <c r="AT173" s="705"/>
      <c r="AU173" s="706"/>
      <c r="AV173" s="1402"/>
      <c r="AW173" s="1403"/>
      <c r="AX173" s="1403"/>
      <c r="AY173" s="1405"/>
    </row>
    <row r="174" spans="2:51" ht="24.75" customHeight="1" x14ac:dyDescent="0.15">
      <c r="B174" s="688"/>
      <c r="C174" s="689"/>
      <c r="D174" s="689"/>
      <c r="E174" s="689"/>
      <c r="F174" s="689"/>
      <c r="G174" s="690"/>
      <c r="H174" s="1399"/>
      <c r="I174" s="1371"/>
      <c r="J174" s="1371"/>
      <c r="K174" s="1371"/>
      <c r="L174" s="1372"/>
      <c r="M174" s="710"/>
      <c r="N174" s="705"/>
      <c r="O174" s="705"/>
      <c r="P174" s="705"/>
      <c r="Q174" s="705"/>
      <c r="R174" s="705"/>
      <c r="S174" s="705"/>
      <c r="T174" s="705"/>
      <c r="U174" s="705"/>
      <c r="V174" s="705"/>
      <c r="W174" s="705"/>
      <c r="X174" s="705"/>
      <c r="Y174" s="706"/>
      <c r="Z174" s="1402"/>
      <c r="AA174" s="1403"/>
      <c r="AB174" s="1403"/>
      <c r="AC174" s="1403"/>
      <c r="AD174" s="1399"/>
      <c r="AE174" s="1371"/>
      <c r="AF174" s="1371"/>
      <c r="AG174" s="1371"/>
      <c r="AH174" s="1372"/>
      <c r="AI174" s="710"/>
      <c r="AJ174" s="705"/>
      <c r="AK174" s="705"/>
      <c r="AL174" s="705"/>
      <c r="AM174" s="705"/>
      <c r="AN174" s="705"/>
      <c r="AO174" s="705"/>
      <c r="AP174" s="705"/>
      <c r="AQ174" s="705"/>
      <c r="AR174" s="705"/>
      <c r="AS174" s="705"/>
      <c r="AT174" s="705"/>
      <c r="AU174" s="706"/>
      <c r="AV174" s="1402"/>
      <c r="AW174" s="1403"/>
      <c r="AX174" s="1403"/>
      <c r="AY174" s="1405"/>
    </row>
    <row r="175" spans="2:51" ht="24.75" customHeight="1" x14ac:dyDescent="0.15">
      <c r="B175" s="688"/>
      <c r="C175" s="689"/>
      <c r="D175" s="689"/>
      <c r="E175" s="689"/>
      <c r="F175" s="689"/>
      <c r="G175" s="690"/>
      <c r="H175" s="1422"/>
      <c r="I175" s="1356"/>
      <c r="J175" s="1356"/>
      <c r="K175" s="1356"/>
      <c r="L175" s="1357"/>
      <c r="M175" s="730"/>
      <c r="N175" s="1423"/>
      <c r="O175" s="1423"/>
      <c r="P175" s="1423"/>
      <c r="Q175" s="1423"/>
      <c r="R175" s="1423"/>
      <c r="S175" s="1423"/>
      <c r="T175" s="1423"/>
      <c r="U175" s="1423"/>
      <c r="V175" s="1423"/>
      <c r="W175" s="1423"/>
      <c r="X175" s="1423"/>
      <c r="Y175" s="1424"/>
      <c r="Z175" s="1420"/>
      <c r="AA175" s="1421"/>
      <c r="AB175" s="1421"/>
      <c r="AC175" s="1421"/>
      <c r="AD175" s="1422"/>
      <c r="AE175" s="1356"/>
      <c r="AF175" s="1356"/>
      <c r="AG175" s="1356"/>
      <c r="AH175" s="1357"/>
      <c r="AI175" s="730"/>
      <c r="AJ175" s="1423"/>
      <c r="AK175" s="1423"/>
      <c r="AL175" s="1423"/>
      <c r="AM175" s="1423"/>
      <c r="AN175" s="1423"/>
      <c r="AO175" s="1423"/>
      <c r="AP175" s="1423"/>
      <c r="AQ175" s="1423"/>
      <c r="AR175" s="1423"/>
      <c r="AS175" s="1423"/>
      <c r="AT175" s="1423"/>
      <c r="AU175" s="1424"/>
      <c r="AV175" s="1420"/>
      <c r="AW175" s="1421"/>
      <c r="AX175" s="1421"/>
      <c r="AY175" s="1425"/>
    </row>
    <row r="176" spans="2:51" ht="24.75" customHeight="1" thickBot="1" x14ac:dyDescent="0.2">
      <c r="B176" s="691"/>
      <c r="C176" s="692"/>
      <c r="D176" s="692"/>
      <c r="E176" s="692"/>
      <c r="F176" s="692"/>
      <c r="G176" s="693"/>
      <c r="H176" s="1432" t="s">
        <v>21</v>
      </c>
      <c r="I176" s="1433"/>
      <c r="J176" s="1433"/>
      <c r="K176" s="1433"/>
      <c r="L176" s="1433"/>
      <c r="M176" s="754"/>
      <c r="N176" s="1434"/>
      <c r="O176" s="1434"/>
      <c r="P176" s="1434"/>
      <c r="Q176" s="1434"/>
      <c r="R176" s="1434"/>
      <c r="S176" s="1434"/>
      <c r="T176" s="1434"/>
      <c r="U176" s="1434"/>
      <c r="V176" s="1434"/>
      <c r="W176" s="1434"/>
      <c r="X176" s="1434"/>
      <c r="Y176" s="1435"/>
      <c r="Z176" s="1436">
        <f>SUM(Z168:AC175)</f>
        <v>1281.4540000000002</v>
      </c>
      <c r="AA176" s="1437"/>
      <c r="AB176" s="1437"/>
      <c r="AC176" s="1438"/>
      <c r="AD176" s="1432" t="s">
        <v>21</v>
      </c>
      <c r="AE176" s="1433"/>
      <c r="AF176" s="1433"/>
      <c r="AG176" s="1433"/>
      <c r="AH176" s="1433"/>
      <c r="AI176" s="754"/>
      <c r="AJ176" s="1434"/>
      <c r="AK176" s="1434"/>
      <c r="AL176" s="1434"/>
      <c r="AM176" s="1434"/>
      <c r="AN176" s="1434"/>
      <c r="AO176" s="1434"/>
      <c r="AP176" s="1434"/>
      <c r="AQ176" s="1434"/>
      <c r="AR176" s="1434"/>
      <c r="AS176" s="1434"/>
      <c r="AT176" s="1434"/>
      <c r="AU176" s="1435"/>
      <c r="AV176" s="1436">
        <f>SUM(AV168:AY175)</f>
        <v>0</v>
      </c>
      <c r="AW176" s="1437"/>
      <c r="AX176" s="1437"/>
      <c r="AY176" s="1439"/>
    </row>
    <row r="179" spans="2:50" ht="14.4" x14ac:dyDescent="0.15">
      <c r="C179" s="24" t="s">
        <v>1567</v>
      </c>
    </row>
    <row r="180" spans="2:50" x14ac:dyDescent="0.15">
      <c r="C180" s="33" t="s">
        <v>1734</v>
      </c>
    </row>
    <row r="181" spans="2:50" ht="34.549999999999997" customHeight="1" x14ac:dyDescent="0.15">
      <c r="B181" s="1431"/>
      <c r="C181" s="1431"/>
      <c r="D181" s="1199" t="s">
        <v>1569</v>
      </c>
      <c r="E181" s="1199"/>
      <c r="F181" s="1199"/>
      <c r="G181" s="1199"/>
      <c r="H181" s="1199"/>
      <c r="I181" s="1199"/>
      <c r="J181" s="1199"/>
      <c r="K181" s="1199"/>
      <c r="L181" s="1199"/>
      <c r="M181" s="1199"/>
      <c r="N181" s="1199" t="s">
        <v>1570</v>
      </c>
      <c r="O181" s="1199"/>
      <c r="P181" s="1199"/>
      <c r="Q181" s="1199"/>
      <c r="R181" s="1199"/>
      <c r="S181" s="1199"/>
      <c r="T181" s="1199"/>
      <c r="U181" s="1199"/>
      <c r="V181" s="1199"/>
      <c r="W181" s="1199"/>
      <c r="X181" s="1199"/>
      <c r="Y181" s="1199"/>
      <c r="Z181" s="1199"/>
      <c r="AA181" s="1199"/>
      <c r="AB181" s="1199"/>
      <c r="AC181" s="1199"/>
      <c r="AD181" s="1199"/>
      <c r="AE181" s="1199"/>
      <c r="AF181" s="1199"/>
      <c r="AG181" s="1199"/>
      <c r="AH181" s="1199"/>
      <c r="AI181" s="1199"/>
      <c r="AJ181" s="1199"/>
      <c r="AK181" s="1199"/>
      <c r="AL181" s="1200" t="s">
        <v>1571</v>
      </c>
      <c r="AM181" s="1199"/>
      <c r="AN181" s="1199"/>
      <c r="AO181" s="1199"/>
      <c r="AP181" s="1199"/>
      <c r="AQ181" s="1199"/>
      <c r="AR181" s="1199" t="s">
        <v>87</v>
      </c>
      <c r="AS181" s="1199"/>
      <c r="AT181" s="1199"/>
      <c r="AU181" s="1199"/>
      <c r="AV181" s="1199" t="s">
        <v>88</v>
      </c>
      <c r="AW181" s="1199"/>
      <c r="AX181" s="1199"/>
    </row>
    <row r="182" spans="2:50" ht="23.1" customHeight="1" x14ac:dyDescent="0.15">
      <c r="B182" s="3640">
        <v>1</v>
      </c>
      <c r="C182" s="3640">
        <v>1</v>
      </c>
      <c r="D182" s="3641" t="s">
        <v>2030</v>
      </c>
      <c r="E182" s="3641"/>
      <c r="F182" s="3641"/>
      <c r="G182" s="3641"/>
      <c r="H182" s="3641"/>
      <c r="I182" s="3641"/>
      <c r="J182" s="3641"/>
      <c r="K182" s="3641"/>
      <c r="L182" s="3641"/>
      <c r="M182" s="3641"/>
      <c r="N182" s="1440" t="s">
        <v>2031</v>
      </c>
      <c r="O182" s="1440"/>
      <c r="P182" s="1440"/>
      <c r="Q182" s="1440"/>
      <c r="R182" s="1440"/>
      <c r="S182" s="1440"/>
      <c r="T182" s="1440"/>
      <c r="U182" s="1440"/>
      <c r="V182" s="1440"/>
      <c r="W182" s="1440"/>
      <c r="X182" s="1440"/>
      <c r="Y182" s="1440"/>
      <c r="Z182" s="1440"/>
      <c r="AA182" s="1440"/>
      <c r="AB182" s="1440"/>
      <c r="AC182" s="1440"/>
      <c r="AD182" s="1440"/>
      <c r="AE182" s="1440"/>
      <c r="AF182" s="1440"/>
      <c r="AG182" s="1440"/>
      <c r="AH182" s="1440"/>
      <c r="AI182" s="1440"/>
      <c r="AJ182" s="1440"/>
      <c r="AK182" s="1440"/>
      <c r="AL182" s="1441">
        <v>573</v>
      </c>
      <c r="AM182" s="1440"/>
      <c r="AN182" s="1440"/>
      <c r="AO182" s="1440"/>
      <c r="AP182" s="1440"/>
      <c r="AQ182" s="1440"/>
      <c r="AR182" s="1440">
        <v>5</v>
      </c>
      <c r="AS182" s="1440"/>
      <c r="AT182" s="1440"/>
      <c r="AU182" s="1440"/>
      <c r="AV182" s="3623">
        <v>0.88300000000000001</v>
      </c>
      <c r="AW182" s="3623"/>
      <c r="AX182" s="3623"/>
    </row>
    <row r="183" spans="2:50" ht="23.1" customHeight="1" x14ac:dyDescent="0.15">
      <c r="B183" s="3627"/>
      <c r="C183" s="3628"/>
      <c r="D183" s="3629"/>
      <c r="E183" s="3630"/>
      <c r="F183" s="3630"/>
      <c r="G183" s="3630"/>
      <c r="H183" s="3630"/>
      <c r="I183" s="3630"/>
      <c r="J183" s="3630"/>
      <c r="K183" s="3630"/>
      <c r="L183" s="3630"/>
      <c r="M183" s="3631"/>
      <c r="N183" s="1449" t="s">
        <v>2032</v>
      </c>
      <c r="O183" s="1381"/>
      <c r="P183" s="1381"/>
      <c r="Q183" s="1381"/>
      <c r="R183" s="1381"/>
      <c r="S183" s="1381"/>
      <c r="T183" s="1381"/>
      <c r="U183" s="1381"/>
      <c r="V183" s="1381"/>
      <c r="W183" s="1381"/>
      <c r="X183" s="1381"/>
      <c r="Y183" s="1381"/>
      <c r="Z183" s="1381"/>
      <c r="AA183" s="1381"/>
      <c r="AB183" s="1381"/>
      <c r="AC183" s="1381"/>
      <c r="AD183" s="1381"/>
      <c r="AE183" s="1381"/>
      <c r="AF183" s="1381"/>
      <c r="AG183" s="1381"/>
      <c r="AH183" s="1381"/>
      <c r="AI183" s="1381"/>
      <c r="AJ183" s="1381"/>
      <c r="AK183" s="1450"/>
      <c r="AL183" s="1574">
        <v>337</v>
      </c>
      <c r="AM183" s="1384"/>
      <c r="AN183" s="1384"/>
      <c r="AO183" s="1384"/>
      <c r="AP183" s="1384"/>
      <c r="AQ183" s="2620"/>
      <c r="AR183" s="1449">
        <v>4</v>
      </c>
      <c r="AS183" s="1381"/>
      <c r="AT183" s="1381"/>
      <c r="AU183" s="1450"/>
      <c r="AV183" s="3632">
        <v>0.86899999999999999</v>
      </c>
      <c r="AW183" s="3633"/>
      <c r="AX183" s="3634"/>
    </row>
    <row r="184" spans="2:50" ht="23.1" customHeight="1" x14ac:dyDescent="0.15">
      <c r="B184" s="3640">
        <v>2</v>
      </c>
      <c r="C184" s="3640">
        <v>1</v>
      </c>
      <c r="D184" s="3641" t="s">
        <v>2033</v>
      </c>
      <c r="E184" s="3641"/>
      <c r="F184" s="3641"/>
      <c r="G184" s="3641"/>
      <c r="H184" s="3641"/>
      <c r="I184" s="3641"/>
      <c r="J184" s="3641"/>
      <c r="K184" s="3641"/>
      <c r="L184" s="3641"/>
      <c r="M184" s="3641"/>
      <c r="N184" s="1440" t="s">
        <v>2032</v>
      </c>
      <c r="O184" s="1440"/>
      <c r="P184" s="1440"/>
      <c r="Q184" s="1440"/>
      <c r="R184" s="1440"/>
      <c r="S184" s="1440"/>
      <c r="T184" s="1440"/>
      <c r="U184" s="1440"/>
      <c r="V184" s="1440"/>
      <c r="W184" s="1440"/>
      <c r="X184" s="1440"/>
      <c r="Y184" s="1440"/>
      <c r="Z184" s="1440"/>
      <c r="AA184" s="1440"/>
      <c r="AB184" s="1440"/>
      <c r="AC184" s="1440"/>
      <c r="AD184" s="1440"/>
      <c r="AE184" s="1440"/>
      <c r="AF184" s="1440"/>
      <c r="AG184" s="1440"/>
      <c r="AH184" s="1440"/>
      <c r="AI184" s="1440"/>
      <c r="AJ184" s="1440"/>
      <c r="AK184" s="1440"/>
      <c r="AL184" s="1441">
        <v>404</v>
      </c>
      <c r="AM184" s="1440"/>
      <c r="AN184" s="1440"/>
      <c r="AO184" s="1440"/>
      <c r="AP184" s="1440"/>
      <c r="AQ184" s="1440"/>
      <c r="AR184" s="1440">
        <v>5</v>
      </c>
      <c r="AS184" s="1440"/>
      <c r="AT184" s="1440"/>
      <c r="AU184" s="1440"/>
      <c r="AV184" s="3623">
        <v>0.88600000000000001</v>
      </c>
      <c r="AW184" s="3623"/>
      <c r="AX184" s="3623"/>
    </row>
    <row r="185" spans="2:50" ht="23.1" customHeight="1" x14ac:dyDescent="0.15">
      <c r="B185" s="3635"/>
      <c r="C185" s="3636"/>
      <c r="D185" s="3637"/>
      <c r="E185" s="3638"/>
      <c r="F185" s="3638"/>
      <c r="G185" s="3638"/>
      <c r="H185" s="3638"/>
      <c r="I185" s="3638"/>
      <c r="J185" s="3638"/>
      <c r="K185" s="3638"/>
      <c r="L185" s="3638"/>
      <c r="M185" s="3639"/>
      <c r="N185" s="1449" t="s">
        <v>2031</v>
      </c>
      <c r="O185" s="1381"/>
      <c r="P185" s="1381"/>
      <c r="Q185" s="1381"/>
      <c r="R185" s="1381"/>
      <c r="S185" s="1381"/>
      <c r="T185" s="1381"/>
      <c r="U185" s="1381"/>
      <c r="V185" s="1381"/>
      <c r="W185" s="1381"/>
      <c r="X185" s="1381"/>
      <c r="Y185" s="1381"/>
      <c r="Z185" s="1381"/>
      <c r="AA185" s="1381"/>
      <c r="AB185" s="1381"/>
      <c r="AC185" s="1381"/>
      <c r="AD185" s="1381"/>
      <c r="AE185" s="1381"/>
      <c r="AF185" s="1381"/>
      <c r="AG185" s="1381"/>
      <c r="AH185" s="1381"/>
      <c r="AI185" s="1381"/>
      <c r="AJ185" s="1381"/>
      <c r="AK185" s="1450"/>
      <c r="AL185" s="1574">
        <v>232</v>
      </c>
      <c r="AM185" s="1384"/>
      <c r="AN185" s="1384"/>
      <c r="AO185" s="1384"/>
      <c r="AP185" s="1384"/>
      <c r="AQ185" s="2620"/>
      <c r="AR185" s="1449">
        <v>4</v>
      </c>
      <c r="AS185" s="1381"/>
      <c r="AT185" s="1381"/>
      <c r="AU185" s="1450"/>
      <c r="AV185" s="3632">
        <v>0.88700000000000001</v>
      </c>
      <c r="AW185" s="3633"/>
      <c r="AX185" s="3634"/>
    </row>
    <row r="186" spans="2:50" ht="23.1" customHeight="1" x14ac:dyDescent="0.15">
      <c r="B186" s="3627"/>
      <c r="C186" s="3628"/>
      <c r="D186" s="3629"/>
      <c r="E186" s="3630"/>
      <c r="F186" s="3630"/>
      <c r="G186" s="3630"/>
      <c r="H186" s="3630"/>
      <c r="I186" s="3630"/>
      <c r="J186" s="3630"/>
      <c r="K186" s="3630"/>
      <c r="L186" s="3630"/>
      <c r="M186" s="3631"/>
      <c r="N186" s="1449" t="s">
        <v>2032</v>
      </c>
      <c r="O186" s="1381"/>
      <c r="P186" s="1381"/>
      <c r="Q186" s="1381"/>
      <c r="R186" s="1381"/>
      <c r="S186" s="1381"/>
      <c r="T186" s="1381"/>
      <c r="U186" s="1381"/>
      <c r="V186" s="1381"/>
      <c r="W186" s="1381"/>
      <c r="X186" s="1381"/>
      <c r="Y186" s="1381"/>
      <c r="Z186" s="1381"/>
      <c r="AA186" s="1381"/>
      <c r="AB186" s="1381"/>
      <c r="AC186" s="1381"/>
      <c r="AD186" s="1381"/>
      <c r="AE186" s="1381"/>
      <c r="AF186" s="1381"/>
      <c r="AG186" s="1381"/>
      <c r="AH186" s="1381"/>
      <c r="AI186" s="1381"/>
      <c r="AJ186" s="1381"/>
      <c r="AK186" s="1450"/>
      <c r="AL186" s="1574">
        <v>201</v>
      </c>
      <c r="AM186" s="1384"/>
      <c r="AN186" s="1384"/>
      <c r="AO186" s="1384"/>
      <c r="AP186" s="1384"/>
      <c r="AQ186" s="2620"/>
      <c r="AR186" s="1449">
        <v>11</v>
      </c>
      <c r="AS186" s="1381"/>
      <c r="AT186" s="1381"/>
      <c r="AU186" s="1450"/>
      <c r="AV186" s="3632">
        <v>0.877</v>
      </c>
      <c r="AW186" s="3633"/>
      <c r="AX186" s="3634"/>
    </row>
    <row r="187" spans="2:50" ht="23.1" customHeight="1" x14ac:dyDescent="0.15">
      <c r="B187" s="1431">
        <v>3</v>
      </c>
      <c r="C187" s="1431">
        <v>1</v>
      </c>
      <c r="D187" s="1441" t="s">
        <v>2034</v>
      </c>
      <c r="E187" s="1441"/>
      <c r="F187" s="1441"/>
      <c r="G187" s="1441"/>
      <c r="H187" s="1441"/>
      <c r="I187" s="1441"/>
      <c r="J187" s="1441"/>
      <c r="K187" s="1441"/>
      <c r="L187" s="1441"/>
      <c r="M187" s="1441"/>
      <c r="N187" s="1440" t="s">
        <v>2031</v>
      </c>
      <c r="O187" s="1440"/>
      <c r="P187" s="1440"/>
      <c r="Q187" s="1440"/>
      <c r="R187" s="1440"/>
      <c r="S187" s="1440"/>
      <c r="T187" s="1440"/>
      <c r="U187" s="1440"/>
      <c r="V187" s="1440"/>
      <c r="W187" s="1440"/>
      <c r="X187" s="1440"/>
      <c r="Y187" s="1440"/>
      <c r="Z187" s="1440"/>
      <c r="AA187" s="1440"/>
      <c r="AB187" s="1440"/>
      <c r="AC187" s="1440"/>
      <c r="AD187" s="1440"/>
      <c r="AE187" s="1440"/>
      <c r="AF187" s="1440"/>
      <c r="AG187" s="1440"/>
      <c r="AH187" s="1440"/>
      <c r="AI187" s="1440"/>
      <c r="AJ187" s="1440"/>
      <c r="AK187" s="1440"/>
      <c r="AL187" s="1441">
        <v>476</v>
      </c>
      <c r="AM187" s="1440"/>
      <c r="AN187" s="1440"/>
      <c r="AO187" s="1440"/>
      <c r="AP187" s="1440"/>
      <c r="AQ187" s="1440"/>
      <c r="AR187" s="1440">
        <v>5</v>
      </c>
      <c r="AS187" s="1440"/>
      <c r="AT187" s="1440"/>
      <c r="AU187" s="1440"/>
      <c r="AV187" s="3623">
        <v>0.89200000000000002</v>
      </c>
      <c r="AW187" s="3623"/>
      <c r="AX187" s="3623"/>
    </row>
    <row r="188" spans="2:50" ht="23.1" customHeight="1" x14ac:dyDescent="0.15">
      <c r="B188" s="1431">
        <v>4</v>
      </c>
      <c r="C188" s="1431">
        <v>1</v>
      </c>
      <c r="D188" s="1441" t="s">
        <v>2035</v>
      </c>
      <c r="E188" s="1441"/>
      <c r="F188" s="1441"/>
      <c r="G188" s="1441"/>
      <c r="H188" s="1441"/>
      <c r="I188" s="1441"/>
      <c r="J188" s="1441"/>
      <c r="K188" s="1441"/>
      <c r="L188" s="1441"/>
      <c r="M188" s="1441"/>
      <c r="N188" s="1440" t="s">
        <v>2032</v>
      </c>
      <c r="O188" s="1440"/>
      <c r="P188" s="1440"/>
      <c r="Q188" s="1440"/>
      <c r="R188" s="1440"/>
      <c r="S188" s="1440"/>
      <c r="T188" s="1440"/>
      <c r="U188" s="1440"/>
      <c r="V188" s="1440"/>
      <c r="W188" s="1440"/>
      <c r="X188" s="1440"/>
      <c r="Y188" s="1440"/>
      <c r="Z188" s="1440"/>
      <c r="AA188" s="1440"/>
      <c r="AB188" s="1440"/>
      <c r="AC188" s="1440"/>
      <c r="AD188" s="1440"/>
      <c r="AE188" s="1440"/>
      <c r="AF188" s="1440"/>
      <c r="AG188" s="1440"/>
      <c r="AH188" s="1440"/>
      <c r="AI188" s="1440"/>
      <c r="AJ188" s="1440"/>
      <c r="AK188" s="1440"/>
      <c r="AL188" s="1441">
        <v>421</v>
      </c>
      <c r="AM188" s="1440"/>
      <c r="AN188" s="1440"/>
      <c r="AO188" s="1440"/>
      <c r="AP188" s="1440"/>
      <c r="AQ188" s="1440"/>
      <c r="AR188" s="1440">
        <v>5</v>
      </c>
      <c r="AS188" s="1440"/>
      <c r="AT188" s="1440"/>
      <c r="AU188" s="1440"/>
      <c r="AV188" s="3623">
        <v>0.91100000000000003</v>
      </c>
      <c r="AW188" s="3623"/>
      <c r="AX188" s="3623"/>
    </row>
    <row r="189" spans="2:50" ht="23.1" customHeight="1" x14ac:dyDescent="0.15">
      <c r="B189" s="1431">
        <v>5</v>
      </c>
      <c r="C189" s="1431">
        <v>1</v>
      </c>
      <c r="D189" s="1441" t="s">
        <v>2036</v>
      </c>
      <c r="E189" s="1441"/>
      <c r="F189" s="1441"/>
      <c r="G189" s="1441"/>
      <c r="H189" s="1441"/>
      <c r="I189" s="1441"/>
      <c r="J189" s="1441"/>
      <c r="K189" s="1441"/>
      <c r="L189" s="1441"/>
      <c r="M189" s="1441"/>
      <c r="N189" s="1440" t="s">
        <v>2032</v>
      </c>
      <c r="O189" s="1440"/>
      <c r="P189" s="1440"/>
      <c r="Q189" s="1440"/>
      <c r="R189" s="1440"/>
      <c r="S189" s="1440"/>
      <c r="T189" s="1440"/>
      <c r="U189" s="1440"/>
      <c r="V189" s="1440"/>
      <c r="W189" s="1440"/>
      <c r="X189" s="1440"/>
      <c r="Y189" s="1440"/>
      <c r="Z189" s="1440"/>
      <c r="AA189" s="1440"/>
      <c r="AB189" s="1440"/>
      <c r="AC189" s="1440"/>
      <c r="AD189" s="1440"/>
      <c r="AE189" s="1440"/>
      <c r="AF189" s="1440"/>
      <c r="AG189" s="1440"/>
      <c r="AH189" s="1440"/>
      <c r="AI189" s="1440"/>
      <c r="AJ189" s="1440"/>
      <c r="AK189" s="1440"/>
      <c r="AL189" s="1441">
        <v>242</v>
      </c>
      <c r="AM189" s="1440"/>
      <c r="AN189" s="1440"/>
      <c r="AO189" s="1440"/>
      <c r="AP189" s="1440"/>
      <c r="AQ189" s="1440"/>
      <c r="AR189" s="1440">
        <v>2</v>
      </c>
      <c r="AS189" s="1440"/>
      <c r="AT189" s="1440"/>
      <c r="AU189" s="1440"/>
      <c r="AV189" s="3623">
        <v>0.93799999999999994</v>
      </c>
      <c r="AW189" s="3623"/>
      <c r="AX189" s="3623"/>
    </row>
    <row r="190" spans="2:50" ht="23.1" customHeight="1" x14ac:dyDescent="0.15">
      <c r="B190" s="1431">
        <v>6</v>
      </c>
      <c r="C190" s="1431">
        <v>1</v>
      </c>
      <c r="D190" s="1441" t="s">
        <v>2037</v>
      </c>
      <c r="E190" s="1441"/>
      <c r="F190" s="1441"/>
      <c r="G190" s="1441"/>
      <c r="H190" s="1441"/>
      <c r="I190" s="1441"/>
      <c r="J190" s="1441"/>
      <c r="K190" s="1441"/>
      <c r="L190" s="1441"/>
      <c r="M190" s="1441"/>
      <c r="N190" s="1440" t="s">
        <v>2038</v>
      </c>
      <c r="O190" s="1440"/>
      <c r="P190" s="1440"/>
      <c r="Q190" s="1440"/>
      <c r="R190" s="1440"/>
      <c r="S190" s="1440"/>
      <c r="T190" s="1440"/>
      <c r="U190" s="1440"/>
      <c r="V190" s="1440"/>
      <c r="W190" s="1440"/>
      <c r="X190" s="1440"/>
      <c r="Y190" s="1440"/>
      <c r="Z190" s="1440"/>
      <c r="AA190" s="1440"/>
      <c r="AB190" s="1440"/>
      <c r="AC190" s="1440"/>
      <c r="AD190" s="1440"/>
      <c r="AE190" s="1440"/>
      <c r="AF190" s="1440"/>
      <c r="AG190" s="1440"/>
      <c r="AH190" s="1440"/>
      <c r="AI190" s="1440"/>
      <c r="AJ190" s="1440"/>
      <c r="AK190" s="1440"/>
      <c r="AL190" s="1441">
        <v>189</v>
      </c>
      <c r="AM190" s="1440"/>
      <c r="AN190" s="1440"/>
      <c r="AO190" s="1440"/>
      <c r="AP190" s="1440"/>
      <c r="AQ190" s="1440"/>
      <c r="AR190" s="1440">
        <v>7</v>
      </c>
      <c r="AS190" s="1440"/>
      <c r="AT190" s="1440"/>
      <c r="AU190" s="1440"/>
      <c r="AV190" s="3623">
        <v>0.93300000000000005</v>
      </c>
      <c r="AW190" s="3623"/>
      <c r="AX190" s="3623"/>
    </row>
    <row r="191" spans="2:50" ht="23.1" customHeight="1" x14ac:dyDescent="0.15">
      <c r="B191" s="1431">
        <v>7</v>
      </c>
      <c r="C191" s="1431">
        <v>1</v>
      </c>
      <c r="D191" s="1441" t="s">
        <v>2039</v>
      </c>
      <c r="E191" s="1441"/>
      <c r="F191" s="1441"/>
      <c r="G191" s="1441"/>
      <c r="H191" s="1441"/>
      <c r="I191" s="1441"/>
      <c r="J191" s="1441"/>
      <c r="K191" s="1441"/>
      <c r="L191" s="1441"/>
      <c r="M191" s="1441"/>
      <c r="N191" s="1440" t="s">
        <v>2040</v>
      </c>
      <c r="O191" s="1440"/>
      <c r="P191" s="1440"/>
      <c r="Q191" s="1440"/>
      <c r="R191" s="1440"/>
      <c r="S191" s="1440"/>
      <c r="T191" s="1440"/>
      <c r="U191" s="1440"/>
      <c r="V191" s="1440"/>
      <c r="W191" s="1440"/>
      <c r="X191" s="1440"/>
      <c r="Y191" s="1440"/>
      <c r="Z191" s="1440"/>
      <c r="AA191" s="1440"/>
      <c r="AB191" s="1440"/>
      <c r="AC191" s="1440"/>
      <c r="AD191" s="1440"/>
      <c r="AE191" s="1440"/>
      <c r="AF191" s="1440"/>
      <c r="AG191" s="1440"/>
      <c r="AH191" s="1440"/>
      <c r="AI191" s="1440"/>
      <c r="AJ191" s="1440"/>
      <c r="AK191" s="1440"/>
      <c r="AL191" s="1441">
        <v>53</v>
      </c>
      <c r="AM191" s="1440"/>
      <c r="AN191" s="1440"/>
      <c r="AO191" s="1440"/>
      <c r="AP191" s="1440"/>
      <c r="AQ191" s="1440"/>
      <c r="AR191" s="3624" t="s">
        <v>2041</v>
      </c>
      <c r="AS191" s="3625"/>
      <c r="AT191" s="3625"/>
      <c r="AU191" s="3626"/>
      <c r="AV191" s="3623">
        <v>0.97599999999999998</v>
      </c>
      <c r="AW191" s="3623"/>
      <c r="AX191" s="3623"/>
    </row>
    <row r="192" spans="2:50" ht="23.1" customHeight="1" x14ac:dyDescent="0.15">
      <c r="B192" s="1431">
        <v>8</v>
      </c>
      <c r="C192" s="1431">
        <v>1</v>
      </c>
      <c r="D192" s="1441" t="s">
        <v>2042</v>
      </c>
      <c r="E192" s="1441"/>
      <c r="F192" s="1441"/>
      <c r="G192" s="1441"/>
      <c r="H192" s="1441"/>
      <c r="I192" s="1441"/>
      <c r="J192" s="1441"/>
      <c r="K192" s="1441"/>
      <c r="L192" s="1441"/>
      <c r="M192" s="1441"/>
      <c r="N192" s="1440" t="s">
        <v>2043</v>
      </c>
      <c r="O192" s="1440"/>
      <c r="P192" s="1440"/>
      <c r="Q192" s="1440"/>
      <c r="R192" s="1440"/>
      <c r="S192" s="1440"/>
      <c r="T192" s="1440"/>
      <c r="U192" s="1440"/>
      <c r="V192" s="1440"/>
      <c r="W192" s="1440"/>
      <c r="X192" s="1440"/>
      <c r="Y192" s="1440"/>
      <c r="Z192" s="1440"/>
      <c r="AA192" s="1440"/>
      <c r="AB192" s="1440"/>
      <c r="AC192" s="1440"/>
      <c r="AD192" s="1440"/>
      <c r="AE192" s="1440"/>
      <c r="AF192" s="1440"/>
      <c r="AG192" s="1440"/>
      <c r="AH192" s="1440"/>
      <c r="AI192" s="1440"/>
      <c r="AJ192" s="1440"/>
      <c r="AK192" s="1440"/>
      <c r="AL192" s="1441">
        <v>12</v>
      </c>
      <c r="AM192" s="1440"/>
      <c r="AN192" s="1440"/>
      <c r="AO192" s="1440"/>
      <c r="AP192" s="1440"/>
      <c r="AQ192" s="1440"/>
      <c r="AR192" s="1440">
        <v>3</v>
      </c>
      <c r="AS192" s="1440"/>
      <c r="AT192" s="1440"/>
      <c r="AU192" s="1440"/>
      <c r="AV192" s="3623">
        <v>0.90300000000000002</v>
      </c>
      <c r="AW192" s="3623"/>
      <c r="AX192" s="3623"/>
    </row>
    <row r="193" spans="2:50" ht="27" customHeight="1" x14ac:dyDescent="0.15">
      <c r="B193" s="1431">
        <v>9</v>
      </c>
      <c r="C193" s="1431">
        <v>1</v>
      </c>
      <c r="D193" s="1441" t="s">
        <v>2044</v>
      </c>
      <c r="E193" s="1441"/>
      <c r="F193" s="1441"/>
      <c r="G193" s="1441"/>
      <c r="H193" s="1441"/>
      <c r="I193" s="1441"/>
      <c r="J193" s="1441"/>
      <c r="K193" s="1441"/>
      <c r="L193" s="1441"/>
      <c r="M193" s="1441"/>
      <c r="N193" s="1440" t="s">
        <v>2045</v>
      </c>
      <c r="O193" s="1440"/>
      <c r="P193" s="1440"/>
      <c r="Q193" s="1440"/>
      <c r="R193" s="1440"/>
      <c r="S193" s="1440"/>
      <c r="T193" s="1440"/>
      <c r="U193" s="1440"/>
      <c r="V193" s="1440"/>
      <c r="W193" s="1440"/>
      <c r="X193" s="1440"/>
      <c r="Y193" s="1440"/>
      <c r="Z193" s="1440"/>
      <c r="AA193" s="1440"/>
      <c r="AB193" s="1440"/>
      <c r="AC193" s="1440"/>
      <c r="AD193" s="1440"/>
      <c r="AE193" s="1440"/>
      <c r="AF193" s="1440"/>
      <c r="AG193" s="1440"/>
      <c r="AH193" s="1440"/>
      <c r="AI193" s="1440"/>
      <c r="AJ193" s="1440"/>
      <c r="AK193" s="1440"/>
      <c r="AL193" s="1441">
        <v>7</v>
      </c>
      <c r="AM193" s="1440"/>
      <c r="AN193" s="1440"/>
      <c r="AO193" s="1440"/>
      <c r="AP193" s="1440"/>
      <c r="AQ193" s="1440"/>
      <c r="AR193" s="1440">
        <v>3</v>
      </c>
      <c r="AS193" s="1440"/>
      <c r="AT193" s="1440"/>
      <c r="AU193" s="1440"/>
      <c r="AV193" s="3623">
        <v>0.72299999999999998</v>
      </c>
      <c r="AW193" s="3623"/>
      <c r="AX193" s="3623"/>
    </row>
    <row r="194" spans="2:50" ht="23.1" customHeight="1" x14ac:dyDescent="0.15">
      <c r="B194" s="1431">
        <v>10</v>
      </c>
      <c r="C194" s="1431">
        <v>1</v>
      </c>
      <c r="D194" s="1440"/>
      <c r="E194" s="1440"/>
      <c r="F194" s="1440"/>
      <c r="G194" s="1440"/>
      <c r="H194" s="1440"/>
      <c r="I194" s="1440"/>
      <c r="J194" s="1440"/>
      <c r="K194" s="1440"/>
      <c r="L194" s="1440"/>
      <c r="M194" s="1440"/>
      <c r="N194" s="1440"/>
      <c r="O194" s="1440"/>
      <c r="P194" s="1440"/>
      <c r="Q194" s="1440"/>
      <c r="R194" s="1440"/>
      <c r="S194" s="1440"/>
      <c r="T194" s="1440"/>
      <c r="U194" s="1440"/>
      <c r="V194" s="1440"/>
      <c r="W194" s="1440"/>
      <c r="X194" s="1440"/>
      <c r="Y194" s="1440"/>
      <c r="Z194" s="1440"/>
      <c r="AA194" s="1440"/>
      <c r="AB194" s="1440"/>
      <c r="AC194" s="1440"/>
      <c r="AD194" s="1440"/>
      <c r="AE194" s="1440"/>
      <c r="AF194" s="1440"/>
      <c r="AG194" s="1440"/>
      <c r="AH194" s="1440"/>
      <c r="AI194" s="1440"/>
      <c r="AJ194" s="1440"/>
      <c r="AK194" s="1440"/>
      <c r="AL194" s="1441"/>
      <c r="AM194" s="1440"/>
      <c r="AN194" s="1440"/>
      <c r="AO194" s="1440"/>
      <c r="AP194" s="1440"/>
      <c r="AQ194" s="1440"/>
      <c r="AR194" s="1440"/>
      <c r="AS194" s="1440"/>
      <c r="AT194" s="1440"/>
      <c r="AU194" s="1440"/>
      <c r="AV194" s="1440"/>
      <c r="AW194" s="1440"/>
      <c r="AX194" s="1440"/>
    </row>
    <row r="196" spans="2:50" ht="23.25" hidden="1" customHeight="1" x14ac:dyDescent="0.15">
      <c r="B196" s="33" t="s">
        <v>89</v>
      </c>
    </row>
    <row r="197" spans="2:50" ht="36" hidden="1" customHeight="1" x14ac:dyDescent="0.15">
      <c r="B197" s="1199" t="s">
        <v>90</v>
      </c>
      <c r="C197" s="1199"/>
      <c r="D197" s="1199"/>
      <c r="E197" s="1199"/>
      <c r="F197" s="1199"/>
      <c r="G197" s="1199"/>
      <c r="H197" s="1199"/>
      <c r="I197" s="1215"/>
      <c r="J197" s="1215"/>
      <c r="K197" s="1215"/>
      <c r="L197" s="1215"/>
      <c r="M197" s="1215"/>
      <c r="N197" s="1215"/>
      <c r="O197" s="1215"/>
      <c r="P197" s="1215"/>
      <c r="Q197" s="1215"/>
      <c r="R197" s="1215"/>
      <c r="S197" s="1215"/>
      <c r="T197" s="1215"/>
      <c r="U197" s="1215"/>
      <c r="V197" s="1215"/>
      <c r="W197" s="1215"/>
      <c r="X197" s="1215"/>
      <c r="Y197" s="1215"/>
    </row>
    <row r="198" spans="2:50" ht="36" hidden="1" customHeight="1" x14ac:dyDescent="0.15">
      <c r="B198" s="1448" t="s">
        <v>91</v>
      </c>
      <c r="C198" s="1156"/>
      <c r="D198" s="1156"/>
      <c r="E198" s="1156"/>
      <c r="F198" s="1156"/>
      <c r="G198" s="1156"/>
      <c r="H198" s="1157"/>
      <c r="I198" s="1111" t="s">
        <v>1584</v>
      </c>
      <c r="J198" s="1109"/>
      <c r="K198" s="1109"/>
      <c r="L198" s="1109"/>
      <c r="M198" s="1110"/>
      <c r="N198" s="1155" t="s">
        <v>93</v>
      </c>
      <c r="O198" s="1156"/>
      <c r="P198" s="1156"/>
      <c r="Q198" s="1156"/>
      <c r="R198" s="1156"/>
      <c r="S198" s="1156"/>
      <c r="T198" s="1157"/>
      <c r="U198" s="1111" t="s">
        <v>1584</v>
      </c>
      <c r="V198" s="1109"/>
      <c r="W198" s="1109"/>
      <c r="X198" s="1109"/>
      <c r="Y198" s="1110"/>
      <c r="Z198" s="1155" t="s">
        <v>94</v>
      </c>
      <c r="AA198" s="1156"/>
      <c r="AB198" s="1156"/>
      <c r="AC198" s="1156"/>
      <c r="AD198" s="1156"/>
      <c r="AE198" s="1156"/>
      <c r="AF198" s="1157"/>
      <c r="AG198" s="1111" t="s">
        <v>1584</v>
      </c>
      <c r="AH198" s="1109"/>
      <c r="AI198" s="1109"/>
      <c r="AJ198" s="1109"/>
      <c r="AK198" s="1110"/>
      <c r="AL198" s="1155" t="s">
        <v>95</v>
      </c>
      <c r="AM198" s="1156"/>
      <c r="AN198" s="1156"/>
      <c r="AO198" s="1156"/>
      <c r="AP198" s="1156"/>
      <c r="AQ198" s="1156"/>
      <c r="AR198" s="1157"/>
      <c r="AS198" s="1111" t="s">
        <v>1584</v>
      </c>
      <c r="AT198" s="1109"/>
      <c r="AU198" s="1109"/>
      <c r="AV198" s="1109"/>
      <c r="AW198" s="1110"/>
    </row>
    <row r="199" spans="2:50" ht="36" hidden="1" customHeight="1" x14ac:dyDescent="0.15">
      <c r="B199" s="1155" t="s">
        <v>96</v>
      </c>
      <c r="C199" s="1156"/>
      <c r="D199" s="1156"/>
      <c r="E199" s="1156"/>
      <c r="F199" s="1156"/>
      <c r="G199" s="1156"/>
      <c r="H199" s="1157"/>
      <c r="I199" s="1449"/>
      <c r="J199" s="1381"/>
      <c r="K199" s="1381"/>
      <c r="L199" s="1381"/>
      <c r="M199" s="1450"/>
      <c r="N199" s="1155" t="s">
        <v>97</v>
      </c>
      <c r="O199" s="1156"/>
      <c r="P199" s="1156"/>
      <c r="Q199" s="1156"/>
      <c r="R199" s="1156"/>
      <c r="S199" s="1156"/>
      <c r="T199" s="1157"/>
      <c r="U199" s="1449"/>
      <c r="V199" s="1381"/>
      <c r="W199" s="1381"/>
      <c r="X199" s="1381"/>
      <c r="Y199" s="1450"/>
      <c r="Z199" s="1155" t="s">
        <v>98</v>
      </c>
      <c r="AA199" s="1156"/>
      <c r="AB199" s="1156"/>
      <c r="AC199" s="1156"/>
      <c r="AD199" s="1156"/>
      <c r="AE199" s="1156"/>
      <c r="AF199" s="1157"/>
      <c r="AG199" s="1449"/>
      <c r="AH199" s="1381"/>
      <c r="AI199" s="1381"/>
      <c r="AJ199" s="1381"/>
      <c r="AK199" s="1450"/>
      <c r="AL199" s="1448" t="s">
        <v>99</v>
      </c>
      <c r="AM199" s="1156"/>
      <c r="AN199" s="1156"/>
      <c r="AO199" s="1156"/>
      <c r="AP199" s="1156"/>
      <c r="AQ199" s="1156"/>
      <c r="AR199" s="1157"/>
      <c r="AS199" s="1449"/>
      <c r="AT199" s="1381"/>
      <c r="AU199" s="1381"/>
      <c r="AV199" s="1381"/>
      <c r="AW199" s="1450"/>
    </row>
    <row r="200" spans="2:50" x14ac:dyDescent="0.15">
      <c r="C200" s="33" t="s">
        <v>1737</v>
      </c>
    </row>
    <row r="201" spans="2:50" ht="34.549999999999997" customHeight="1" x14ac:dyDescent="0.15">
      <c r="B201" s="1431"/>
      <c r="C201" s="1431"/>
      <c r="D201" s="1199" t="s">
        <v>1569</v>
      </c>
      <c r="E201" s="1199"/>
      <c r="F201" s="1199"/>
      <c r="G201" s="1199"/>
      <c r="H201" s="1199"/>
      <c r="I201" s="1199"/>
      <c r="J201" s="1199"/>
      <c r="K201" s="1199"/>
      <c r="L201" s="1199"/>
      <c r="M201" s="1199"/>
      <c r="N201" s="1199" t="s">
        <v>1570</v>
      </c>
      <c r="O201" s="1199"/>
      <c r="P201" s="1199"/>
      <c r="Q201" s="1199"/>
      <c r="R201" s="1199"/>
      <c r="S201" s="1199"/>
      <c r="T201" s="1199"/>
      <c r="U201" s="1199"/>
      <c r="V201" s="1199"/>
      <c r="W201" s="1199"/>
      <c r="X201" s="1199"/>
      <c r="Y201" s="1199"/>
      <c r="Z201" s="1199"/>
      <c r="AA201" s="1199"/>
      <c r="AB201" s="1199"/>
      <c r="AC201" s="1199"/>
      <c r="AD201" s="1199"/>
      <c r="AE201" s="1199"/>
      <c r="AF201" s="1199"/>
      <c r="AG201" s="1199"/>
      <c r="AH201" s="1199"/>
      <c r="AI201" s="1199"/>
      <c r="AJ201" s="1199"/>
      <c r="AK201" s="1199"/>
      <c r="AL201" s="1200" t="s">
        <v>1571</v>
      </c>
      <c r="AM201" s="1199"/>
      <c r="AN201" s="1199"/>
      <c r="AO201" s="1199"/>
      <c r="AP201" s="1199"/>
      <c r="AQ201" s="1199"/>
      <c r="AR201" s="1199" t="s">
        <v>87</v>
      </c>
      <c r="AS201" s="1199"/>
      <c r="AT201" s="1199"/>
      <c r="AU201" s="1199"/>
      <c r="AV201" s="1199" t="s">
        <v>88</v>
      </c>
      <c r="AW201" s="1199"/>
      <c r="AX201" s="1199"/>
    </row>
    <row r="202" spans="2:50" ht="23.1" customHeight="1" x14ac:dyDescent="0.15">
      <c r="B202" s="1431">
        <v>1</v>
      </c>
      <c r="C202" s="1431">
        <v>1</v>
      </c>
      <c r="D202" s="1440" t="s">
        <v>2046</v>
      </c>
      <c r="E202" s="1440"/>
      <c r="F202" s="1440"/>
      <c r="G202" s="1440"/>
      <c r="H202" s="1440"/>
      <c r="I202" s="1440"/>
      <c r="J202" s="1440"/>
      <c r="K202" s="1440"/>
      <c r="L202" s="1440"/>
      <c r="M202" s="1440"/>
      <c r="N202" s="1440" t="s">
        <v>2047</v>
      </c>
      <c r="O202" s="1440"/>
      <c r="P202" s="1440"/>
      <c r="Q202" s="1440"/>
      <c r="R202" s="1440"/>
      <c r="S202" s="1440"/>
      <c r="T202" s="1440"/>
      <c r="U202" s="1440"/>
      <c r="V202" s="1440"/>
      <c r="W202" s="1440"/>
      <c r="X202" s="1440"/>
      <c r="Y202" s="1440"/>
      <c r="Z202" s="1440"/>
      <c r="AA202" s="1440"/>
      <c r="AB202" s="1440"/>
      <c r="AC202" s="1440"/>
      <c r="AD202" s="1440"/>
      <c r="AE202" s="1440"/>
      <c r="AF202" s="1440"/>
      <c r="AG202" s="1440"/>
      <c r="AH202" s="1440"/>
      <c r="AI202" s="1440"/>
      <c r="AJ202" s="1440"/>
      <c r="AK202" s="1440"/>
      <c r="AL202" s="1441">
        <v>12</v>
      </c>
      <c r="AM202" s="1440"/>
      <c r="AN202" s="1440"/>
      <c r="AO202" s="1440"/>
      <c r="AP202" s="1440"/>
      <c r="AQ202" s="1440"/>
      <c r="AR202" s="1215" t="s">
        <v>1574</v>
      </c>
      <c r="AS202" s="1215"/>
      <c r="AT202" s="1215"/>
      <c r="AU202" s="1215"/>
      <c r="AV202" s="1215" t="s">
        <v>1574</v>
      </c>
      <c r="AW202" s="1215"/>
      <c r="AX202" s="1215"/>
    </row>
    <row r="203" spans="2:50" ht="23.1" customHeight="1" x14ac:dyDescent="0.15">
      <c r="B203" s="1431">
        <v>2</v>
      </c>
      <c r="C203" s="1431">
        <v>1</v>
      </c>
      <c r="D203" s="1440"/>
      <c r="E203" s="1440"/>
      <c r="F203" s="1440"/>
      <c r="G203" s="1440"/>
      <c r="H203" s="1440"/>
      <c r="I203" s="1440"/>
      <c r="J203" s="1440"/>
      <c r="K203" s="1440"/>
      <c r="L203" s="1440"/>
      <c r="M203" s="1440"/>
      <c r="N203" s="1440"/>
      <c r="O203" s="1440"/>
      <c r="P203" s="1440"/>
      <c r="Q203" s="1440"/>
      <c r="R203" s="1440"/>
      <c r="S203" s="1440"/>
      <c r="T203" s="1440"/>
      <c r="U203" s="1440"/>
      <c r="V203" s="1440"/>
      <c r="W203" s="1440"/>
      <c r="X203" s="1440"/>
      <c r="Y203" s="1440"/>
      <c r="Z203" s="1440"/>
      <c r="AA203" s="1440"/>
      <c r="AB203" s="1440"/>
      <c r="AC203" s="1440"/>
      <c r="AD203" s="1440"/>
      <c r="AE203" s="1440"/>
      <c r="AF203" s="1440"/>
      <c r="AG203" s="1440"/>
      <c r="AH203" s="1440"/>
      <c r="AI203" s="1440"/>
      <c r="AJ203" s="1440"/>
      <c r="AK203" s="1440"/>
      <c r="AL203" s="1441"/>
      <c r="AM203" s="1440"/>
      <c r="AN203" s="1440"/>
      <c r="AO203" s="1440"/>
      <c r="AP203" s="1440"/>
      <c r="AQ203" s="1440"/>
      <c r="AR203" s="1440"/>
      <c r="AS203" s="1440"/>
      <c r="AT203" s="1440"/>
      <c r="AU203" s="1440"/>
      <c r="AV203" s="1440"/>
      <c r="AW203" s="1440"/>
      <c r="AX203" s="1440"/>
    </row>
    <row r="204" spans="2:50" ht="23.1" customHeight="1" x14ac:dyDescent="0.15">
      <c r="B204" s="1431">
        <v>3</v>
      </c>
      <c r="C204" s="1431">
        <v>1</v>
      </c>
      <c r="D204" s="1440"/>
      <c r="E204" s="1440"/>
      <c r="F204" s="1440"/>
      <c r="G204" s="1440"/>
      <c r="H204" s="1440"/>
      <c r="I204" s="1440"/>
      <c r="J204" s="1440"/>
      <c r="K204" s="1440"/>
      <c r="L204" s="1440"/>
      <c r="M204" s="1440"/>
      <c r="N204" s="1440"/>
      <c r="O204" s="1440"/>
      <c r="P204" s="1440"/>
      <c r="Q204" s="1440"/>
      <c r="R204" s="1440"/>
      <c r="S204" s="1440"/>
      <c r="T204" s="1440"/>
      <c r="U204" s="1440"/>
      <c r="V204" s="1440"/>
      <c r="W204" s="1440"/>
      <c r="X204" s="1440"/>
      <c r="Y204" s="1440"/>
      <c r="Z204" s="1440"/>
      <c r="AA204" s="1440"/>
      <c r="AB204" s="1440"/>
      <c r="AC204" s="1440"/>
      <c r="AD204" s="1440"/>
      <c r="AE204" s="1440"/>
      <c r="AF204" s="1440"/>
      <c r="AG204" s="1440"/>
      <c r="AH204" s="1440"/>
      <c r="AI204" s="1440"/>
      <c r="AJ204" s="1440"/>
      <c r="AK204" s="1440"/>
      <c r="AL204" s="1441"/>
      <c r="AM204" s="1440"/>
      <c r="AN204" s="1440"/>
      <c r="AO204" s="1440"/>
      <c r="AP204" s="1440"/>
      <c r="AQ204" s="1440"/>
      <c r="AR204" s="1440"/>
      <c r="AS204" s="1440"/>
      <c r="AT204" s="1440"/>
      <c r="AU204" s="1440"/>
      <c r="AV204" s="1440"/>
      <c r="AW204" s="1440"/>
      <c r="AX204" s="1440"/>
    </row>
    <row r="205" spans="2:50" ht="23.1" customHeight="1" x14ac:dyDescent="0.15">
      <c r="B205" s="1431">
        <v>4</v>
      </c>
      <c r="C205" s="1431">
        <v>1</v>
      </c>
      <c r="D205" s="1440"/>
      <c r="E205" s="1440"/>
      <c r="F205" s="1440"/>
      <c r="G205" s="1440"/>
      <c r="H205" s="1440"/>
      <c r="I205" s="1440"/>
      <c r="J205" s="1440"/>
      <c r="K205" s="1440"/>
      <c r="L205" s="1440"/>
      <c r="M205" s="1440"/>
      <c r="N205" s="1440"/>
      <c r="O205" s="1440"/>
      <c r="P205" s="1440"/>
      <c r="Q205" s="1440"/>
      <c r="R205" s="1440"/>
      <c r="S205" s="1440"/>
      <c r="T205" s="1440"/>
      <c r="U205" s="1440"/>
      <c r="V205" s="1440"/>
      <c r="W205" s="1440"/>
      <c r="X205" s="1440"/>
      <c r="Y205" s="1440"/>
      <c r="Z205" s="1440"/>
      <c r="AA205" s="1440"/>
      <c r="AB205" s="1440"/>
      <c r="AC205" s="1440"/>
      <c r="AD205" s="1440"/>
      <c r="AE205" s="1440"/>
      <c r="AF205" s="1440"/>
      <c r="AG205" s="1440"/>
      <c r="AH205" s="1440"/>
      <c r="AI205" s="1440"/>
      <c r="AJ205" s="1440"/>
      <c r="AK205" s="1440"/>
      <c r="AL205" s="1441"/>
      <c r="AM205" s="1440"/>
      <c r="AN205" s="1440"/>
      <c r="AO205" s="1440"/>
      <c r="AP205" s="1440"/>
      <c r="AQ205" s="1440"/>
      <c r="AR205" s="1440"/>
      <c r="AS205" s="1440"/>
      <c r="AT205" s="1440"/>
      <c r="AU205" s="1440"/>
      <c r="AV205" s="1440"/>
      <c r="AW205" s="1440"/>
      <c r="AX205" s="1440"/>
    </row>
    <row r="206" spans="2:50" ht="23.1" customHeight="1" x14ac:dyDescent="0.15">
      <c r="B206" s="1431">
        <v>5</v>
      </c>
      <c r="C206" s="1431">
        <v>1</v>
      </c>
      <c r="D206" s="1440"/>
      <c r="E206" s="1440"/>
      <c r="F206" s="1440"/>
      <c r="G206" s="1440"/>
      <c r="H206" s="1440"/>
      <c r="I206" s="1440"/>
      <c r="J206" s="1440"/>
      <c r="K206" s="1440"/>
      <c r="L206" s="1440"/>
      <c r="M206" s="1440"/>
      <c r="N206" s="1440"/>
      <c r="O206" s="1440"/>
      <c r="P206" s="1440"/>
      <c r="Q206" s="1440"/>
      <c r="R206" s="1440"/>
      <c r="S206" s="1440"/>
      <c r="T206" s="1440"/>
      <c r="U206" s="1440"/>
      <c r="V206" s="1440"/>
      <c r="W206" s="1440"/>
      <c r="X206" s="1440"/>
      <c r="Y206" s="1440"/>
      <c r="Z206" s="1440"/>
      <c r="AA206" s="1440"/>
      <c r="AB206" s="1440"/>
      <c r="AC206" s="1440"/>
      <c r="AD206" s="1440"/>
      <c r="AE206" s="1440"/>
      <c r="AF206" s="1440"/>
      <c r="AG206" s="1440"/>
      <c r="AH206" s="1440"/>
      <c r="AI206" s="1440"/>
      <c r="AJ206" s="1440"/>
      <c r="AK206" s="1440"/>
      <c r="AL206" s="1441"/>
      <c r="AM206" s="1440"/>
      <c r="AN206" s="1440"/>
      <c r="AO206" s="1440"/>
      <c r="AP206" s="1440"/>
      <c r="AQ206" s="1440"/>
      <c r="AR206" s="1440"/>
      <c r="AS206" s="1440"/>
      <c r="AT206" s="1440"/>
      <c r="AU206" s="1440"/>
      <c r="AV206" s="1440"/>
      <c r="AW206" s="1440"/>
      <c r="AX206" s="1440"/>
    </row>
    <row r="207" spans="2:50" ht="23.1" customHeight="1" x14ac:dyDescent="0.15">
      <c r="B207" s="1431">
        <v>6</v>
      </c>
      <c r="C207" s="1431">
        <v>1</v>
      </c>
      <c r="D207" s="1440"/>
      <c r="E207" s="1440"/>
      <c r="F207" s="1440"/>
      <c r="G207" s="1440"/>
      <c r="H207" s="1440"/>
      <c r="I207" s="1440"/>
      <c r="J207" s="1440"/>
      <c r="K207" s="1440"/>
      <c r="L207" s="1440"/>
      <c r="M207" s="1440"/>
      <c r="N207" s="1440"/>
      <c r="O207" s="1440"/>
      <c r="P207" s="1440"/>
      <c r="Q207" s="1440"/>
      <c r="R207" s="1440"/>
      <c r="S207" s="1440"/>
      <c r="T207" s="1440"/>
      <c r="U207" s="1440"/>
      <c r="V207" s="1440"/>
      <c r="W207" s="1440"/>
      <c r="X207" s="1440"/>
      <c r="Y207" s="1440"/>
      <c r="Z207" s="1440"/>
      <c r="AA207" s="1440"/>
      <c r="AB207" s="1440"/>
      <c r="AC207" s="1440"/>
      <c r="AD207" s="1440"/>
      <c r="AE207" s="1440"/>
      <c r="AF207" s="1440"/>
      <c r="AG207" s="1440"/>
      <c r="AH207" s="1440"/>
      <c r="AI207" s="1440"/>
      <c r="AJ207" s="1440"/>
      <c r="AK207" s="1440"/>
      <c r="AL207" s="1441"/>
      <c r="AM207" s="1440"/>
      <c r="AN207" s="1440"/>
      <c r="AO207" s="1440"/>
      <c r="AP207" s="1440"/>
      <c r="AQ207" s="1440"/>
      <c r="AR207" s="1440"/>
      <c r="AS207" s="1440"/>
      <c r="AT207" s="1440"/>
      <c r="AU207" s="1440"/>
      <c r="AV207" s="1440"/>
      <c r="AW207" s="1440"/>
      <c r="AX207" s="1440"/>
    </row>
    <row r="208" spans="2:50" ht="23.1" customHeight="1" x14ac:dyDescent="0.15">
      <c r="B208" s="1431">
        <v>7</v>
      </c>
      <c r="C208" s="1431">
        <v>1</v>
      </c>
      <c r="D208" s="1440"/>
      <c r="E208" s="1440"/>
      <c r="F208" s="1440"/>
      <c r="G208" s="1440"/>
      <c r="H208" s="1440"/>
      <c r="I208" s="1440"/>
      <c r="J208" s="1440"/>
      <c r="K208" s="1440"/>
      <c r="L208" s="1440"/>
      <c r="M208" s="1440"/>
      <c r="N208" s="1440"/>
      <c r="O208" s="1440"/>
      <c r="P208" s="1440"/>
      <c r="Q208" s="1440"/>
      <c r="R208" s="1440"/>
      <c r="S208" s="1440"/>
      <c r="T208" s="1440"/>
      <c r="U208" s="1440"/>
      <c r="V208" s="1440"/>
      <c r="W208" s="1440"/>
      <c r="X208" s="1440"/>
      <c r="Y208" s="1440"/>
      <c r="Z208" s="1440"/>
      <c r="AA208" s="1440"/>
      <c r="AB208" s="1440"/>
      <c r="AC208" s="1440"/>
      <c r="AD208" s="1440"/>
      <c r="AE208" s="1440"/>
      <c r="AF208" s="1440"/>
      <c r="AG208" s="1440"/>
      <c r="AH208" s="1440"/>
      <c r="AI208" s="1440"/>
      <c r="AJ208" s="1440"/>
      <c r="AK208" s="1440"/>
      <c r="AL208" s="1441"/>
      <c r="AM208" s="1440"/>
      <c r="AN208" s="1440"/>
      <c r="AO208" s="1440"/>
      <c r="AP208" s="1440"/>
      <c r="AQ208" s="1440"/>
      <c r="AR208" s="1440"/>
      <c r="AS208" s="1440"/>
      <c r="AT208" s="1440"/>
      <c r="AU208" s="1440"/>
      <c r="AV208" s="1440"/>
      <c r="AW208" s="1440"/>
      <c r="AX208" s="1440"/>
    </row>
    <row r="209" spans="2:50" ht="23.1" customHeight="1" x14ac:dyDescent="0.15">
      <c r="B209" s="1431">
        <v>8</v>
      </c>
      <c r="C209" s="1431">
        <v>1</v>
      </c>
      <c r="D209" s="1440"/>
      <c r="E209" s="1440"/>
      <c r="F209" s="1440"/>
      <c r="G209" s="1440"/>
      <c r="H209" s="1440"/>
      <c r="I209" s="1440"/>
      <c r="J209" s="1440"/>
      <c r="K209" s="1440"/>
      <c r="L209" s="1440"/>
      <c r="M209" s="1440"/>
      <c r="N209" s="1440"/>
      <c r="O209" s="1440"/>
      <c r="P209" s="1440"/>
      <c r="Q209" s="1440"/>
      <c r="R209" s="1440"/>
      <c r="S209" s="1440"/>
      <c r="T209" s="1440"/>
      <c r="U209" s="1440"/>
      <c r="V209" s="1440"/>
      <c r="W209" s="1440"/>
      <c r="X209" s="1440"/>
      <c r="Y209" s="1440"/>
      <c r="Z209" s="1440"/>
      <c r="AA209" s="1440"/>
      <c r="AB209" s="1440"/>
      <c r="AC209" s="1440"/>
      <c r="AD209" s="1440"/>
      <c r="AE209" s="1440"/>
      <c r="AF209" s="1440"/>
      <c r="AG209" s="1440"/>
      <c r="AH209" s="1440"/>
      <c r="AI209" s="1440"/>
      <c r="AJ209" s="1440"/>
      <c r="AK209" s="1440"/>
      <c r="AL209" s="1441"/>
      <c r="AM209" s="1440"/>
      <c r="AN209" s="1440"/>
      <c r="AO209" s="1440"/>
      <c r="AP209" s="1440"/>
      <c r="AQ209" s="1440"/>
      <c r="AR209" s="1440"/>
      <c r="AS209" s="1440"/>
      <c r="AT209" s="1440"/>
      <c r="AU209" s="1440"/>
      <c r="AV209" s="1440"/>
      <c r="AW209" s="1440"/>
      <c r="AX209" s="1440"/>
    </row>
    <row r="210" spans="2:50" ht="23.1" customHeight="1" x14ac:dyDescent="0.15">
      <c r="B210" s="1431">
        <v>9</v>
      </c>
      <c r="C210" s="1431">
        <v>1</v>
      </c>
      <c r="D210" s="1440"/>
      <c r="E210" s="1440"/>
      <c r="F210" s="1440"/>
      <c r="G210" s="1440"/>
      <c r="H210" s="1440"/>
      <c r="I210" s="1440"/>
      <c r="J210" s="1440"/>
      <c r="K210" s="1440"/>
      <c r="L210" s="1440"/>
      <c r="M210" s="1440"/>
      <c r="N210" s="1440"/>
      <c r="O210" s="1440"/>
      <c r="P210" s="1440"/>
      <c r="Q210" s="1440"/>
      <c r="R210" s="1440"/>
      <c r="S210" s="1440"/>
      <c r="T210" s="1440"/>
      <c r="U210" s="1440"/>
      <c r="V210" s="1440"/>
      <c r="W210" s="1440"/>
      <c r="X210" s="1440"/>
      <c r="Y210" s="1440"/>
      <c r="Z210" s="1440"/>
      <c r="AA210" s="1440"/>
      <c r="AB210" s="1440"/>
      <c r="AC210" s="1440"/>
      <c r="AD210" s="1440"/>
      <c r="AE210" s="1440"/>
      <c r="AF210" s="1440"/>
      <c r="AG210" s="1440"/>
      <c r="AH210" s="1440"/>
      <c r="AI210" s="1440"/>
      <c r="AJ210" s="1440"/>
      <c r="AK210" s="1440"/>
      <c r="AL210" s="1441"/>
      <c r="AM210" s="1440"/>
      <c r="AN210" s="1440"/>
      <c r="AO210" s="1440"/>
      <c r="AP210" s="1440"/>
      <c r="AQ210" s="1440"/>
      <c r="AR210" s="1440"/>
      <c r="AS210" s="1440"/>
      <c r="AT210" s="1440"/>
      <c r="AU210" s="1440"/>
      <c r="AV210" s="1440"/>
      <c r="AW210" s="1440"/>
      <c r="AX210" s="1440"/>
    </row>
    <row r="211" spans="2:50" ht="23.1" customHeight="1" x14ac:dyDescent="0.15">
      <c r="B211" s="1431">
        <v>10</v>
      </c>
      <c r="C211" s="1431">
        <v>1</v>
      </c>
      <c r="D211" s="1440"/>
      <c r="E211" s="1440"/>
      <c r="F211" s="1440"/>
      <c r="G211" s="1440"/>
      <c r="H211" s="1440"/>
      <c r="I211" s="1440"/>
      <c r="J211" s="1440"/>
      <c r="K211" s="1440"/>
      <c r="L211" s="1440"/>
      <c r="M211" s="1440"/>
      <c r="N211" s="1440"/>
      <c r="O211" s="1440"/>
      <c r="P211" s="1440"/>
      <c r="Q211" s="1440"/>
      <c r="R211" s="1440"/>
      <c r="S211" s="1440"/>
      <c r="T211" s="1440"/>
      <c r="U211" s="1440"/>
      <c r="V211" s="1440"/>
      <c r="W211" s="1440"/>
      <c r="X211" s="1440"/>
      <c r="Y211" s="1440"/>
      <c r="Z211" s="1440"/>
      <c r="AA211" s="1440"/>
      <c r="AB211" s="1440"/>
      <c r="AC211" s="1440"/>
      <c r="AD211" s="1440"/>
      <c r="AE211" s="1440"/>
      <c r="AF211" s="1440"/>
      <c r="AG211" s="1440"/>
      <c r="AH211" s="1440"/>
      <c r="AI211" s="1440"/>
      <c r="AJ211" s="1440"/>
      <c r="AK211" s="1440"/>
      <c r="AL211" s="1441"/>
      <c r="AM211" s="1440"/>
      <c r="AN211" s="1440"/>
      <c r="AO211" s="1440"/>
      <c r="AP211" s="1440"/>
      <c r="AQ211" s="1440"/>
      <c r="AR211" s="1440"/>
      <c r="AS211" s="1440"/>
      <c r="AT211" s="1440"/>
      <c r="AU211" s="1440"/>
      <c r="AV211" s="1440"/>
      <c r="AW211" s="1440"/>
      <c r="AX211" s="1440"/>
    </row>
    <row r="213" spans="2:50" x14ac:dyDescent="0.15">
      <c r="C213" s="33" t="s">
        <v>2048</v>
      </c>
    </row>
    <row r="214" spans="2:50" ht="34.549999999999997" customHeight="1" x14ac:dyDescent="0.15">
      <c r="B214" s="1431"/>
      <c r="C214" s="1431"/>
      <c r="D214" s="1199" t="s">
        <v>1569</v>
      </c>
      <c r="E214" s="1199"/>
      <c r="F214" s="1199"/>
      <c r="G214" s="1199"/>
      <c r="H214" s="1199"/>
      <c r="I214" s="1199"/>
      <c r="J214" s="1199"/>
      <c r="K214" s="1199"/>
      <c r="L214" s="1199"/>
      <c r="M214" s="1199"/>
      <c r="N214" s="1199" t="s">
        <v>1570</v>
      </c>
      <c r="O214" s="1199"/>
      <c r="P214" s="1199"/>
      <c r="Q214" s="1199"/>
      <c r="R214" s="1199"/>
      <c r="S214" s="1199"/>
      <c r="T214" s="1199"/>
      <c r="U214" s="1199"/>
      <c r="V214" s="1199"/>
      <c r="W214" s="1199"/>
      <c r="X214" s="1199"/>
      <c r="Y214" s="1199"/>
      <c r="Z214" s="1199"/>
      <c r="AA214" s="1199"/>
      <c r="AB214" s="1199"/>
      <c r="AC214" s="1199"/>
      <c r="AD214" s="1199"/>
      <c r="AE214" s="1199"/>
      <c r="AF214" s="1199"/>
      <c r="AG214" s="1199"/>
      <c r="AH214" s="1199"/>
      <c r="AI214" s="1199"/>
      <c r="AJ214" s="1199"/>
      <c r="AK214" s="1199"/>
      <c r="AL214" s="1200" t="s">
        <v>1571</v>
      </c>
      <c r="AM214" s="1199"/>
      <c r="AN214" s="1199"/>
      <c r="AO214" s="1199"/>
      <c r="AP214" s="1199"/>
      <c r="AQ214" s="1199"/>
      <c r="AR214" s="1199" t="s">
        <v>87</v>
      </c>
      <c r="AS214" s="1199"/>
      <c r="AT214" s="1199"/>
      <c r="AU214" s="1199"/>
      <c r="AV214" s="1199" t="s">
        <v>88</v>
      </c>
      <c r="AW214" s="1199"/>
      <c r="AX214" s="1199"/>
    </row>
    <row r="215" spans="2:50" ht="27" customHeight="1" x14ac:dyDescent="0.15">
      <c r="B215" s="1431">
        <v>1</v>
      </c>
      <c r="C215" s="1431">
        <v>1</v>
      </c>
      <c r="D215" s="1440" t="s">
        <v>132</v>
      </c>
      <c r="E215" s="1440"/>
      <c r="F215" s="1440"/>
      <c r="G215" s="1440"/>
      <c r="H215" s="1440"/>
      <c r="I215" s="1440"/>
      <c r="J215" s="1440"/>
      <c r="K215" s="1440"/>
      <c r="L215" s="1440"/>
      <c r="M215" s="1440"/>
      <c r="N215" s="1574" t="s">
        <v>2049</v>
      </c>
      <c r="O215" s="1384"/>
      <c r="P215" s="1384"/>
      <c r="Q215" s="1384"/>
      <c r="R215" s="1384"/>
      <c r="S215" s="1384"/>
      <c r="T215" s="1384"/>
      <c r="U215" s="1384"/>
      <c r="V215" s="1384"/>
      <c r="W215" s="1384"/>
      <c r="X215" s="1384"/>
      <c r="Y215" s="1384"/>
      <c r="Z215" s="1384"/>
      <c r="AA215" s="1384"/>
      <c r="AB215" s="1384"/>
      <c r="AC215" s="1384"/>
      <c r="AD215" s="1384"/>
      <c r="AE215" s="1384"/>
      <c r="AF215" s="1384"/>
      <c r="AG215" s="1384"/>
      <c r="AH215" s="1384"/>
      <c r="AI215" s="1384"/>
      <c r="AJ215" s="1384"/>
      <c r="AK215" s="2620"/>
      <c r="AL215" s="766">
        <v>6678</v>
      </c>
      <c r="AM215" s="767"/>
      <c r="AN215" s="767"/>
      <c r="AO215" s="767"/>
      <c r="AP215" s="767"/>
      <c r="AQ215" s="767"/>
      <c r="AR215" s="1215" t="s">
        <v>1574</v>
      </c>
      <c r="AS215" s="1215"/>
      <c r="AT215" s="1215"/>
      <c r="AU215" s="1215"/>
      <c r="AV215" s="1215" t="s">
        <v>1574</v>
      </c>
      <c r="AW215" s="1215"/>
      <c r="AX215" s="1215"/>
    </row>
    <row r="216" spans="2:50" ht="23.1" customHeight="1" x14ac:dyDescent="0.15">
      <c r="B216" s="1431">
        <v>2</v>
      </c>
      <c r="C216" s="1431">
        <v>1</v>
      </c>
      <c r="D216" s="1440" t="s">
        <v>133</v>
      </c>
      <c r="E216" s="1440"/>
      <c r="F216" s="1440"/>
      <c r="G216" s="1440"/>
      <c r="H216" s="1440"/>
      <c r="I216" s="1440"/>
      <c r="J216" s="1440"/>
      <c r="K216" s="1440"/>
      <c r="L216" s="1440"/>
      <c r="M216" s="1440"/>
      <c r="N216" s="1574" t="s">
        <v>2050</v>
      </c>
      <c r="O216" s="1384"/>
      <c r="P216" s="1384"/>
      <c r="Q216" s="1384"/>
      <c r="R216" s="1384"/>
      <c r="S216" s="1384"/>
      <c r="T216" s="1384"/>
      <c r="U216" s="1384"/>
      <c r="V216" s="1384"/>
      <c r="W216" s="1384"/>
      <c r="X216" s="1384"/>
      <c r="Y216" s="1384"/>
      <c r="Z216" s="1384"/>
      <c r="AA216" s="1384"/>
      <c r="AB216" s="1384"/>
      <c r="AC216" s="1384"/>
      <c r="AD216" s="1384"/>
      <c r="AE216" s="1384"/>
      <c r="AF216" s="1384"/>
      <c r="AG216" s="1384"/>
      <c r="AH216" s="1384"/>
      <c r="AI216" s="1384"/>
      <c r="AJ216" s="1384"/>
      <c r="AK216" s="2620"/>
      <c r="AL216" s="766">
        <v>3451</v>
      </c>
      <c r="AM216" s="767"/>
      <c r="AN216" s="767"/>
      <c r="AO216" s="767"/>
      <c r="AP216" s="767"/>
      <c r="AQ216" s="767"/>
      <c r="AR216" s="1215" t="s">
        <v>1574</v>
      </c>
      <c r="AS216" s="1215"/>
      <c r="AT216" s="1215"/>
      <c r="AU216" s="1215"/>
      <c r="AV216" s="1215" t="s">
        <v>1574</v>
      </c>
      <c r="AW216" s="1215"/>
      <c r="AX216" s="1215"/>
    </row>
    <row r="217" spans="2:50" ht="27" customHeight="1" x14ac:dyDescent="0.15">
      <c r="B217" s="1431">
        <v>3</v>
      </c>
      <c r="C217" s="1431">
        <v>1</v>
      </c>
      <c r="D217" s="1440" t="s">
        <v>136</v>
      </c>
      <c r="E217" s="1440"/>
      <c r="F217" s="1440"/>
      <c r="G217" s="1440"/>
      <c r="H217" s="1440"/>
      <c r="I217" s="1440"/>
      <c r="J217" s="1440"/>
      <c r="K217" s="1440"/>
      <c r="L217" s="1440"/>
      <c r="M217" s="1440"/>
      <c r="N217" s="1574" t="s">
        <v>2049</v>
      </c>
      <c r="O217" s="1384"/>
      <c r="P217" s="1384"/>
      <c r="Q217" s="1384"/>
      <c r="R217" s="1384"/>
      <c r="S217" s="1384"/>
      <c r="T217" s="1384"/>
      <c r="U217" s="1384"/>
      <c r="V217" s="1384"/>
      <c r="W217" s="1384"/>
      <c r="X217" s="1384"/>
      <c r="Y217" s="1384"/>
      <c r="Z217" s="1384"/>
      <c r="AA217" s="1384"/>
      <c r="AB217" s="1384"/>
      <c r="AC217" s="1384"/>
      <c r="AD217" s="1384"/>
      <c r="AE217" s="1384"/>
      <c r="AF217" s="1384"/>
      <c r="AG217" s="1384"/>
      <c r="AH217" s="1384"/>
      <c r="AI217" s="1384"/>
      <c r="AJ217" s="1384"/>
      <c r="AK217" s="2620"/>
      <c r="AL217" s="766">
        <v>1348</v>
      </c>
      <c r="AM217" s="767"/>
      <c r="AN217" s="767"/>
      <c r="AO217" s="767"/>
      <c r="AP217" s="767"/>
      <c r="AQ217" s="767"/>
      <c r="AR217" s="1215" t="s">
        <v>1574</v>
      </c>
      <c r="AS217" s="1215"/>
      <c r="AT217" s="1215"/>
      <c r="AU217" s="1215"/>
      <c r="AV217" s="1215" t="s">
        <v>1574</v>
      </c>
      <c r="AW217" s="1215"/>
      <c r="AX217" s="1215"/>
    </row>
    <row r="218" spans="2:50" ht="23.1" customHeight="1" x14ac:dyDescent="0.15">
      <c r="B218" s="1431">
        <v>4</v>
      </c>
      <c r="C218" s="1431">
        <v>1</v>
      </c>
      <c r="D218" s="1440" t="s">
        <v>137</v>
      </c>
      <c r="E218" s="1440"/>
      <c r="F218" s="1440"/>
      <c r="G218" s="1440"/>
      <c r="H218" s="1440"/>
      <c r="I218" s="1440"/>
      <c r="J218" s="1440"/>
      <c r="K218" s="1440"/>
      <c r="L218" s="1440"/>
      <c r="M218" s="1440"/>
      <c r="N218" s="1574" t="s">
        <v>2051</v>
      </c>
      <c r="O218" s="1384"/>
      <c r="P218" s="1384"/>
      <c r="Q218" s="1384"/>
      <c r="R218" s="1384"/>
      <c r="S218" s="1384"/>
      <c r="T218" s="1384"/>
      <c r="U218" s="1384"/>
      <c r="V218" s="1384"/>
      <c r="W218" s="1384"/>
      <c r="X218" s="1384"/>
      <c r="Y218" s="1384"/>
      <c r="Z218" s="1384"/>
      <c r="AA218" s="1384"/>
      <c r="AB218" s="1384"/>
      <c r="AC218" s="1384"/>
      <c r="AD218" s="1384"/>
      <c r="AE218" s="1384"/>
      <c r="AF218" s="1384"/>
      <c r="AG218" s="1384"/>
      <c r="AH218" s="1384"/>
      <c r="AI218" s="1384"/>
      <c r="AJ218" s="1384"/>
      <c r="AK218" s="2620"/>
      <c r="AL218" s="766">
        <v>1158</v>
      </c>
      <c r="AM218" s="767"/>
      <c r="AN218" s="767"/>
      <c r="AO218" s="767"/>
      <c r="AP218" s="767"/>
      <c r="AQ218" s="767"/>
      <c r="AR218" s="1215" t="s">
        <v>1574</v>
      </c>
      <c r="AS218" s="1215"/>
      <c r="AT218" s="1215"/>
      <c r="AU218" s="1215"/>
      <c r="AV218" s="1215" t="s">
        <v>1574</v>
      </c>
      <c r="AW218" s="1215"/>
      <c r="AX218" s="1215"/>
    </row>
    <row r="219" spans="2:50" ht="23.1" customHeight="1" x14ac:dyDescent="0.15">
      <c r="B219" s="1431">
        <v>5</v>
      </c>
      <c r="C219" s="1431">
        <v>1</v>
      </c>
      <c r="D219" s="1440" t="s">
        <v>134</v>
      </c>
      <c r="E219" s="1440"/>
      <c r="F219" s="1440"/>
      <c r="G219" s="1440"/>
      <c r="H219" s="1440"/>
      <c r="I219" s="1440"/>
      <c r="J219" s="1440"/>
      <c r="K219" s="1440"/>
      <c r="L219" s="1440"/>
      <c r="M219" s="1440"/>
      <c r="N219" s="1574" t="s">
        <v>2052</v>
      </c>
      <c r="O219" s="1384"/>
      <c r="P219" s="1384"/>
      <c r="Q219" s="1384"/>
      <c r="R219" s="1384"/>
      <c r="S219" s="1384"/>
      <c r="T219" s="1384"/>
      <c r="U219" s="1384"/>
      <c r="V219" s="1384"/>
      <c r="W219" s="1384"/>
      <c r="X219" s="1384"/>
      <c r="Y219" s="1384"/>
      <c r="Z219" s="1384"/>
      <c r="AA219" s="1384"/>
      <c r="AB219" s="1384"/>
      <c r="AC219" s="1384"/>
      <c r="AD219" s="1384"/>
      <c r="AE219" s="1384"/>
      <c r="AF219" s="1384"/>
      <c r="AG219" s="1384"/>
      <c r="AH219" s="1384"/>
      <c r="AI219" s="1384"/>
      <c r="AJ219" s="1384"/>
      <c r="AK219" s="2620"/>
      <c r="AL219" s="766">
        <v>600</v>
      </c>
      <c r="AM219" s="767"/>
      <c r="AN219" s="767"/>
      <c r="AO219" s="767"/>
      <c r="AP219" s="767"/>
      <c r="AQ219" s="767"/>
      <c r="AR219" s="1215" t="s">
        <v>1574</v>
      </c>
      <c r="AS219" s="1215"/>
      <c r="AT219" s="1215"/>
      <c r="AU219" s="1215"/>
      <c r="AV219" s="1215" t="s">
        <v>1574</v>
      </c>
      <c r="AW219" s="1215"/>
      <c r="AX219" s="1215"/>
    </row>
    <row r="220" spans="2:50" ht="23.1" customHeight="1" x14ac:dyDescent="0.15">
      <c r="B220" s="1431">
        <v>6</v>
      </c>
      <c r="C220" s="1431">
        <v>1</v>
      </c>
      <c r="D220" s="1440" t="s">
        <v>138</v>
      </c>
      <c r="E220" s="1440"/>
      <c r="F220" s="1440"/>
      <c r="G220" s="1440"/>
      <c r="H220" s="1440"/>
      <c r="I220" s="1440"/>
      <c r="J220" s="1440"/>
      <c r="K220" s="1440"/>
      <c r="L220" s="1440"/>
      <c r="M220" s="1440"/>
      <c r="N220" s="1574" t="s">
        <v>2050</v>
      </c>
      <c r="O220" s="1384"/>
      <c r="P220" s="1384"/>
      <c r="Q220" s="1384"/>
      <c r="R220" s="1384"/>
      <c r="S220" s="1384"/>
      <c r="T220" s="1384"/>
      <c r="U220" s="1384"/>
      <c r="V220" s="1384"/>
      <c r="W220" s="1384"/>
      <c r="X220" s="1384"/>
      <c r="Y220" s="1384"/>
      <c r="Z220" s="1384"/>
      <c r="AA220" s="1384"/>
      <c r="AB220" s="1384"/>
      <c r="AC220" s="1384"/>
      <c r="AD220" s="1384"/>
      <c r="AE220" s="1384"/>
      <c r="AF220" s="1384"/>
      <c r="AG220" s="1384"/>
      <c r="AH220" s="1384"/>
      <c r="AI220" s="1384"/>
      <c r="AJ220" s="1384"/>
      <c r="AK220" s="2620"/>
      <c r="AL220" s="766">
        <v>481</v>
      </c>
      <c r="AM220" s="767"/>
      <c r="AN220" s="767"/>
      <c r="AO220" s="767"/>
      <c r="AP220" s="767"/>
      <c r="AQ220" s="767"/>
      <c r="AR220" s="1215" t="s">
        <v>1574</v>
      </c>
      <c r="AS220" s="1215"/>
      <c r="AT220" s="1215"/>
      <c r="AU220" s="1215"/>
      <c r="AV220" s="1215" t="s">
        <v>1574</v>
      </c>
      <c r="AW220" s="1215"/>
      <c r="AX220" s="1215"/>
    </row>
    <row r="221" spans="2:50" ht="23.1" customHeight="1" x14ac:dyDescent="0.15">
      <c r="B221" s="1431">
        <v>7</v>
      </c>
      <c r="C221" s="1431">
        <v>1</v>
      </c>
      <c r="D221" s="1440" t="s">
        <v>768</v>
      </c>
      <c r="E221" s="1440"/>
      <c r="F221" s="1440"/>
      <c r="G221" s="1440"/>
      <c r="H221" s="1440"/>
      <c r="I221" s="1440"/>
      <c r="J221" s="1440"/>
      <c r="K221" s="1440"/>
      <c r="L221" s="1440"/>
      <c r="M221" s="1440"/>
      <c r="N221" s="1574" t="s">
        <v>2051</v>
      </c>
      <c r="O221" s="1384"/>
      <c r="P221" s="1384"/>
      <c r="Q221" s="1384"/>
      <c r="R221" s="1384"/>
      <c r="S221" s="1384"/>
      <c r="T221" s="1384"/>
      <c r="U221" s="1384"/>
      <c r="V221" s="1384"/>
      <c r="W221" s="1384"/>
      <c r="X221" s="1384"/>
      <c r="Y221" s="1384"/>
      <c r="Z221" s="1384"/>
      <c r="AA221" s="1384"/>
      <c r="AB221" s="1384"/>
      <c r="AC221" s="1384"/>
      <c r="AD221" s="1384"/>
      <c r="AE221" s="1384"/>
      <c r="AF221" s="1384"/>
      <c r="AG221" s="1384"/>
      <c r="AH221" s="1384"/>
      <c r="AI221" s="1384"/>
      <c r="AJ221" s="1384"/>
      <c r="AK221" s="2620"/>
      <c r="AL221" s="766">
        <v>476</v>
      </c>
      <c r="AM221" s="767"/>
      <c r="AN221" s="767"/>
      <c r="AO221" s="767"/>
      <c r="AP221" s="767"/>
      <c r="AQ221" s="767"/>
      <c r="AR221" s="1215" t="s">
        <v>1574</v>
      </c>
      <c r="AS221" s="1215"/>
      <c r="AT221" s="1215"/>
      <c r="AU221" s="1215"/>
      <c r="AV221" s="1215" t="s">
        <v>1574</v>
      </c>
      <c r="AW221" s="1215"/>
      <c r="AX221" s="1215"/>
    </row>
    <row r="222" spans="2:50" ht="23.1" customHeight="1" x14ac:dyDescent="0.15">
      <c r="B222" s="1431">
        <v>8</v>
      </c>
      <c r="C222" s="1431">
        <v>1</v>
      </c>
      <c r="D222" s="1440" t="s">
        <v>2053</v>
      </c>
      <c r="E222" s="1440"/>
      <c r="F222" s="1440"/>
      <c r="G222" s="1440"/>
      <c r="H222" s="1440"/>
      <c r="I222" s="1440"/>
      <c r="J222" s="1440"/>
      <c r="K222" s="1440"/>
      <c r="L222" s="1440"/>
      <c r="M222" s="1440"/>
      <c r="N222" s="1574" t="s">
        <v>2051</v>
      </c>
      <c r="O222" s="1384"/>
      <c r="P222" s="1384"/>
      <c r="Q222" s="1384"/>
      <c r="R222" s="1384"/>
      <c r="S222" s="1384"/>
      <c r="T222" s="1384"/>
      <c r="U222" s="1384"/>
      <c r="V222" s="1384"/>
      <c r="W222" s="1384"/>
      <c r="X222" s="1384"/>
      <c r="Y222" s="1384"/>
      <c r="Z222" s="1384"/>
      <c r="AA222" s="1384"/>
      <c r="AB222" s="1384"/>
      <c r="AC222" s="1384"/>
      <c r="AD222" s="1384"/>
      <c r="AE222" s="1384"/>
      <c r="AF222" s="1384"/>
      <c r="AG222" s="1384"/>
      <c r="AH222" s="1384"/>
      <c r="AI222" s="1384"/>
      <c r="AJ222" s="1384"/>
      <c r="AK222" s="2620"/>
      <c r="AL222" s="1441">
        <v>13</v>
      </c>
      <c r="AM222" s="1440"/>
      <c r="AN222" s="1440"/>
      <c r="AO222" s="1440"/>
      <c r="AP222" s="1440"/>
      <c r="AQ222" s="1440"/>
      <c r="AR222" s="1215" t="s">
        <v>1574</v>
      </c>
      <c r="AS222" s="1215"/>
      <c r="AT222" s="1215"/>
      <c r="AU222" s="1215"/>
      <c r="AV222" s="1215" t="s">
        <v>1574</v>
      </c>
      <c r="AW222" s="1215"/>
      <c r="AX222" s="1215"/>
    </row>
    <row r="223" spans="2:50" ht="23.1" customHeight="1" x14ac:dyDescent="0.15">
      <c r="B223" s="1431">
        <v>9</v>
      </c>
      <c r="C223" s="1431">
        <v>1</v>
      </c>
      <c r="D223" s="1440"/>
      <c r="E223" s="1440"/>
      <c r="F223" s="1440"/>
      <c r="G223" s="1440"/>
      <c r="H223" s="1440"/>
      <c r="I223" s="1440"/>
      <c r="J223" s="1440"/>
      <c r="K223" s="1440"/>
      <c r="L223" s="1440"/>
      <c r="M223" s="1440"/>
      <c r="N223" s="1440"/>
      <c r="O223" s="1440"/>
      <c r="P223" s="1440"/>
      <c r="Q223" s="1440"/>
      <c r="R223" s="1440"/>
      <c r="S223" s="1440"/>
      <c r="T223" s="1440"/>
      <c r="U223" s="1440"/>
      <c r="V223" s="1440"/>
      <c r="W223" s="1440"/>
      <c r="X223" s="1440"/>
      <c r="Y223" s="1440"/>
      <c r="Z223" s="1440"/>
      <c r="AA223" s="1440"/>
      <c r="AB223" s="1440"/>
      <c r="AC223" s="1440"/>
      <c r="AD223" s="1440"/>
      <c r="AE223" s="1440"/>
      <c r="AF223" s="1440"/>
      <c r="AG223" s="1440"/>
      <c r="AH223" s="1440"/>
      <c r="AI223" s="1440"/>
      <c r="AJ223" s="1440"/>
      <c r="AK223" s="1440"/>
      <c r="AL223" s="1441"/>
      <c r="AM223" s="1440"/>
      <c r="AN223" s="1440"/>
      <c r="AO223" s="1440"/>
      <c r="AP223" s="1440"/>
      <c r="AQ223" s="1440"/>
      <c r="AR223" s="1440"/>
      <c r="AS223" s="1440"/>
      <c r="AT223" s="1440"/>
      <c r="AU223" s="1440"/>
      <c r="AV223" s="1440"/>
      <c r="AW223" s="1440"/>
      <c r="AX223" s="1440"/>
    </row>
    <row r="224" spans="2:50" ht="23.1" customHeight="1" x14ac:dyDescent="0.15">
      <c r="B224" s="1431">
        <v>10</v>
      </c>
      <c r="C224" s="1431">
        <v>1</v>
      </c>
      <c r="D224" s="1440"/>
      <c r="E224" s="1440"/>
      <c r="F224" s="1440"/>
      <c r="G224" s="1440"/>
      <c r="H224" s="1440"/>
      <c r="I224" s="1440"/>
      <c r="J224" s="1440"/>
      <c r="K224" s="1440"/>
      <c r="L224" s="1440"/>
      <c r="M224" s="1440"/>
      <c r="N224" s="1440"/>
      <c r="O224" s="1440"/>
      <c r="P224" s="1440"/>
      <c r="Q224" s="1440"/>
      <c r="R224" s="1440"/>
      <c r="S224" s="1440"/>
      <c r="T224" s="1440"/>
      <c r="U224" s="1440"/>
      <c r="V224" s="1440"/>
      <c r="W224" s="1440"/>
      <c r="X224" s="1440"/>
      <c r="Y224" s="1440"/>
      <c r="Z224" s="1440"/>
      <c r="AA224" s="1440"/>
      <c r="AB224" s="1440"/>
      <c r="AC224" s="1440"/>
      <c r="AD224" s="1440"/>
      <c r="AE224" s="1440"/>
      <c r="AF224" s="1440"/>
      <c r="AG224" s="1440"/>
      <c r="AH224" s="1440"/>
      <c r="AI224" s="1440"/>
      <c r="AJ224" s="1440"/>
      <c r="AK224" s="1440"/>
      <c r="AL224" s="1441"/>
      <c r="AM224" s="1440"/>
      <c r="AN224" s="1440"/>
      <c r="AO224" s="1440"/>
      <c r="AP224" s="1440"/>
      <c r="AQ224" s="1440"/>
      <c r="AR224" s="1440"/>
      <c r="AS224" s="1440"/>
      <c r="AT224" s="1440"/>
      <c r="AU224" s="1440"/>
      <c r="AV224" s="1440"/>
      <c r="AW224" s="1440"/>
      <c r="AX224" s="1440"/>
    </row>
    <row r="226" spans="2:50" x14ac:dyDescent="0.15">
      <c r="C226" s="33" t="s">
        <v>1824</v>
      </c>
    </row>
    <row r="227" spans="2:50" ht="34.549999999999997" customHeight="1" x14ac:dyDescent="0.15">
      <c r="B227" s="1431"/>
      <c r="C227" s="1431"/>
      <c r="D227" s="1199" t="s">
        <v>1569</v>
      </c>
      <c r="E227" s="1199"/>
      <c r="F227" s="1199"/>
      <c r="G227" s="1199"/>
      <c r="H227" s="1199"/>
      <c r="I227" s="1199"/>
      <c r="J227" s="1199"/>
      <c r="K227" s="1199"/>
      <c r="L227" s="1199"/>
      <c r="M227" s="1199"/>
      <c r="N227" s="1199" t="s">
        <v>1570</v>
      </c>
      <c r="O227" s="1199"/>
      <c r="P227" s="1199"/>
      <c r="Q227" s="1199"/>
      <c r="R227" s="1199"/>
      <c r="S227" s="1199"/>
      <c r="T227" s="1199"/>
      <c r="U227" s="1199"/>
      <c r="V227" s="1199"/>
      <c r="W227" s="1199"/>
      <c r="X227" s="1199"/>
      <c r="Y227" s="1199"/>
      <c r="Z227" s="1199"/>
      <c r="AA227" s="1199"/>
      <c r="AB227" s="1199"/>
      <c r="AC227" s="1199"/>
      <c r="AD227" s="1199"/>
      <c r="AE227" s="1199"/>
      <c r="AF227" s="1199"/>
      <c r="AG227" s="1199"/>
      <c r="AH227" s="1199"/>
      <c r="AI227" s="1199"/>
      <c r="AJ227" s="1199"/>
      <c r="AK227" s="1199"/>
      <c r="AL227" s="1200" t="s">
        <v>1571</v>
      </c>
      <c r="AM227" s="1199"/>
      <c r="AN227" s="1199"/>
      <c r="AO227" s="1199"/>
      <c r="AP227" s="1199"/>
      <c r="AQ227" s="1199"/>
      <c r="AR227" s="1199" t="s">
        <v>87</v>
      </c>
      <c r="AS227" s="1199"/>
      <c r="AT227" s="1199"/>
      <c r="AU227" s="1199"/>
      <c r="AV227" s="1199" t="s">
        <v>88</v>
      </c>
      <c r="AW227" s="1199"/>
      <c r="AX227" s="1199"/>
    </row>
    <row r="228" spans="2:50" ht="23.1" customHeight="1" x14ac:dyDescent="0.15">
      <c r="B228" s="1431">
        <v>1</v>
      </c>
      <c r="C228" s="1431">
        <v>1</v>
      </c>
      <c r="D228" s="1440" t="s">
        <v>132</v>
      </c>
      <c r="E228" s="1440"/>
      <c r="F228" s="1440"/>
      <c r="G228" s="1440"/>
      <c r="H228" s="1440"/>
      <c r="I228" s="1440"/>
      <c r="J228" s="1440"/>
      <c r="K228" s="1440"/>
      <c r="L228" s="1440"/>
      <c r="M228" s="1440"/>
      <c r="N228" s="1574" t="s">
        <v>2051</v>
      </c>
      <c r="O228" s="1384"/>
      <c r="P228" s="1384"/>
      <c r="Q228" s="1384"/>
      <c r="R228" s="1384"/>
      <c r="S228" s="1384"/>
      <c r="T228" s="1384"/>
      <c r="U228" s="1384"/>
      <c r="V228" s="1384"/>
      <c r="W228" s="1384"/>
      <c r="X228" s="1384"/>
      <c r="Y228" s="1384"/>
      <c r="Z228" s="1384"/>
      <c r="AA228" s="1384"/>
      <c r="AB228" s="1384"/>
      <c r="AC228" s="1384"/>
      <c r="AD228" s="1384"/>
      <c r="AE228" s="1384"/>
      <c r="AF228" s="1384"/>
      <c r="AG228" s="1384"/>
      <c r="AH228" s="1384"/>
      <c r="AI228" s="1384"/>
      <c r="AJ228" s="1384"/>
      <c r="AK228" s="2620"/>
      <c r="AL228" s="766">
        <v>5897</v>
      </c>
      <c r="AM228" s="767"/>
      <c r="AN228" s="767"/>
      <c r="AO228" s="767"/>
      <c r="AP228" s="767"/>
      <c r="AQ228" s="767"/>
      <c r="AR228" s="1215" t="s">
        <v>1574</v>
      </c>
      <c r="AS228" s="1215"/>
      <c r="AT228" s="1215"/>
      <c r="AU228" s="1215"/>
      <c r="AV228" s="1215" t="s">
        <v>1574</v>
      </c>
      <c r="AW228" s="1215"/>
      <c r="AX228" s="1215"/>
    </row>
    <row r="229" spans="2:50" ht="23.1" customHeight="1" x14ac:dyDescent="0.15">
      <c r="B229" s="1431">
        <v>2</v>
      </c>
      <c r="C229" s="1431">
        <v>1</v>
      </c>
      <c r="D229" s="1440" t="s">
        <v>133</v>
      </c>
      <c r="E229" s="1440"/>
      <c r="F229" s="1440"/>
      <c r="G229" s="1440"/>
      <c r="H229" s="1440"/>
      <c r="I229" s="1440"/>
      <c r="J229" s="1440"/>
      <c r="K229" s="1440"/>
      <c r="L229" s="1440"/>
      <c r="M229" s="1440"/>
      <c r="N229" s="1574" t="s">
        <v>2051</v>
      </c>
      <c r="O229" s="1384"/>
      <c r="P229" s="1384"/>
      <c r="Q229" s="1384"/>
      <c r="R229" s="1384"/>
      <c r="S229" s="1384"/>
      <c r="T229" s="1384"/>
      <c r="U229" s="1384"/>
      <c r="V229" s="1384"/>
      <c r="W229" s="1384"/>
      <c r="X229" s="1384"/>
      <c r="Y229" s="1384"/>
      <c r="Z229" s="1384"/>
      <c r="AA229" s="1384"/>
      <c r="AB229" s="1384"/>
      <c r="AC229" s="1384"/>
      <c r="AD229" s="1384"/>
      <c r="AE229" s="1384"/>
      <c r="AF229" s="1384"/>
      <c r="AG229" s="1384"/>
      <c r="AH229" s="1384"/>
      <c r="AI229" s="1384"/>
      <c r="AJ229" s="1384"/>
      <c r="AK229" s="2620"/>
      <c r="AL229" s="766">
        <v>2804</v>
      </c>
      <c r="AM229" s="767"/>
      <c r="AN229" s="767"/>
      <c r="AO229" s="767"/>
      <c r="AP229" s="767"/>
      <c r="AQ229" s="767"/>
      <c r="AR229" s="1215" t="s">
        <v>1574</v>
      </c>
      <c r="AS229" s="1215"/>
      <c r="AT229" s="1215"/>
      <c r="AU229" s="1215"/>
      <c r="AV229" s="1215" t="s">
        <v>1574</v>
      </c>
      <c r="AW229" s="1215"/>
      <c r="AX229" s="1215"/>
    </row>
    <row r="230" spans="2:50" ht="23.1" customHeight="1" x14ac:dyDescent="0.15">
      <c r="B230" s="1431">
        <v>3</v>
      </c>
      <c r="C230" s="1431">
        <v>1</v>
      </c>
      <c r="D230" s="1440" t="s">
        <v>136</v>
      </c>
      <c r="E230" s="1440"/>
      <c r="F230" s="1440"/>
      <c r="G230" s="1440"/>
      <c r="H230" s="1440"/>
      <c r="I230" s="1440"/>
      <c r="J230" s="1440"/>
      <c r="K230" s="1440"/>
      <c r="L230" s="1440"/>
      <c r="M230" s="1440"/>
      <c r="N230" s="1574" t="s">
        <v>2051</v>
      </c>
      <c r="O230" s="1384"/>
      <c r="P230" s="1384"/>
      <c r="Q230" s="1384"/>
      <c r="R230" s="1384"/>
      <c r="S230" s="1384"/>
      <c r="T230" s="1384"/>
      <c r="U230" s="1384"/>
      <c r="V230" s="1384"/>
      <c r="W230" s="1384"/>
      <c r="X230" s="1384"/>
      <c r="Y230" s="1384"/>
      <c r="Z230" s="1384"/>
      <c r="AA230" s="1384"/>
      <c r="AB230" s="1384"/>
      <c r="AC230" s="1384"/>
      <c r="AD230" s="1384"/>
      <c r="AE230" s="1384"/>
      <c r="AF230" s="1384"/>
      <c r="AG230" s="1384"/>
      <c r="AH230" s="1384"/>
      <c r="AI230" s="1384"/>
      <c r="AJ230" s="1384"/>
      <c r="AK230" s="2620"/>
      <c r="AL230" s="766">
        <v>1281</v>
      </c>
      <c r="AM230" s="767"/>
      <c r="AN230" s="767"/>
      <c r="AO230" s="767"/>
      <c r="AP230" s="767"/>
      <c r="AQ230" s="767"/>
      <c r="AR230" s="1215" t="s">
        <v>1574</v>
      </c>
      <c r="AS230" s="1215"/>
      <c r="AT230" s="1215"/>
      <c r="AU230" s="1215"/>
      <c r="AV230" s="1215" t="s">
        <v>1574</v>
      </c>
      <c r="AW230" s="1215"/>
      <c r="AX230" s="1215"/>
    </row>
    <row r="231" spans="2:50" ht="23.1" customHeight="1" x14ac:dyDescent="0.15">
      <c r="B231" s="1431">
        <v>4</v>
      </c>
      <c r="C231" s="1431">
        <v>1</v>
      </c>
      <c r="D231" s="1440" t="s">
        <v>137</v>
      </c>
      <c r="E231" s="1440"/>
      <c r="F231" s="1440"/>
      <c r="G231" s="1440"/>
      <c r="H231" s="1440"/>
      <c r="I231" s="1440"/>
      <c r="J231" s="1440"/>
      <c r="K231" s="1440"/>
      <c r="L231" s="1440"/>
      <c r="M231" s="1440"/>
      <c r="N231" s="1574" t="s">
        <v>2051</v>
      </c>
      <c r="O231" s="1384"/>
      <c r="P231" s="1384"/>
      <c r="Q231" s="1384"/>
      <c r="R231" s="1384"/>
      <c r="S231" s="1384"/>
      <c r="T231" s="1384"/>
      <c r="U231" s="1384"/>
      <c r="V231" s="1384"/>
      <c r="W231" s="1384"/>
      <c r="X231" s="1384"/>
      <c r="Y231" s="1384"/>
      <c r="Z231" s="1384"/>
      <c r="AA231" s="1384"/>
      <c r="AB231" s="1384"/>
      <c r="AC231" s="1384"/>
      <c r="AD231" s="1384"/>
      <c r="AE231" s="1384"/>
      <c r="AF231" s="1384"/>
      <c r="AG231" s="1384"/>
      <c r="AH231" s="1384"/>
      <c r="AI231" s="1384"/>
      <c r="AJ231" s="1384"/>
      <c r="AK231" s="2620"/>
      <c r="AL231" s="766">
        <v>1158</v>
      </c>
      <c r="AM231" s="767"/>
      <c r="AN231" s="767"/>
      <c r="AO231" s="767"/>
      <c r="AP231" s="767"/>
      <c r="AQ231" s="767"/>
      <c r="AR231" s="1215" t="s">
        <v>1574</v>
      </c>
      <c r="AS231" s="1215"/>
      <c r="AT231" s="1215"/>
      <c r="AU231" s="1215"/>
      <c r="AV231" s="1215" t="s">
        <v>1574</v>
      </c>
      <c r="AW231" s="1215"/>
      <c r="AX231" s="1215"/>
    </row>
    <row r="232" spans="2:50" ht="23.1" customHeight="1" x14ac:dyDescent="0.15">
      <c r="B232" s="1431">
        <v>5</v>
      </c>
      <c r="C232" s="1431">
        <v>1</v>
      </c>
      <c r="D232" s="1440" t="s">
        <v>134</v>
      </c>
      <c r="E232" s="1440"/>
      <c r="F232" s="1440"/>
      <c r="G232" s="1440"/>
      <c r="H232" s="1440"/>
      <c r="I232" s="1440"/>
      <c r="J232" s="1440"/>
      <c r="K232" s="1440"/>
      <c r="L232" s="1440"/>
      <c r="M232" s="1440"/>
      <c r="N232" s="1574" t="s">
        <v>2051</v>
      </c>
      <c r="O232" s="1384"/>
      <c r="P232" s="1384"/>
      <c r="Q232" s="1384"/>
      <c r="R232" s="1384"/>
      <c r="S232" s="1384"/>
      <c r="T232" s="1384"/>
      <c r="U232" s="1384"/>
      <c r="V232" s="1384"/>
      <c r="W232" s="1384"/>
      <c r="X232" s="1384"/>
      <c r="Y232" s="1384"/>
      <c r="Z232" s="1384"/>
      <c r="AA232" s="1384"/>
      <c r="AB232" s="1384"/>
      <c r="AC232" s="1384"/>
      <c r="AD232" s="1384"/>
      <c r="AE232" s="1384"/>
      <c r="AF232" s="1384"/>
      <c r="AG232" s="1384"/>
      <c r="AH232" s="1384"/>
      <c r="AI232" s="1384"/>
      <c r="AJ232" s="1384"/>
      <c r="AK232" s="2620"/>
      <c r="AL232" s="766">
        <v>600</v>
      </c>
      <c r="AM232" s="767"/>
      <c r="AN232" s="767"/>
      <c r="AO232" s="767"/>
      <c r="AP232" s="767"/>
      <c r="AQ232" s="767"/>
      <c r="AR232" s="1215" t="s">
        <v>1574</v>
      </c>
      <c r="AS232" s="1215"/>
      <c r="AT232" s="1215"/>
      <c r="AU232" s="1215"/>
      <c r="AV232" s="1215" t="s">
        <v>1574</v>
      </c>
      <c r="AW232" s="1215"/>
      <c r="AX232" s="1215"/>
    </row>
    <row r="233" spans="2:50" ht="23.1" customHeight="1" x14ac:dyDescent="0.15">
      <c r="B233" s="1431">
        <v>6</v>
      </c>
      <c r="C233" s="1431">
        <v>1</v>
      </c>
      <c r="D233" s="1440" t="s">
        <v>138</v>
      </c>
      <c r="E233" s="1440"/>
      <c r="F233" s="1440"/>
      <c r="G233" s="1440"/>
      <c r="H233" s="1440"/>
      <c r="I233" s="1440"/>
      <c r="J233" s="1440"/>
      <c r="K233" s="1440"/>
      <c r="L233" s="1440"/>
      <c r="M233" s="1440"/>
      <c r="N233" s="1574" t="s">
        <v>2051</v>
      </c>
      <c r="O233" s="1384"/>
      <c r="P233" s="1384"/>
      <c r="Q233" s="1384"/>
      <c r="R233" s="1384"/>
      <c r="S233" s="1384"/>
      <c r="T233" s="1384"/>
      <c r="U233" s="1384"/>
      <c r="V233" s="1384"/>
      <c r="W233" s="1384"/>
      <c r="X233" s="1384"/>
      <c r="Y233" s="1384"/>
      <c r="Z233" s="1384"/>
      <c r="AA233" s="1384"/>
      <c r="AB233" s="1384"/>
      <c r="AC233" s="1384"/>
      <c r="AD233" s="1384"/>
      <c r="AE233" s="1384"/>
      <c r="AF233" s="1384"/>
      <c r="AG233" s="1384"/>
      <c r="AH233" s="1384"/>
      <c r="AI233" s="1384"/>
      <c r="AJ233" s="1384"/>
      <c r="AK233" s="2620"/>
      <c r="AL233" s="766">
        <v>481</v>
      </c>
      <c r="AM233" s="767"/>
      <c r="AN233" s="767"/>
      <c r="AO233" s="767"/>
      <c r="AP233" s="767"/>
      <c r="AQ233" s="767"/>
      <c r="AR233" s="1215" t="s">
        <v>1574</v>
      </c>
      <c r="AS233" s="1215"/>
      <c r="AT233" s="1215"/>
      <c r="AU233" s="1215"/>
      <c r="AV233" s="1215" t="s">
        <v>1574</v>
      </c>
      <c r="AW233" s="1215"/>
      <c r="AX233" s="1215"/>
    </row>
    <row r="234" spans="2:50" ht="23.1" customHeight="1" x14ac:dyDescent="0.15">
      <c r="B234" s="1431">
        <v>7</v>
      </c>
      <c r="C234" s="1431">
        <v>1</v>
      </c>
      <c r="D234" s="1440" t="s">
        <v>768</v>
      </c>
      <c r="E234" s="1440"/>
      <c r="F234" s="1440"/>
      <c r="G234" s="1440"/>
      <c r="H234" s="1440"/>
      <c r="I234" s="1440"/>
      <c r="J234" s="1440"/>
      <c r="K234" s="1440"/>
      <c r="L234" s="1440"/>
      <c r="M234" s="1440"/>
      <c r="N234" s="1574" t="s">
        <v>2051</v>
      </c>
      <c r="O234" s="1384"/>
      <c r="P234" s="1384"/>
      <c r="Q234" s="1384"/>
      <c r="R234" s="1384"/>
      <c r="S234" s="1384"/>
      <c r="T234" s="1384"/>
      <c r="U234" s="1384"/>
      <c r="V234" s="1384"/>
      <c r="W234" s="1384"/>
      <c r="X234" s="1384"/>
      <c r="Y234" s="1384"/>
      <c r="Z234" s="1384"/>
      <c r="AA234" s="1384"/>
      <c r="AB234" s="1384"/>
      <c r="AC234" s="1384"/>
      <c r="AD234" s="1384"/>
      <c r="AE234" s="1384"/>
      <c r="AF234" s="1384"/>
      <c r="AG234" s="1384"/>
      <c r="AH234" s="1384"/>
      <c r="AI234" s="1384"/>
      <c r="AJ234" s="1384"/>
      <c r="AK234" s="2620"/>
      <c r="AL234" s="766">
        <v>476</v>
      </c>
      <c r="AM234" s="767"/>
      <c r="AN234" s="767"/>
      <c r="AO234" s="767"/>
      <c r="AP234" s="767"/>
      <c r="AQ234" s="767"/>
      <c r="AR234" s="1215" t="s">
        <v>1574</v>
      </c>
      <c r="AS234" s="1215"/>
      <c r="AT234" s="1215"/>
      <c r="AU234" s="1215"/>
      <c r="AV234" s="1215" t="s">
        <v>1574</v>
      </c>
      <c r="AW234" s="1215"/>
      <c r="AX234" s="1215"/>
    </row>
    <row r="235" spans="2:50" ht="23.1" customHeight="1" x14ac:dyDescent="0.15">
      <c r="B235" s="1431">
        <v>8</v>
      </c>
      <c r="C235" s="1431">
        <v>1</v>
      </c>
      <c r="D235" s="1440" t="s">
        <v>2053</v>
      </c>
      <c r="E235" s="1440"/>
      <c r="F235" s="1440"/>
      <c r="G235" s="1440"/>
      <c r="H235" s="1440"/>
      <c r="I235" s="1440"/>
      <c r="J235" s="1440"/>
      <c r="K235" s="1440"/>
      <c r="L235" s="1440"/>
      <c r="M235" s="1440"/>
      <c r="N235" s="1574" t="s">
        <v>2051</v>
      </c>
      <c r="O235" s="1384"/>
      <c r="P235" s="1384"/>
      <c r="Q235" s="1384"/>
      <c r="R235" s="1384"/>
      <c r="S235" s="1384"/>
      <c r="T235" s="1384"/>
      <c r="U235" s="1384"/>
      <c r="V235" s="1384"/>
      <c r="W235" s="1384"/>
      <c r="X235" s="1384"/>
      <c r="Y235" s="1384"/>
      <c r="Z235" s="1384"/>
      <c r="AA235" s="1384"/>
      <c r="AB235" s="1384"/>
      <c r="AC235" s="1384"/>
      <c r="AD235" s="1384"/>
      <c r="AE235" s="1384"/>
      <c r="AF235" s="1384"/>
      <c r="AG235" s="1384"/>
      <c r="AH235" s="1384"/>
      <c r="AI235" s="1384"/>
      <c r="AJ235" s="1384"/>
      <c r="AK235" s="2620"/>
      <c r="AL235" s="766">
        <v>13</v>
      </c>
      <c r="AM235" s="767"/>
      <c r="AN235" s="767"/>
      <c r="AO235" s="767"/>
      <c r="AP235" s="767"/>
      <c r="AQ235" s="767"/>
      <c r="AR235" s="1215" t="s">
        <v>1574</v>
      </c>
      <c r="AS235" s="1215"/>
      <c r="AT235" s="1215"/>
      <c r="AU235" s="1215"/>
      <c r="AV235" s="1215" t="s">
        <v>1574</v>
      </c>
      <c r="AW235" s="1215"/>
      <c r="AX235" s="1215"/>
    </row>
    <row r="236" spans="2:50" ht="23.1" customHeight="1" x14ac:dyDescent="0.15">
      <c r="B236" s="1431">
        <v>9</v>
      </c>
      <c r="C236" s="1431">
        <v>1</v>
      </c>
      <c r="D236" s="1440"/>
      <c r="E236" s="1440"/>
      <c r="F236" s="1440"/>
      <c r="G236" s="1440"/>
      <c r="H236" s="1440"/>
      <c r="I236" s="1440"/>
      <c r="J236" s="1440"/>
      <c r="K236" s="1440"/>
      <c r="L236" s="1440"/>
      <c r="M236" s="1440"/>
      <c r="N236" s="1440"/>
      <c r="O236" s="1440"/>
      <c r="P236" s="1440"/>
      <c r="Q236" s="1440"/>
      <c r="R236" s="1440"/>
      <c r="S236" s="1440"/>
      <c r="T236" s="1440"/>
      <c r="U236" s="1440"/>
      <c r="V236" s="1440"/>
      <c r="W236" s="1440"/>
      <c r="X236" s="1440"/>
      <c r="Y236" s="1440"/>
      <c r="Z236" s="1440"/>
      <c r="AA236" s="1440"/>
      <c r="AB236" s="1440"/>
      <c r="AC236" s="1440"/>
      <c r="AD236" s="1440"/>
      <c r="AE236" s="1440"/>
      <c r="AF236" s="1440"/>
      <c r="AG236" s="1440"/>
      <c r="AH236" s="1440"/>
      <c r="AI236" s="1440"/>
      <c r="AJ236" s="1440"/>
      <c r="AK236" s="1440"/>
      <c r="AL236" s="1441"/>
      <c r="AM236" s="1440"/>
      <c r="AN236" s="1440"/>
      <c r="AO236" s="1440"/>
      <c r="AP236" s="1440"/>
      <c r="AQ236" s="1440"/>
      <c r="AR236" s="1440"/>
      <c r="AS236" s="1440"/>
      <c r="AT236" s="1440"/>
      <c r="AU236" s="1440"/>
      <c r="AV236" s="1440"/>
      <c r="AW236" s="1440"/>
      <c r="AX236" s="1440"/>
    </row>
    <row r="237" spans="2:50" ht="23.1" customHeight="1" x14ac:dyDescent="0.15">
      <c r="B237" s="1431">
        <v>10</v>
      </c>
      <c r="C237" s="1431">
        <v>1</v>
      </c>
      <c r="D237" s="1440"/>
      <c r="E237" s="1440"/>
      <c r="F237" s="1440"/>
      <c r="G237" s="1440"/>
      <c r="H237" s="1440"/>
      <c r="I237" s="1440"/>
      <c r="J237" s="1440"/>
      <c r="K237" s="1440"/>
      <c r="L237" s="1440"/>
      <c r="M237" s="1440"/>
      <c r="N237" s="1440"/>
      <c r="O237" s="1440"/>
      <c r="P237" s="1440"/>
      <c r="Q237" s="1440"/>
      <c r="R237" s="1440"/>
      <c r="S237" s="1440"/>
      <c r="T237" s="1440"/>
      <c r="U237" s="1440"/>
      <c r="V237" s="1440"/>
      <c r="W237" s="1440"/>
      <c r="X237" s="1440"/>
      <c r="Y237" s="1440"/>
      <c r="Z237" s="1440"/>
      <c r="AA237" s="1440"/>
      <c r="AB237" s="1440"/>
      <c r="AC237" s="1440"/>
      <c r="AD237" s="1440"/>
      <c r="AE237" s="1440"/>
      <c r="AF237" s="1440"/>
      <c r="AG237" s="1440"/>
      <c r="AH237" s="1440"/>
      <c r="AI237" s="1440"/>
      <c r="AJ237" s="1440"/>
      <c r="AK237" s="1440"/>
      <c r="AL237" s="1441"/>
      <c r="AM237" s="1440"/>
      <c r="AN237" s="1440"/>
      <c r="AO237" s="1440"/>
      <c r="AP237" s="1440"/>
      <c r="AQ237" s="1440"/>
      <c r="AR237" s="1440"/>
      <c r="AS237" s="1440"/>
      <c r="AT237" s="1440"/>
      <c r="AU237" s="1440"/>
      <c r="AV237" s="1440"/>
      <c r="AW237" s="1440"/>
      <c r="AX237" s="1440"/>
    </row>
    <row r="239" spans="2:50" x14ac:dyDescent="0.15">
      <c r="C239" s="33" t="s">
        <v>1818</v>
      </c>
    </row>
    <row r="240" spans="2:50" ht="34.549999999999997" customHeight="1" x14ac:dyDescent="0.15">
      <c r="B240" s="1431"/>
      <c r="C240" s="1431"/>
      <c r="D240" s="1199" t="s">
        <v>1569</v>
      </c>
      <c r="E240" s="1199"/>
      <c r="F240" s="1199"/>
      <c r="G240" s="1199"/>
      <c r="H240" s="1199"/>
      <c r="I240" s="1199"/>
      <c r="J240" s="1199"/>
      <c r="K240" s="1199"/>
      <c r="L240" s="1199"/>
      <c r="M240" s="1199"/>
      <c r="N240" s="1199" t="s">
        <v>1570</v>
      </c>
      <c r="O240" s="1199"/>
      <c r="P240" s="1199"/>
      <c r="Q240" s="1199"/>
      <c r="R240" s="1199"/>
      <c r="S240" s="1199"/>
      <c r="T240" s="1199"/>
      <c r="U240" s="1199"/>
      <c r="V240" s="1199"/>
      <c r="W240" s="1199"/>
      <c r="X240" s="1199"/>
      <c r="Y240" s="1199"/>
      <c r="Z240" s="1199"/>
      <c r="AA240" s="1199"/>
      <c r="AB240" s="1199"/>
      <c r="AC240" s="1199"/>
      <c r="AD240" s="1199"/>
      <c r="AE240" s="1199"/>
      <c r="AF240" s="1199"/>
      <c r="AG240" s="1199"/>
      <c r="AH240" s="1199"/>
      <c r="AI240" s="1199"/>
      <c r="AJ240" s="1199"/>
      <c r="AK240" s="1199"/>
      <c r="AL240" s="1200" t="s">
        <v>1571</v>
      </c>
      <c r="AM240" s="1199"/>
      <c r="AN240" s="1199"/>
      <c r="AO240" s="1199"/>
      <c r="AP240" s="1199"/>
      <c r="AQ240" s="1199"/>
      <c r="AR240" s="1199" t="s">
        <v>87</v>
      </c>
      <c r="AS240" s="1199"/>
      <c r="AT240" s="1199"/>
      <c r="AU240" s="1199"/>
      <c r="AV240" s="1199" t="s">
        <v>88</v>
      </c>
      <c r="AW240" s="1199"/>
      <c r="AX240" s="1199"/>
    </row>
    <row r="241" spans="2:50" ht="23.1" customHeight="1" x14ac:dyDescent="0.15">
      <c r="B241" s="1431">
        <v>1</v>
      </c>
      <c r="C241" s="1431">
        <v>1</v>
      </c>
      <c r="D241" s="1440" t="s">
        <v>2054</v>
      </c>
      <c r="E241" s="1440"/>
      <c r="F241" s="1440"/>
      <c r="G241" s="1440"/>
      <c r="H241" s="1440"/>
      <c r="I241" s="1440"/>
      <c r="J241" s="1440"/>
      <c r="K241" s="1440"/>
      <c r="L241" s="1440"/>
      <c r="M241" s="1440"/>
      <c r="N241" s="1574" t="s">
        <v>2051</v>
      </c>
      <c r="O241" s="1384"/>
      <c r="P241" s="1384"/>
      <c r="Q241" s="1384"/>
      <c r="R241" s="1384"/>
      <c r="S241" s="1384"/>
      <c r="T241" s="1384"/>
      <c r="U241" s="1384"/>
      <c r="V241" s="1384"/>
      <c r="W241" s="1384"/>
      <c r="X241" s="1384"/>
      <c r="Y241" s="1384"/>
      <c r="Z241" s="1384"/>
      <c r="AA241" s="1384"/>
      <c r="AB241" s="1384"/>
      <c r="AC241" s="1384"/>
      <c r="AD241" s="1384"/>
      <c r="AE241" s="1384"/>
      <c r="AF241" s="1384"/>
      <c r="AG241" s="1384"/>
      <c r="AH241" s="1384"/>
      <c r="AI241" s="1384"/>
      <c r="AJ241" s="1384"/>
      <c r="AK241" s="2620"/>
      <c r="AL241" s="1441">
        <v>612</v>
      </c>
      <c r="AM241" s="1440"/>
      <c r="AN241" s="1440"/>
      <c r="AO241" s="1440"/>
      <c r="AP241" s="1440"/>
      <c r="AQ241" s="1440"/>
      <c r="AR241" s="1215" t="s">
        <v>1574</v>
      </c>
      <c r="AS241" s="1215"/>
      <c r="AT241" s="1215"/>
      <c r="AU241" s="1215"/>
      <c r="AV241" s="1215" t="s">
        <v>1574</v>
      </c>
      <c r="AW241" s="1215"/>
      <c r="AX241" s="1215"/>
    </row>
    <row r="242" spans="2:50" ht="23.1" customHeight="1" x14ac:dyDescent="0.15">
      <c r="B242" s="1431">
        <v>2</v>
      </c>
      <c r="C242" s="1431">
        <v>1</v>
      </c>
      <c r="D242" s="1440" t="s">
        <v>2055</v>
      </c>
      <c r="E242" s="1440"/>
      <c r="F242" s="1440"/>
      <c r="G242" s="1440"/>
      <c r="H242" s="1440"/>
      <c r="I242" s="1440"/>
      <c r="J242" s="1440"/>
      <c r="K242" s="1440"/>
      <c r="L242" s="1440"/>
      <c r="M242" s="1440"/>
      <c r="N242" s="1574" t="s">
        <v>2051</v>
      </c>
      <c r="O242" s="1384"/>
      <c r="P242" s="1384"/>
      <c r="Q242" s="1384"/>
      <c r="R242" s="1384"/>
      <c r="S242" s="1384"/>
      <c r="T242" s="1384"/>
      <c r="U242" s="1384"/>
      <c r="V242" s="1384"/>
      <c r="W242" s="1384"/>
      <c r="X242" s="1384"/>
      <c r="Y242" s="1384"/>
      <c r="Z242" s="1384"/>
      <c r="AA242" s="1384"/>
      <c r="AB242" s="1384"/>
      <c r="AC242" s="1384"/>
      <c r="AD242" s="1384"/>
      <c r="AE242" s="1384"/>
      <c r="AF242" s="1384"/>
      <c r="AG242" s="1384"/>
      <c r="AH242" s="1384"/>
      <c r="AI242" s="1384"/>
      <c r="AJ242" s="1384"/>
      <c r="AK242" s="2620"/>
      <c r="AL242" s="1441">
        <v>347</v>
      </c>
      <c r="AM242" s="1440"/>
      <c r="AN242" s="1440"/>
      <c r="AO242" s="1440"/>
      <c r="AP242" s="1440"/>
      <c r="AQ242" s="1440"/>
      <c r="AR242" s="1215" t="s">
        <v>1574</v>
      </c>
      <c r="AS242" s="1215"/>
      <c r="AT242" s="1215"/>
      <c r="AU242" s="1215"/>
      <c r="AV242" s="1215" t="s">
        <v>1574</v>
      </c>
      <c r="AW242" s="1215"/>
      <c r="AX242" s="1215"/>
    </row>
    <row r="243" spans="2:50" ht="23.1" customHeight="1" x14ac:dyDescent="0.15">
      <c r="B243" s="1431">
        <v>3</v>
      </c>
      <c r="C243" s="1431">
        <v>1</v>
      </c>
      <c r="D243" s="1440" t="s">
        <v>2056</v>
      </c>
      <c r="E243" s="1440"/>
      <c r="F243" s="1440"/>
      <c r="G243" s="1440"/>
      <c r="H243" s="1440"/>
      <c r="I243" s="1440"/>
      <c r="J243" s="1440"/>
      <c r="K243" s="1440"/>
      <c r="L243" s="1440"/>
      <c r="M243" s="1440"/>
      <c r="N243" s="1574" t="s">
        <v>2051</v>
      </c>
      <c r="O243" s="1384"/>
      <c r="P243" s="1384"/>
      <c r="Q243" s="1384"/>
      <c r="R243" s="1384"/>
      <c r="S243" s="1384"/>
      <c r="T243" s="1384"/>
      <c r="U243" s="1384"/>
      <c r="V243" s="1384"/>
      <c r="W243" s="1384"/>
      <c r="X243" s="1384"/>
      <c r="Y243" s="1384"/>
      <c r="Z243" s="1384"/>
      <c r="AA243" s="1384"/>
      <c r="AB243" s="1384"/>
      <c r="AC243" s="1384"/>
      <c r="AD243" s="1384"/>
      <c r="AE243" s="1384"/>
      <c r="AF243" s="1384"/>
      <c r="AG243" s="1384"/>
      <c r="AH243" s="1384"/>
      <c r="AI243" s="1384"/>
      <c r="AJ243" s="1384"/>
      <c r="AK243" s="2620"/>
      <c r="AL243" s="1441">
        <v>345</v>
      </c>
      <c r="AM243" s="1440"/>
      <c r="AN243" s="1440"/>
      <c r="AO243" s="1440"/>
      <c r="AP243" s="1440"/>
      <c r="AQ243" s="1440"/>
      <c r="AR243" s="1215" t="s">
        <v>1574</v>
      </c>
      <c r="AS243" s="1215"/>
      <c r="AT243" s="1215"/>
      <c r="AU243" s="1215"/>
      <c r="AV243" s="1215" t="s">
        <v>1574</v>
      </c>
      <c r="AW243" s="1215"/>
      <c r="AX243" s="1215"/>
    </row>
    <row r="244" spans="2:50" ht="23.1" customHeight="1" x14ac:dyDescent="0.15">
      <c r="B244" s="1431">
        <v>4</v>
      </c>
      <c r="C244" s="1431">
        <v>1</v>
      </c>
      <c r="D244" s="1440" t="s">
        <v>2057</v>
      </c>
      <c r="E244" s="1440"/>
      <c r="F244" s="1440"/>
      <c r="G244" s="1440"/>
      <c r="H244" s="1440"/>
      <c r="I244" s="1440"/>
      <c r="J244" s="1440"/>
      <c r="K244" s="1440"/>
      <c r="L244" s="1440"/>
      <c r="M244" s="1440"/>
      <c r="N244" s="1574" t="s">
        <v>2051</v>
      </c>
      <c r="O244" s="1384"/>
      <c r="P244" s="1384"/>
      <c r="Q244" s="1384"/>
      <c r="R244" s="1384"/>
      <c r="S244" s="1384"/>
      <c r="T244" s="1384"/>
      <c r="U244" s="1384"/>
      <c r="V244" s="1384"/>
      <c r="W244" s="1384"/>
      <c r="X244" s="1384"/>
      <c r="Y244" s="1384"/>
      <c r="Z244" s="1384"/>
      <c r="AA244" s="1384"/>
      <c r="AB244" s="1384"/>
      <c r="AC244" s="1384"/>
      <c r="AD244" s="1384"/>
      <c r="AE244" s="1384"/>
      <c r="AF244" s="1384"/>
      <c r="AG244" s="1384"/>
      <c r="AH244" s="1384"/>
      <c r="AI244" s="1384"/>
      <c r="AJ244" s="1384"/>
      <c r="AK244" s="2620"/>
      <c r="AL244" s="1441">
        <v>324</v>
      </c>
      <c r="AM244" s="1440"/>
      <c r="AN244" s="1440"/>
      <c r="AO244" s="1440"/>
      <c r="AP244" s="1440"/>
      <c r="AQ244" s="1440"/>
      <c r="AR244" s="1215" t="s">
        <v>1574</v>
      </c>
      <c r="AS244" s="1215"/>
      <c r="AT244" s="1215"/>
      <c r="AU244" s="1215"/>
      <c r="AV244" s="1215" t="s">
        <v>1574</v>
      </c>
      <c r="AW244" s="1215"/>
      <c r="AX244" s="1215"/>
    </row>
    <row r="245" spans="2:50" ht="23.1" customHeight="1" x14ac:dyDescent="0.15">
      <c r="B245" s="1431">
        <v>5</v>
      </c>
      <c r="C245" s="1431">
        <v>1</v>
      </c>
      <c r="D245" s="1440" t="s">
        <v>2058</v>
      </c>
      <c r="E245" s="1440"/>
      <c r="F245" s="1440"/>
      <c r="G245" s="1440"/>
      <c r="H245" s="1440"/>
      <c r="I245" s="1440"/>
      <c r="J245" s="1440"/>
      <c r="K245" s="1440"/>
      <c r="L245" s="1440"/>
      <c r="M245" s="1440"/>
      <c r="N245" s="1574" t="s">
        <v>2051</v>
      </c>
      <c r="O245" s="1384"/>
      <c r="P245" s="1384"/>
      <c r="Q245" s="1384"/>
      <c r="R245" s="1384"/>
      <c r="S245" s="1384"/>
      <c r="T245" s="1384"/>
      <c r="U245" s="1384"/>
      <c r="V245" s="1384"/>
      <c r="W245" s="1384"/>
      <c r="X245" s="1384"/>
      <c r="Y245" s="1384"/>
      <c r="Z245" s="1384"/>
      <c r="AA245" s="1384"/>
      <c r="AB245" s="1384"/>
      <c r="AC245" s="1384"/>
      <c r="AD245" s="1384"/>
      <c r="AE245" s="1384"/>
      <c r="AF245" s="1384"/>
      <c r="AG245" s="1384"/>
      <c r="AH245" s="1384"/>
      <c r="AI245" s="1384"/>
      <c r="AJ245" s="1384"/>
      <c r="AK245" s="2620"/>
      <c r="AL245" s="1441">
        <v>316</v>
      </c>
      <c r="AM245" s="1440"/>
      <c r="AN245" s="1440"/>
      <c r="AO245" s="1440"/>
      <c r="AP245" s="1440"/>
      <c r="AQ245" s="1440"/>
      <c r="AR245" s="1215" t="s">
        <v>1574</v>
      </c>
      <c r="AS245" s="1215"/>
      <c r="AT245" s="1215"/>
      <c r="AU245" s="1215"/>
      <c r="AV245" s="1215" t="s">
        <v>1574</v>
      </c>
      <c r="AW245" s="1215"/>
      <c r="AX245" s="1215"/>
    </row>
    <row r="246" spans="2:50" ht="23.1" customHeight="1" x14ac:dyDescent="0.15">
      <c r="B246" s="1431">
        <v>6</v>
      </c>
      <c r="C246" s="1431">
        <v>1</v>
      </c>
      <c r="D246" s="1440" t="s">
        <v>2059</v>
      </c>
      <c r="E246" s="1440"/>
      <c r="F246" s="1440"/>
      <c r="G246" s="1440"/>
      <c r="H246" s="1440"/>
      <c r="I246" s="1440"/>
      <c r="J246" s="1440"/>
      <c r="K246" s="1440"/>
      <c r="L246" s="1440"/>
      <c r="M246" s="1440"/>
      <c r="N246" s="1574" t="s">
        <v>2051</v>
      </c>
      <c r="O246" s="1384"/>
      <c r="P246" s="1384"/>
      <c r="Q246" s="1384"/>
      <c r="R246" s="1384"/>
      <c r="S246" s="1384"/>
      <c r="T246" s="1384"/>
      <c r="U246" s="1384"/>
      <c r="V246" s="1384"/>
      <c r="W246" s="1384"/>
      <c r="X246" s="1384"/>
      <c r="Y246" s="1384"/>
      <c r="Z246" s="1384"/>
      <c r="AA246" s="1384"/>
      <c r="AB246" s="1384"/>
      <c r="AC246" s="1384"/>
      <c r="AD246" s="1384"/>
      <c r="AE246" s="1384"/>
      <c r="AF246" s="1384"/>
      <c r="AG246" s="1384"/>
      <c r="AH246" s="1384"/>
      <c r="AI246" s="1384"/>
      <c r="AJ246" s="1384"/>
      <c r="AK246" s="2620"/>
      <c r="AL246" s="1441">
        <v>259</v>
      </c>
      <c r="AM246" s="1440"/>
      <c r="AN246" s="1440"/>
      <c r="AO246" s="1440"/>
      <c r="AP246" s="1440"/>
      <c r="AQ246" s="1440"/>
      <c r="AR246" s="1215" t="s">
        <v>1574</v>
      </c>
      <c r="AS246" s="1215"/>
      <c r="AT246" s="1215"/>
      <c r="AU246" s="1215"/>
      <c r="AV246" s="1215" t="s">
        <v>1574</v>
      </c>
      <c r="AW246" s="1215"/>
      <c r="AX246" s="1215"/>
    </row>
    <row r="247" spans="2:50" ht="23.1" customHeight="1" x14ac:dyDescent="0.15">
      <c r="B247" s="1431">
        <v>7</v>
      </c>
      <c r="C247" s="1431">
        <v>1</v>
      </c>
      <c r="D247" s="1440" t="s">
        <v>2060</v>
      </c>
      <c r="E247" s="1440"/>
      <c r="F247" s="1440"/>
      <c r="G247" s="1440"/>
      <c r="H247" s="1440"/>
      <c r="I247" s="1440"/>
      <c r="J247" s="1440"/>
      <c r="K247" s="1440"/>
      <c r="L247" s="1440"/>
      <c r="M247" s="1440"/>
      <c r="N247" s="1574" t="s">
        <v>2051</v>
      </c>
      <c r="O247" s="1384"/>
      <c r="P247" s="1384"/>
      <c r="Q247" s="1384"/>
      <c r="R247" s="1384"/>
      <c r="S247" s="1384"/>
      <c r="T247" s="1384"/>
      <c r="U247" s="1384"/>
      <c r="V247" s="1384"/>
      <c r="W247" s="1384"/>
      <c r="X247" s="1384"/>
      <c r="Y247" s="1384"/>
      <c r="Z247" s="1384"/>
      <c r="AA247" s="1384"/>
      <c r="AB247" s="1384"/>
      <c r="AC247" s="1384"/>
      <c r="AD247" s="1384"/>
      <c r="AE247" s="1384"/>
      <c r="AF247" s="1384"/>
      <c r="AG247" s="1384"/>
      <c r="AH247" s="1384"/>
      <c r="AI247" s="1384"/>
      <c r="AJ247" s="1384"/>
      <c r="AK247" s="2620"/>
      <c r="AL247" s="1441">
        <v>238</v>
      </c>
      <c r="AM247" s="1440"/>
      <c r="AN247" s="1440"/>
      <c r="AO247" s="1440"/>
      <c r="AP247" s="1440"/>
      <c r="AQ247" s="1440"/>
      <c r="AR247" s="1215" t="s">
        <v>1574</v>
      </c>
      <c r="AS247" s="1215"/>
      <c r="AT247" s="1215"/>
      <c r="AU247" s="1215"/>
      <c r="AV247" s="1215" t="s">
        <v>1574</v>
      </c>
      <c r="AW247" s="1215"/>
      <c r="AX247" s="1215"/>
    </row>
    <row r="248" spans="2:50" ht="23.1" customHeight="1" x14ac:dyDescent="0.15">
      <c r="B248" s="1431">
        <v>8</v>
      </c>
      <c r="C248" s="1431">
        <v>1</v>
      </c>
      <c r="D248" s="1440" t="s">
        <v>2061</v>
      </c>
      <c r="E248" s="1440"/>
      <c r="F248" s="1440"/>
      <c r="G248" s="1440"/>
      <c r="H248" s="1440"/>
      <c r="I248" s="1440"/>
      <c r="J248" s="1440"/>
      <c r="K248" s="1440"/>
      <c r="L248" s="1440"/>
      <c r="M248" s="1440"/>
      <c r="N248" s="1574" t="s">
        <v>2051</v>
      </c>
      <c r="O248" s="1384"/>
      <c r="P248" s="1384"/>
      <c r="Q248" s="1384"/>
      <c r="R248" s="1384"/>
      <c r="S248" s="1384"/>
      <c r="T248" s="1384"/>
      <c r="U248" s="1384"/>
      <c r="V248" s="1384"/>
      <c r="W248" s="1384"/>
      <c r="X248" s="1384"/>
      <c r="Y248" s="1384"/>
      <c r="Z248" s="1384"/>
      <c r="AA248" s="1384"/>
      <c r="AB248" s="1384"/>
      <c r="AC248" s="1384"/>
      <c r="AD248" s="1384"/>
      <c r="AE248" s="1384"/>
      <c r="AF248" s="1384"/>
      <c r="AG248" s="1384"/>
      <c r="AH248" s="1384"/>
      <c r="AI248" s="1384"/>
      <c r="AJ248" s="1384"/>
      <c r="AK248" s="2620"/>
      <c r="AL248" s="1441">
        <v>214</v>
      </c>
      <c r="AM248" s="1440"/>
      <c r="AN248" s="1440"/>
      <c r="AO248" s="1440"/>
      <c r="AP248" s="1440"/>
      <c r="AQ248" s="1440"/>
      <c r="AR248" s="1215" t="s">
        <v>1574</v>
      </c>
      <c r="AS248" s="1215"/>
      <c r="AT248" s="1215"/>
      <c r="AU248" s="1215"/>
      <c r="AV248" s="1215" t="s">
        <v>1574</v>
      </c>
      <c r="AW248" s="1215"/>
      <c r="AX248" s="1215"/>
    </row>
    <row r="249" spans="2:50" ht="23.1" customHeight="1" x14ac:dyDescent="0.15">
      <c r="B249" s="1431">
        <v>9</v>
      </c>
      <c r="C249" s="1431">
        <v>1</v>
      </c>
      <c r="D249" s="1440" t="s">
        <v>2062</v>
      </c>
      <c r="E249" s="1440"/>
      <c r="F249" s="1440"/>
      <c r="G249" s="1440"/>
      <c r="H249" s="1440"/>
      <c r="I249" s="1440"/>
      <c r="J249" s="1440"/>
      <c r="K249" s="1440"/>
      <c r="L249" s="1440"/>
      <c r="M249" s="1440"/>
      <c r="N249" s="1574" t="s">
        <v>2051</v>
      </c>
      <c r="O249" s="1384"/>
      <c r="P249" s="1384"/>
      <c r="Q249" s="1384"/>
      <c r="R249" s="1384"/>
      <c r="S249" s="1384"/>
      <c r="T249" s="1384"/>
      <c r="U249" s="1384"/>
      <c r="V249" s="1384"/>
      <c r="W249" s="1384"/>
      <c r="X249" s="1384"/>
      <c r="Y249" s="1384"/>
      <c r="Z249" s="1384"/>
      <c r="AA249" s="1384"/>
      <c r="AB249" s="1384"/>
      <c r="AC249" s="1384"/>
      <c r="AD249" s="1384"/>
      <c r="AE249" s="1384"/>
      <c r="AF249" s="1384"/>
      <c r="AG249" s="1384"/>
      <c r="AH249" s="1384"/>
      <c r="AI249" s="1384"/>
      <c r="AJ249" s="1384"/>
      <c r="AK249" s="2620"/>
      <c r="AL249" s="1441">
        <v>206</v>
      </c>
      <c r="AM249" s="1440"/>
      <c r="AN249" s="1440"/>
      <c r="AO249" s="1440"/>
      <c r="AP249" s="1440"/>
      <c r="AQ249" s="1440"/>
      <c r="AR249" s="1215" t="s">
        <v>1574</v>
      </c>
      <c r="AS249" s="1215"/>
      <c r="AT249" s="1215"/>
      <c r="AU249" s="1215"/>
      <c r="AV249" s="1215" t="s">
        <v>1574</v>
      </c>
      <c r="AW249" s="1215"/>
      <c r="AX249" s="1215"/>
    </row>
    <row r="250" spans="2:50" ht="23.1" customHeight="1" x14ac:dyDescent="0.15">
      <c r="B250" s="1431">
        <v>10</v>
      </c>
      <c r="C250" s="1431">
        <v>1</v>
      </c>
      <c r="D250" s="1440" t="s">
        <v>2063</v>
      </c>
      <c r="E250" s="1440"/>
      <c r="F250" s="1440"/>
      <c r="G250" s="1440"/>
      <c r="H250" s="1440"/>
      <c r="I250" s="1440"/>
      <c r="J250" s="1440"/>
      <c r="K250" s="1440"/>
      <c r="L250" s="1440"/>
      <c r="M250" s="1440"/>
      <c r="N250" s="1574" t="s">
        <v>2051</v>
      </c>
      <c r="O250" s="1384"/>
      <c r="P250" s="1384"/>
      <c r="Q250" s="1384"/>
      <c r="R250" s="1384"/>
      <c r="S250" s="1384"/>
      <c r="T250" s="1384"/>
      <c r="U250" s="1384"/>
      <c r="V250" s="1384"/>
      <c r="W250" s="1384"/>
      <c r="X250" s="1384"/>
      <c r="Y250" s="1384"/>
      <c r="Z250" s="1384"/>
      <c r="AA250" s="1384"/>
      <c r="AB250" s="1384"/>
      <c r="AC250" s="1384"/>
      <c r="AD250" s="1384"/>
      <c r="AE250" s="1384"/>
      <c r="AF250" s="1384"/>
      <c r="AG250" s="1384"/>
      <c r="AH250" s="1384"/>
      <c r="AI250" s="1384"/>
      <c r="AJ250" s="1384"/>
      <c r="AK250" s="2620"/>
      <c r="AL250" s="1441">
        <v>194</v>
      </c>
      <c r="AM250" s="1440"/>
      <c r="AN250" s="1440"/>
      <c r="AO250" s="1440"/>
      <c r="AP250" s="1440"/>
      <c r="AQ250" s="1440"/>
      <c r="AR250" s="1215" t="s">
        <v>1574</v>
      </c>
      <c r="AS250" s="1215"/>
      <c r="AT250" s="1215"/>
      <c r="AU250" s="1215"/>
      <c r="AV250" s="1215" t="s">
        <v>1574</v>
      </c>
      <c r="AW250" s="1215"/>
      <c r="AX250" s="1215"/>
    </row>
  </sheetData>
  <mergeCells count="817">
    <mergeCell ref="AQ1:AW1"/>
    <mergeCell ref="AK2:AQ2"/>
    <mergeCell ref="AR2:AY2"/>
    <mergeCell ref="B3:AY3"/>
    <mergeCell ref="B4:G4"/>
    <mergeCell ref="H4:Y4"/>
    <mergeCell ref="Z4:AE4"/>
    <mergeCell ref="AF4:AQ5"/>
    <mergeCell ref="AR4:AY4"/>
    <mergeCell ref="B5:G5"/>
    <mergeCell ref="B7:G8"/>
    <mergeCell ref="H7:Y8"/>
    <mergeCell ref="Z7:AE8"/>
    <mergeCell ref="AF7:AY8"/>
    <mergeCell ref="B9:G9"/>
    <mergeCell ref="H9:AY9"/>
    <mergeCell ref="H5:Y5"/>
    <mergeCell ref="Z5:AE5"/>
    <mergeCell ref="AR5:AY5"/>
    <mergeCell ref="B6:G6"/>
    <mergeCell ref="H6:Y6"/>
    <mergeCell ref="Z6:AE6"/>
    <mergeCell ref="AF6:AY6"/>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H18:P18"/>
    <mergeCell ref="Q18:W18"/>
    <mergeCell ref="X18:AD18"/>
    <mergeCell ref="AE18:AK18"/>
    <mergeCell ref="AL18:AR18"/>
    <mergeCell ref="AS18:AY18"/>
    <mergeCell ref="H17:P17"/>
    <mergeCell ref="Q17:W17"/>
    <mergeCell ref="X17:AD17"/>
    <mergeCell ref="AE17:AK17"/>
    <mergeCell ref="AL17:AR17"/>
    <mergeCell ref="AS17:AY17"/>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B25:G25"/>
    <mergeCell ref="H25:Y25"/>
    <mergeCell ref="Z25:AB25"/>
    <mergeCell ref="AC25:AY25"/>
    <mergeCell ref="H23:Y24"/>
    <mergeCell ref="Z23:AB24"/>
    <mergeCell ref="AC23:AE24"/>
    <mergeCell ref="AF23:AJ23"/>
    <mergeCell ref="AK23:AO23"/>
    <mergeCell ref="AP23:AT23"/>
    <mergeCell ref="M28:R28"/>
    <mergeCell ref="S28:X28"/>
    <mergeCell ref="D29:L29"/>
    <mergeCell ref="M29:R29"/>
    <mergeCell ref="S29:X29"/>
    <mergeCell ref="Y29:AY29"/>
    <mergeCell ref="B26:C34"/>
    <mergeCell ref="D26:L26"/>
    <mergeCell ref="M26:R26"/>
    <mergeCell ref="S26:X26"/>
    <mergeCell ref="Y26:AY26"/>
    <mergeCell ref="D27:L27"/>
    <mergeCell ref="M27:R27"/>
    <mergeCell ref="S27:X27"/>
    <mergeCell ref="Y27:AY28"/>
    <mergeCell ref="D28:L28"/>
    <mergeCell ref="D32:L32"/>
    <mergeCell ref="M32:R32"/>
    <mergeCell ref="S32:X32"/>
    <mergeCell ref="Y32:AY32"/>
    <mergeCell ref="D33:L33"/>
    <mergeCell ref="M33:R33"/>
    <mergeCell ref="S33:X33"/>
    <mergeCell ref="Y33:AY33"/>
    <mergeCell ref="D30:L30"/>
    <mergeCell ref="M30:R30"/>
    <mergeCell ref="S30:X30"/>
    <mergeCell ref="Y30:AY30"/>
    <mergeCell ref="D31:L31"/>
    <mergeCell ref="M31:R31"/>
    <mergeCell ref="S31:X31"/>
    <mergeCell ref="Y31:AY31"/>
    <mergeCell ref="D34:L34"/>
    <mergeCell ref="M34:R34"/>
    <mergeCell ref="S34:X34"/>
    <mergeCell ref="Y34:AY34"/>
    <mergeCell ref="B37:C40"/>
    <mergeCell ref="D37:AY37"/>
    <mergeCell ref="D38:AY38"/>
    <mergeCell ref="D39:AY39"/>
    <mergeCell ref="D40:AY40"/>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AV134:AY134"/>
    <mergeCell ref="H135:L135"/>
    <mergeCell ref="M135:Y135"/>
    <mergeCell ref="Z135:AC135"/>
    <mergeCell ref="AD135:AH136"/>
    <mergeCell ref="AI135:AU136"/>
    <mergeCell ref="AV135:AY136"/>
    <mergeCell ref="B68:AY68"/>
    <mergeCell ref="B69:AY69"/>
    <mergeCell ref="M70:AA70"/>
    <mergeCell ref="AL70:AY70"/>
    <mergeCell ref="B73:G130"/>
    <mergeCell ref="B133:G176"/>
    <mergeCell ref="H133:AC133"/>
    <mergeCell ref="AD133:AY133"/>
    <mergeCell ref="H134:L134"/>
    <mergeCell ref="M134:Y134"/>
    <mergeCell ref="H136:L136"/>
    <mergeCell ref="M136:Y136"/>
    <mergeCell ref="Z136:AC136"/>
    <mergeCell ref="H137:L137"/>
    <mergeCell ref="M137:Y137"/>
    <mergeCell ref="Z137:AC137"/>
    <mergeCell ref="Z134:AC134"/>
    <mergeCell ref="AD134:AH134"/>
    <mergeCell ref="AI134:AU134"/>
    <mergeCell ref="AD137:AH137"/>
    <mergeCell ref="AI137:AU137"/>
    <mergeCell ref="AV137:AY137"/>
    <mergeCell ref="H138:L138"/>
    <mergeCell ref="M138:Y138"/>
    <mergeCell ref="Z138:AC138"/>
    <mergeCell ref="AD138:AH138"/>
    <mergeCell ref="AI138:AU138"/>
    <mergeCell ref="AV138:AY138"/>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5:AC155"/>
    <mergeCell ref="AD155:AY155"/>
    <mergeCell ref="H156:L156"/>
    <mergeCell ref="M156:Y156"/>
    <mergeCell ref="Z156:AC156"/>
    <mergeCell ref="AD156:AH156"/>
    <mergeCell ref="AI156:AU156"/>
    <mergeCell ref="AV156:AY156"/>
    <mergeCell ref="H154:L154"/>
    <mergeCell ref="M154:Y154"/>
    <mergeCell ref="Z154:AC154"/>
    <mergeCell ref="AD154:AH154"/>
    <mergeCell ref="AI154:AU154"/>
    <mergeCell ref="AV154:AY154"/>
    <mergeCell ref="H158:L158"/>
    <mergeCell ref="M158:Y158"/>
    <mergeCell ref="Z158:AC158"/>
    <mergeCell ref="AD158:AH158"/>
    <mergeCell ref="AI158:AU158"/>
    <mergeCell ref="AV158:AY158"/>
    <mergeCell ref="H157:L157"/>
    <mergeCell ref="M157:Y157"/>
    <mergeCell ref="Z157:AC157"/>
    <mergeCell ref="AD157:AH157"/>
    <mergeCell ref="AI157:AU157"/>
    <mergeCell ref="AV157:AY157"/>
    <mergeCell ref="H160:L160"/>
    <mergeCell ref="M160:Y160"/>
    <mergeCell ref="Z160:AC160"/>
    <mergeCell ref="AD160:AH160"/>
    <mergeCell ref="AI160:AU160"/>
    <mergeCell ref="AV160:AY160"/>
    <mergeCell ref="H159:L159"/>
    <mergeCell ref="M159:Y159"/>
    <mergeCell ref="Z159:AC159"/>
    <mergeCell ref="AD159:AH159"/>
    <mergeCell ref="AI159:AU159"/>
    <mergeCell ref="AV159:AY159"/>
    <mergeCell ref="H162:L162"/>
    <mergeCell ref="M162:Y162"/>
    <mergeCell ref="Z162:AC162"/>
    <mergeCell ref="AD162:AH162"/>
    <mergeCell ref="AI162:AU162"/>
    <mergeCell ref="AV162:AY162"/>
    <mergeCell ref="H161:L161"/>
    <mergeCell ref="M161:Y161"/>
    <mergeCell ref="Z161:AC161"/>
    <mergeCell ref="AD161:AH161"/>
    <mergeCell ref="AI161:AU161"/>
    <mergeCell ref="AV161:AY161"/>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6:AC166"/>
    <mergeCell ref="AD166:AY166"/>
    <mergeCell ref="H167:L167"/>
    <mergeCell ref="M167:Y167"/>
    <mergeCell ref="Z167:AC167"/>
    <mergeCell ref="AD167:AH167"/>
    <mergeCell ref="AI167:AU167"/>
    <mergeCell ref="AV167:AY167"/>
    <mergeCell ref="H165:L165"/>
    <mergeCell ref="M165:Y165"/>
    <mergeCell ref="Z165:AC165"/>
    <mergeCell ref="AD165:AH165"/>
    <mergeCell ref="AI165:AU165"/>
    <mergeCell ref="AV165:AY165"/>
    <mergeCell ref="AI170:AU170"/>
    <mergeCell ref="AV170:AY170"/>
    <mergeCell ref="H171:L172"/>
    <mergeCell ref="M171:Y172"/>
    <mergeCell ref="Z171:AC172"/>
    <mergeCell ref="AD171:AH171"/>
    <mergeCell ref="AI171:AU171"/>
    <mergeCell ref="AV171:AY171"/>
    <mergeCell ref="AD172:AH172"/>
    <mergeCell ref="AI172:AU172"/>
    <mergeCell ref="H168:L170"/>
    <mergeCell ref="M168:Y170"/>
    <mergeCell ref="Z168:AC170"/>
    <mergeCell ref="AD168:AH168"/>
    <mergeCell ref="AI168:AU168"/>
    <mergeCell ref="AV168:AY168"/>
    <mergeCell ref="AD169:AH169"/>
    <mergeCell ref="AI169:AU169"/>
    <mergeCell ref="AV169:AY169"/>
    <mergeCell ref="AD170:AH170"/>
    <mergeCell ref="H174:L174"/>
    <mergeCell ref="M174:Y174"/>
    <mergeCell ref="Z174:AC174"/>
    <mergeCell ref="AD174:AH174"/>
    <mergeCell ref="AI174:AU174"/>
    <mergeCell ref="AV174:AY174"/>
    <mergeCell ref="AV172:AY172"/>
    <mergeCell ref="H173:L173"/>
    <mergeCell ref="M173:Y173"/>
    <mergeCell ref="Z173:AC173"/>
    <mergeCell ref="AD173:AH173"/>
    <mergeCell ref="AI173:AU173"/>
    <mergeCell ref="AV173:AY173"/>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AL194:AQ194"/>
    <mergeCell ref="AR194:AU194"/>
    <mergeCell ref="AV194:AX194"/>
    <mergeCell ref="B193:C193"/>
    <mergeCell ref="D193:M193"/>
    <mergeCell ref="N193:AK193"/>
    <mergeCell ref="AL193:AQ193"/>
    <mergeCell ref="AR193:AU193"/>
    <mergeCell ref="AV193:AX193"/>
    <mergeCell ref="B197:H197"/>
    <mergeCell ref="I197:Y197"/>
    <mergeCell ref="B198:H198"/>
    <mergeCell ref="I198:M198"/>
    <mergeCell ref="N198:T198"/>
    <mergeCell ref="U198:Y198"/>
    <mergeCell ref="B194:C194"/>
    <mergeCell ref="D194:M194"/>
    <mergeCell ref="N194:AK194"/>
    <mergeCell ref="Z198:AF198"/>
    <mergeCell ref="AG198:AK198"/>
    <mergeCell ref="AL198:AR198"/>
    <mergeCell ref="AS198:AW198"/>
    <mergeCell ref="B199:H199"/>
    <mergeCell ref="I199:M199"/>
    <mergeCell ref="N199:T199"/>
    <mergeCell ref="U199:Y199"/>
    <mergeCell ref="Z199:AF199"/>
    <mergeCell ref="AG199:AK199"/>
    <mergeCell ref="B202:C202"/>
    <mergeCell ref="D202:M202"/>
    <mergeCell ref="N202:AK202"/>
    <mergeCell ref="AL202:AQ202"/>
    <mergeCell ref="AR202:AU202"/>
    <mergeCell ref="AV202:AX202"/>
    <mergeCell ref="AL199:AR199"/>
    <mergeCell ref="AS199:AW199"/>
    <mergeCell ref="B201:C201"/>
    <mergeCell ref="D201:M201"/>
    <mergeCell ref="N201:AK201"/>
    <mergeCell ref="AL201:AQ201"/>
    <mergeCell ref="AR201:AU201"/>
    <mergeCell ref="AV201:AX201"/>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14:C214"/>
    <mergeCell ref="D214:M214"/>
    <mergeCell ref="N214:AK214"/>
    <mergeCell ref="AL214:AQ214"/>
    <mergeCell ref="AR214:AU214"/>
    <mergeCell ref="AV214:AX214"/>
    <mergeCell ref="B211:C211"/>
    <mergeCell ref="D211:M211"/>
    <mergeCell ref="N211:AK211"/>
    <mergeCell ref="AL211:AQ211"/>
    <mergeCell ref="AR211:AU211"/>
    <mergeCell ref="AV211:AX211"/>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40:C240"/>
    <mergeCell ref="D240:M240"/>
    <mergeCell ref="N240:AK240"/>
    <mergeCell ref="AL240:AQ240"/>
    <mergeCell ref="AR240:AU240"/>
    <mergeCell ref="AV240:AX240"/>
    <mergeCell ref="B237:C237"/>
    <mergeCell ref="D237:M237"/>
    <mergeCell ref="N237:AK237"/>
    <mergeCell ref="AL237:AQ237"/>
    <mergeCell ref="AR237:AU237"/>
    <mergeCell ref="AV237:AX237"/>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6:C246"/>
    <mergeCell ref="D246:M246"/>
    <mergeCell ref="N246:AK246"/>
    <mergeCell ref="AL246:AQ246"/>
    <mergeCell ref="AR246:AU246"/>
    <mergeCell ref="AV246:AX246"/>
    <mergeCell ref="B245:C245"/>
    <mergeCell ref="D245:M245"/>
    <mergeCell ref="N245:AK245"/>
    <mergeCell ref="AL245:AQ245"/>
    <mergeCell ref="AR245:AU245"/>
    <mergeCell ref="AV245:AX245"/>
    <mergeCell ref="B248:C248"/>
    <mergeCell ref="D248:M248"/>
    <mergeCell ref="N248:AK248"/>
    <mergeCell ref="AL248:AQ248"/>
    <mergeCell ref="AR248:AU248"/>
    <mergeCell ref="AV248:AX248"/>
    <mergeCell ref="B247:C247"/>
    <mergeCell ref="D247:M247"/>
    <mergeCell ref="N247:AK247"/>
    <mergeCell ref="AL247:AQ247"/>
    <mergeCell ref="AR247:AU247"/>
    <mergeCell ref="AV247:AX247"/>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5" manualBreakCount="5">
    <brk id="35" max="50" man="1"/>
    <brk id="71" max="50" man="1"/>
    <brk id="131" max="50" man="1"/>
    <brk id="177" max="16383" man="1"/>
    <brk id="224" max="50" man="1"/>
  </rowBreak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6"/>
  <sheetViews>
    <sheetView tabSelected="1"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3" width="2.21875" style="43" customWidth="1"/>
    <col min="24" max="24" width="2.88671875" style="43" customWidth="1"/>
    <col min="25"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Q1" s="44"/>
      <c r="AR1" s="3724" t="s">
        <v>150</v>
      </c>
      <c r="AS1" s="3724"/>
      <c r="AT1" s="3724"/>
      <c r="AU1" s="3724"/>
      <c r="AV1" s="3724"/>
      <c r="AW1" s="3724"/>
      <c r="AX1" s="3724"/>
      <c r="AY1" s="3724"/>
    </row>
    <row r="2" spans="2:51" s="45" customFormat="1" ht="21.8" customHeight="1" thickBot="1" x14ac:dyDescent="0.2">
      <c r="AK2" s="3726" t="s">
        <v>0</v>
      </c>
      <c r="AL2" s="3726"/>
      <c r="AM2" s="3726"/>
      <c r="AN2" s="3726"/>
      <c r="AO2" s="3726"/>
      <c r="AP2" s="3726"/>
      <c r="AQ2" s="3726"/>
      <c r="AR2" s="3725"/>
      <c r="AS2" s="3725"/>
      <c r="AT2" s="3725"/>
      <c r="AU2" s="3725"/>
      <c r="AV2" s="3725"/>
      <c r="AW2" s="3725"/>
      <c r="AX2" s="3725"/>
      <c r="AY2" s="3725"/>
    </row>
    <row r="3" spans="2:51" s="45" customFormat="1" ht="29.95" customHeight="1" thickBot="1" x14ac:dyDescent="0.2">
      <c r="B3" s="3727" t="s">
        <v>151</v>
      </c>
      <c r="C3" s="3728"/>
      <c r="D3" s="3728"/>
      <c r="E3" s="3728"/>
      <c r="F3" s="3728"/>
      <c r="G3" s="3728"/>
      <c r="H3" s="3728"/>
      <c r="I3" s="3728"/>
      <c r="J3" s="3728"/>
      <c r="K3" s="3728"/>
      <c r="L3" s="3728"/>
      <c r="M3" s="3728"/>
      <c r="N3" s="3728"/>
      <c r="O3" s="3728"/>
      <c r="P3" s="3728"/>
      <c r="Q3" s="3728"/>
      <c r="R3" s="3728"/>
      <c r="S3" s="3728"/>
      <c r="T3" s="3728"/>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c r="AT3" s="3728"/>
      <c r="AU3" s="3728"/>
      <c r="AV3" s="3728"/>
      <c r="AW3" s="3728"/>
      <c r="AX3" s="3728"/>
      <c r="AY3" s="3729"/>
    </row>
    <row r="4" spans="2:51" s="45" customFormat="1" ht="29.3" customHeight="1" x14ac:dyDescent="0.15">
      <c r="B4" s="3730" t="s">
        <v>1</v>
      </c>
      <c r="C4" s="3731"/>
      <c r="D4" s="3731"/>
      <c r="E4" s="3731"/>
      <c r="F4" s="3731"/>
      <c r="G4" s="3731"/>
      <c r="H4" s="3732" t="s">
        <v>152</v>
      </c>
      <c r="I4" s="3733"/>
      <c r="J4" s="3733"/>
      <c r="K4" s="3733"/>
      <c r="L4" s="3733"/>
      <c r="M4" s="3733"/>
      <c r="N4" s="3733"/>
      <c r="O4" s="3733"/>
      <c r="P4" s="3733"/>
      <c r="Q4" s="3733"/>
      <c r="R4" s="3733"/>
      <c r="S4" s="3733"/>
      <c r="T4" s="3733"/>
      <c r="U4" s="3733"/>
      <c r="V4" s="3733"/>
      <c r="W4" s="3733"/>
      <c r="X4" s="3733"/>
      <c r="Y4" s="3734"/>
      <c r="Z4" s="3735" t="s">
        <v>153</v>
      </c>
      <c r="AA4" s="3736"/>
      <c r="AB4" s="3736"/>
      <c r="AC4" s="3736"/>
      <c r="AD4" s="3736"/>
      <c r="AE4" s="3737"/>
      <c r="AF4" s="3738" t="s">
        <v>154</v>
      </c>
      <c r="AG4" s="3739"/>
      <c r="AH4" s="3739"/>
      <c r="AI4" s="3739"/>
      <c r="AJ4" s="3739"/>
      <c r="AK4" s="3739"/>
      <c r="AL4" s="3739"/>
      <c r="AM4" s="3739"/>
      <c r="AN4" s="3739"/>
      <c r="AO4" s="3739"/>
      <c r="AP4" s="3739"/>
      <c r="AQ4" s="3740"/>
      <c r="AR4" s="3744" t="s">
        <v>2</v>
      </c>
      <c r="AS4" s="3736"/>
      <c r="AT4" s="3736"/>
      <c r="AU4" s="3736"/>
      <c r="AV4" s="3736"/>
      <c r="AW4" s="3736"/>
      <c r="AX4" s="3736"/>
      <c r="AY4" s="3745"/>
    </row>
    <row r="5" spans="2:51" s="45" customFormat="1" ht="28.15" customHeight="1" x14ac:dyDescent="0.15">
      <c r="B5" s="3746" t="s">
        <v>3</v>
      </c>
      <c r="C5" s="3747"/>
      <c r="D5" s="3747"/>
      <c r="E5" s="3747"/>
      <c r="F5" s="3747"/>
      <c r="G5" s="3748"/>
      <c r="H5" s="3749" t="s">
        <v>155</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3741"/>
      <c r="AG5" s="3742"/>
      <c r="AH5" s="3742"/>
      <c r="AI5" s="3742"/>
      <c r="AJ5" s="3742"/>
      <c r="AK5" s="3742"/>
      <c r="AL5" s="3742"/>
      <c r="AM5" s="3742"/>
      <c r="AN5" s="3742"/>
      <c r="AO5" s="3742"/>
      <c r="AP5" s="3742"/>
      <c r="AQ5" s="3743"/>
      <c r="AR5" s="3798" t="s">
        <v>156</v>
      </c>
      <c r="AS5" s="3799"/>
      <c r="AT5" s="3799"/>
      <c r="AU5" s="3799"/>
      <c r="AV5" s="3799"/>
      <c r="AW5" s="3799"/>
      <c r="AX5" s="3799"/>
      <c r="AY5" s="3800"/>
    </row>
    <row r="6" spans="2:51" s="45" customFormat="1" ht="30.8" customHeight="1" x14ac:dyDescent="0.15">
      <c r="B6" s="3752" t="s">
        <v>5</v>
      </c>
      <c r="C6" s="3753"/>
      <c r="D6" s="3753"/>
      <c r="E6" s="3753"/>
      <c r="F6" s="3753"/>
      <c r="G6" s="3753"/>
      <c r="H6" s="3801" t="s">
        <v>157</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158</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3779" t="s">
        <v>160</v>
      </c>
      <c r="I7" s="3780"/>
      <c r="J7" s="3780"/>
      <c r="K7" s="3780"/>
      <c r="L7" s="3780"/>
      <c r="M7" s="3780"/>
      <c r="N7" s="3780"/>
      <c r="O7" s="3780"/>
      <c r="P7" s="3780"/>
      <c r="Q7" s="3780"/>
      <c r="R7" s="3780"/>
      <c r="S7" s="3780"/>
      <c r="T7" s="3780"/>
      <c r="U7" s="3780"/>
      <c r="V7" s="3780"/>
      <c r="W7" s="3780"/>
      <c r="X7" s="3780"/>
      <c r="Y7" s="3781"/>
      <c r="Z7" s="3785" t="s">
        <v>161</v>
      </c>
      <c r="AA7" s="3786"/>
      <c r="AB7" s="3786"/>
      <c r="AC7" s="3786"/>
      <c r="AD7" s="3786"/>
      <c r="AE7" s="3787"/>
      <c r="AF7" s="3789" t="s">
        <v>162</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4.05" customHeight="1" x14ac:dyDescent="0.15">
      <c r="B8" s="3777"/>
      <c r="C8" s="3778"/>
      <c r="D8" s="3778"/>
      <c r="E8" s="3778"/>
      <c r="F8" s="3778"/>
      <c r="G8" s="3778"/>
      <c r="H8" s="3782"/>
      <c r="I8" s="3783"/>
      <c r="J8" s="3783"/>
      <c r="K8" s="3783"/>
      <c r="L8" s="3783"/>
      <c r="M8" s="3783"/>
      <c r="N8" s="3783"/>
      <c r="O8" s="3783"/>
      <c r="P8" s="3783"/>
      <c r="Q8" s="3783"/>
      <c r="R8" s="3783"/>
      <c r="S8" s="3783"/>
      <c r="T8" s="3783"/>
      <c r="U8" s="3783"/>
      <c r="V8" s="3783"/>
      <c r="W8" s="3783"/>
      <c r="X8" s="3783"/>
      <c r="Y8" s="378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103.75" customHeight="1" x14ac:dyDescent="0.15">
      <c r="B9" s="3752" t="s">
        <v>113</v>
      </c>
      <c r="C9" s="3753"/>
      <c r="D9" s="3753"/>
      <c r="E9" s="3753"/>
      <c r="F9" s="3753"/>
      <c r="G9" s="3753"/>
      <c r="H9" s="3754" t="s">
        <v>163</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02.8" customHeight="1" x14ac:dyDescent="0.15">
      <c r="B10" s="3752" t="s">
        <v>114</v>
      </c>
      <c r="C10" s="3753"/>
      <c r="D10" s="3753"/>
      <c r="E10" s="3753"/>
      <c r="F10" s="3753"/>
      <c r="G10" s="3753"/>
      <c r="H10" s="3754" t="s">
        <v>164</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165</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3829">
        <v>31500</v>
      </c>
      <c r="AM13" s="3830"/>
      <c r="AN13" s="3830"/>
      <c r="AO13" s="3830"/>
      <c r="AP13" s="3830"/>
      <c r="AQ13" s="3830"/>
      <c r="AR13" s="3831"/>
      <c r="AS13" s="3829" t="s">
        <v>166</v>
      </c>
      <c r="AT13" s="3830"/>
      <c r="AU13" s="3830"/>
      <c r="AV13" s="3830"/>
      <c r="AW13" s="3830"/>
      <c r="AX13" s="3830"/>
      <c r="AY13" s="3832"/>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9">
        <v>253550</v>
      </c>
      <c r="AF14" s="3810"/>
      <c r="AG14" s="3810"/>
      <c r="AH14" s="3810"/>
      <c r="AI14" s="3810"/>
      <c r="AJ14" s="3810"/>
      <c r="AK14" s="3811"/>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t="s">
        <v>102</v>
      </c>
      <c r="AF15" s="3817"/>
      <c r="AG15" s="3817"/>
      <c r="AH15" s="3817"/>
      <c r="AI15" s="3817"/>
      <c r="AJ15" s="3817"/>
      <c r="AK15" s="3817"/>
      <c r="AL15" s="3817" t="s">
        <v>102</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253550</v>
      </c>
      <c r="AF16" s="3844"/>
      <c r="AG16" s="3844"/>
      <c r="AH16" s="3844"/>
      <c r="AI16" s="3844"/>
      <c r="AJ16" s="3844"/>
      <c r="AK16" s="3844"/>
      <c r="AL16" s="3844">
        <v>31500</v>
      </c>
      <c r="AM16" s="3844"/>
      <c r="AN16" s="3844"/>
      <c r="AO16" s="3844"/>
      <c r="AP16" s="3844"/>
      <c r="AQ16" s="3844"/>
      <c r="AR16" s="3844"/>
      <c r="AS16" s="3844" t="s">
        <v>102</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253550</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102</v>
      </c>
      <c r="R18" s="3835"/>
      <c r="S18" s="3835"/>
      <c r="T18" s="3835"/>
      <c r="U18" s="3835"/>
      <c r="V18" s="3835"/>
      <c r="W18" s="3835"/>
      <c r="X18" s="3835" t="s">
        <v>102</v>
      </c>
      <c r="Y18" s="3835"/>
      <c r="Z18" s="3835"/>
      <c r="AA18" s="3835"/>
      <c r="AB18" s="3835"/>
      <c r="AC18" s="3835"/>
      <c r="AD18" s="3835"/>
      <c r="AE18" s="3835">
        <v>1</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38.950000000000003" customHeight="1" x14ac:dyDescent="0.15">
      <c r="B20" s="3863"/>
      <c r="C20" s="3864"/>
      <c r="D20" s="3864"/>
      <c r="E20" s="3864"/>
      <c r="F20" s="3864"/>
      <c r="G20" s="3865"/>
      <c r="H20" s="3848" t="s">
        <v>168</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169</v>
      </c>
      <c r="AD20" s="3857"/>
      <c r="AE20" s="3857"/>
      <c r="AF20" s="3858" t="s">
        <v>101</v>
      </c>
      <c r="AG20" s="3858"/>
      <c r="AH20" s="3858"/>
      <c r="AI20" s="3858"/>
      <c r="AJ20" s="3858"/>
      <c r="AK20" s="3858" t="s">
        <v>101</v>
      </c>
      <c r="AL20" s="3858"/>
      <c r="AM20" s="3858"/>
      <c r="AN20" s="3858"/>
      <c r="AO20" s="3858"/>
      <c r="AP20" s="3859">
        <v>2891564</v>
      </c>
      <c r="AQ20" s="3860"/>
      <c r="AR20" s="3860"/>
      <c r="AS20" s="3860"/>
      <c r="AT20" s="3861"/>
      <c r="AU20" s="3858" t="s">
        <v>170</v>
      </c>
      <c r="AV20" s="3858"/>
      <c r="AW20" s="3858"/>
      <c r="AX20" s="3858"/>
      <c r="AY20" s="3862"/>
    </row>
    <row r="21" spans="2:51" s="45" customFormat="1" ht="70.55"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101</v>
      </c>
      <c r="AG21" s="3873"/>
      <c r="AH21" s="3873"/>
      <c r="AI21" s="3873"/>
      <c r="AJ21" s="3873"/>
      <c r="AK21" s="3873" t="s">
        <v>101</v>
      </c>
      <c r="AL21" s="3873"/>
      <c r="AM21" s="3873"/>
      <c r="AN21" s="3873"/>
      <c r="AO21" s="3873"/>
      <c r="AP21" s="3873" t="s">
        <v>101</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7.95" customHeight="1" x14ac:dyDescent="0.15">
      <c r="B35" s="3883"/>
      <c r="C35" s="3884"/>
      <c r="D35" s="3884"/>
      <c r="E35" s="3884"/>
      <c r="F35" s="3884"/>
      <c r="G35" s="3885"/>
      <c r="H35" s="3848" t="s">
        <v>173</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174</v>
      </c>
      <c r="AD35" s="3899"/>
      <c r="AE35" s="3900"/>
      <c r="AF35" s="3873" t="s">
        <v>101</v>
      </c>
      <c r="AG35" s="3873"/>
      <c r="AH35" s="3873"/>
      <c r="AI35" s="3873"/>
      <c r="AJ35" s="3873"/>
      <c r="AK35" s="3873" t="s">
        <v>101</v>
      </c>
      <c r="AL35" s="3873"/>
      <c r="AM35" s="3873"/>
      <c r="AN35" s="3873"/>
      <c r="AO35" s="3873"/>
      <c r="AP35" s="3910">
        <v>48883</v>
      </c>
      <c r="AQ35" s="3911"/>
      <c r="AR35" s="3911"/>
      <c r="AS35" s="3911"/>
      <c r="AT35" s="3912"/>
      <c r="AU35" s="3904" t="s">
        <v>33</v>
      </c>
      <c r="AV35" s="3877"/>
      <c r="AW35" s="3877"/>
      <c r="AX35" s="3877"/>
      <c r="AY35" s="3905"/>
    </row>
    <row r="36" spans="2:51" s="45" customFormat="1" ht="47.9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906" t="s">
        <v>172</v>
      </c>
      <c r="AG36" s="3907"/>
      <c r="AH36" s="3907"/>
      <c r="AI36" s="3907"/>
      <c r="AJ36" s="3908"/>
      <c r="AK36" s="3906" t="s">
        <v>172</v>
      </c>
      <c r="AL36" s="3907"/>
      <c r="AM36" s="3907"/>
      <c r="AN36" s="3907"/>
      <c r="AO36" s="3908"/>
      <c r="AP36" s="3906" t="s">
        <v>172</v>
      </c>
      <c r="AQ36" s="3907"/>
      <c r="AR36" s="3907"/>
      <c r="AS36" s="3907"/>
      <c r="AT36" s="3908"/>
      <c r="AU36" s="3906" t="s">
        <v>172</v>
      </c>
      <c r="AV36" s="3907"/>
      <c r="AW36" s="3907"/>
      <c r="AX36" s="3907"/>
      <c r="AY36" s="3909"/>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63.85" customHeight="1" x14ac:dyDescent="0.15">
      <c r="B49" s="3880" t="s">
        <v>34</v>
      </c>
      <c r="C49" s="3881"/>
      <c r="D49" s="3881"/>
      <c r="E49" s="3881"/>
      <c r="F49" s="3881"/>
      <c r="G49" s="3881"/>
      <c r="H49" s="3914" t="s">
        <v>177</v>
      </c>
      <c r="I49" s="3915"/>
      <c r="J49" s="3915"/>
      <c r="K49" s="3915"/>
      <c r="L49" s="3915"/>
      <c r="M49" s="3915"/>
      <c r="N49" s="3915"/>
      <c r="O49" s="3915"/>
      <c r="P49" s="3915"/>
      <c r="Q49" s="3915"/>
      <c r="R49" s="3915"/>
      <c r="S49" s="3915"/>
      <c r="T49" s="3915"/>
      <c r="U49" s="3915"/>
      <c r="V49" s="3915"/>
      <c r="W49" s="3915"/>
      <c r="X49" s="3915"/>
      <c r="Y49" s="3916"/>
      <c r="Z49" s="3917" t="s">
        <v>35</v>
      </c>
      <c r="AA49" s="3918"/>
      <c r="AB49" s="3919"/>
      <c r="AC49" s="3920" t="s">
        <v>178</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31.6" customHeight="1" x14ac:dyDescent="0.15">
      <c r="B55" s="3946"/>
      <c r="C55" s="3947"/>
      <c r="D55" s="3925" t="s">
        <v>180</v>
      </c>
      <c r="E55" s="3926"/>
      <c r="F55" s="3926"/>
      <c r="G55" s="3926"/>
      <c r="H55" s="3926"/>
      <c r="I55" s="3926"/>
      <c r="J55" s="3926"/>
      <c r="K55" s="3926"/>
      <c r="L55" s="3927"/>
      <c r="M55" s="3928">
        <v>31500</v>
      </c>
      <c r="N55" s="3928"/>
      <c r="O55" s="3928"/>
      <c r="P55" s="3928"/>
      <c r="Q55" s="3928"/>
      <c r="R55" s="3928"/>
      <c r="S55" s="3928" t="s">
        <v>181</v>
      </c>
      <c r="T55" s="3928"/>
      <c r="U55" s="3928"/>
      <c r="V55" s="3928"/>
      <c r="W55" s="3928"/>
      <c r="X55" s="3928"/>
      <c r="Y55" s="3929" t="s">
        <v>182</v>
      </c>
      <c r="Z55" s="3930"/>
      <c r="AA55" s="3930"/>
      <c r="AB55" s="3930"/>
      <c r="AC55" s="3930"/>
      <c r="AD55" s="3930"/>
      <c r="AE55" s="3930"/>
      <c r="AF55" s="3930"/>
      <c r="AG55" s="3930"/>
      <c r="AH55" s="3930"/>
      <c r="AI55" s="3930"/>
      <c r="AJ55" s="3930"/>
      <c r="AK55" s="3930"/>
      <c r="AL55" s="3930"/>
      <c r="AM55" s="3930"/>
      <c r="AN55" s="3930"/>
      <c r="AO55" s="3930"/>
      <c r="AP55" s="3930"/>
      <c r="AQ55" s="3930"/>
      <c r="AR55" s="3930"/>
      <c r="AS55" s="3930"/>
      <c r="AT55" s="3930"/>
      <c r="AU55" s="3930"/>
      <c r="AV55" s="3930"/>
      <c r="AW55" s="3930"/>
      <c r="AX55" s="3930"/>
      <c r="AY55" s="3931"/>
    </row>
    <row r="56" spans="2:51" s="45" customFormat="1" ht="23.1" customHeight="1" x14ac:dyDescent="0.15">
      <c r="B56" s="3946"/>
      <c r="C56" s="3947"/>
      <c r="D56" s="3938" t="s">
        <v>172</v>
      </c>
      <c r="E56" s="3939"/>
      <c r="F56" s="3939"/>
      <c r="G56" s="3939"/>
      <c r="H56" s="3939"/>
      <c r="I56" s="3939"/>
      <c r="J56" s="3939"/>
      <c r="K56" s="3939"/>
      <c r="L56" s="3940"/>
      <c r="M56" s="3943" t="s">
        <v>172</v>
      </c>
      <c r="N56" s="3943"/>
      <c r="O56" s="3943"/>
      <c r="P56" s="3943"/>
      <c r="Q56" s="3943"/>
      <c r="R56" s="3943"/>
      <c r="S56" s="3943" t="s">
        <v>172</v>
      </c>
      <c r="T56" s="3943"/>
      <c r="U56" s="3943"/>
      <c r="V56" s="3943"/>
      <c r="W56" s="3943"/>
      <c r="X56" s="3943"/>
      <c r="Y56" s="3932"/>
      <c r="Z56" s="3933"/>
      <c r="AA56" s="3933"/>
      <c r="AB56" s="3933"/>
      <c r="AC56" s="3933"/>
      <c r="AD56" s="3933"/>
      <c r="AE56" s="3933"/>
      <c r="AF56" s="3933"/>
      <c r="AG56" s="3933"/>
      <c r="AH56" s="3933"/>
      <c r="AI56" s="3933"/>
      <c r="AJ56" s="3933"/>
      <c r="AK56" s="3933"/>
      <c r="AL56" s="3933"/>
      <c r="AM56" s="3933"/>
      <c r="AN56" s="3933"/>
      <c r="AO56" s="3933"/>
      <c r="AP56" s="3933"/>
      <c r="AQ56" s="3933"/>
      <c r="AR56" s="3933"/>
      <c r="AS56" s="3933"/>
      <c r="AT56" s="3933"/>
      <c r="AU56" s="3933"/>
      <c r="AV56" s="3933"/>
      <c r="AW56" s="3933"/>
      <c r="AX56" s="3933"/>
      <c r="AY56" s="3934"/>
    </row>
    <row r="57" spans="2:51" s="45" customFormat="1" ht="22.6" customHeight="1" x14ac:dyDescent="0.15">
      <c r="B57" s="3946"/>
      <c r="C57" s="3947"/>
      <c r="D57" s="3938" t="s">
        <v>172</v>
      </c>
      <c r="E57" s="3939"/>
      <c r="F57" s="3939"/>
      <c r="G57" s="3939"/>
      <c r="H57" s="3939"/>
      <c r="I57" s="3939"/>
      <c r="J57" s="3939"/>
      <c r="K57" s="3939"/>
      <c r="L57" s="3940"/>
      <c r="M57" s="3943" t="s">
        <v>172</v>
      </c>
      <c r="N57" s="3943"/>
      <c r="O57" s="3943"/>
      <c r="P57" s="3943"/>
      <c r="Q57" s="3943"/>
      <c r="R57" s="3943"/>
      <c r="S57" s="3943" t="s">
        <v>172</v>
      </c>
      <c r="T57" s="3943"/>
      <c r="U57" s="3943"/>
      <c r="V57" s="3943"/>
      <c r="W57" s="3943"/>
      <c r="X57" s="3943"/>
      <c r="Y57" s="3932"/>
      <c r="Z57" s="3933"/>
      <c r="AA57" s="3933"/>
      <c r="AB57" s="3933"/>
      <c r="AC57" s="3933"/>
      <c r="AD57" s="3933"/>
      <c r="AE57" s="3933"/>
      <c r="AF57" s="3933"/>
      <c r="AG57" s="3933"/>
      <c r="AH57" s="3933"/>
      <c r="AI57" s="3933"/>
      <c r="AJ57" s="3933"/>
      <c r="AK57" s="3933"/>
      <c r="AL57" s="3933"/>
      <c r="AM57" s="3933"/>
      <c r="AN57" s="3933"/>
      <c r="AO57" s="3933"/>
      <c r="AP57" s="3933"/>
      <c r="AQ57" s="3933"/>
      <c r="AR57" s="3933"/>
      <c r="AS57" s="3933"/>
      <c r="AT57" s="3933"/>
      <c r="AU57" s="3933"/>
      <c r="AV57" s="3933"/>
      <c r="AW57" s="3933"/>
      <c r="AX57" s="3933"/>
      <c r="AY57" s="3934"/>
    </row>
    <row r="58" spans="2:51" s="45" customFormat="1" ht="23.1"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3932"/>
      <c r="Z58" s="3933"/>
      <c r="AA58" s="3933"/>
      <c r="AB58" s="3933"/>
      <c r="AC58" s="3933"/>
      <c r="AD58" s="3933"/>
      <c r="AE58" s="3933"/>
      <c r="AF58" s="3933"/>
      <c r="AG58" s="3933"/>
      <c r="AH58" s="3933"/>
      <c r="AI58" s="3933"/>
      <c r="AJ58" s="3933"/>
      <c r="AK58" s="3933"/>
      <c r="AL58" s="3933"/>
      <c r="AM58" s="3933"/>
      <c r="AN58" s="3933"/>
      <c r="AO58" s="3933"/>
      <c r="AP58" s="3933"/>
      <c r="AQ58" s="3933"/>
      <c r="AR58" s="3933"/>
      <c r="AS58" s="3933"/>
      <c r="AT58" s="3933"/>
      <c r="AU58" s="3933"/>
      <c r="AV58" s="3933"/>
      <c r="AW58" s="3933"/>
      <c r="AX58" s="3933"/>
      <c r="AY58" s="3934"/>
    </row>
    <row r="59" spans="2:51" s="45" customFormat="1" ht="23.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3932"/>
      <c r="Z59" s="3933"/>
      <c r="AA59" s="3933"/>
      <c r="AB59" s="3933"/>
      <c r="AC59" s="3933"/>
      <c r="AD59" s="3933"/>
      <c r="AE59" s="3933"/>
      <c r="AF59" s="3933"/>
      <c r="AG59" s="3933"/>
      <c r="AH59" s="3933"/>
      <c r="AI59" s="3933"/>
      <c r="AJ59" s="3933"/>
      <c r="AK59" s="3933"/>
      <c r="AL59" s="3933"/>
      <c r="AM59" s="3933"/>
      <c r="AN59" s="3933"/>
      <c r="AO59" s="3933"/>
      <c r="AP59" s="3933"/>
      <c r="AQ59" s="3933"/>
      <c r="AR59" s="3933"/>
      <c r="AS59" s="3933"/>
      <c r="AT59" s="3933"/>
      <c r="AU59" s="3933"/>
      <c r="AV59" s="3933"/>
      <c r="AW59" s="3933"/>
      <c r="AX59" s="3933"/>
      <c r="AY59" s="3934"/>
    </row>
    <row r="60" spans="2:51" s="45" customFormat="1" ht="23.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3932"/>
      <c r="Z60" s="3933"/>
      <c r="AA60" s="3933"/>
      <c r="AB60" s="3933"/>
      <c r="AC60" s="3933"/>
      <c r="AD60" s="3933"/>
      <c r="AE60" s="3933"/>
      <c r="AF60" s="3933"/>
      <c r="AG60" s="3933"/>
      <c r="AH60" s="3933"/>
      <c r="AI60" s="3933"/>
      <c r="AJ60" s="3933"/>
      <c r="AK60" s="3933"/>
      <c r="AL60" s="3933"/>
      <c r="AM60" s="3933"/>
      <c r="AN60" s="3933"/>
      <c r="AO60" s="3933"/>
      <c r="AP60" s="3933"/>
      <c r="AQ60" s="3933"/>
      <c r="AR60" s="3933"/>
      <c r="AS60" s="3933"/>
      <c r="AT60" s="3933"/>
      <c r="AU60" s="3933"/>
      <c r="AV60" s="3933"/>
      <c r="AW60" s="3933"/>
      <c r="AX60" s="3933"/>
      <c r="AY60" s="3934"/>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3932"/>
      <c r="Z61" s="3933"/>
      <c r="AA61" s="3933"/>
      <c r="AB61" s="3933"/>
      <c r="AC61" s="3933"/>
      <c r="AD61" s="3933"/>
      <c r="AE61" s="3933"/>
      <c r="AF61" s="3933"/>
      <c r="AG61" s="3933"/>
      <c r="AH61" s="3933"/>
      <c r="AI61" s="3933"/>
      <c r="AJ61" s="3933"/>
      <c r="AK61" s="3933"/>
      <c r="AL61" s="3933"/>
      <c r="AM61" s="3933"/>
      <c r="AN61" s="3933"/>
      <c r="AO61" s="3933"/>
      <c r="AP61" s="3933"/>
      <c r="AQ61" s="3933"/>
      <c r="AR61" s="3933"/>
      <c r="AS61" s="3933"/>
      <c r="AT61" s="3933"/>
      <c r="AU61" s="3933"/>
      <c r="AV61" s="3933"/>
      <c r="AW61" s="3933"/>
      <c r="AX61" s="3933"/>
      <c r="AY61" s="3934"/>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3932"/>
      <c r="Z62" s="3933"/>
      <c r="AA62" s="3933"/>
      <c r="AB62" s="3933"/>
      <c r="AC62" s="3933"/>
      <c r="AD62" s="3933"/>
      <c r="AE62" s="3933"/>
      <c r="AF62" s="3933"/>
      <c r="AG62" s="3933"/>
      <c r="AH62" s="3933"/>
      <c r="AI62" s="3933"/>
      <c r="AJ62" s="3933"/>
      <c r="AK62" s="3933"/>
      <c r="AL62" s="3933"/>
      <c r="AM62" s="3933"/>
      <c r="AN62" s="3933"/>
      <c r="AO62" s="3933"/>
      <c r="AP62" s="3933"/>
      <c r="AQ62" s="3933"/>
      <c r="AR62" s="3933"/>
      <c r="AS62" s="3933"/>
      <c r="AT62" s="3933"/>
      <c r="AU62" s="3933"/>
      <c r="AV62" s="3933"/>
      <c r="AW62" s="3933"/>
      <c r="AX62" s="3933"/>
      <c r="AY62" s="3934"/>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3932"/>
      <c r="Z63" s="3933"/>
      <c r="AA63" s="3933"/>
      <c r="AB63" s="3933"/>
      <c r="AC63" s="3933"/>
      <c r="AD63" s="3933"/>
      <c r="AE63" s="3933"/>
      <c r="AF63" s="3933"/>
      <c r="AG63" s="3933"/>
      <c r="AH63" s="3933"/>
      <c r="AI63" s="3933"/>
      <c r="AJ63" s="3933"/>
      <c r="AK63" s="3933"/>
      <c r="AL63" s="3933"/>
      <c r="AM63" s="3933"/>
      <c r="AN63" s="3933"/>
      <c r="AO63" s="3933"/>
      <c r="AP63" s="3933"/>
      <c r="AQ63" s="3933"/>
      <c r="AR63" s="3933"/>
      <c r="AS63" s="3933"/>
      <c r="AT63" s="3933"/>
      <c r="AU63" s="3933"/>
      <c r="AV63" s="3933"/>
      <c r="AW63" s="3933"/>
      <c r="AX63" s="3933"/>
      <c r="AY63" s="3934"/>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3932"/>
      <c r="Z64" s="3933"/>
      <c r="AA64" s="3933"/>
      <c r="AB64" s="3933"/>
      <c r="AC64" s="3933"/>
      <c r="AD64" s="3933"/>
      <c r="AE64" s="3933"/>
      <c r="AF64" s="3933"/>
      <c r="AG64" s="3933"/>
      <c r="AH64" s="3933"/>
      <c r="AI64" s="3933"/>
      <c r="AJ64" s="3933"/>
      <c r="AK64" s="3933"/>
      <c r="AL64" s="3933"/>
      <c r="AM64" s="3933"/>
      <c r="AN64" s="3933"/>
      <c r="AO64" s="3933"/>
      <c r="AP64" s="3933"/>
      <c r="AQ64" s="3933"/>
      <c r="AR64" s="3933"/>
      <c r="AS64" s="3933"/>
      <c r="AT64" s="3933"/>
      <c r="AU64" s="3933"/>
      <c r="AV64" s="3933"/>
      <c r="AW64" s="3933"/>
      <c r="AX64" s="3933"/>
      <c r="AY64" s="3934"/>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3932"/>
      <c r="Z65" s="3933"/>
      <c r="AA65" s="3933"/>
      <c r="AB65" s="3933"/>
      <c r="AC65" s="3933"/>
      <c r="AD65" s="3933"/>
      <c r="AE65" s="3933"/>
      <c r="AF65" s="3933"/>
      <c r="AG65" s="3933"/>
      <c r="AH65" s="3933"/>
      <c r="AI65" s="3933"/>
      <c r="AJ65" s="3933"/>
      <c r="AK65" s="3933"/>
      <c r="AL65" s="3933"/>
      <c r="AM65" s="3933"/>
      <c r="AN65" s="3933"/>
      <c r="AO65" s="3933"/>
      <c r="AP65" s="3933"/>
      <c r="AQ65" s="3933"/>
      <c r="AR65" s="3933"/>
      <c r="AS65" s="3933"/>
      <c r="AT65" s="3933"/>
      <c r="AU65" s="3933"/>
      <c r="AV65" s="3933"/>
      <c r="AW65" s="3933"/>
      <c r="AX65" s="3933"/>
      <c r="AY65" s="3934"/>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3932"/>
      <c r="Z66" s="3933"/>
      <c r="AA66" s="3933"/>
      <c r="AB66" s="3933"/>
      <c r="AC66" s="3933"/>
      <c r="AD66" s="3933"/>
      <c r="AE66" s="3933"/>
      <c r="AF66" s="3933"/>
      <c r="AG66" s="3933"/>
      <c r="AH66" s="3933"/>
      <c r="AI66" s="3933"/>
      <c r="AJ66" s="3933"/>
      <c r="AK66" s="3933"/>
      <c r="AL66" s="3933"/>
      <c r="AM66" s="3933"/>
      <c r="AN66" s="3933"/>
      <c r="AO66" s="3933"/>
      <c r="AP66" s="3933"/>
      <c r="AQ66" s="3933"/>
      <c r="AR66" s="3933"/>
      <c r="AS66" s="3933"/>
      <c r="AT66" s="3933"/>
      <c r="AU66" s="3933"/>
      <c r="AV66" s="3933"/>
      <c r="AW66" s="3933"/>
      <c r="AX66" s="3933"/>
      <c r="AY66" s="3934"/>
    </row>
    <row r="67" spans="1:51" s="45" customFormat="1" ht="23.1" customHeight="1" x14ac:dyDescent="0.15">
      <c r="B67" s="3948"/>
      <c r="C67" s="3949"/>
      <c r="D67" s="4005" t="s">
        <v>21</v>
      </c>
      <c r="E67" s="4006"/>
      <c r="F67" s="4006"/>
      <c r="G67" s="4006"/>
      <c r="H67" s="4006"/>
      <c r="I67" s="4006"/>
      <c r="J67" s="4006"/>
      <c r="K67" s="4006"/>
      <c r="L67" s="4007"/>
      <c r="M67" s="4008">
        <v>31500</v>
      </c>
      <c r="N67" s="4009"/>
      <c r="O67" s="4009"/>
      <c r="P67" s="4009"/>
      <c r="Q67" s="4009"/>
      <c r="R67" s="4010"/>
      <c r="S67" s="4008" t="s">
        <v>181</v>
      </c>
      <c r="T67" s="4009"/>
      <c r="U67" s="4009"/>
      <c r="V67" s="4009"/>
      <c r="W67" s="4009"/>
      <c r="X67" s="4010"/>
      <c r="Y67" s="3935"/>
      <c r="Z67" s="3936"/>
      <c r="AA67" s="3936"/>
      <c r="AB67" s="3936"/>
      <c r="AC67" s="3936"/>
      <c r="AD67" s="3936"/>
      <c r="AE67" s="3936"/>
      <c r="AF67" s="3936"/>
      <c r="AG67" s="3936"/>
      <c r="AH67" s="3936"/>
      <c r="AI67" s="3936"/>
      <c r="AJ67" s="3936"/>
      <c r="AK67" s="3936"/>
      <c r="AL67" s="3936"/>
      <c r="AM67" s="3936"/>
      <c r="AN67" s="3936"/>
      <c r="AO67" s="3936"/>
      <c r="AP67" s="3936"/>
      <c r="AQ67" s="3936"/>
      <c r="AR67" s="3936"/>
      <c r="AS67" s="3936"/>
      <c r="AT67" s="3936"/>
      <c r="AU67" s="3936"/>
      <c r="AV67" s="3936"/>
      <c r="AW67" s="3936"/>
      <c r="AX67" s="3936"/>
      <c r="AY67" s="3937"/>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183</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101</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184</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101</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50</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50</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185</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50</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101</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172</v>
      </c>
      <c r="E90" s="4057"/>
      <c r="F90" s="4057"/>
      <c r="G90" s="4058"/>
      <c r="H90" s="4059" t="s">
        <v>62</v>
      </c>
      <c r="I90" s="4060"/>
      <c r="J90" s="4060"/>
      <c r="K90" s="4060"/>
      <c r="L90" s="4060"/>
      <c r="M90" s="4060"/>
      <c r="N90" s="4060"/>
      <c r="O90" s="4060"/>
      <c r="P90" s="4060"/>
      <c r="Q90" s="4060"/>
      <c r="R90" s="4060"/>
      <c r="S90" s="4060"/>
      <c r="T90" s="4060"/>
      <c r="U90" s="4060"/>
      <c r="V90" s="4061" t="s">
        <v>172</v>
      </c>
      <c r="W90" s="4061"/>
      <c r="X90" s="4061"/>
      <c r="Y90" s="4061"/>
      <c r="Z90" s="4061" t="s">
        <v>172</v>
      </c>
      <c r="AA90" s="4061"/>
      <c r="AB90" s="4061"/>
      <c r="AC90" s="4061"/>
      <c r="AD90" s="4061" t="s">
        <v>172</v>
      </c>
      <c r="AE90" s="4061"/>
      <c r="AF90" s="4061"/>
      <c r="AG90" s="4062"/>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80.85" customHeight="1" thickBot="1" x14ac:dyDescent="0.2">
      <c r="A92" s="51"/>
      <c r="B92" s="4041" t="s">
        <v>64</v>
      </c>
      <c r="C92" s="4042"/>
      <c r="D92" s="4043" t="s">
        <v>186</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187</v>
      </c>
      <c r="C97" s="4025"/>
      <c r="D97" s="4025"/>
      <c r="E97" s="4025"/>
      <c r="F97" s="4026"/>
      <c r="G97" s="4027" t="s">
        <v>188</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35" t="s">
        <v>190</v>
      </c>
      <c r="H99" s="4036"/>
      <c r="I99" s="4036"/>
      <c r="J99" s="4036"/>
      <c r="K99" s="4036"/>
      <c r="L99" s="4036" t="s">
        <v>172</v>
      </c>
      <c r="M99" s="4036"/>
      <c r="N99" s="4036"/>
      <c r="O99" s="4036"/>
      <c r="P99" s="4036"/>
      <c r="Q99" s="4036" t="s">
        <v>172</v>
      </c>
      <c r="R99" s="4036"/>
      <c r="S99" s="4036"/>
      <c r="T99" s="4036"/>
      <c r="U99" s="4036"/>
      <c r="V99" s="4036" t="s">
        <v>172</v>
      </c>
      <c r="W99" s="4036"/>
      <c r="X99" s="4036"/>
      <c r="Y99" s="4036"/>
      <c r="Z99" s="4036"/>
      <c r="AA99" s="4036" t="s">
        <v>172</v>
      </c>
      <c r="AB99" s="4036"/>
      <c r="AC99" s="4036"/>
      <c r="AD99" s="4036"/>
      <c r="AE99" s="4036"/>
      <c r="AF99" s="4036" t="s">
        <v>172</v>
      </c>
      <c r="AG99" s="4036"/>
      <c r="AH99" s="4036"/>
      <c r="AI99" s="4036"/>
      <c r="AJ99" s="4036"/>
      <c r="AK99" s="4036" t="s">
        <v>172</v>
      </c>
      <c r="AL99" s="4036"/>
      <c r="AM99" s="4036"/>
      <c r="AN99" s="4036"/>
      <c r="AO99" s="4036"/>
      <c r="AP99" s="4036" t="s">
        <v>172</v>
      </c>
      <c r="AQ99" s="4036"/>
      <c r="AR99" s="4036"/>
      <c r="AS99" s="4036"/>
      <c r="AT99" s="4036"/>
      <c r="AU99" s="4036" t="s">
        <v>172</v>
      </c>
      <c r="AV99" s="4036"/>
      <c r="AW99" s="4036"/>
      <c r="AX99" s="4036"/>
      <c r="AY99" s="4037"/>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161.69999999999999"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46.5" customHeight="1" x14ac:dyDescent="0.15">
      <c r="A103" s="56"/>
      <c r="B103" s="57" t="s">
        <v>72</v>
      </c>
      <c r="C103" s="58"/>
      <c r="D103" s="58"/>
      <c r="E103" s="58"/>
      <c r="F103" s="58"/>
      <c r="G103" s="58"/>
      <c r="H103" s="58"/>
      <c r="I103" s="58"/>
      <c r="J103" s="58"/>
      <c r="K103" s="58"/>
      <c r="L103" s="59"/>
      <c r="M103" s="4083" t="s">
        <v>101</v>
      </c>
      <c r="N103" s="3786"/>
      <c r="O103" s="3786"/>
      <c r="P103" s="3786"/>
      <c r="Q103" s="3786"/>
      <c r="R103" s="3786"/>
      <c r="S103" s="3786"/>
      <c r="T103" s="3786"/>
      <c r="U103" s="3786"/>
      <c r="V103" s="3786"/>
      <c r="W103" s="3786"/>
      <c r="X103" s="3786"/>
      <c r="Y103" s="3786"/>
      <c r="Z103" s="3786"/>
      <c r="AA103" s="3787"/>
      <c r="AB103" s="60" t="s">
        <v>73</v>
      </c>
      <c r="AC103" s="58"/>
      <c r="AD103" s="58"/>
      <c r="AE103" s="58"/>
      <c r="AF103" s="58"/>
      <c r="AG103" s="58"/>
      <c r="AH103" s="58"/>
      <c r="AI103" s="58"/>
      <c r="AJ103" s="58"/>
      <c r="AK103" s="59"/>
      <c r="AL103" s="4084" t="s">
        <v>191</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63"/>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5"/>
    </row>
    <row r="107" spans="1:51" s="45" customFormat="1" ht="348.9" customHeight="1" x14ac:dyDescent="0.15">
      <c r="B107" s="3764"/>
      <c r="C107" s="3765"/>
      <c r="D107" s="3765"/>
      <c r="E107" s="3765"/>
      <c r="F107" s="3765"/>
      <c r="G107" s="3766"/>
      <c r="H107" s="66"/>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8"/>
    </row>
    <row r="108" spans="1:51" s="45" customFormat="1" ht="324"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193</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069" t="s">
        <v>195</v>
      </c>
      <c r="I113" s="3965"/>
      <c r="J113" s="3965"/>
      <c r="K113" s="3965"/>
      <c r="L113" s="3966"/>
      <c r="M113" s="4070" t="s">
        <v>196</v>
      </c>
      <c r="N113" s="4071"/>
      <c r="O113" s="4071"/>
      <c r="P113" s="4071"/>
      <c r="Q113" s="4071"/>
      <c r="R113" s="4071"/>
      <c r="S113" s="4071"/>
      <c r="T113" s="4071"/>
      <c r="U113" s="4071"/>
      <c r="V113" s="4071"/>
      <c r="W113" s="4071"/>
      <c r="X113" s="4071"/>
      <c r="Y113" s="4072"/>
      <c r="Z113" s="4073">
        <v>253550</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172</v>
      </c>
      <c r="I114" s="3980"/>
      <c r="J114" s="3980"/>
      <c r="K114" s="3980"/>
      <c r="L114" s="3981"/>
      <c r="M114" s="4098" t="s">
        <v>172</v>
      </c>
      <c r="N114" s="4099"/>
      <c r="O114" s="4099"/>
      <c r="P114" s="4099"/>
      <c r="Q114" s="4099"/>
      <c r="R114" s="4099"/>
      <c r="S114" s="4099"/>
      <c r="T114" s="4099"/>
      <c r="U114" s="4099"/>
      <c r="V114" s="4099"/>
      <c r="W114" s="4099"/>
      <c r="X114" s="4099"/>
      <c r="Y114" s="4100"/>
      <c r="Z114" s="4101" t="s">
        <v>172</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172</v>
      </c>
      <c r="I115" s="3980"/>
      <c r="J115" s="3980"/>
      <c r="K115" s="3980"/>
      <c r="L115" s="3981"/>
      <c r="M115" s="4098" t="s">
        <v>172</v>
      </c>
      <c r="N115" s="4099"/>
      <c r="O115" s="4099"/>
      <c r="P115" s="4099"/>
      <c r="Q115" s="4099"/>
      <c r="R115" s="4099"/>
      <c r="S115" s="4099"/>
      <c r="T115" s="4099"/>
      <c r="U115" s="4099"/>
      <c r="V115" s="4099"/>
      <c r="W115" s="4099"/>
      <c r="X115" s="4099"/>
      <c r="Y115" s="4100"/>
      <c r="Z115" s="4101" t="s">
        <v>172</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172</v>
      </c>
      <c r="I116" s="3980"/>
      <c r="J116" s="3980"/>
      <c r="K116" s="3980"/>
      <c r="L116" s="3981"/>
      <c r="M116" s="4098" t="s">
        <v>172</v>
      </c>
      <c r="N116" s="4099"/>
      <c r="O116" s="4099"/>
      <c r="P116" s="4099"/>
      <c r="Q116" s="4099"/>
      <c r="R116" s="4099"/>
      <c r="S116" s="4099"/>
      <c r="T116" s="4099"/>
      <c r="U116" s="4099"/>
      <c r="V116" s="4099"/>
      <c r="W116" s="4099"/>
      <c r="X116" s="4099"/>
      <c r="Y116" s="4100"/>
      <c r="Z116" s="4101" t="s">
        <v>172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253550</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197</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customHeight="1" x14ac:dyDescent="0.15">
      <c r="B124" s="3883"/>
      <c r="C124" s="3884"/>
      <c r="D124" s="3884"/>
      <c r="E124" s="3884"/>
      <c r="F124" s="3884"/>
      <c r="G124" s="3885"/>
      <c r="H124" s="4069" t="s">
        <v>172</v>
      </c>
      <c r="I124" s="3965"/>
      <c r="J124" s="3965"/>
      <c r="K124" s="3965"/>
      <c r="L124" s="3966"/>
      <c r="M124" s="4070" t="s">
        <v>172</v>
      </c>
      <c r="N124" s="4071"/>
      <c r="O124" s="4071"/>
      <c r="P124" s="4071"/>
      <c r="Q124" s="4071"/>
      <c r="R124" s="4071"/>
      <c r="S124" s="4071"/>
      <c r="T124" s="4071"/>
      <c r="U124" s="4071"/>
      <c r="V124" s="4071"/>
      <c r="W124" s="4071"/>
      <c r="X124" s="4071"/>
      <c r="Y124" s="4072"/>
      <c r="Z124" s="4073" t="s">
        <v>172</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0</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193</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4.05" customHeight="1" x14ac:dyDescent="0.15">
      <c r="B206" s="4135">
        <v>1</v>
      </c>
      <c r="C206" s="4135">
        <v>1</v>
      </c>
      <c r="D206" s="4136" t="s">
        <v>211</v>
      </c>
      <c r="E206" s="4136"/>
      <c r="F206" s="4136"/>
      <c r="G206" s="4136"/>
      <c r="H206" s="4136"/>
      <c r="I206" s="4136"/>
      <c r="J206" s="4136"/>
      <c r="K206" s="4136"/>
      <c r="L206" s="4136"/>
      <c r="M206" s="4136"/>
      <c r="N206" s="4136" t="s">
        <v>212</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7">
        <v>253550</v>
      </c>
      <c r="AM206" s="4137"/>
      <c r="AN206" s="4137"/>
      <c r="AO206" s="4137"/>
      <c r="AP206" s="4137"/>
      <c r="AQ206" s="4137"/>
      <c r="AR206" s="4136" t="s">
        <v>172</v>
      </c>
      <c r="AS206" s="4136"/>
      <c r="AT206" s="4136"/>
      <c r="AU206" s="4136"/>
      <c r="AV206" s="4136" t="s">
        <v>172</v>
      </c>
      <c r="AW206" s="4136"/>
      <c r="AX206" s="4136"/>
    </row>
    <row r="207" spans="2:51" s="45" customFormat="1" ht="24.05" customHeight="1" x14ac:dyDescent="0.15">
      <c r="B207" s="4135">
        <v>2</v>
      </c>
      <c r="C207" s="4135">
        <v>1</v>
      </c>
      <c r="D207" s="4136" t="s">
        <v>172</v>
      </c>
      <c r="E207" s="4136"/>
      <c r="F207" s="4136"/>
      <c r="G207" s="4136"/>
      <c r="H207" s="4136"/>
      <c r="I207" s="4136"/>
      <c r="J207" s="4136"/>
      <c r="K207" s="4136"/>
      <c r="L207" s="4136"/>
      <c r="M207" s="4136"/>
      <c r="N207" s="4136" t="s">
        <v>172</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t="s">
        <v>172</v>
      </c>
      <c r="AM207" s="4136"/>
      <c r="AN207" s="4136"/>
      <c r="AO207" s="4136"/>
      <c r="AP207" s="4136"/>
      <c r="AQ207" s="4136"/>
      <c r="AR207" s="4136" t="s">
        <v>172</v>
      </c>
      <c r="AS207" s="4136"/>
      <c r="AT207" s="4136"/>
      <c r="AU207" s="4136"/>
      <c r="AV207" s="4136" t="s">
        <v>172</v>
      </c>
      <c r="AW207" s="4136"/>
      <c r="AX207" s="4136"/>
    </row>
    <row r="208" spans="2:51" s="45" customFormat="1" ht="24.0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4.0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4.0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4.0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4.0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4.0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197</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4.05" customHeight="1" x14ac:dyDescent="0.15">
      <c r="B223" s="4135">
        <v>1</v>
      </c>
      <c r="C223" s="4135">
        <v>1</v>
      </c>
      <c r="D223" s="4136" t="s">
        <v>172</v>
      </c>
      <c r="E223" s="4136"/>
      <c r="F223" s="4136"/>
      <c r="G223" s="4136"/>
      <c r="H223" s="4136"/>
      <c r="I223" s="4136"/>
      <c r="J223" s="4136"/>
      <c r="K223" s="4136"/>
      <c r="L223" s="4136"/>
      <c r="M223" s="4136"/>
      <c r="N223" s="4136" t="s">
        <v>172</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6" t="s">
        <v>172</v>
      </c>
      <c r="AM223" s="4136"/>
      <c r="AN223" s="4136"/>
      <c r="AO223" s="4136"/>
      <c r="AP223" s="4136"/>
      <c r="AQ223" s="4136"/>
      <c r="AR223" s="4136" t="s">
        <v>172</v>
      </c>
      <c r="AS223" s="4136"/>
      <c r="AT223" s="4136"/>
      <c r="AU223" s="4136"/>
      <c r="AV223" s="4136" t="s">
        <v>172</v>
      </c>
      <c r="AW223" s="4136"/>
      <c r="AX223" s="4136"/>
    </row>
    <row r="224" spans="2:50" s="45" customFormat="1" ht="24.05" customHeight="1" x14ac:dyDescent="0.15">
      <c r="B224" s="4135">
        <v>2</v>
      </c>
      <c r="C224" s="4135">
        <v>1</v>
      </c>
      <c r="D224" s="4136" t="s">
        <v>172</v>
      </c>
      <c r="E224" s="4136"/>
      <c r="F224" s="4136"/>
      <c r="G224" s="4136"/>
      <c r="H224" s="4136"/>
      <c r="I224" s="4136"/>
      <c r="J224" s="4136"/>
      <c r="K224" s="4136"/>
      <c r="L224" s="4136"/>
      <c r="M224" s="4136"/>
      <c r="N224" s="4136" t="s">
        <v>172</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t="s">
        <v>172</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172</v>
      </c>
      <c r="E225" s="4136"/>
      <c r="F225" s="4136"/>
      <c r="G225" s="4136"/>
      <c r="H225" s="4136"/>
      <c r="I225" s="4136"/>
      <c r="J225" s="4136"/>
      <c r="K225" s="4136"/>
      <c r="L225" s="4136"/>
      <c r="M225" s="4136"/>
      <c r="N225" s="4136" t="s">
        <v>172</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t="s">
        <v>172</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row r="234" spans="2:50" s="45" customFormat="1" x14ac:dyDescent="0.15">
      <c r="C234" s="77" t="s">
        <v>214</v>
      </c>
    </row>
    <row r="235" spans="2:50" s="45" customFormat="1" ht="34.549999999999997" customHeight="1" x14ac:dyDescent="0.15">
      <c r="B235" s="4135"/>
      <c r="C235" s="4135"/>
      <c r="D235" s="3846" t="s">
        <v>84</v>
      </c>
      <c r="E235" s="3846"/>
      <c r="F235" s="3846"/>
      <c r="G235" s="3846"/>
      <c r="H235" s="3846"/>
      <c r="I235" s="3846"/>
      <c r="J235" s="3846"/>
      <c r="K235" s="3846"/>
      <c r="L235" s="3846"/>
      <c r="M235" s="3846"/>
      <c r="N235" s="3846" t="s">
        <v>85</v>
      </c>
      <c r="O235" s="3846"/>
      <c r="P235" s="3846"/>
      <c r="Q235" s="3846"/>
      <c r="R235" s="3846"/>
      <c r="S235" s="3846"/>
      <c r="T235" s="3846"/>
      <c r="U235" s="3846"/>
      <c r="V235" s="3846"/>
      <c r="W235" s="3846"/>
      <c r="X235" s="3846"/>
      <c r="Y235" s="3846"/>
      <c r="Z235" s="3846"/>
      <c r="AA235" s="3846"/>
      <c r="AB235" s="3846"/>
      <c r="AC235" s="3846"/>
      <c r="AD235" s="3846"/>
      <c r="AE235" s="3846"/>
      <c r="AF235" s="3846"/>
      <c r="AG235" s="3846"/>
      <c r="AH235" s="3846"/>
      <c r="AI235" s="3846"/>
      <c r="AJ235" s="3846"/>
      <c r="AK235" s="3846"/>
      <c r="AL235" s="3846" t="s">
        <v>86</v>
      </c>
      <c r="AM235" s="3846"/>
      <c r="AN235" s="3846"/>
      <c r="AO235" s="3846"/>
      <c r="AP235" s="3846"/>
      <c r="AQ235" s="3846"/>
      <c r="AR235" s="3846" t="s">
        <v>87</v>
      </c>
      <c r="AS235" s="3846"/>
      <c r="AT235" s="3846"/>
      <c r="AU235" s="3846"/>
      <c r="AV235" s="3846" t="s">
        <v>88</v>
      </c>
      <c r="AW235" s="3846"/>
      <c r="AX235" s="3846"/>
    </row>
    <row r="236" spans="2:50" s="45" customFormat="1" ht="24.05" customHeight="1" x14ac:dyDescent="0.15">
      <c r="B236" s="4135">
        <v>1</v>
      </c>
      <c r="C236" s="4135">
        <v>1</v>
      </c>
      <c r="D236" s="4136" t="s">
        <v>172</v>
      </c>
      <c r="E236" s="4136"/>
      <c r="F236" s="4136"/>
      <c r="G236" s="4136"/>
      <c r="H236" s="4136"/>
      <c r="I236" s="4136"/>
      <c r="J236" s="4136"/>
      <c r="K236" s="4136"/>
      <c r="L236" s="4136"/>
      <c r="M236" s="4136"/>
      <c r="N236" s="4136" t="s">
        <v>172</v>
      </c>
      <c r="O236" s="4136"/>
      <c r="P236" s="4136"/>
      <c r="Q236" s="4136"/>
      <c r="R236" s="4136"/>
      <c r="S236" s="4136"/>
      <c r="T236" s="4136"/>
      <c r="U236" s="4136"/>
      <c r="V236" s="4136"/>
      <c r="W236" s="4136"/>
      <c r="X236" s="4136"/>
      <c r="Y236" s="4136"/>
      <c r="Z236" s="4136"/>
      <c r="AA236" s="4136"/>
      <c r="AB236" s="4136"/>
      <c r="AC236" s="4136"/>
      <c r="AD236" s="4136"/>
      <c r="AE236" s="4136"/>
      <c r="AF236" s="4136"/>
      <c r="AG236" s="4136"/>
      <c r="AH236" s="4136"/>
      <c r="AI236" s="4136"/>
      <c r="AJ236" s="4136"/>
      <c r="AK236" s="4136"/>
      <c r="AL236" s="4136" t="s">
        <v>172</v>
      </c>
      <c r="AM236" s="4136"/>
      <c r="AN236" s="4136"/>
      <c r="AO236" s="4136"/>
      <c r="AP236" s="4136"/>
      <c r="AQ236" s="4136"/>
      <c r="AR236" s="4136" t="s">
        <v>172</v>
      </c>
      <c r="AS236" s="4136"/>
      <c r="AT236" s="4136"/>
      <c r="AU236" s="4136"/>
      <c r="AV236" s="4136" t="s">
        <v>172</v>
      </c>
      <c r="AW236" s="4136"/>
      <c r="AX236" s="4136"/>
    </row>
    <row r="237" spans="2:50" s="45" customFormat="1" ht="24.05" customHeight="1" x14ac:dyDescent="0.15">
      <c r="B237" s="4135">
        <v>2</v>
      </c>
      <c r="C237" s="4135">
        <v>1</v>
      </c>
      <c r="D237" s="4136" t="s">
        <v>172</v>
      </c>
      <c r="E237" s="4136"/>
      <c r="F237" s="4136"/>
      <c r="G237" s="4136"/>
      <c r="H237" s="4136"/>
      <c r="I237" s="4136"/>
      <c r="J237" s="4136"/>
      <c r="K237" s="4136"/>
      <c r="L237" s="4136"/>
      <c r="M237" s="4136"/>
      <c r="N237" s="4136" t="s">
        <v>172</v>
      </c>
      <c r="O237" s="4136"/>
      <c r="P237" s="4136"/>
      <c r="Q237" s="4136"/>
      <c r="R237" s="4136"/>
      <c r="S237" s="4136"/>
      <c r="T237" s="4136"/>
      <c r="U237" s="4136"/>
      <c r="V237" s="4136"/>
      <c r="W237" s="4136"/>
      <c r="X237" s="4136"/>
      <c r="Y237" s="4136"/>
      <c r="Z237" s="4136"/>
      <c r="AA237" s="4136"/>
      <c r="AB237" s="4136"/>
      <c r="AC237" s="4136"/>
      <c r="AD237" s="4136"/>
      <c r="AE237" s="4136"/>
      <c r="AF237" s="4136"/>
      <c r="AG237" s="4136"/>
      <c r="AH237" s="4136"/>
      <c r="AI237" s="4136"/>
      <c r="AJ237" s="4136"/>
      <c r="AK237" s="4136"/>
      <c r="AL237" s="4136" t="s">
        <v>172</v>
      </c>
      <c r="AM237" s="4136"/>
      <c r="AN237" s="4136"/>
      <c r="AO237" s="4136"/>
      <c r="AP237" s="4136"/>
      <c r="AQ237" s="4136"/>
      <c r="AR237" s="4136" t="s">
        <v>172</v>
      </c>
      <c r="AS237" s="4136"/>
      <c r="AT237" s="4136"/>
      <c r="AU237" s="4136"/>
      <c r="AV237" s="4136" t="s">
        <v>172</v>
      </c>
      <c r="AW237" s="4136"/>
      <c r="AX237" s="4136"/>
    </row>
    <row r="238" spans="2:50" s="45" customFormat="1" ht="24.05" customHeight="1" x14ac:dyDescent="0.15">
      <c r="B238" s="4135">
        <v>3</v>
      </c>
      <c r="C238" s="4135">
        <v>1</v>
      </c>
      <c r="D238" s="4136" t="s">
        <v>172</v>
      </c>
      <c r="E238" s="4136"/>
      <c r="F238" s="4136"/>
      <c r="G238" s="4136"/>
      <c r="H238" s="4136"/>
      <c r="I238" s="4136"/>
      <c r="J238" s="4136"/>
      <c r="K238" s="4136"/>
      <c r="L238" s="4136"/>
      <c r="M238" s="4136"/>
      <c r="N238" s="4136" t="s">
        <v>172</v>
      </c>
      <c r="O238" s="4136"/>
      <c r="P238" s="4136"/>
      <c r="Q238" s="4136"/>
      <c r="R238" s="4136"/>
      <c r="S238" s="4136"/>
      <c r="T238" s="4136"/>
      <c r="U238" s="4136"/>
      <c r="V238" s="4136"/>
      <c r="W238" s="4136"/>
      <c r="X238" s="4136"/>
      <c r="Y238" s="4136"/>
      <c r="Z238" s="4136"/>
      <c r="AA238" s="4136"/>
      <c r="AB238" s="4136"/>
      <c r="AC238" s="4136"/>
      <c r="AD238" s="4136"/>
      <c r="AE238" s="4136"/>
      <c r="AF238" s="4136"/>
      <c r="AG238" s="4136"/>
      <c r="AH238" s="4136"/>
      <c r="AI238" s="4136"/>
      <c r="AJ238" s="4136"/>
      <c r="AK238" s="4136"/>
      <c r="AL238" s="4136" t="s">
        <v>172</v>
      </c>
      <c r="AM238" s="4136"/>
      <c r="AN238" s="4136"/>
      <c r="AO238" s="4136"/>
      <c r="AP238" s="4136"/>
      <c r="AQ238" s="4136"/>
      <c r="AR238" s="4136" t="s">
        <v>172</v>
      </c>
      <c r="AS238" s="4136"/>
      <c r="AT238" s="4136"/>
      <c r="AU238" s="4136"/>
      <c r="AV238" s="4136" t="s">
        <v>172</v>
      </c>
      <c r="AW238" s="4136"/>
      <c r="AX238" s="4136"/>
    </row>
    <row r="239" spans="2:50" s="45" customFormat="1" ht="24.05" customHeight="1" x14ac:dyDescent="0.15">
      <c r="B239" s="4135">
        <v>4</v>
      </c>
      <c r="C239" s="4135">
        <v>1</v>
      </c>
      <c r="D239" s="4136" t="s">
        <v>172</v>
      </c>
      <c r="E239" s="4136"/>
      <c r="F239" s="4136"/>
      <c r="G239" s="4136"/>
      <c r="H239" s="4136"/>
      <c r="I239" s="4136"/>
      <c r="J239" s="4136"/>
      <c r="K239" s="4136"/>
      <c r="L239" s="4136"/>
      <c r="M239" s="4136"/>
      <c r="N239" s="4136" t="s">
        <v>172</v>
      </c>
      <c r="O239" s="4136"/>
      <c r="P239" s="4136"/>
      <c r="Q239" s="4136"/>
      <c r="R239" s="4136"/>
      <c r="S239" s="4136"/>
      <c r="T239" s="4136"/>
      <c r="U239" s="4136"/>
      <c r="V239" s="4136"/>
      <c r="W239" s="4136"/>
      <c r="X239" s="4136"/>
      <c r="Y239" s="4136"/>
      <c r="Z239" s="4136"/>
      <c r="AA239" s="4136"/>
      <c r="AB239" s="4136"/>
      <c r="AC239" s="4136"/>
      <c r="AD239" s="4136"/>
      <c r="AE239" s="4136"/>
      <c r="AF239" s="4136"/>
      <c r="AG239" s="4136"/>
      <c r="AH239" s="4136"/>
      <c r="AI239" s="4136"/>
      <c r="AJ239" s="4136"/>
      <c r="AK239" s="4136"/>
      <c r="AL239" s="4136" t="s">
        <v>172</v>
      </c>
      <c r="AM239" s="4136"/>
      <c r="AN239" s="4136"/>
      <c r="AO239" s="4136"/>
      <c r="AP239" s="4136"/>
      <c r="AQ239" s="4136"/>
      <c r="AR239" s="4136" t="s">
        <v>172</v>
      </c>
      <c r="AS239" s="4136"/>
      <c r="AT239" s="4136"/>
      <c r="AU239" s="4136"/>
      <c r="AV239" s="4136" t="s">
        <v>172</v>
      </c>
      <c r="AW239" s="4136"/>
      <c r="AX239" s="4136"/>
    </row>
    <row r="240" spans="2:50" s="45" customFormat="1" ht="24.05" customHeight="1" x14ac:dyDescent="0.15">
      <c r="B240" s="4135">
        <v>5</v>
      </c>
      <c r="C240" s="4135">
        <v>1</v>
      </c>
      <c r="D240" s="4136" t="s">
        <v>172</v>
      </c>
      <c r="E240" s="4136"/>
      <c r="F240" s="4136"/>
      <c r="G240" s="4136"/>
      <c r="H240" s="4136"/>
      <c r="I240" s="4136"/>
      <c r="J240" s="4136"/>
      <c r="K240" s="4136"/>
      <c r="L240" s="4136"/>
      <c r="M240" s="4136"/>
      <c r="N240" s="4136" t="s">
        <v>172</v>
      </c>
      <c r="O240" s="4136"/>
      <c r="P240" s="4136"/>
      <c r="Q240" s="4136"/>
      <c r="R240" s="4136"/>
      <c r="S240" s="4136"/>
      <c r="T240" s="4136"/>
      <c r="U240" s="4136"/>
      <c r="V240" s="4136"/>
      <c r="W240" s="4136"/>
      <c r="X240" s="4136"/>
      <c r="Y240" s="4136"/>
      <c r="Z240" s="4136"/>
      <c r="AA240" s="4136"/>
      <c r="AB240" s="4136"/>
      <c r="AC240" s="4136"/>
      <c r="AD240" s="4136"/>
      <c r="AE240" s="4136"/>
      <c r="AF240" s="4136"/>
      <c r="AG240" s="4136"/>
      <c r="AH240" s="4136"/>
      <c r="AI240" s="4136"/>
      <c r="AJ240" s="4136"/>
      <c r="AK240" s="4136"/>
      <c r="AL240" s="4136" t="s">
        <v>172</v>
      </c>
      <c r="AM240" s="4136"/>
      <c r="AN240" s="4136"/>
      <c r="AO240" s="4136"/>
      <c r="AP240" s="4136"/>
      <c r="AQ240" s="4136"/>
      <c r="AR240" s="4136" t="s">
        <v>172</v>
      </c>
      <c r="AS240" s="4136"/>
      <c r="AT240" s="4136"/>
      <c r="AU240" s="4136"/>
      <c r="AV240" s="4136" t="s">
        <v>172</v>
      </c>
      <c r="AW240" s="4136"/>
      <c r="AX240" s="4136"/>
    </row>
    <row r="241" spans="2:50" s="45" customFormat="1" ht="24.05" customHeight="1" x14ac:dyDescent="0.15">
      <c r="B241" s="4135">
        <v>6</v>
      </c>
      <c r="C241" s="4135">
        <v>1</v>
      </c>
      <c r="D241" s="4136" t="s">
        <v>172</v>
      </c>
      <c r="E241" s="4136"/>
      <c r="F241" s="4136"/>
      <c r="G241" s="4136"/>
      <c r="H241" s="4136"/>
      <c r="I241" s="4136"/>
      <c r="J241" s="4136"/>
      <c r="K241" s="4136"/>
      <c r="L241" s="4136"/>
      <c r="M241" s="4136"/>
      <c r="N241" s="4136" t="s">
        <v>172</v>
      </c>
      <c r="O241" s="4136"/>
      <c r="P241" s="4136"/>
      <c r="Q241" s="4136"/>
      <c r="R241" s="4136"/>
      <c r="S241" s="4136"/>
      <c r="T241" s="4136"/>
      <c r="U241" s="4136"/>
      <c r="V241" s="4136"/>
      <c r="W241" s="4136"/>
      <c r="X241" s="4136"/>
      <c r="Y241" s="4136"/>
      <c r="Z241" s="4136"/>
      <c r="AA241" s="4136"/>
      <c r="AB241" s="4136"/>
      <c r="AC241" s="4136"/>
      <c r="AD241" s="4136"/>
      <c r="AE241" s="4136"/>
      <c r="AF241" s="4136"/>
      <c r="AG241" s="4136"/>
      <c r="AH241" s="4136"/>
      <c r="AI241" s="4136"/>
      <c r="AJ241" s="4136"/>
      <c r="AK241" s="4136"/>
      <c r="AL241" s="4136" t="s">
        <v>172</v>
      </c>
      <c r="AM241" s="4136"/>
      <c r="AN241" s="4136"/>
      <c r="AO241" s="4136"/>
      <c r="AP241" s="4136"/>
      <c r="AQ241" s="4136"/>
      <c r="AR241" s="4136" t="s">
        <v>172</v>
      </c>
      <c r="AS241" s="4136"/>
      <c r="AT241" s="4136"/>
      <c r="AU241" s="4136"/>
      <c r="AV241" s="4136" t="s">
        <v>172</v>
      </c>
      <c r="AW241" s="4136"/>
      <c r="AX241" s="4136"/>
    </row>
    <row r="242" spans="2:50" s="45" customFormat="1" ht="24.05" customHeight="1" x14ac:dyDescent="0.15">
      <c r="B242" s="4135">
        <v>7</v>
      </c>
      <c r="C242" s="4135">
        <v>1</v>
      </c>
      <c r="D242" s="4136" t="s">
        <v>172</v>
      </c>
      <c r="E242" s="4136"/>
      <c r="F242" s="4136"/>
      <c r="G242" s="4136"/>
      <c r="H242" s="4136"/>
      <c r="I242" s="4136"/>
      <c r="J242" s="4136"/>
      <c r="K242" s="4136"/>
      <c r="L242" s="4136"/>
      <c r="M242" s="4136"/>
      <c r="N242" s="4136" t="s">
        <v>172</v>
      </c>
      <c r="O242" s="4136"/>
      <c r="P242" s="4136"/>
      <c r="Q242" s="4136"/>
      <c r="R242" s="4136"/>
      <c r="S242" s="4136"/>
      <c r="T242" s="4136"/>
      <c r="U242" s="4136"/>
      <c r="V242" s="4136"/>
      <c r="W242" s="4136"/>
      <c r="X242" s="4136"/>
      <c r="Y242" s="4136"/>
      <c r="Z242" s="4136"/>
      <c r="AA242" s="4136"/>
      <c r="AB242" s="4136"/>
      <c r="AC242" s="4136"/>
      <c r="AD242" s="4136"/>
      <c r="AE242" s="4136"/>
      <c r="AF242" s="4136"/>
      <c r="AG242" s="4136"/>
      <c r="AH242" s="4136"/>
      <c r="AI242" s="4136"/>
      <c r="AJ242" s="4136"/>
      <c r="AK242" s="4136"/>
      <c r="AL242" s="4136" t="s">
        <v>172</v>
      </c>
      <c r="AM242" s="4136"/>
      <c r="AN242" s="4136"/>
      <c r="AO242" s="4136"/>
      <c r="AP242" s="4136"/>
      <c r="AQ242" s="4136"/>
      <c r="AR242" s="4136" t="s">
        <v>172</v>
      </c>
      <c r="AS242" s="4136"/>
      <c r="AT242" s="4136"/>
      <c r="AU242" s="4136"/>
      <c r="AV242" s="4136" t="s">
        <v>172</v>
      </c>
      <c r="AW242" s="4136"/>
      <c r="AX242" s="4136"/>
    </row>
    <row r="243" spans="2:50" s="45" customFormat="1" ht="24.05" customHeight="1" x14ac:dyDescent="0.15">
      <c r="B243" s="4135">
        <v>8</v>
      </c>
      <c r="C243" s="4135">
        <v>1</v>
      </c>
      <c r="D243" s="4136" t="s">
        <v>172</v>
      </c>
      <c r="E243" s="4136"/>
      <c r="F243" s="4136"/>
      <c r="G243" s="4136"/>
      <c r="H243" s="4136"/>
      <c r="I243" s="4136"/>
      <c r="J243" s="4136"/>
      <c r="K243" s="4136"/>
      <c r="L243" s="4136"/>
      <c r="M243" s="4136"/>
      <c r="N243" s="4136" t="s">
        <v>172</v>
      </c>
      <c r="O243" s="4136"/>
      <c r="P243" s="4136"/>
      <c r="Q243" s="4136"/>
      <c r="R243" s="4136"/>
      <c r="S243" s="4136"/>
      <c r="T243" s="4136"/>
      <c r="U243" s="4136"/>
      <c r="V243" s="4136"/>
      <c r="W243" s="4136"/>
      <c r="X243" s="4136"/>
      <c r="Y243" s="4136"/>
      <c r="Z243" s="4136"/>
      <c r="AA243" s="4136"/>
      <c r="AB243" s="4136"/>
      <c r="AC243" s="4136"/>
      <c r="AD243" s="4136"/>
      <c r="AE243" s="4136"/>
      <c r="AF243" s="4136"/>
      <c r="AG243" s="4136"/>
      <c r="AH243" s="4136"/>
      <c r="AI243" s="4136"/>
      <c r="AJ243" s="4136"/>
      <c r="AK243" s="4136"/>
      <c r="AL243" s="4136" t="s">
        <v>172</v>
      </c>
      <c r="AM243" s="4136"/>
      <c r="AN243" s="4136"/>
      <c r="AO243" s="4136"/>
      <c r="AP243" s="4136"/>
      <c r="AQ243" s="4136"/>
      <c r="AR243" s="4136" t="s">
        <v>172</v>
      </c>
      <c r="AS243" s="4136"/>
      <c r="AT243" s="4136"/>
      <c r="AU243" s="4136"/>
      <c r="AV243" s="4136" t="s">
        <v>172</v>
      </c>
      <c r="AW243" s="4136"/>
      <c r="AX243" s="4136"/>
    </row>
    <row r="244" spans="2:50" s="45" customFormat="1" ht="24.05" customHeight="1" x14ac:dyDescent="0.15">
      <c r="B244" s="4135">
        <v>9</v>
      </c>
      <c r="C244" s="4135">
        <v>1</v>
      </c>
      <c r="D244" s="4136" t="s">
        <v>172</v>
      </c>
      <c r="E244" s="4136"/>
      <c r="F244" s="4136"/>
      <c r="G244" s="4136"/>
      <c r="H244" s="4136"/>
      <c r="I244" s="4136"/>
      <c r="J244" s="4136"/>
      <c r="K244" s="4136"/>
      <c r="L244" s="4136"/>
      <c r="M244" s="4136"/>
      <c r="N244" s="4136" t="s">
        <v>172</v>
      </c>
      <c r="O244" s="4136"/>
      <c r="P244" s="4136"/>
      <c r="Q244" s="4136"/>
      <c r="R244" s="4136"/>
      <c r="S244" s="4136"/>
      <c r="T244" s="4136"/>
      <c r="U244" s="4136"/>
      <c r="V244" s="4136"/>
      <c r="W244" s="4136"/>
      <c r="X244" s="4136"/>
      <c r="Y244" s="4136"/>
      <c r="Z244" s="4136"/>
      <c r="AA244" s="4136"/>
      <c r="AB244" s="4136"/>
      <c r="AC244" s="4136"/>
      <c r="AD244" s="4136"/>
      <c r="AE244" s="4136"/>
      <c r="AF244" s="4136"/>
      <c r="AG244" s="4136"/>
      <c r="AH244" s="4136"/>
      <c r="AI244" s="4136"/>
      <c r="AJ244" s="4136"/>
      <c r="AK244" s="4136"/>
      <c r="AL244" s="4136" t="s">
        <v>172</v>
      </c>
      <c r="AM244" s="4136"/>
      <c r="AN244" s="4136"/>
      <c r="AO244" s="4136"/>
      <c r="AP244" s="4136"/>
      <c r="AQ244" s="4136"/>
      <c r="AR244" s="4136" t="s">
        <v>172</v>
      </c>
      <c r="AS244" s="4136"/>
      <c r="AT244" s="4136"/>
      <c r="AU244" s="4136"/>
      <c r="AV244" s="4136" t="s">
        <v>172</v>
      </c>
      <c r="AW244" s="4136"/>
      <c r="AX244" s="4136"/>
    </row>
    <row r="245" spans="2:50" s="45" customFormat="1" ht="24.05" customHeight="1" x14ac:dyDescent="0.15">
      <c r="B245" s="4135">
        <v>10</v>
      </c>
      <c r="C245" s="4135">
        <v>1</v>
      </c>
      <c r="D245" s="4136" t="s">
        <v>172</v>
      </c>
      <c r="E245" s="4136"/>
      <c r="F245" s="4136"/>
      <c r="G245" s="4136"/>
      <c r="H245" s="4136"/>
      <c r="I245" s="4136"/>
      <c r="J245" s="4136"/>
      <c r="K245" s="4136"/>
      <c r="L245" s="4136"/>
      <c r="M245" s="4136"/>
      <c r="N245" s="4136" t="s">
        <v>172</v>
      </c>
      <c r="O245" s="4136"/>
      <c r="P245" s="4136"/>
      <c r="Q245" s="4136"/>
      <c r="R245" s="4136"/>
      <c r="S245" s="4136"/>
      <c r="T245" s="4136"/>
      <c r="U245" s="4136"/>
      <c r="V245" s="4136"/>
      <c r="W245" s="4136"/>
      <c r="X245" s="4136"/>
      <c r="Y245" s="4136"/>
      <c r="Z245" s="4136"/>
      <c r="AA245" s="4136"/>
      <c r="AB245" s="4136"/>
      <c r="AC245" s="4136"/>
      <c r="AD245" s="4136"/>
      <c r="AE245" s="4136"/>
      <c r="AF245" s="4136"/>
      <c r="AG245" s="4136"/>
      <c r="AH245" s="4136"/>
      <c r="AI245" s="4136"/>
      <c r="AJ245" s="4136"/>
      <c r="AK245" s="4136"/>
      <c r="AL245" s="4136" t="s">
        <v>172</v>
      </c>
      <c r="AM245" s="4136"/>
      <c r="AN245" s="4136"/>
      <c r="AO245" s="4136"/>
      <c r="AP245" s="4136"/>
      <c r="AQ245" s="4136"/>
      <c r="AR245" s="4136" t="s">
        <v>172</v>
      </c>
      <c r="AS245" s="4136"/>
      <c r="AT245" s="4136"/>
      <c r="AU245" s="4136"/>
      <c r="AV245" s="4136" t="s">
        <v>172</v>
      </c>
      <c r="AW245" s="4136"/>
      <c r="AX245" s="4136"/>
    </row>
    <row r="246" spans="2:50" s="45" customFormat="1" x14ac:dyDescent="0.15"/>
  </sheetData>
  <sheetProtection formatColumns="0" formatRows="0" selectLockedCells="1"/>
  <mergeCells count="1112">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4:L114"/>
    <mergeCell ref="M114:Y114"/>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Z112:AC112"/>
    <mergeCell ref="AD112:AH112"/>
    <mergeCell ref="AI112:AU112"/>
    <mergeCell ref="AV112:AY112"/>
    <mergeCell ref="H113:L113"/>
    <mergeCell ref="M113:Y113"/>
    <mergeCell ref="Z113:AC113"/>
    <mergeCell ref="AD113:AH113"/>
    <mergeCell ref="AI113:AU113"/>
    <mergeCell ref="AV113:AY113"/>
    <mergeCell ref="B101:AY101"/>
    <mergeCell ref="B102:AY102"/>
    <mergeCell ref="M103:AA103"/>
    <mergeCell ref="AL103:AY103"/>
    <mergeCell ref="B106:G108"/>
    <mergeCell ref="B111:G154"/>
    <mergeCell ref="H111:AC111"/>
    <mergeCell ref="AD111:AY111"/>
    <mergeCell ref="H112:L112"/>
    <mergeCell ref="M112: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B97:F97"/>
    <mergeCell ref="G97:AY97"/>
    <mergeCell ref="B98:AY98"/>
    <mergeCell ref="B99:F99"/>
    <mergeCell ref="G99:AY99"/>
    <mergeCell ref="B100:AY100"/>
    <mergeCell ref="B92:C92"/>
    <mergeCell ref="D92:AY92"/>
    <mergeCell ref="D93:AY93"/>
    <mergeCell ref="D94:AY94"/>
    <mergeCell ref="D95:AY95"/>
    <mergeCell ref="B96:AY96"/>
    <mergeCell ref="D89:G89"/>
    <mergeCell ref="H89:AG89"/>
    <mergeCell ref="D90:G90"/>
    <mergeCell ref="H90:U90"/>
    <mergeCell ref="V90:AG90"/>
    <mergeCell ref="D91:G91"/>
    <mergeCell ref="H91:AG91"/>
    <mergeCell ref="D85:G85"/>
    <mergeCell ref="H85:AG85"/>
    <mergeCell ref="B86:C91"/>
    <mergeCell ref="D86:G86"/>
    <mergeCell ref="H86:AG86"/>
    <mergeCell ref="AH86:AY91"/>
    <mergeCell ref="D87:G87"/>
    <mergeCell ref="H87:AG87"/>
    <mergeCell ref="D88:G88"/>
    <mergeCell ref="H88:AG88"/>
    <mergeCell ref="B81:C85"/>
    <mergeCell ref="D81:G81"/>
    <mergeCell ref="H81:AG81"/>
    <mergeCell ref="AH81:AY85"/>
    <mergeCell ref="D82:G82"/>
    <mergeCell ref="H82:AG82"/>
    <mergeCell ref="D83:G83"/>
    <mergeCell ref="H83:AG83"/>
    <mergeCell ref="D84:G84"/>
    <mergeCell ref="H84:AG84"/>
    <mergeCell ref="B78:C80"/>
    <mergeCell ref="D78:G78"/>
    <mergeCell ref="H78:AG78"/>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S57:X57"/>
    <mergeCell ref="D58:L58"/>
    <mergeCell ref="M58:R58"/>
    <mergeCell ref="S58:X58"/>
    <mergeCell ref="B54:C67"/>
    <mergeCell ref="D54:L54"/>
    <mergeCell ref="M54:R54"/>
    <mergeCell ref="S54:X54"/>
    <mergeCell ref="D65:L65"/>
    <mergeCell ref="M65:R65"/>
    <mergeCell ref="S65:X65"/>
    <mergeCell ref="D66:L66"/>
    <mergeCell ref="M66:R66"/>
    <mergeCell ref="S66:X66"/>
    <mergeCell ref="D63:L63"/>
    <mergeCell ref="M63:R63"/>
    <mergeCell ref="S63:X63"/>
    <mergeCell ref="D64:L64"/>
    <mergeCell ref="M64:R64"/>
    <mergeCell ref="S64:X64"/>
    <mergeCell ref="D61:L61"/>
    <mergeCell ref="M61:R61"/>
    <mergeCell ref="S61:X61"/>
    <mergeCell ref="D62:L62"/>
    <mergeCell ref="M62:R62"/>
    <mergeCell ref="S62:X62"/>
    <mergeCell ref="Y54:AY54"/>
    <mergeCell ref="D55:L55"/>
    <mergeCell ref="M55:R55"/>
    <mergeCell ref="S55:X55"/>
    <mergeCell ref="Y55:AY67"/>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D59:L59"/>
    <mergeCell ref="M59:R59"/>
    <mergeCell ref="S59:X59"/>
    <mergeCell ref="D60:L60"/>
    <mergeCell ref="M60:R60"/>
    <mergeCell ref="S60:X60"/>
    <mergeCell ref="M56:R56"/>
    <mergeCell ref="S56:X56"/>
    <mergeCell ref="D57:L57"/>
    <mergeCell ref="M57:R57"/>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AP45:AT45"/>
    <mergeCell ref="AU45:AY45"/>
    <mergeCell ref="B46:G48"/>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42:AO42"/>
    <mergeCell ref="AP42:AT42"/>
    <mergeCell ref="AU42:AY42"/>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F39:AJ39"/>
    <mergeCell ref="AK39:AO39"/>
    <mergeCell ref="AP39:AT39"/>
    <mergeCell ref="AU39:AY39"/>
    <mergeCell ref="B40:G42"/>
    <mergeCell ref="H40:Y40"/>
    <mergeCell ref="Z40:AB40"/>
    <mergeCell ref="AC40:AE40"/>
    <mergeCell ref="AF40:AJ40"/>
    <mergeCell ref="AK40:AO40"/>
    <mergeCell ref="AK37:AO37"/>
    <mergeCell ref="AP37:AT37"/>
    <mergeCell ref="AU37:AY37"/>
    <mergeCell ref="H38:Y39"/>
    <mergeCell ref="Z38:AB39"/>
    <mergeCell ref="AC38:AE39"/>
    <mergeCell ref="AF38:AJ38"/>
    <mergeCell ref="AK38:AO38"/>
    <mergeCell ref="AP38:AT38"/>
    <mergeCell ref="AU38:AY38"/>
    <mergeCell ref="AU35:AY35"/>
    <mergeCell ref="AF36:AJ36"/>
    <mergeCell ref="AK36:AO36"/>
    <mergeCell ref="AP36:AT36"/>
    <mergeCell ref="AU36:AY36"/>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R1:AY2"/>
    <mergeCell ref="AK2:AQ2"/>
    <mergeCell ref="B3:AY3"/>
    <mergeCell ref="B4:G4"/>
    <mergeCell ref="H4:Y4"/>
    <mergeCell ref="Z4:AE4"/>
    <mergeCell ref="AF4:AQ5"/>
    <mergeCell ref="AR4:AY4"/>
    <mergeCell ref="B5:G5"/>
    <mergeCell ref="H5:Y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68" max="51" man="1"/>
    <brk id="104" max="51" man="1"/>
    <brk id="109" max="51" man="1"/>
    <brk id="154" max="51"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33"/>
  <sheetViews>
    <sheetView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K1" s="4140"/>
      <c r="AL1" s="4140"/>
      <c r="AM1" s="4140"/>
      <c r="AN1" s="4140"/>
      <c r="AO1" s="4140"/>
      <c r="AP1" s="4140"/>
      <c r="AQ1" s="4140"/>
      <c r="AR1" s="3724" t="s">
        <v>215</v>
      </c>
      <c r="AS1" s="3724"/>
      <c r="AT1" s="3724"/>
      <c r="AU1" s="3724"/>
      <c r="AV1" s="3724"/>
      <c r="AW1" s="3724"/>
      <c r="AX1" s="3724"/>
      <c r="AY1" s="3724"/>
    </row>
    <row r="2" spans="2:51" s="45" customFormat="1" ht="21.8" customHeight="1" thickBot="1" x14ac:dyDescent="0.2">
      <c r="AK2" s="4141" t="s">
        <v>216</v>
      </c>
      <c r="AL2" s="4141"/>
      <c r="AM2" s="4141"/>
      <c r="AN2" s="4141"/>
      <c r="AO2" s="4141"/>
      <c r="AP2" s="4141"/>
      <c r="AQ2" s="4141"/>
      <c r="AR2" s="3725"/>
      <c r="AS2" s="3725"/>
      <c r="AT2" s="3725"/>
      <c r="AU2" s="3725"/>
      <c r="AV2" s="3725"/>
      <c r="AW2" s="3725"/>
      <c r="AX2" s="3725"/>
      <c r="AY2" s="3725"/>
    </row>
    <row r="3" spans="2:51" s="45" customFormat="1" ht="29.95" customHeight="1" thickBot="1" x14ac:dyDescent="0.2">
      <c r="B3" s="4142" t="s">
        <v>217</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34.549999999999997" customHeight="1" x14ac:dyDescent="0.15">
      <c r="B4" s="3730" t="s">
        <v>1</v>
      </c>
      <c r="C4" s="3731"/>
      <c r="D4" s="3731"/>
      <c r="E4" s="3731"/>
      <c r="F4" s="3731"/>
      <c r="G4" s="3731"/>
      <c r="H4" s="3732" t="s">
        <v>218</v>
      </c>
      <c r="I4" s="3733"/>
      <c r="J4" s="3733"/>
      <c r="K4" s="3733"/>
      <c r="L4" s="3733"/>
      <c r="M4" s="3733"/>
      <c r="N4" s="3733"/>
      <c r="O4" s="3733"/>
      <c r="P4" s="3733"/>
      <c r="Q4" s="3733"/>
      <c r="R4" s="3733"/>
      <c r="S4" s="3733"/>
      <c r="T4" s="3733"/>
      <c r="U4" s="3733"/>
      <c r="V4" s="3733"/>
      <c r="W4" s="3733"/>
      <c r="X4" s="3733"/>
      <c r="Y4" s="3734"/>
      <c r="Z4" s="3735" t="s">
        <v>219</v>
      </c>
      <c r="AA4" s="3736"/>
      <c r="AB4" s="3736"/>
      <c r="AC4" s="3736"/>
      <c r="AD4" s="3736"/>
      <c r="AE4" s="3737"/>
      <c r="AF4" s="4145" t="s">
        <v>220</v>
      </c>
      <c r="AG4" s="4146"/>
      <c r="AH4" s="4146"/>
      <c r="AI4" s="4146"/>
      <c r="AJ4" s="4146"/>
      <c r="AK4" s="4146"/>
      <c r="AL4" s="4146"/>
      <c r="AM4" s="4146"/>
      <c r="AN4" s="4146"/>
      <c r="AO4" s="4146"/>
      <c r="AP4" s="4146"/>
      <c r="AQ4" s="4147"/>
      <c r="AR4" s="3744" t="s">
        <v>2</v>
      </c>
      <c r="AS4" s="3736"/>
      <c r="AT4" s="3736"/>
      <c r="AU4" s="3736"/>
      <c r="AV4" s="3736"/>
      <c r="AW4" s="3736"/>
      <c r="AX4" s="3736"/>
      <c r="AY4" s="3745"/>
    </row>
    <row r="5" spans="2:51" s="45" customFormat="1" ht="28.15" customHeight="1" x14ac:dyDescent="0.15">
      <c r="B5" s="3746" t="s">
        <v>3</v>
      </c>
      <c r="C5" s="3747"/>
      <c r="D5" s="3747"/>
      <c r="E5" s="3747"/>
      <c r="F5" s="3747"/>
      <c r="G5" s="3748"/>
      <c r="H5" s="3749" t="s">
        <v>221</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148"/>
      <c r="AG5" s="3852"/>
      <c r="AH5" s="3852"/>
      <c r="AI5" s="3852"/>
      <c r="AJ5" s="3852"/>
      <c r="AK5" s="3852"/>
      <c r="AL5" s="3852"/>
      <c r="AM5" s="3852"/>
      <c r="AN5" s="3852"/>
      <c r="AO5" s="3852"/>
      <c r="AP5" s="3852"/>
      <c r="AQ5" s="3853"/>
      <c r="AR5" s="3798" t="s">
        <v>222</v>
      </c>
      <c r="AS5" s="3799"/>
      <c r="AT5" s="3799"/>
      <c r="AU5" s="3799"/>
      <c r="AV5" s="3799"/>
      <c r="AW5" s="3799"/>
      <c r="AX5" s="3799"/>
      <c r="AY5" s="3800"/>
    </row>
    <row r="6" spans="2:51" s="45" customFormat="1" ht="30.8" customHeight="1" x14ac:dyDescent="0.15">
      <c r="B6" s="3752" t="s">
        <v>5</v>
      </c>
      <c r="C6" s="3753"/>
      <c r="D6" s="3753"/>
      <c r="E6" s="3753"/>
      <c r="F6" s="3753"/>
      <c r="G6" s="3753"/>
      <c r="H6" s="4155" t="s">
        <v>223</v>
      </c>
      <c r="I6" s="4156"/>
      <c r="J6" s="4156"/>
      <c r="K6" s="4156"/>
      <c r="L6" s="4156"/>
      <c r="M6" s="4156"/>
      <c r="N6" s="4156"/>
      <c r="O6" s="4156"/>
      <c r="P6" s="4156"/>
      <c r="Q6" s="4156"/>
      <c r="R6" s="4156"/>
      <c r="S6" s="4156"/>
      <c r="T6" s="4156"/>
      <c r="U6" s="4156"/>
      <c r="V6" s="4156"/>
      <c r="W6" s="4156"/>
      <c r="X6" s="4156"/>
      <c r="Y6" s="4157"/>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4149" t="s">
        <v>225</v>
      </c>
      <c r="I7" s="4150"/>
      <c r="J7" s="4150"/>
      <c r="K7" s="4150"/>
      <c r="L7" s="4150"/>
      <c r="M7" s="4150"/>
      <c r="N7" s="4150"/>
      <c r="O7" s="4150"/>
      <c r="P7" s="4150"/>
      <c r="Q7" s="4150"/>
      <c r="R7" s="4150"/>
      <c r="S7" s="4150"/>
      <c r="T7" s="4150"/>
      <c r="U7" s="4150"/>
      <c r="V7" s="4150"/>
      <c r="W7" s="4150"/>
      <c r="X7" s="4150"/>
      <c r="Y7" s="4151"/>
      <c r="Z7" s="3785" t="s">
        <v>226</v>
      </c>
      <c r="AA7" s="3786"/>
      <c r="AB7" s="3786"/>
      <c r="AC7" s="3786"/>
      <c r="AD7" s="3786"/>
      <c r="AE7" s="3787"/>
      <c r="AF7" s="3789" t="s">
        <v>227</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4.05" customHeight="1" x14ac:dyDescent="0.15">
      <c r="B8" s="3777"/>
      <c r="C8" s="3778"/>
      <c r="D8" s="3778"/>
      <c r="E8" s="3778"/>
      <c r="F8" s="3778"/>
      <c r="G8" s="3778"/>
      <c r="H8" s="4152"/>
      <c r="I8" s="4153"/>
      <c r="J8" s="4153"/>
      <c r="K8" s="4153"/>
      <c r="L8" s="4153"/>
      <c r="M8" s="4153"/>
      <c r="N8" s="4153"/>
      <c r="O8" s="4153"/>
      <c r="P8" s="4153"/>
      <c r="Q8" s="4153"/>
      <c r="R8" s="4153"/>
      <c r="S8" s="4153"/>
      <c r="T8" s="4153"/>
      <c r="U8" s="4153"/>
      <c r="V8" s="4153"/>
      <c r="W8" s="4153"/>
      <c r="X8" s="4153"/>
      <c r="Y8" s="415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83.3" customHeight="1" x14ac:dyDescent="0.15">
      <c r="B9" s="3752" t="s">
        <v>113</v>
      </c>
      <c r="C9" s="3753"/>
      <c r="D9" s="3753"/>
      <c r="E9" s="3753"/>
      <c r="F9" s="3753"/>
      <c r="G9" s="3753"/>
      <c r="H9" s="3754" t="s">
        <v>228</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76.599999999999994" customHeight="1" x14ac:dyDescent="0.15">
      <c r="B10" s="3752" t="s">
        <v>114</v>
      </c>
      <c r="C10" s="3753"/>
      <c r="D10" s="3753"/>
      <c r="E10" s="3753"/>
      <c r="F10" s="3753"/>
      <c r="G10" s="3753"/>
      <c r="H10" s="3754" t="s">
        <v>229</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230</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4161">
        <v>49966</v>
      </c>
      <c r="AM13" s="4162"/>
      <c r="AN13" s="4162"/>
      <c r="AO13" s="4162"/>
      <c r="AP13" s="4162"/>
      <c r="AQ13" s="4162"/>
      <c r="AR13" s="4163"/>
      <c r="AS13" s="4164" t="s">
        <v>181</v>
      </c>
      <c r="AT13" s="4165"/>
      <c r="AU13" s="4165"/>
      <c r="AV13" s="4165"/>
      <c r="AW13" s="4165"/>
      <c r="AX13" s="4165"/>
      <c r="AY13" s="4166"/>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9">
        <v>25435</v>
      </c>
      <c r="AF14" s="3810"/>
      <c r="AG14" s="3810"/>
      <c r="AH14" s="3810"/>
      <c r="AI14" s="3810"/>
      <c r="AJ14" s="3810"/>
      <c r="AK14" s="3811"/>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v>6113</v>
      </c>
      <c r="AF15" s="3817"/>
      <c r="AG15" s="3817"/>
      <c r="AH15" s="3817"/>
      <c r="AI15" s="3817"/>
      <c r="AJ15" s="3817"/>
      <c r="AK15" s="3817"/>
      <c r="AL15" s="4158">
        <v>118784</v>
      </c>
      <c r="AM15" s="4159"/>
      <c r="AN15" s="4159"/>
      <c r="AO15" s="4159"/>
      <c r="AP15" s="4159"/>
      <c r="AQ15" s="4159"/>
      <c r="AR15" s="4160"/>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31548</v>
      </c>
      <c r="AF16" s="3844"/>
      <c r="AG16" s="3844"/>
      <c r="AH16" s="3844"/>
      <c r="AI16" s="3844"/>
      <c r="AJ16" s="3844"/>
      <c r="AK16" s="3844"/>
      <c r="AL16" s="3844">
        <v>168750</v>
      </c>
      <c r="AM16" s="3844"/>
      <c r="AN16" s="3844"/>
      <c r="AO16" s="3844"/>
      <c r="AP16" s="3844"/>
      <c r="AQ16" s="3844"/>
      <c r="AR16" s="3844"/>
      <c r="AS16" s="3844" t="s">
        <v>102</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31536</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102</v>
      </c>
      <c r="R18" s="3835"/>
      <c r="S18" s="3835"/>
      <c r="T18" s="3835"/>
      <c r="U18" s="3835"/>
      <c r="V18" s="3835"/>
      <c r="W18" s="3835"/>
      <c r="X18" s="3835" t="s">
        <v>102</v>
      </c>
      <c r="Y18" s="3835"/>
      <c r="Z18" s="3835"/>
      <c r="AA18" s="3835"/>
      <c r="AB18" s="3835"/>
      <c r="AC18" s="3835"/>
      <c r="AD18" s="3835"/>
      <c r="AE18" s="3835">
        <v>0.99961962723469</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21.8" customHeight="1" x14ac:dyDescent="0.15">
      <c r="B20" s="3863"/>
      <c r="C20" s="3864"/>
      <c r="D20" s="3864"/>
      <c r="E20" s="3864"/>
      <c r="F20" s="3864"/>
      <c r="G20" s="3865"/>
      <c r="H20" s="3848" t="s">
        <v>231</v>
      </c>
      <c r="I20" s="3849"/>
      <c r="J20" s="3849"/>
      <c r="K20" s="3849"/>
      <c r="L20" s="3849"/>
      <c r="M20" s="3849"/>
      <c r="N20" s="3849"/>
      <c r="O20" s="3849"/>
      <c r="P20" s="3849"/>
      <c r="Q20" s="3849"/>
      <c r="R20" s="3849"/>
      <c r="S20" s="3849"/>
      <c r="T20" s="3849"/>
      <c r="U20" s="3849"/>
      <c r="V20" s="3849"/>
      <c r="W20" s="3849"/>
      <c r="X20" s="3849"/>
      <c r="Y20" s="3850"/>
      <c r="Z20" s="3889" t="s">
        <v>27</v>
      </c>
      <c r="AA20" s="3890"/>
      <c r="AB20" s="4167"/>
      <c r="AC20" s="3857" t="s">
        <v>174</v>
      </c>
      <c r="AD20" s="3857"/>
      <c r="AE20" s="3857"/>
      <c r="AF20" s="3858" t="s">
        <v>232</v>
      </c>
      <c r="AG20" s="3858"/>
      <c r="AH20" s="3858"/>
      <c r="AI20" s="3858"/>
      <c r="AJ20" s="3858"/>
      <c r="AK20" s="3858" t="s">
        <v>232</v>
      </c>
      <c r="AL20" s="3858"/>
      <c r="AM20" s="3858"/>
      <c r="AN20" s="3858"/>
      <c r="AO20" s="3858"/>
      <c r="AP20" s="3858" t="s">
        <v>232</v>
      </c>
      <c r="AQ20" s="3858"/>
      <c r="AR20" s="3858"/>
      <c r="AS20" s="3858"/>
      <c r="AT20" s="3858"/>
      <c r="AU20" s="4168">
        <v>1</v>
      </c>
      <c r="AV20" s="4168"/>
      <c r="AW20" s="4168"/>
      <c r="AX20" s="4168"/>
      <c r="AY20" s="4169"/>
    </row>
    <row r="21" spans="2:51" s="45" customFormat="1" ht="24.75"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232</v>
      </c>
      <c r="AG21" s="3873"/>
      <c r="AH21" s="3873"/>
      <c r="AI21" s="3873"/>
      <c r="AJ21" s="3873"/>
      <c r="AK21" s="3873" t="s">
        <v>232</v>
      </c>
      <c r="AL21" s="3873"/>
      <c r="AM21" s="3873"/>
      <c r="AN21" s="3873"/>
      <c r="AO21" s="3873"/>
      <c r="AP21" s="3873" t="s">
        <v>232</v>
      </c>
      <c r="AQ21" s="3873"/>
      <c r="AR21" s="3873"/>
      <c r="AS21" s="3873"/>
      <c r="AT21" s="3873"/>
      <c r="AU21" s="3874"/>
      <c r="AV21" s="3874"/>
      <c r="AW21" s="3874"/>
      <c r="AX21" s="3874"/>
      <c r="AY21" s="3875"/>
    </row>
    <row r="22" spans="2:51" s="45" customFormat="1" ht="31.6"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167</v>
      </c>
      <c r="AV22" s="3846"/>
      <c r="AW22" s="3846"/>
      <c r="AX22" s="3846"/>
      <c r="AY22" s="3847"/>
    </row>
    <row r="23" spans="2:51" s="45" customFormat="1" ht="22.6" customHeight="1" x14ac:dyDescent="0.15">
      <c r="B23" s="3863"/>
      <c r="C23" s="3864"/>
      <c r="D23" s="3864"/>
      <c r="E23" s="3864"/>
      <c r="F23" s="3864"/>
      <c r="G23" s="3865"/>
      <c r="H23" s="4170" t="s">
        <v>233</v>
      </c>
      <c r="I23" s="3920"/>
      <c r="J23" s="3920"/>
      <c r="K23" s="3920"/>
      <c r="L23" s="3920"/>
      <c r="M23" s="3920"/>
      <c r="N23" s="3920"/>
      <c r="O23" s="3920"/>
      <c r="P23" s="3920"/>
      <c r="Q23" s="3920"/>
      <c r="R23" s="3920"/>
      <c r="S23" s="3920"/>
      <c r="T23" s="3920"/>
      <c r="U23" s="3920"/>
      <c r="V23" s="3920"/>
      <c r="W23" s="3920"/>
      <c r="X23" s="3920"/>
      <c r="Y23" s="4171"/>
      <c r="Z23" s="3889" t="s">
        <v>27</v>
      </c>
      <c r="AA23" s="3890"/>
      <c r="AB23" s="4167"/>
      <c r="AC23" s="3857" t="s">
        <v>174</v>
      </c>
      <c r="AD23" s="3857"/>
      <c r="AE23" s="3857"/>
      <c r="AF23" s="3858" t="s">
        <v>232</v>
      </c>
      <c r="AG23" s="3858"/>
      <c r="AH23" s="3858"/>
      <c r="AI23" s="3858"/>
      <c r="AJ23" s="3858"/>
      <c r="AK23" s="3858" t="s">
        <v>232</v>
      </c>
      <c r="AL23" s="3858"/>
      <c r="AM23" s="3858"/>
      <c r="AN23" s="3858"/>
      <c r="AO23" s="3858"/>
      <c r="AP23" s="3858" t="s">
        <v>232</v>
      </c>
      <c r="AQ23" s="3858"/>
      <c r="AR23" s="3858"/>
      <c r="AS23" s="3858"/>
      <c r="AT23" s="3858"/>
      <c r="AU23" s="4168">
        <v>1</v>
      </c>
      <c r="AV23" s="4168"/>
      <c r="AW23" s="4168"/>
      <c r="AX23" s="4168"/>
      <c r="AY23" s="4169"/>
    </row>
    <row r="24" spans="2:51" s="45" customFormat="1" ht="27" customHeight="1" x14ac:dyDescent="0.15">
      <c r="B24" s="3866"/>
      <c r="C24" s="3867"/>
      <c r="D24" s="3867"/>
      <c r="E24" s="3867"/>
      <c r="F24" s="3867"/>
      <c r="G24" s="3868"/>
      <c r="H24" s="4172"/>
      <c r="I24" s="4173"/>
      <c r="J24" s="4173"/>
      <c r="K24" s="4173"/>
      <c r="L24" s="4173"/>
      <c r="M24" s="4173"/>
      <c r="N24" s="4173"/>
      <c r="O24" s="4173"/>
      <c r="P24" s="4173"/>
      <c r="Q24" s="4173"/>
      <c r="R24" s="4173"/>
      <c r="S24" s="4173"/>
      <c r="T24" s="4173"/>
      <c r="U24" s="4173"/>
      <c r="V24" s="4173"/>
      <c r="W24" s="4173"/>
      <c r="X24" s="4173"/>
      <c r="Y24" s="4174"/>
      <c r="Z24" s="3772" t="s">
        <v>28</v>
      </c>
      <c r="AA24" s="3773"/>
      <c r="AB24" s="3774"/>
      <c r="AC24" s="3873" t="s">
        <v>171</v>
      </c>
      <c r="AD24" s="3873"/>
      <c r="AE24" s="3873"/>
      <c r="AF24" s="3873" t="s">
        <v>232</v>
      </c>
      <c r="AG24" s="3873"/>
      <c r="AH24" s="3873"/>
      <c r="AI24" s="3873"/>
      <c r="AJ24" s="3873"/>
      <c r="AK24" s="3873" t="s">
        <v>232</v>
      </c>
      <c r="AL24" s="3873"/>
      <c r="AM24" s="3873"/>
      <c r="AN24" s="3873"/>
      <c r="AO24" s="3873"/>
      <c r="AP24" s="3873" t="s">
        <v>232</v>
      </c>
      <c r="AQ24" s="3873"/>
      <c r="AR24" s="3873"/>
      <c r="AS24" s="3873"/>
      <c r="AT24" s="3873"/>
      <c r="AU24" s="3874"/>
      <c r="AV24" s="3874"/>
      <c r="AW24" s="3874"/>
      <c r="AX24" s="3874"/>
      <c r="AY24" s="3875"/>
    </row>
    <row r="25" spans="2:51" s="45" customFormat="1" ht="31.6"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167</v>
      </c>
      <c r="AV25" s="3846"/>
      <c r="AW25" s="3846"/>
      <c r="AX25" s="3846"/>
      <c r="AY25" s="3847"/>
    </row>
    <row r="26" spans="2:51" s="45" customFormat="1" ht="27" customHeight="1" x14ac:dyDescent="0.15">
      <c r="B26" s="3863"/>
      <c r="C26" s="3864"/>
      <c r="D26" s="3864"/>
      <c r="E26" s="3864"/>
      <c r="F26" s="3864"/>
      <c r="G26" s="3865"/>
      <c r="H26" s="4170" t="s">
        <v>234</v>
      </c>
      <c r="I26" s="3920"/>
      <c r="J26" s="3920"/>
      <c r="K26" s="3920"/>
      <c r="L26" s="3920"/>
      <c r="M26" s="3920"/>
      <c r="N26" s="3920"/>
      <c r="O26" s="3920"/>
      <c r="P26" s="3920"/>
      <c r="Q26" s="3920"/>
      <c r="R26" s="3920"/>
      <c r="S26" s="3920"/>
      <c r="T26" s="3920"/>
      <c r="U26" s="3920"/>
      <c r="V26" s="3920"/>
      <c r="W26" s="3920"/>
      <c r="X26" s="3920"/>
      <c r="Y26" s="4171"/>
      <c r="Z26" s="3889" t="s">
        <v>27</v>
      </c>
      <c r="AA26" s="3890"/>
      <c r="AB26" s="4167"/>
      <c r="AC26" s="3857" t="s">
        <v>172</v>
      </c>
      <c r="AD26" s="3857"/>
      <c r="AE26" s="3857"/>
      <c r="AF26" s="3858" t="s">
        <v>232</v>
      </c>
      <c r="AG26" s="3858"/>
      <c r="AH26" s="3858"/>
      <c r="AI26" s="3858"/>
      <c r="AJ26" s="3858"/>
      <c r="AK26" s="3858" t="s">
        <v>232</v>
      </c>
      <c r="AL26" s="3858"/>
      <c r="AM26" s="3858"/>
      <c r="AN26" s="3858"/>
      <c r="AO26" s="3858"/>
      <c r="AP26" s="3858" t="s">
        <v>232</v>
      </c>
      <c r="AQ26" s="3858"/>
      <c r="AR26" s="3858"/>
      <c r="AS26" s="3858"/>
      <c r="AT26" s="3858"/>
      <c r="AU26" s="4168">
        <v>1</v>
      </c>
      <c r="AV26" s="4168"/>
      <c r="AW26" s="4168"/>
      <c r="AX26" s="4168"/>
      <c r="AY26" s="4169"/>
    </row>
    <row r="27" spans="2:51" s="45" customFormat="1" ht="22.6" customHeight="1" x14ac:dyDescent="0.15">
      <c r="B27" s="3866"/>
      <c r="C27" s="3867"/>
      <c r="D27" s="3867"/>
      <c r="E27" s="3867"/>
      <c r="F27" s="3867"/>
      <c r="G27" s="3868"/>
      <c r="H27" s="4172"/>
      <c r="I27" s="4173"/>
      <c r="J27" s="4173"/>
      <c r="K27" s="4173"/>
      <c r="L27" s="4173"/>
      <c r="M27" s="4173"/>
      <c r="N27" s="4173"/>
      <c r="O27" s="4173"/>
      <c r="P27" s="4173"/>
      <c r="Q27" s="4173"/>
      <c r="R27" s="4173"/>
      <c r="S27" s="4173"/>
      <c r="T27" s="4173"/>
      <c r="U27" s="4173"/>
      <c r="V27" s="4173"/>
      <c r="W27" s="4173"/>
      <c r="X27" s="4173"/>
      <c r="Y27" s="4174"/>
      <c r="Z27" s="3772" t="s">
        <v>28</v>
      </c>
      <c r="AA27" s="3773"/>
      <c r="AB27" s="3774"/>
      <c r="AC27" s="3873" t="s">
        <v>171</v>
      </c>
      <c r="AD27" s="3873"/>
      <c r="AE27" s="3873"/>
      <c r="AF27" s="3873" t="s">
        <v>232</v>
      </c>
      <c r="AG27" s="3873"/>
      <c r="AH27" s="3873"/>
      <c r="AI27" s="3873"/>
      <c r="AJ27" s="3873"/>
      <c r="AK27" s="3873" t="s">
        <v>232</v>
      </c>
      <c r="AL27" s="3873"/>
      <c r="AM27" s="3873"/>
      <c r="AN27" s="3873"/>
      <c r="AO27" s="3873"/>
      <c r="AP27" s="3873" t="s">
        <v>232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26.2" customHeight="1" x14ac:dyDescent="0.15">
      <c r="B35" s="3883"/>
      <c r="C35" s="3884"/>
      <c r="D35" s="3884"/>
      <c r="E35" s="3884"/>
      <c r="F35" s="3884"/>
      <c r="G35" s="3885"/>
      <c r="H35" s="4170" t="s">
        <v>235</v>
      </c>
      <c r="I35" s="3920"/>
      <c r="J35" s="3920"/>
      <c r="K35" s="3920"/>
      <c r="L35" s="3920"/>
      <c r="M35" s="3920"/>
      <c r="N35" s="3920"/>
      <c r="O35" s="3920"/>
      <c r="P35" s="3920"/>
      <c r="Q35" s="3920"/>
      <c r="R35" s="3920"/>
      <c r="S35" s="3920"/>
      <c r="T35" s="3920"/>
      <c r="U35" s="3920"/>
      <c r="V35" s="3920"/>
      <c r="W35" s="3920"/>
      <c r="X35" s="3920"/>
      <c r="Y35" s="4171"/>
      <c r="Z35" s="3892" t="s">
        <v>32</v>
      </c>
      <c r="AA35" s="3893"/>
      <c r="AB35" s="3894"/>
      <c r="AC35" s="3898" t="s">
        <v>174</v>
      </c>
      <c r="AD35" s="3899"/>
      <c r="AE35" s="3900"/>
      <c r="AF35" s="3873" t="s">
        <v>232</v>
      </c>
      <c r="AG35" s="3873"/>
      <c r="AH35" s="3873"/>
      <c r="AI35" s="3873"/>
      <c r="AJ35" s="3873"/>
      <c r="AK35" s="3873" t="s">
        <v>232</v>
      </c>
      <c r="AL35" s="3873"/>
      <c r="AM35" s="3873"/>
      <c r="AN35" s="3873"/>
      <c r="AO35" s="3873"/>
      <c r="AP35" s="3873">
        <v>198</v>
      </c>
      <c r="AQ35" s="3873"/>
      <c r="AR35" s="3873"/>
      <c r="AS35" s="3873"/>
      <c r="AT35" s="3873"/>
      <c r="AU35" s="3904" t="s">
        <v>33</v>
      </c>
      <c r="AV35" s="3877"/>
      <c r="AW35" s="3877"/>
      <c r="AX35" s="3877"/>
      <c r="AY35" s="3905"/>
    </row>
    <row r="36" spans="2:51" s="45" customFormat="1" ht="26.2" customHeight="1" x14ac:dyDescent="0.15">
      <c r="B36" s="3886"/>
      <c r="C36" s="3887"/>
      <c r="D36" s="3887"/>
      <c r="E36" s="3887"/>
      <c r="F36" s="3887"/>
      <c r="G36" s="3888"/>
      <c r="H36" s="4172"/>
      <c r="I36" s="4173"/>
      <c r="J36" s="4173"/>
      <c r="K36" s="4173"/>
      <c r="L36" s="4173"/>
      <c r="M36" s="4173"/>
      <c r="N36" s="4173"/>
      <c r="O36" s="4173"/>
      <c r="P36" s="4173"/>
      <c r="Q36" s="4173"/>
      <c r="R36" s="4173"/>
      <c r="S36" s="4173"/>
      <c r="T36" s="4173"/>
      <c r="U36" s="4173"/>
      <c r="V36" s="4173"/>
      <c r="W36" s="4173"/>
      <c r="X36" s="4173"/>
      <c r="Y36" s="4174"/>
      <c r="Z36" s="3895"/>
      <c r="AA36" s="3896"/>
      <c r="AB36" s="3897"/>
      <c r="AC36" s="3901"/>
      <c r="AD36" s="3902"/>
      <c r="AE36" s="3903"/>
      <c r="AF36" s="3906" t="s">
        <v>236</v>
      </c>
      <c r="AG36" s="3907"/>
      <c r="AH36" s="3907"/>
      <c r="AI36" s="3907"/>
      <c r="AJ36" s="3908"/>
      <c r="AK36" s="3906" t="s">
        <v>236</v>
      </c>
      <c r="AL36" s="3907"/>
      <c r="AM36" s="3907"/>
      <c r="AN36" s="3907"/>
      <c r="AO36" s="3908"/>
      <c r="AP36" s="3906" t="s">
        <v>236</v>
      </c>
      <c r="AQ36" s="3907"/>
      <c r="AR36" s="3907"/>
      <c r="AS36" s="3907"/>
      <c r="AT36" s="3908"/>
      <c r="AU36" s="3906" t="s">
        <v>237</v>
      </c>
      <c r="AV36" s="3907"/>
      <c r="AW36" s="3907"/>
      <c r="AX36" s="3907"/>
      <c r="AY36" s="3909"/>
    </row>
    <row r="37" spans="2:51" s="45" customFormat="1" ht="31.6"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24.75" customHeight="1" x14ac:dyDescent="0.15">
      <c r="B38" s="3883"/>
      <c r="C38" s="3884"/>
      <c r="D38" s="3884"/>
      <c r="E38" s="3884"/>
      <c r="F38" s="3884"/>
      <c r="G38" s="3885"/>
      <c r="H38" s="4170" t="s">
        <v>238</v>
      </c>
      <c r="I38" s="3920"/>
      <c r="J38" s="3920"/>
      <c r="K38" s="3920"/>
      <c r="L38" s="3920"/>
      <c r="M38" s="3920"/>
      <c r="N38" s="3920"/>
      <c r="O38" s="3920"/>
      <c r="P38" s="3920"/>
      <c r="Q38" s="3920"/>
      <c r="R38" s="3920"/>
      <c r="S38" s="3920"/>
      <c r="T38" s="3920"/>
      <c r="U38" s="3920"/>
      <c r="V38" s="3920"/>
      <c r="W38" s="3920"/>
      <c r="X38" s="3920"/>
      <c r="Y38" s="4171"/>
      <c r="Z38" s="3892" t="s">
        <v>32</v>
      </c>
      <c r="AA38" s="3893"/>
      <c r="AB38" s="3894"/>
      <c r="AC38" s="3898" t="s">
        <v>239</v>
      </c>
      <c r="AD38" s="3899"/>
      <c r="AE38" s="3900"/>
      <c r="AF38" s="3873" t="s">
        <v>232</v>
      </c>
      <c r="AG38" s="3873"/>
      <c r="AH38" s="3873"/>
      <c r="AI38" s="3873"/>
      <c r="AJ38" s="3873"/>
      <c r="AK38" s="3873" t="s">
        <v>232</v>
      </c>
      <c r="AL38" s="3873"/>
      <c r="AM38" s="3873"/>
      <c r="AN38" s="3873"/>
      <c r="AO38" s="3873"/>
      <c r="AP38" s="3873" t="s">
        <v>232</v>
      </c>
      <c r="AQ38" s="3873"/>
      <c r="AR38" s="3873"/>
      <c r="AS38" s="3873"/>
      <c r="AT38" s="3873"/>
      <c r="AU38" s="3904" t="s">
        <v>33</v>
      </c>
      <c r="AV38" s="3877"/>
      <c r="AW38" s="3877"/>
      <c r="AX38" s="3877"/>
      <c r="AY38" s="3905"/>
    </row>
    <row r="39" spans="2:51" s="45" customFormat="1" ht="27.85" customHeight="1" x14ac:dyDescent="0.15">
      <c r="B39" s="3886"/>
      <c r="C39" s="3887"/>
      <c r="D39" s="3887"/>
      <c r="E39" s="3887"/>
      <c r="F39" s="3887"/>
      <c r="G39" s="3888"/>
      <c r="H39" s="4172"/>
      <c r="I39" s="4173"/>
      <c r="J39" s="4173"/>
      <c r="K39" s="4173"/>
      <c r="L39" s="4173"/>
      <c r="M39" s="4173"/>
      <c r="N39" s="4173"/>
      <c r="O39" s="4173"/>
      <c r="P39" s="4173"/>
      <c r="Q39" s="4173"/>
      <c r="R39" s="4173"/>
      <c r="S39" s="4173"/>
      <c r="T39" s="4173"/>
      <c r="U39" s="4173"/>
      <c r="V39" s="4173"/>
      <c r="W39" s="4173"/>
      <c r="X39" s="4173"/>
      <c r="Y39" s="4174"/>
      <c r="Z39" s="3895"/>
      <c r="AA39" s="3896"/>
      <c r="AB39" s="3897"/>
      <c r="AC39" s="3901"/>
      <c r="AD39" s="3902"/>
      <c r="AE39" s="3903"/>
      <c r="AF39" s="3741" t="s">
        <v>236</v>
      </c>
      <c r="AG39" s="3742"/>
      <c r="AH39" s="3742"/>
      <c r="AI39" s="3742"/>
      <c r="AJ39" s="3743"/>
      <c r="AK39" s="3741" t="s">
        <v>236</v>
      </c>
      <c r="AL39" s="3742"/>
      <c r="AM39" s="3742"/>
      <c r="AN39" s="3742"/>
      <c r="AO39" s="3743"/>
      <c r="AP39" s="3741" t="s">
        <v>236</v>
      </c>
      <c r="AQ39" s="3742"/>
      <c r="AR39" s="3742"/>
      <c r="AS39" s="3742"/>
      <c r="AT39" s="3743"/>
      <c r="AU39" s="3741" t="s">
        <v>237</v>
      </c>
      <c r="AV39" s="3742"/>
      <c r="AW39" s="3742"/>
      <c r="AX39" s="3742"/>
      <c r="AY39" s="3913"/>
    </row>
    <row r="40" spans="2:51" s="45" customFormat="1" ht="31.6"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22.6" customHeight="1" x14ac:dyDescent="0.15">
      <c r="B41" s="3883"/>
      <c r="C41" s="3884"/>
      <c r="D41" s="3884"/>
      <c r="E41" s="3884"/>
      <c r="F41" s="3884"/>
      <c r="G41" s="3885"/>
      <c r="H41" s="4170" t="s">
        <v>240</v>
      </c>
      <c r="I41" s="3920"/>
      <c r="J41" s="3920"/>
      <c r="K41" s="3920"/>
      <c r="L41" s="3920"/>
      <c r="M41" s="3920"/>
      <c r="N41" s="3920"/>
      <c r="O41" s="3920"/>
      <c r="P41" s="3920"/>
      <c r="Q41" s="3920"/>
      <c r="R41" s="3920"/>
      <c r="S41" s="3920"/>
      <c r="T41" s="3920"/>
      <c r="U41" s="3920"/>
      <c r="V41" s="3920"/>
      <c r="W41" s="3920"/>
      <c r="X41" s="3920"/>
      <c r="Y41" s="4171"/>
      <c r="Z41" s="3892" t="s">
        <v>32</v>
      </c>
      <c r="AA41" s="3893"/>
      <c r="AB41" s="3894"/>
      <c r="AC41" s="3898" t="s">
        <v>174</v>
      </c>
      <c r="AD41" s="3899"/>
      <c r="AE41" s="3900"/>
      <c r="AF41" s="3873" t="s">
        <v>232</v>
      </c>
      <c r="AG41" s="3873"/>
      <c r="AH41" s="3873"/>
      <c r="AI41" s="3873"/>
      <c r="AJ41" s="3873"/>
      <c r="AK41" s="3873" t="s">
        <v>232</v>
      </c>
      <c r="AL41" s="3873"/>
      <c r="AM41" s="3873"/>
      <c r="AN41" s="3873"/>
      <c r="AO41" s="3873"/>
      <c r="AP41" s="3873">
        <v>93</v>
      </c>
      <c r="AQ41" s="3873"/>
      <c r="AR41" s="3873"/>
      <c r="AS41" s="3873"/>
      <c r="AT41" s="3873"/>
      <c r="AU41" s="3904" t="s">
        <v>33</v>
      </c>
      <c r="AV41" s="3877"/>
      <c r="AW41" s="3877"/>
      <c r="AX41" s="3877"/>
      <c r="AY41" s="3905"/>
    </row>
    <row r="42" spans="2:51" s="45" customFormat="1" ht="24.75" customHeight="1" x14ac:dyDescent="0.15">
      <c r="B42" s="3886"/>
      <c r="C42" s="3887"/>
      <c r="D42" s="3887"/>
      <c r="E42" s="3887"/>
      <c r="F42" s="3887"/>
      <c r="G42" s="3888"/>
      <c r="H42" s="4172"/>
      <c r="I42" s="4173"/>
      <c r="J42" s="4173"/>
      <c r="K42" s="4173"/>
      <c r="L42" s="4173"/>
      <c r="M42" s="4173"/>
      <c r="N42" s="4173"/>
      <c r="O42" s="4173"/>
      <c r="P42" s="4173"/>
      <c r="Q42" s="4173"/>
      <c r="R42" s="4173"/>
      <c r="S42" s="4173"/>
      <c r="T42" s="4173"/>
      <c r="U42" s="4173"/>
      <c r="V42" s="4173"/>
      <c r="W42" s="4173"/>
      <c r="X42" s="4173"/>
      <c r="Y42" s="4174"/>
      <c r="Z42" s="3895"/>
      <c r="AA42" s="3896"/>
      <c r="AB42" s="3897"/>
      <c r="AC42" s="3901"/>
      <c r="AD42" s="3902"/>
      <c r="AE42" s="3903"/>
      <c r="AF42" s="3741" t="s">
        <v>236</v>
      </c>
      <c r="AG42" s="3742"/>
      <c r="AH42" s="3742"/>
      <c r="AI42" s="3742"/>
      <c r="AJ42" s="3743"/>
      <c r="AK42" s="3741" t="s">
        <v>236</v>
      </c>
      <c r="AL42" s="3742"/>
      <c r="AM42" s="3742"/>
      <c r="AN42" s="3742"/>
      <c r="AO42" s="3743"/>
      <c r="AP42" s="3741" t="s">
        <v>236</v>
      </c>
      <c r="AQ42" s="3742"/>
      <c r="AR42" s="3742"/>
      <c r="AS42" s="3742"/>
      <c r="AT42" s="3743"/>
      <c r="AU42" s="3741" t="s">
        <v>236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33.049999999999997" customHeight="1" thickBot="1" x14ac:dyDescent="0.2">
      <c r="B49" s="4175" t="s">
        <v>34</v>
      </c>
      <c r="C49" s="4176"/>
      <c r="D49" s="4176"/>
      <c r="E49" s="4176"/>
      <c r="F49" s="4176"/>
      <c r="G49" s="4176"/>
      <c r="H49" s="4177" t="s">
        <v>241</v>
      </c>
      <c r="I49" s="4178"/>
      <c r="J49" s="4178"/>
      <c r="K49" s="4178"/>
      <c r="L49" s="4178"/>
      <c r="M49" s="4178"/>
      <c r="N49" s="4178"/>
      <c r="O49" s="4178"/>
      <c r="P49" s="4178"/>
      <c r="Q49" s="4178"/>
      <c r="R49" s="4178"/>
      <c r="S49" s="4178"/>
      <c r="T49" s="4178"/>
      <c r="U49" s="4178"/>
      <c r="V49" s="4178"/>
      <c r="W49" s="4178"/>
      <c r="X49" s="4178"/>
      <c r="Y49" s="4178"/>
      <c r="Z49" s="4179" t="s">
        <v>35</v>
      </c>
      <c r="AA49" s="4180"/>
      <c r="AB49" s="4181"/>
      <c r="AC49" s="4036" t="s">
        <v>242</v>
      </c>
      <c r="AD49" s="4036"/>
      <c r="AE49" s="4036"/>
      <c r="AF49" s="4036"/>
      <c r="AG49" s="4036"/>
      <c r="AH49" s="4036"/>
      <c r="AI49" s="4036"/>
      <c r="AJ49" s="4036"/>
      <c r="AK49" s="4036"/>
      <c r="AL49" s="4036"/>
      <c r="AM49" s="4036"/>
      <c r="AN49" s="4036"/>
      <c r="AO49" s="4036"/>
      <c r="AP49" s="4036"/>
      <c r="AQ49" s="4036"/>
      <c r="AR49" s="4036"/>
      <c r="AS49" s="4036"/>
      <c r="AT49" s="4036"/>
      <c r="AU49" s="4036"/>
      <c r="AV49" s="4036"/>
      <c r="AW49" s="4036"/>
      <c r="AX49" s="4036"/>
      <c r="AY49" s="4037"/>
    </row>
    <row r="50" spans="2:51" s="45" customFormat="1" ht="2.95" hidden="1" customHeight="1" x14ac:dyDescent="0.15">
      <c r="B50" s="3883" t="s">
        <v>34</v>
      </c>
      <c r="C50" s="3884"/>
      <c r="D50" s="3884"/>
      <c r="E50" s="3884"/>
      <c r="F50" s="3884"/>
      <c r="G50" s="3884"/>
      <c r="H50" s="4185" t="s">
        <v>179</v>
      </c>
      <c r="I50" s="4186"/>
      <c r="J50" s="4186"/>
      <c r="K50" s="4186"/>
      <c r="L50" s="4186"/>
      <c r="M50" s="4186"/>
      <c r="N50" s="4186"/>
      <c r="O50" s="4186"/>
      <c r="P50" s="4186"/>
      <c r="Q50" s="4186"/>
      <c r="R50" s="4186"/>
      <c r="S50" s="4186"/>
      <c r="T50" s="4186"/>
      <c r="U50" s="4186"/>
      <c r="V50" s="4186"/>
      <c r="W50" s="4186"/>
      <c r="X50" s="4186"/>
      <c r="Y50" s="4186"/>
      <c r="Z50" s="4187" t="s">
        <v>35</v>
      </c>
      <c r="AA50" s="4188"/>
      <c r="AB50" s="4189"/>
      <c r="AC50" s="4190" t="s">
        <v>172</v>
      </c>
      <c r="AD50" s="4190"/>
      <c r="AE50" s="4190"/>
      <c r="AF50" s="4190"/>
      <c r="AG50" s="4190"/>
      <c r="AH50" s="4190"/>
      <c r="AI50" s="4190"/>
      <c r="AJ50" s="4190"/>
      <c r="AK50" s="4190"/>
      <c r="AL50" s="4190"/>
      <c r="AM50" s="4190"/>
      <c r="AN50" s="4190"/>
      <c r="AO50" s="4190"/>
      <c r="AP50" s="4190"/>
      <c r="AQ50" s="4190"/>
      <c r="AR50" s="4190"/>
      <c r="AS50" s="4190"/>
      <c r="AT50" s="4190"/>
      <c r="AU50" s="4190"/>
      <c r="AV50" s="4190"/>
      <c r="AW50" s="4190"/>
      <c r="AX50" s="4190"/>
      <c r="AY50" s="419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42.05" customHeight="1" x14ac:dyDescent="0.15">
      <c r="B55" s="3946"/>
      <c r="C55" s="3947"/>
      <c r="D55" s="4182" t="s">
        <v>243</v>
      </c>
      <c r="E55" s="4183"/>
      <c r="F55" s="4183"/>
      <c r="G55" s="4183"/>
      <c r="H55" s="4183"/>
      <c r="I55" s="4183"/>
      <c r="J55" s="4183"/>
      <c r="K55" s="4183"/>
      <c r="L55" s="4184"/>
      <c r="M55" s="3928">
        <v>49966.400000000001</v>
      </c>
      <c r="N55" s="3928"/>
      <c r="O55" s="3928"/>
      <c r="P55" s="3928"/>
      <c r="Q55" s="3928"/>
      <c r="R55" s="3928"/>
      <c r="S55" s="3928" t="s">
        <v>181</v>
      </c>
      <c r="T55" s="3928"/>
      <c r="U55" s="3928"/>
      <c r="V55" s="3928"/>
      <c r="W55" s="3928"/>
      <c r="X55" s="3928"/>
      <c r="Y55" s="3929" t="s">
        <v>244</v>
      </c>
      <c r="Z55" s="3930"/>
      <c r="AA55" s="3930"/>
      <c r="AB55" s="3930"/>
      <c r="AC55" s="3930"/>
      <c r="AD55" s="3930"/>
      <c r="AE55" s="3930"/>
      <c r="AF55" s="3930"/>
      <c r="AG55" s="3930"/>
      <c r="AH55" s="3930"/>
      <c r="AI55" s="3930"/>
      <c r="AJ55" s="3930"/>
      <c r="AK55" s="3930"/>
      <c r="AL55" s="3930"/>
      <c r="AM55" s="3930"/>
      <c r="AN55" s="3930"/>
      <c r="AO55" s="3930"/>
      <c r="AP55" s="3930"/>
      <c r="AQ55" s="3930"/>
      <c r="AR55" s="3930"/>
      <c r="AS55" s="3930"/>
      <c r="AT55" s="3930"/>
      <c r="AU55" s="3930"/>
      <c r="AV55" s="3930"/>
      <c r="AW55" s="3930"/>
      <c r="AX55" s="3930"/>
      <c r="AY55" s="3931"/>
    </row>
    <row r="56" spans="2:51" s="45" customFormat="1" ht="23.1" hidden="1" customHeight="1" x14ac:dyDescent="0.15">
      <c r="B56" s="3946"/>
      <c r="C56" s="3947"/>
      <c r="D56" s="3938" t="s">
        <v>172</v>
      </c>
      <c r="E56" s="3939"/>
      <c r="F56" s="3939"/>
      <c r="G56" s="3939"/>
      <c r="H56" s="3939"/>
      <c r="I56" s="3939"/>
      <c r="J56" s="3939"/>
      <c r="K56" s="3939"/>
      <c r="L56" s="3940"/>
      <c r="M56" s="3943" t="s">
        <v>172</v>
      </c>
      <c r="N56" s="3943"/>
      <c r="O56" s="3943"/>
      <c r="P56" s="3943"/>
      <c r="Q56" s="3943"/>
      <c r="R56" s="3943"/>
      <c r="S56" s="3943" t="s">
        <v>172</v>
      </c>
      <c r="T56" s="3943"/>
      <c r="U56" s="3943"/>
      <c r="V56" s="3943"/>
      <c r="W56" s="3943"/>
      <c r="X56" s="3943"/>
      <c r="Y56" s="3932"/>
      <c r="Z56" s="3933"/>
      <c r="AA56" s="3933"/>
      <c r="AB56" s="3933"/>
      <c r="AC56" s="3933"/>
      <c r="AD56" s="3933"/>
      <c r="AE56" s="3933"/>
      <c r="AF56" s="3933"/>
      <c r="AG56" s="3933"/>
      <c r="AH56" s="3933"/>
      <c r="AI56" s="3933"/>
      <c r="AJ56" s="3933"/>
      <c r="AK56" s="3933"/>
      <c r="AL56" s="3933"/>
      <c r="AM56" s="3933"/>
      <c r="AN56" s="3933"/>
      <c r="AO56" s="3933"/>
      <c r="AP56" s="3933"/>
      <c r="AQ56" s="3933"/>
      <c r="AR56" s="3933"/>
      <c r="AS56" s="3933"/>
      <c r="AT56" s="3933"/>
      <c r="AU56" s="3933"/>
      <c r="AV56" s="3933"/>
      <c r="AW56" s="3933"/>
      <c r="AX56" s="3933"/>
      <c r="AY56" s="3934"/>
    </row>
    <row r="57" spans="2:51" s="45" customFormat="1" ht="22.6" hidden="1" customHeight="1" x14ac:dyDescent="0.15">
      <c r="B57" s="3946"/>
      <c r="C57" s="3947"/>
      <c r="D57" s="3938" t="s">
        <v>172</v>
      </c>
      <c r="E57" s="3939"/>
      <c r="F57" s="3939"/>
      <c r="G57" s="3939"/>
      <c r="H57" s="3939"/>
      <c r="I57" s="3939"/>
      <c r="J57" s="3939"/>
      <c r="K57" s="3939"/>
      <c r="L57" s="3940"/>
      <c r="M57" s="3943" t="s">
        <v>172</v>
      </c>
      <c r="N57" s="3943"/>
      <c r="O57" s="3943"/>
      <c r="P57" s="3943"/>
      <c r="Q57" s="3943"/>
      <c r="R57" s="3943"/>
      <c r="S57" s="3943" t="s">
        <v>172</v>
      </c>
      <c r="T57" s="3943"/>
      <c r="U57" s="3943"/>
      <c r="V57" s="3943"/>
      <c r="W57" s="3943"/>
      <c r="X57" s="3943"/>
      <c r="Y57" s="3932"/>
      <c r="Z57" s="3933"/>
      <c r="AA57" s="3933"/>
      <c r="AB57" s="3933"/>
      <c r="AC57" s="3933"/>
      <c r="AD57" s="3933"/>
      <c r="AE57" s="3933"/>
      <c r="AF57" s="3933"/>
      <c r="AG57" s="3933"/>
      <c r="AH57" s="3933"/>
      <c r="AI57" s="3933"/>
      <c r="AJ57" s="3933"/>
      <c r="AK57" s="3933"/>
      <c r="AL57" s="3933"/>
      <c r="AM57" s="3933"/>
      <c r="AN57" s="3933"/>
      <c r="AO57" s="3933"/>
      <c r="AP57" s="3933"/>
      <c r="AQ57" s="3933"/>
      <c r="AR57" s="3933"/>
      <c r="AS57" s="3933"/>
      <c r="AT57" s="3933"/>
      <c r="AU57" s="3933"/>
      <c r="AV57" s="3933"/>
      <c r="AW57" s="3933"/>
      <c r="AX57" s="3933"/>
      <c r="AY57" s="3934"/>
    </row>
    <row r="58" spans="2:51" s="45" customFormat="1" ht="23.1" hidden="1"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3932"/>
      <c r="Z58" s="3933"/>
      <c r="AA58" s="3933"/>
      <c r="AB58" s="3933"/>
      <c r="AC58" s="3933"/>
      <c r="AD58" s="3933"/>
      <c r="AE58" s="3933"/>
      <c r="AF58" s="3933"/>
      <c r="AG58" s="3933"/>
      <c r="AH58" s="3933"/>
      <c r="AI58" s="3933"/>
      <c r="AJ58" s="3933"/>
      <c r="AK58" s="3933"/>
      <c r="AL58" s="3933"/>
      <c r="AM58" s="3933"/>
      <c r="AN58" s="3933"/>
      <c r="AO58" s="3933"/>
      <c r="AP58" s="3933"/>
      <c r="AQ58" s="3933"/>
      <c r="AR58" s="3933"/>
      <c r="AS58" s="3933"/>
      <c r="AT58" s="3933"/>
      <c r="AU58" s="3933"/>
      <c r="AV58" s="3933"/>
      <c r="AW58" s="3933"/>
      <c r="AX58" s="3933"/>
      <c r="AY58" s="3934"/>
    </row>
    <row r="59" spans="2:51" s="45" customFormat="1" ht="23.1" hidden="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3932"/>
      <c r="Z59" s="3933"/>
      <c r="AA59" s="3933"/>
      <c r="AB59" s="3933"/>
      <c r="AC59" s="3933"/>
      <c r="AD59" s="3933"/>
      <c r="AE59" s="3933"/>
      <c r="AF59" s="3933"/>
      <c r="AG59" s="3933"/>
      <c r="AH59" s="3933"/>
      <c r="AI59" s="3933"/>
      <c r="AJ59" s="3933"/>
      <c r="AK59" s="3933"/>
      <c r="AL59" s="3933"/>
      <c r="AM59" s="3933"/>
      <c r="AN59" s="3933"/>
      <c r="AO59" s="3933"/>
      <c r="AP59" s="3933"/>
      <c r="AQ59" s="3933"/>
      <c r="AR59" s="3933"/>
      <c r="AS59" s="3933"/>
      <c r="AT59" s="3933"/>
      <c r="AU59" s="3933"/>
      <c r="AV59" s="3933"/>
      <c r="AW59" s="3933"/>
      <c r="AX59" s="3933"/>
      <c r="AY59" s="3934"/>
    </row>
    <row r="60" spans="2:51" s="45" customFormat="1" ht="23.1" hidden="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3932"/>
      <c r="Z60" s="3933"/>
      <c r="AA60" s="3933"/>
      <c r="AB60" s="3933"/>
      <c r="AC60" s="3933"/>
      <c r="AD60" s="3933"/>
      <c r="AE60" s="3933"/>
      <c r="AF60" s="3933"/>
      <c r="AG60" s="3933"/>
      <c r="AH60" s="3933"/>
      <c r="AI60" s="3933"/>
      <c r="AJ60" s="3933"/>
      <c r="AK60" s="3933"/>
      <c r="AL60" s="3933"/>
      <c r="AM60" s="3933"/>
      <c r="AN60" s="3933"/>
      <c r="AO60" s="3933"/>
      <c r="AP60" s="3933"/>
      <c r="AQ60" s="3933"/>
      <c r="AR60" s="3933"/>
      <c r="AS60" s="3933"/>
      <c r="AT60" s="3933"/>
      <c r="AU60" s="3933"/>
      <c r="AV60" s="3933"/>
      <c r="AW60" s="3933"/>
      <c r="AX60" s="3933"/>
      <c r="AY60" s="3934"/>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3932"/>
      <c r="Z61" s="3933"/>
      <c r="AA61" s="3933"/>
      <c r="AB61" s="3933"/>
      <c r="AC61" s="3933"/>
      <c r="AD61" s="3933"/>
      <c r="AE61" s="3933"/>
      <c r="AF61" s="3933"/>
      <c r="AG61" s="3933"/>
      <c r="AH61" s="3933"/>
      <c r="AI61" s="3933"/>
      <c r="AJ61" s="3933"/>
      <c r="AK61" s="3933"/>
      <c r="AL61" s="3933"/>
      <c r="AM61" s="3933"/>
      <c r="AN61" s="3933"/>
      <c r="AO61" s="3933"/>
      <c r="AP61" s="3933"/>
      <c r="AQ61" s="3933"/>
      <c r="AR61" s="3933"/>
      <c r="AS61" s="3933"/>
      <c r="AT61" s="3933"/>
      <c r="AU61" s="3933"/>
      <c r="AV61" s="3933"/>
      <c r="AW61" s="3933"/>
      <c r="AX61" s="3933"/>
      <c r="AY61" s="3934"/>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3932"/>
      <c r="Z62" s="3933"/>
      <c r="AA62" s="3933"/>
      <c r="AB62" s="3933"/>
      <c r="AC62" s="3933"/>
      <c r="AD62" s="3933"/>
      <c r="AE62" s="3933"/>
      <c r="AF62" s="3933"/>
      <c r="AG62" s="3933"/>
      <c r="AH62" s="3933"/>
      <c r="AI62" s="3933"/>
      <c r="AJ62" s="3933"/>
      <c r="AK62" s="3933"/>
      <c r="AL62" s="3933"/>
      <c r="AM62" s="3933"/>
      <c r="AN62" s="3933"/>
      <c r="AO62" s="3933"/>
      <c r="AP62" s="3933"/>
      <c r="AQ62" s="3933"/>
      <c r="AR62" s="3933"/>
      <c r="AS62" s="3933"/>
      <c r="AT62" s="3933"/>
      <c r="AU62" s="3933"/>
      <c r="AV62" s="3933"/>
      <c r="AW62" s="3933"/>
      <c r="AX62" s="3933"/>
      <c r="AY62" s="3934"/>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3932"/>
      <c r="Z63" s="3933"/>
      <c r="AA63" s="3933"/>
      <c r="AB63" s="3933"/>
      <c r="AC63" s="3933"/>
      <c r="AD63" s="3933"/>
      <c r="AE63" s="3933"/>
      <c r="AF63" s="3933"/>
      <c r="AG63" s="3933"/>
      <c r="AH63" s="3933"/>
      <c r="AI63" s="3933"/>
      <c r="AJ63" s="3933"/>
      <c r="AK63" s="3933"/>
      <c r="AL63" s="3933"/>
      <c r="AM63" s="3933"/>
      <c r="AN63" s="3933"/>
      <c r="AO63" s="3933"/>
      <c r="AP63" s="3933"/>
      <c r="AQ63" s="3933"/>
      <c r="AR63" s="3933"/>
      <c r="AS63" s="3933"/>
      <c r="AT63" s="3933"/>
      <c r="AU63" s="3933"/>
      <c r="AV63" s="3933"/>
      <c r="AW63" s="3933"/>
      <c r="AX63" s="3933"/>
      <c r="AY63" s="3934"/>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3932"/>
      <c r="Z64" s="3933"/>
      <c r="AA64" s="3933"/>
      <c r="AB64" s="3933"/>
      <c r="AC64" s="3933"/>
      <c r="AD64" s="3933"/>
      <c r="AE64" s="3933"/>
      <c r="AF64" s="3933"/>
      <c r="AG64" s="3933"/>
      <c r="AH64" s="3933"/>
      <c r="AI64" s="3933"/>
      <c r="AJ64" s="3933"/>
      <c r="AK64" s="3933"/>
      <c r="AL64" s="3933"/>
      <c r="AM64" s="3933"/>
      <c r="AN64" s="3933"/>
      <c r="AO64" s="3933"/>
      <c r="AP64" s="3933"/>
      <c r="AQ64" s="3933"/>
      <c r="AR64" s="3933"/>
      <c r="AS64" s="3933"/>
      <c r="AT64" s="3933"/>
      <c r="AU64" s="3933"/>
      <c r="AV64" s="3933"/>
      <c r="AW64" s="3933"/>
      <c r="AX64" s="3933"/>
      <c r="AY64" s="3934"/>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3932"/>
      <c r="Z65" s="3933"/>
      <c r="AA65" s="3933"/>
      <c r="AB65" s="3933"/>
      <c r="AC65" s="3933"/>
      <c r="AD65" s="3933"/>
      <c r="AE65" s="3933"/>
      <c r="AF65" s="3933"/>
      <c r="AG65" s="3933"/>
      <c r="AH65" s="3933"/>
      <c r="AI65" s="3933"/>
      <c r="AJ65" s="3933"/>
      <c r="AK65" s="3933"/>
      <c r="AL65" s="3933"/>
      <c r="AM65" s="3933"/>
      <c r="AN65" s="3933"/>
      <c r="AO65" s="3933"/>
      <c r="AP65" s="3933"/>
      <c r="AQ65" s="3933"/>
      <c r="AR65" s="3933"/>
      <c r="AS65" s="3933"/>
      <c r="AT65" s="3933"/>
      <c r="AU65" s="3933"/>
      <c r="AV65" s="3933"/>
      <c r="AW65" s="3933"/>
      <c r="AX65" s="3933"/>
      <c r="AY65" s="3934"/>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3932"/>
      <c r="Z66" s="3933"/>
      <c r="AA66" s="3933"/>
      <c r="AB66" s="3933"/>
      <c r="AC66" s="3933"/>
      <c r="AD66" s="3933"/>
      <c r="AE66" s="3933"/>
      <c r="AF66" s="3933"/>
      <c r="AG66" s="3933"/>
      <c r="AH66" s="3933"/>
      <c r="AI66" s="3933"/>
      <c r="AJ66" s="3933"/>
      <c r="AK66" s="3933"/>
      <c r="AL66" s="3933"/>
      <c r="AM66" s="3933"/>
      <c r="AN66" s="3933"/>
      <c r="AO66" s="3933"/>
      <c r="AP66" s="3933"/>
      <c r="AQ66" s="3933"/>
      <c r="AR66" s="3933"/>
      <c r="AS66" s="3933"/>
      <c r="AT66" s="3933"/>
      <c r="AU66" s="3933"/>
      <c r="AV66" s="3933"/>
      <c r="AW66" s="3933"/>
      <c r="AX66" s="3933"/>
      <c r="AY66" s="3934"/>
    </row>
    <row r="67" spans="1:51" s="45" customFormat="1" ht="23.1" customHeight="1" x14ac:dyDescent="0.15">
      <c r="B67" s="3948"/>
      <c r="C67" s="3949"/>
      <c r="D67" s="4005" t="s">
        <v>21</v>
      </c>
      <c r="E67" s="4006"/>
      <c r="F67" s="4006"/>
      <c r="G67" s="4006"/>
      <c r="H67" s="4006"/>
      <c r="I67" s="4006"/>
      <c r="J67" s="4006"/>
      <c r="K67" s="4006"/>
      <c r="L67" s="4007"/>
      <c r="M67" s="4008">
        <v>49966.400000000001</v>
      </c>
      <c r="N67" s="4009"/>
      <c r="O67" s="4009"/>
      <c r="P67" s="4009"/>
      <c r="Q67" s="4009"/>
      <c r="R67" s="4010"/>
      <c r="S67" s="4008">
        <v>0</v>
      </c>
      <c r="T67" s="4009"/>
      <c r="U67" s="4009"/>
      <c r="V67" s="4009"/>
      <c r="W67" s="4009"/>
      <c r="X67" s="4010"/>
      <c r="Y67" s="3935"/>
      <c r="Z67" s="3936"/>
      <c r="AA67" s="3936"/>
      <c r="AB67" s="3936"/>
      <c r="AC67" s="3936"/>
      <c r="AD67" s="3936"/>
      <c r="AE67" s="3936"/>
      <c r="AF67" s="3936"/>
      <c r="AG67" s="3936"/>
      <c r="AH67" s="3936"/>
      <c r="AI67" s="3936"/>
      <c r="AJ67" s="3936"/>
      <c r="AK67" s="3936"/>
      <c r="AL67" s="3936"/>
      <c r="AM67" s="3936"/>
      <c r="AN67" s="3936"/>
      <c r="AO67" s="3936"/>
      <c r="AP67" s="3936"/>
      <c r="AQ67" s="3936"/>
      <c r="AR67" s="3936"/>
      <c r="AS67" s="3936"/>
      <c r="AT67" s="3936"/>
      <c r="AU67" s="3936"/>
      <c r="AV67" s="3936"/>
      <c r="AW67" s="3936"/>
      <c r="AX67" s="3936"/>
      <c r="AY67" s="3937"/>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245</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101</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246</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101</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101</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101</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101</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101</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101</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101</v>
      </c>
      <c r="E90" s="4057"/>
      <c r="F90" s="4057"/>
      <c r="G90" s="4058"/>
      <c r="H90" s="4059" t="s">
        <v>62</v>
      </c>
      <c r="I90" s="4060"/>
      <c r="J90" s="4060"/>
      <c r="K90" s="4060"/>
      <c r="L90" s="4060"/>
      <c r="M90" s="4060"/>
      <c r="N90" s="4060"/>
      <c r="O90" s="4060"/>
      <c r="P90" s="4060"/>
      <c r="Q90" s="4060"/>
      <c r="R90" s="4060"/>
      <c r="S90" s="4060"/>
      <c r="T90" s="4060"/>
      <c r="U90" s="4060"/>
      <c r="V90" s="4192" t="s">
        <v>172</v>
      </c>
      <c r="W90" s="4192"/>
      <c r="X90" s="4192"/>
      <c r="Y90" s="4192"/>
      <c r="Z90" s="4192" t="s">
        <v>172</v>
      </c>
      <c r="AA90" s="4192"/>
      <c r="AB90" s="4192"/>
      <c r="AC90" s="4192"/>
      <c r="AD90" s="4192" t="s">
        <v>172</v>
      </c>
      <c r="AE90" s="4192"/>
      <c r="AF90" s="4192"/>
      <c r="AG90" s="4193"/>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02.8" customHeight="1" thickBot="1" x14ac:dyDescent="0.2">
      <c r="A92" s="51"/>
      <c r="B92" s="4041" t="s">
        <v>64</v>
      </c>
      <c r="C92" s="4042"/>
      <c r="D92" s="4043" t="s">
        <v>247</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80.2" customHeight="1" x14ac:dyDescent="0.15">
      <c r="A97" s="56"/>
      <c r="B97" s="4024" t="s">
        <v>189</v>
      </c>
      <c r="C97" s="4025"/>
      <c r="D97" s="4025"/>
      <c r="E97" s="4025"/>
      <c r="F97" s="4026"/>
      <c r="G97" s="4027" t="s">
        <v>248</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85.6" customHeight="1" thickBot="1" x14ac:dyDescent="0.2">
      <c r="A99" s="56"/>
      <c r="B99" s="4032" t="s">
        <v>189</v>
      </c>
      <c r="C99" s="4033"/>
      <c r="D99" s="4033"/>
      <c r="E99" s="4033"/>
      <c r="F99" s="4034"/>
      <c r="G99" s="4035" t="s">
        <v>249</v>
      </c>
      <c r="H99" s="4036"/>
      <c r="I99" s="4036"/>
      <c r="J99" s="4036"/>
      <c r="K99" s="4036"/>
      <c r="L99" s="4036" t="s">
        <v>172</v>
      </c>
      <c r="M99" s="4036"/>
      <c r="N99" s="4036"/>
      <c r="O99" s="4036"/>
      <c r="P99" s="4036"/>
      <c r="Q99" s="4036" t="s">
        <v>172</v>
      </c>
      <c r="R99" s="4036"/>
      <c r="S99" s="4036"/>
      <c r="T99" s="4036"/>
      <c r="U99" s="4036"/>
      <c r="V99" s="4036" t="s">
        <v>172</v>
      </c>
      <c r="W99" s="4036"/>
      <c r="X99" s="4036"/>
      <c r="Y99" s="4036"/>
      <c r="Z99" s="4036"/>
      <c r="AA99" s="4036" t="s">
        <v>172</v>
      </c>
      <c r="AB99" s="4036"/>
      <c r="AC99" s="4036"/>
      <c r="AD99" s="4036"/>
      <c r="AE99" s="4036"/>
      <c r="AF99" s="4036" t="s">
        <v>172</v>
      </c>
      <c r="AG99" s="4036"/>
      <c r="AH99" s="4036"/>
      <c r="AI99" s="4036"/>
      <c r="AJ99" s="4036"/>
      <c r="AK99" s="4036" t="s">
        <v>172</v>
      </c>
      <c r="AL99" s="4036"/>
      <c r="AM99" s="4036"/>
      <c r="AN99" s="4036"/>
      <c r="AO99" s="4036"/>
      <c r="AP99" s="4036" t="s">
        <v>172</v>
      </c>
      <c r="AQ99" s="4036"/>
      <c r="AR99" s="4036"/>
      <c r="AS99" s="4036"/>
      <c r="AT99" s="4036"/>
      <c r="AU99" s="4036" t="s">
        <v>172</v>
      </c>
      <c r="AV99" s="4036"/>
      <c r="AW99" s="4036"/>
      <c r="AX99" s="4036"/>
      <c r="AY99" s="4037"/>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86.25"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084" t="s">
        <v>250</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63"/>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5"/>
    </row>
    <row r="107" spans="1:51" s="45" customFormat="1" ht="167.25" customHeight="1" x14ac:dyDescent="0.15">
      <c r="B107" s="3764"/>
      <c r="C107" s="3765"/>
      <c r="D107" s="3765"/>
      <c r="E107" s="3765"/>
      <c r="F107" s="3765"/>
      <c r="G107" s="3766"/>
      <c r="H107" s="66"/>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8"/>
    </row>
    <row r="108" spans="1:51" s="45" customFormat="1" ht="25.55"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251</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72" customHeight="1" x14ac:dyDescent="0.15">
      <c r="B113" s="3883"/>
      <c r="C113" s="3884"/>
      <c r="D113" s="3884"/>
      <c r="E113" s="3884"/>
      <c r="F113" s="3884"/>
      <c r="G113" s="3885"/>
      <c r="H113" s="4069" t="s">
        <v>252</v>
      </c>
      <c r="I113" s="3965"/>
      <c r="J113" s="3965"/>
      <c r="K113" s="3965"/>
      <c r="L113" s="3966"/>
      <c r="M113" s="4070" t="s">
        <v>253</v>
      </c>
      <c r="N113" s="4071"/>
      <c r="O113" s="4071"/>
      <c r="P113" s="4071"/>
      <c r="Q113" s="4071"/>
      <c r="R113" s="4071"/>
      <c r="S113" s="4071"/>
      <c r="T113" s="4071"/>
      <c r="U113" s="4071"/>
      <c r="V113" s="4071"/>
      <c r="W113" s="4071"/>
      <c r="X113" s="4071"/>
      <c r="Y113" s="4072"/>
      <c r="Z113" s="4073">
        <v>31410</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172</v>
      </c>
      <c r="I114" s="3980"/>
      <c r="J114" s="3980"/>
      <c r="K114" s="3980"/>
      <c r="L114" s="3981"/>
      <c r="M114" s="4098" t="s">
        <v>172</v>
      </c>
      <c r="N114" s="4099"/>
      <c r="O114" s="4099"/>
      <c r="P114" s="4099"/>
      <c r="Q114" s="4099"/>
      <c r="R114" s="4099"/>
      <c r="S114" s="4099"/>
      <c r="T114" s="4099"/>
      <c r="U114" s="4099"/>
      <c r="V114" s="4099"/>
      <c r="W114" s="4099"/>
      <c r="X114" s="4099"/>
      <c r="Y114" s="4100"/>
      <c r="Z114" s="4101" t="s">
        <v>172</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172</v>
      </c>
      <c r="I115" s="3980"/>
      <c r="J115" s="3980"/>
      <c r="K115" s="3980"/>
      <c r="L115" s="3981"/>
      <c r="M115" s="4098" t="s">
        <v>172</v>
      </c>
      <c r="N115" s="4099"/>
      <c r="O115" s="4099"/>
      <c r="P115" s="4099"/>
      <c r="Q115" s="4099"/>
      <c r="R115" s="4099"/>
      <c r="S115" s="4099"/>
      <c r="T115" s="4099"/>
      <c r="U115" s="4099"/>
      <c r="V115" s="4099"/>
      <c r="W115" s="4099"/>
      <c r="X115" s="4099"/>
      <c r="Y115" s="4100"/>
      <c r="Z115" s="4101" t="s">
        <v>172</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172</v>
      </c>
      <c r="I116" s="3980"/>
      <c r="J116" s="3980"/>
      <c r="K116" s="3980"/>
      <c r="L116" s="3981"/>
      <c r="M116" s="4098" t="s">
        <v>172</v>
      </c>
      <c r="N116" s="4099"/>
      <c r="O116" s="4099"/>
      <c r="P116" s="4099"/>
      <c r="Q116" s="4099"/>
      <c r="R116" s="4099"/>
      <c r="S116" s="4099"/>
      <c r="T116" s="4099"/>
      <c r="U116" s="4099"/>
      <c r="V116" s="4099"/>
      <c r="W116" s="4099"/>
      <c r="X116" s="4099"/>
      <c r="Y116" s="4100"/>
      <c r="Z116" s="4101" t="s">
        <v>172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31410</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254</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69.05" customHeight="1" x14ac:dyDescent="0.15">
      <c r="B124" s="3883"/>
      <c r="C124" s="3884"/>
      <c r="D124" s="3884"/>
      <c r="E124" s="3884"/>
      <c r="F124" s="3884"/>
      <c r="G124" s="3885"/>
      <c r="H124" s="4069" t="s">
        <v>252</v>
      </c>
      <c r="I124" s="3965"/>
      <c r="J124" s="3965"/>
      <c r="K124" s="3965"/>
      <c r="L124" s="3966"/>
      <c r="M124" s="4070" t="s">
        <v>255</v>
      </c>
      <c r="N124" s="4071"/>
      <c r="O124" s="4071"/>
      <c r="P124" s="4071"/>
      <c r="Q124" s="4071"/>
      <c r="R124" s="4071"/>
      <c r="S124" s="4071"/>
      <c r="T124" s="4071"/>
      <c r="U124" s="4071"/>
      <c r="V124" s="4071"/>
      <c r="W124" s="4071"/>
      <c r="X124" s="4071"/>
      <c r="Y124" s="4072"/>
      <c r="Z124" s="4073">
        <v>126</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126</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hidden="1"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hidden="1"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hidden="1"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hidden="1"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hidden="1"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hidden="1"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hidden="1"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hidden="1"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hidden="1"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hidden="1"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hidden="1"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hidden="1"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hidden="1"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hidden="1"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hidden="1"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hidden="1"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hidden="1"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hidden="1"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hidden="1"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hidden="1"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hidden="1"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hidden="1"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251</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4.05" customHeight="1" x14ac:dyDescent="0.15">
      <c r="B206" s="4135">
        <v>1</v>
      </c>
      <c r="C206" s="4135">
        <v>1</v>
      </c>
      <c r="D206" s="4136" t="s">
        <v>256</v>
      </c>
      <c r="E206" s="4136"/>
      <c r="F206" s="4136"/>
      <c r="G206" s="4136"/>
      <c r="H206" s="4136"/>
      <c r="I206" s="4136"/>
      <c r="J206" s="4136"/>
      <c r="K206" s="4136"/>
      <c r="L206" s="4136"/>
      <c r="M206" s="4136"/>
      <c r="N206" s="4136" t="s">
        <v>257</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7">
        <v>11342</v>
      </c>
      <c r="AM206" s="4137"/>
      <c r="AN206" s="4137"/>
      <c r="AO206" s="4137"/>
      <c r="AP206" s="4137"/>
      <c r="AQ206" s="4137"/>
      <c r="AR206" s="4136" t="s">
        <v>172</v>
      </c>
      <c r="AS206" s="4136"/>
      <c r="AT206" s="4136"/>
      <c r="AU206" s="4136"/>
      <c r="AV206" s="4136" t="s">
        <v>172</v>
      </c>
      <c r="AW206" s="4136"/>
      <c r="AX206" s="4136"/>
    </row>
    <row r="207" spans="2:51" s="45" customFormat="1" ht="24.05" customHeight="1" x14ac:dyDescent="0.15">
      <c r="B207" s="4135">
        <v>2</v>
      </c>
      <c r="C207" s="4135">
        <v>1</v>
      </c>
      <c r="D207" s="4136" t="s">
        <v>258</v>
      </c>
      <c r="E207" s="4136"/>
      <c r="F207" s="4136"/>
      <c r="G207" s="4136"/>
      <c r="H207" s="4136"/>
      <c r="I207" s="4136"/>
      <c r="J207" s="4136"/>
      <c r="K207" s="4136"/>
      <c r="L207" s="4136"/>
      <c r="M207" s="4136"/>
      <c r="N207" s="4136" t="s">
        <v>257</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7">
        <v>8781</v>
      </c>
      <c r="AM207" s="4137"/>
      <c r="AN207" s="4137"/>
      <c r="AO207" s="4137"/>
      <c r="AP207" s="4137"/>
      <c r="AQ207" s="4137"/>
      <c r="AR207" s="4136" t="s">
        <v>172</v>
      </c>
      <c r="AS207" s="4136"/>
      <c r="AT207" s="4136"/>
      <c r="AU207" s="4136"/>
      <c r="AV207" s="4136" t="s">
        <v>172</v>
      </c>
      <c r="AW207" s="4136"/>
      <c r="AX207" s="4136"/>
    </row>
    <row r="208" spans="2:51" s="45" customFormat="1" ht="24.05" customHeight="1" x14ac:dyDescent="0.15">
      <c r="B208" s="4135">
        <v>3</v>
      </c>
      <c r="C208" s="4135">
        <v>1</v>
      </c>
      <c r="D208" s="4136" t="s">
        <v>259</v>
      </c>
      <c r="E208" s="4136"/>
      <c r="F208" s="4136"/>
      <c r="G208" s="4136"/>
      <c r="H208" s="4136"/>
      <c r="I208" s="4136"/>
      <c r="J208" s="4136"/>
      <c r="K208" s="4136"/>
      <c r="L208" s="4136"/>
      <c r="M208" s="4136"/>
      <c r="N208" s="4136" t="s">
        <v>257</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7">
        <v>4068</v>
      </c>
      <c r="AM208" s="4137"/>
      <c r="AN208" s="4137"/>
      <c r="AO208" s="4137"/>
      <c r="AP208" s="4137"/>
      <c r="AQ208" s="4137"/>
      <c r="AR208" s="4136" t="s">
        <v>172</v>
      </c>
      <c r="AS208" s="4136"/>
      <c r="AT208" s="4136"/>
      <c r="AU208" s="4136"/>
      <c r="AV208" s="4136" t="s">
        <v>172</v>
      </c>
      <c r="AW208" s="4136"/>
      <c r="AX208" s="4136"/>
    </row>
    <row r="209" spans="2:50" s="45" customFormat="1" ht="24.05" customHeight="1" x14ac:dyDescent="0.15">
      <c r="B209" s="4135">
        <v>4</v>
      </c>
      <c r="C209" s="4135">
        <v>1</v>
      </c>
      <c r="D209" s="4136" t="s">
        <v>260</v>
      </c>
      <c r="E209" s="4136"/>
      <c r="F209" s="4136"/>
      <c r="G209" s="4136"/>
      <c r="H209" s="4136"/>
      <c r="I209" s="4136"/>
      <c r="J209" s="4136"/>
      <c r="K209" s="4136"/>
      <c r="L209" s="4136"/>
      <c r="M209" s="4136"/>
      <c r="N209" s="4136" t="s">
        <v>257</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7">
        <v>3489</v>
      </c>
      <c r="AM209" s="4137"/>
      <c r="AN209" s="4137"/>
      <c r="AO209" s="4137"/>
      <c r="AP209" s="4137"/>
      <c r="AQ209" s="4137"/>
      <c r="AR209" s="4136" t="s">
        <v>172</v>
      </c>
      <c r="AS209" s="4136"/>
      <c r="AT209" s="4136"/>
      <c r="AU209" s="4136"/>
      <c r="AV209" s="4136" t="s">
        <v>172</v>
      </c>
      <c r="AW209" s="4136"/>
      <c r="AX209" s="4136"/>
    </row>
    <row r="210" spans="2:50" s="45" customFormat="1" ht="24.05" customHeight="1" x14ac:dyDescent="0.15">
      <c r="B210" s="4135">
        <v>5</v>
      </c>
      <c r="C210" s="4135">
        <v>1</v>
      </c>
      <c r="D210" s="4136" t="s">
        <v>261</v>
      </c>
      <c r="E210" s="4136"/>
      <c r="F210" s="4136"/>
      <c r="G210" s="4136"/>
      <c r="H210" s="4136"/>
      <c r="I210" s="4136"/>
      <c r="J210" s="4136"/>
      <c r="K210" s="4136"/>
      <c r="L210" s="4136"/>
      <c r="M210" s="4136"/>
      <c r="N210" s="4136" t="s">
        <v>257</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7">
        <v>2447</v>
      </c>
      <c r="AM210" s="4137"/>
      <c r="AN210" s="4137"/>
      <c r="AO210" s="4137"/>
      <c r="AP210" s="4137"/>
      <c r="AQ210" s="4137"/>
      <c r="AR210" s="4136" t="s">
        <v>172</v>
      </c>
      <c r="AS210" s="4136"/>
      <c r="AT210" s="4136"/>
      <c r="AU210" s="4136"/>
      <c r="AV210" s="4136" t="s">
        <v>172</v>
      </c>
      <c r="AW210" s="4136"/>
      <c r="AX210" s="4136"/>
    </row>
    <row r="211" spans="2:50" s="45" customFormat="1" ht="24.05" customHeight="1" x14ac:dyDescent="0.15">
      <c r="B211" s="4135">
        <v>6</v>
      </c>
      <c r="C211" s="4135">
        <v>1</v>
      </c>
      <c r="D211" s="4136" t="s">
        <v>262</v>
      </c>
      <c r="E211" s="4136"/>
      <c r="F211" s="4136"/>
      <c r="G211" s="4136"/>
      <c r="H211" s="4136"/>
      <c r="I211" s="4136"/>
      <c r="J211" s="4136"/>
      <c r="K211" s="4136"/>
      <c r="L211" s="4136"/>
      <c r="M211" s="4136"/>
      <c r="N211" s="4136" t="s">
        <v>257</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7">
        <v>1219</v>
      </c>
      <c r="AM211" s="4137"/>
      <c r="AN211" s="4137"/>
      <c r="AO211" s="4137"/>
      <c r="AP211" s="4137"/>
      <c r="AQ211" s="4137"/>
      <c r="AR211" s="4136" t="s">
        <v>172</v>
      </c>
      <c r="AS211" s="4136"/>
      <c r="AT211" s="4136"/>
      <c r="AU211" s="4136"/>
      <c r="AV211" s="4136" t="s">
        <v>172</v>
      </c>
      <c r="AW211" s="4136"/>
      <c r="AX211" s="4136"/>
    </row>
    <row r="212" spans="2:50" s="45" customFormat="1" ht="24.05" customHeight="1" x14ac:dyDescent="0.15">
      <c r="B212" s="4135">
        <v>7</v>
      </c>
      <c r="C212" s="4135">
        <v>1</v>
      </c>
      <c r="D212" s="4136" t="s">
        <v>263</v>
      </c>
      <c r="E212" s="4136"/>
      <c r="F212" s="4136"/>
      <c r="G212" s="4136"/>
      <c r="H212" s="4136"/>
      <c r="I212" s="4136"/>
      <c r="J212" s="4136"/>
      <c r="K212" s="4136"/>
      <c r="L212" s="4136"/>
      <c r="M212" s="4136"/>
      <c r="N212" s="4136" t="s">
        <v>257</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7">
        <v>47</v>
      </c>
      <c r="AM212" s="4137"/>
      <c r="AN212" s="4137"/>
      <c r="AO212" s="4137"/>
      <c r="AP212" s="4137"/>
      <c r="AQ212" s="4137"/>
      <c r="AR212" s="4136" t="s">
        <v>172</v>
      </c>
      <c r="AS212" s="4136"/>
      <c r="AT212" s="4136"/>
      <c r="AU212" s="4136"/>
      <c r="AV212" s="4136" t="s">
        <v>172</v>
      </c>
      <c r="AW212" s="4136"/>
      <c r="AX212" s="4136"/>
    </row>
    <row r="213" spans="2:50" s="45" customFormat="1" ht="24.05" customHeight="1" x14ac:dyDescent="0.15">
      <c r="B213" s="4135">
        <v>8</v>
      </c>
      <c r="C213" s="4135">
        <v>1</v>
      </c>
      <c r="D213" s="4136" t="s">
        <v>264</v>
      </c>
      <c r="E213" s="4136"/>
      <c r="F213" s="4136"/>
      <c r="G213" s="4136"/>
      <c r="H213" s="4136"/>
      <c r="I213" s="4136"/>
      <c r="J213" s="4136"/>
      <c r="K213" s="4136"/>
      <c r="L213" s="4136"/>
      <c r="M213" s="4136"/>
      <c r="N213" s="4136" t="s">
        <v>257</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7">
        <v>16</v>
      </c>
      <c r="AM213" s="4137"/>
      <c r="AN213" s="4137"/>
      <c r="AO213" s="4137"/>
      <c r="AP213" s="4137"/>
      <c r="AQ213" s="4137"/>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254</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4.05" customHeight="1" x14ac:dyDescent="0.15">
      <c r="B223" s="4135">
        <v>1</v>
      </c>
      <c r="C223" s="4135">
        <v>1</v>
      </c>
      <c r="D223" s="4136" t="s">
        <v>265</v>
      </c>
      <c r="E223" s="4136"/>
      <c r="F223" s="4136"/>
      <c r="G223" s="4136"/>
      <c r="H223" s="4136"/>
      <c r="I223" s="4136"/>
      <c r="J223" s="4136"/>
      <c r="K223" s="4136"/>
      <c r="L223" s="4136"/>
      <c r="M223" s="4136"/>
      <c r="N223" s="4136" t="s">
        <v>255</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7">
        <v>126</v>
      </c>
      <c r="AM223" s="4137"/>
      <c r="AN223" s="4137"/>
      <c r="AO223" s="4137"/>
      <c r="AP223" s="4137"/>
      <c r="AQ223" s="4137"/>
      <c r="AR223" s="4136" t="s">
        <v>172</v>
      </c>
      <c r="AS223" s="4136"/>
      <c r="AT223" s="4136"/>
      <c r="AU223" s="4136"/>
      <c r="AV223" s="4136" t="s">
        <v>172</v>
      </c>
      <c r="AW223" s="4136"/>
      <c r="AX223" s="4136"/>
    </row>
    <row r="224" spans="2:50" s="45" customFormat="1" ht="24.05" customHeight="1" x14ac:dyDescent="0.15">
      <c r="B224" s="4135">
        <v>2</v>
      </c>
      <c r="C224" s="4135">
        <v>1</v>
      </c>
      <c r="D224" s="4136" t="s">
        <v>172</v>
      </c>
      <c r="E224" s="4136"/>
      <c r="F224" s="4136"/>
      <c r="G224" s="4136"/>
      <c r="H224" s="4136"/>
      <c r="I224" s="4136"/>
      <c r="J224" s="4136"/>
      <c r="K224" s="4136"/>
      <c r="L224" s="4136"/>
      <c r="M224" s="4136"/>
      <c r="N224" s="4136" t="s">
        <v>172</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t="s">
        <v>172</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172</v>
      </c>
      <c r="E225" s="4136"/>
      <c r="F225" s="4136"/>
      <c r="G225" s="4136"/>
      <c r="H225" s="4136"/>
      <c r="I225" s="4136"/>
      <c r="J225" s="4136"/>
      <c r="K225" s="4136"/>
      <c r="L225" s="4136"/>
      <c r="M225" s="4136"/>
      <c r="N225" s="4136" t="s">
        <v>172</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t="s">
        <v>172</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sheetData>
  <sheetProtection formatColumns="0" formatRows="0" selectLockedCells="1"/>
  <mergeCells count="1047">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4:L114"/>
    <mergeCell ref="M114:Y114"/>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Z112:AC112"/>
    <mergeCell ref="AD112:AH112"/>
    <mergeCell ref="AI112:AU112"/>
    <mergeCell ref="AV112:AY112"/>
    <mergeCell ref="H113:L113"/>
    <mergeCell ref="M113:Y113"/>
    <mergeCell ref="Z113:AC113"/>
    <mergeCell ref="AD113:AH113"/>
    <mergeCell ref="AI113:AU113"/>
    <mergeCell ref="AV113:AY113"/>
    <mergeCell ref="B101:AY101"/>
    <mergeCell ref="B102:AY102"/>
    <mergeCell ref="M103:AA103"/>
    <mergeCell ref="AL103:AY103"/>
    <mergeCell ref="B106:G108"/>
    <mergeCell ref="B111:G154"/>
    <mergeCell ref="H111:AC111"/>
    <mergeCell ref="AD111:AY111"/>
    <mergeCell ref="H112:L112"/>
    <mergeCell ref="M112: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B97:F97"/>
    <mergeCell ref="G97:AY97"/>
    <mergeCell ref="B98:AY98"/>
    <mergeCell ref="B99:F99"/>
    <mergeCell ref="G99:AY99"/>
    <mergeCell ref="B100:AY100"/>
    <mergeCell ref="B92:C92"/>
    <mergeCell ref="D92:AY92"/>
    <mergeCell ref="D93:AY93"/>
    <mergeCell ref="D94:AY94"/>
    <mergeCell ref="D95:AY95"/>
    <mergeCell ref="B96:AY96"/>
    <mergeCell ref="D89:G89"/>
    <mergeCell ref="H89:AG89"/>
    <mergeCell ref="D90:G90"/>
    <mergeCell ref="H90:U90"/>
    <mergeCell ref="V90:AG90"/>
    <mergeCell ref="D91:G91"/>
    <mergeCell ref="H91:AG91"/>
    <mergeCell ref="D85:G85"/>
    <mergeCell ref="H85:AG85"/>
    <mergeCell ref="B86:C91"/>
    <mergeCell ref="D86:G86"/>
    <mergeCell ref="H86:AG86"/>
    <mergeCell ref="AH86:AY91"/>
    <mergeCell ref="D87:G87"/>
    <mergeCell ref="H87:AG87"/>
    <mergeCell ref="D88:G88"/>
    <mergeCell ref="H88:AG88"/>
    <mergeCell ref="B81:C85"/>
    <mergeCell ref="D81:G81"/>
    <mergeCell ref="H81:AG81"/>
    <mergeCell ref="AH81:AY85"/>
    <mergeCell ref="D82:G82"/>
    <mergeCell ref="H82:AG82"/>
    <mergeCell ref="D83:G83"/>
    <mergeCell ref="H83:AG83"/>
    <mergeCell ref="D84:G84"/>
    <mergeCell ref="H84:AG84"/>
    <mergeCell ref="B78:C80"/>
    <mergeCell ref="D78:G78"/>
    <mergeCell ref="H78:AG78"/>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S57:X57"/>
    <mergeCell ref="D58:L58"/>
    <mergeCell ref="M58:R58"/>
    <mergeCell ref="S58:X58"/>
    <mergeCell ref="B54:C67"/>
    <mergeCell ref="D54:L54"/>
    <mergeCell ref="M54:R54"/>
    <mergeCell ref="S54:X54"/>
    <mergeCell ref="D65:L65"/>
    <mergeCell ref="M65:R65"/>
    <mergeCell ref="S65:X65"/>
    <mergeCell ref="D66:L66"/>
    <mergeCell ref="M66:R66"/>
    <mergeCell ref="S66:X66"/>
    <mergeCell ref="D63:L63"/>
    <mergeCell ref="M63:R63"/>
    <mergeCell ref="S63:X63"/>
    <mergeCell ref="D64:L64"/>
    <mergeCell ref="M64:R64"/>
    <mergeCell ref="S64:X64"/>
    <mergeCell ref="D61:L61"/>
    <mergeCell ref="M61:R61"/>
    <mergeCell ref="S61:X61"/>
    <mergeCell ref="D62:L62"/>
    <mergeCell ref="M62:R62"/>
    <mergeCell ref="S62:X62"/>
    <mergeCell ref="Y54:AY54"/>
    <mergeCell ref="D55:L55"/>
    <mergeCell ref="M55:R55"/>
    <mergeCell ref="S55:X55"/>
    <mergeCell ref="Y55:AY67"/>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D59:L59"/>
    <mergeCell ref="M59:R59"/>
    <mergeCell ref="S59:X59"/>
    <mergeCell ref="D60:L60"/>
    <mergeCell ref="M60:R60"/>
    <mergeCell ref="S60:X60"/>
    <mergeCell ref="M56:R56"/>
    <mergeCell ref="S56:X56"/>
    <mergeCell ref="D57:L57"/>
    <mergeCell ref="M57:R57"/>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AP45:AT45"/>
    <mergeCell ref="AU45:AY45"/>
    <mergeCell ref="B46:G48"/>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42:AO42"/>
    <mergeCell ref="AP42:AT42"/>
    <mergeCell ref="AU42:AY42"/>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F39:AJ39"/>
    <mergeCell ref="AK39:AO39"/>
    <mergeCell ref="AP39:AT39"/>
    <mergeCell ref="AU39:AY39"/>
    <mergeCell ref="B40:G42"/>
    <mergeCell ref="H40:Y40"/>
    <mergeCell ref="Z40:AB40"/>
    <mergeCell ref="AC40:AE40"/>
    <mergeCell ref="AF40:AJ40"/>
    <mergeCell ref="AK40:AO40"/>
    <mergeCell ref="AK37:AO37"/>
    <mergeCell ref="AP37:AT37"/>
    <mergeCell ref="AU37:AY37"/>
    <mergeCell ref="H38:Y39"/>
    <mergeCell ref="Z38:AB39"/>
    <mergeCell ref="AC38:AE39"/>
    <mergeCell ref="AF38:AJ38"/>
    <mergeCell ref="AK38:AO38"/>
    <mergeCell ref="AP38:AT38"/>
    <mergeCell ref="AU38:AY38"/>
    <mergeCell ref="AU35:AY35"/>
    <mergeCell ref="AF36:AJ36"/>
    <mergeCell ref="AK36:AO36"/>
    <mergeCell ref="AP36:AT36"/>
    <mergeCell ref="AU36:AY36"/>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K1:AQ1"/>
    <mergeCell ref="AR1:AY2"/>
    <mergeCell ref="AK2:AQ2"/>
    <mergeCell ref="B3:AY3"/>
    <mergeCell ref="B4:G4"/>
    <mergeCell ref="H4:Y4"/>
    <mergeCell ref="Z4:AE4"/>
    <mergeCell ref="AF4:AQ5"/>
    <mergeCell ref="AR4:AY4"/>
    <mergeCell ref="B5:G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s>
  <phoneticPr fontId="2"/>
  <pageMargins left="0.62992125984251968" right="0.39370078740157483" top="0.59055118110236227" bottom="0.39370078740157483" header="0.51181102362204722" footer="0.51181102362204722"/>
  <pageSetup paperSize="9" scale="74" fitToHeight="0" orientation="portrait" r:id="rId1"/>
  <headerFooter differentFirst="1" alignWithMargins="0"/>
  <rowBreaks count="4" manualBreakCount="4">
    <brk id="49" max="51" man="1"/>
    <brk id="104" max="51" man="1"/>
    <brk id="109" max="51" man="1"/>
    <brk id="201" max="51" man="1"/>
  </row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6"/>
  <sheetViews>
    <sheetView topLeftCell="A249"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K1" s="4140"/>
      <c r="AL1" s="4140"/>
      <c r="AM1" s="4140"/>
      <c r="AN1" s="4140"/>
      <c r="AO1" s="4140"/>
      <c r="AP1" s="4140"/>
      <c r="AQ1" s="4140"/>
      <c r="AR1" s="4195" t="s">
        <v>266</v>
      </c>
      <c r="AS1" s="4195"/>
      <c r="AT1" s="4195"/>
      <c r="AU1" s="4195"/>
      <c r="AV1" s="4195"/>
      <c r="AW1" s="4195"/>
      <c r="AX1" s="4195"/>
      <c r="AY1" s="4195"/>
    </row>
    <row r="2" spans="2:51" s="45" customFormat="1" ht="21.8" customHeight="1" thickBot="1" x14ac:dyDescent="0.2">
      <c r="AK2" s="4141" t="s">
        <v>216</v>
      </c>
      <c r="AL2" s="4141"/>
      <c r="AM2" s="4141"/>
      <c r="AN2" s="4141"/>
      <c r="AO2" s="4141"/>
      <c r="AP2" s="4141"/>
      <c r="AQ2" s="4141"/>
      <c r="AR2" s="4196"/>
      <c r="AS2" s="4196"/>
      <c r="AT2" s="4196"/>
      <c r="AU2" s="4196"/>
      <c r="AV2" s="4196"/>
      <c r="AW2" s="4196"/>
      <c r="AX2" s="4196"/>
      <c r="AY2" s="4196"/>
    </row>
    <row r="3" spans="2:51" s="45" customFormat="1" ht="29.95" customHeight="1" thickBot="1" x14ac:dyDescent="0.2">
      <c r="B3" s="3727" t="s">
        <v>151</v>
      </c>
      <c r="C3" s="3728"/>
      <c r="D3" s="3728"/>
      <c r="E3" s="3728"/>
      <c r="F3" s="3728"/>
      <c r="G3" s="3728"/>
      <c r="H3" s="3728"/>
      <c r="I3" s="3728"/>
      <c r="J3" s="3728"/>
      <c r="K3" s="3728"/>
      <c r="L3" s="3728"/>
      <c r="M3" s="3728"/>
      <c r="N3" s="3728"/>
      <c r="O3" s="3728"/>
      <c r="P3" s="3728"/>
      <c r="Q3" s="3728"/>
      <c r="R3" s="3728"/>
      <c r="S3" s="3728"/>
      <c r="T3" s="3728"/>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c r="AT3" s="3728"/>
      <c r="AU3" s="3728"/>
      <c r="AV3" s="3728"/>
      <c r="AW3" s="3728"/>
      <c r="AX3" s="3728"/>
      <c r="AY3" s="3729"/>
    </row>
    <row r="4" spans="2:51" s="45" customFormat="1" ht="35.200000000000003" customHeight="1" x14ac:dyDescent="0.15">
      <c r="B4" s="3730" t="s">
        <v>1</v>
      </c>
      <c r="C4" s="3731"/>
      <c r="D4" s="3731"/>
      <c r="E4" s="3731"/>
      <c r="F4" s="3731"/>
      <c r="G4" s="3731"/>
      <c r="H4" s="3732" t="s">
        <v>267</v>
      </c>
      <c r="I4" s="3733"/>
      <c r="J4" s="3733"/>
      <c r="K4" s="3733"/>
      <c r="L4" s="3733"/>
      <c r="M4" s="3733"/>
      <c r="N4" s="3733"/>
      <c r="O4" s="3733"/>
      <c r="P4" s="3733"/>
      <c r="Q4" s="3733"/>
      <c r="R4" s="3733"/>
      <c r="S4" s="3733"/>
      <c r="T4" s="3733"/>
      <c r="U4" s="3733"/>
      <c r="V4" s="3733"/>
      <c r="W4" s="3733"/>
      <c r="X4" s="3733"/>
      <c r="Y4" s="3734"/>
      <c r="Z4" s="3735" t="s">
        <v>268</v>
      </c>
      <c r="AA4" s="3736"/>
      <c r="AB4" s="3736"/>
      <c r="AC4" s="3736"/>
      <c r="AD4" s="3736"/>
      <c r="AE4" s="3737"/>
      <c r="AF4" s="4145" t="s">
        <v>269</v>
      </c>
      <c r="AG4" s="4146"/>
      <c r="AH4" s="4146"/>
      <c r="AI4" s="4146"/>
      <c r="AJ4" s="4146"/>
      <c r="AK4" s="4146"/>
      <c r="AL4" s="4146"/>
      <c r="AM4" s="4146"/>
      <c r="AN4" s="4146"/>
      <c r="AO4" s="4146"/>
      <c r="AP4" s="4146"/>
      <c r="AQ4" s="4147"/>
      <c r="AR4" s="3744" t="s">
        <v>2</v>
      </c>
      <c r="AS4" s="3736"/>
      <c r="AT4" s="3736"/>
      <c r="AU4" s="3736"/>
      <c r="AV4" s="3736"/>
      <c r="AW4" s="3736"/>
      <c r="AX4" s="3736"/>
      <c r="AY4" s="3745"/>
    </row>
    <row r="5" spans="2:51" s="45" customFormat="1" ht="60.75" customHeight="1" x14ac:dyDescent="0.15">
      <c r="B5" s="3746" t="s">
        <v>3</v>
      </c>
      <c r="C5" s="3747"/>
      <c r="D5" s="3747"/>
      <c r="E5" s="3747"/>
      <c r="F5" s="3747"/>
      <c r="G5" s="3748"/>
      <c r="H5" s="3749" t="s">
        <v>270</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148"/>
      <c r="AG5" s="3852"/>
      <c r="AH5" s="3852"/>
      <c r="AI5" s="3852"/>
      <c r="AJ5" s="3852"/>
      <c r="AK5" s="3852"/>
      <c r="AL5" s="3852"/>
      <c r="AM5" s="3852"/>
      <c r="AN5" s="3852"/>
      <c r="AO5" s="3852"/>
      <c r="AP5" s="3852"/>
      <c r="AQ5" s="3853"/>
      <c r="AR5" s="3798" t="s">
        <v>271</v>
      </c>
      <c r="AS5" s="3799"/>
      <c r="AT5" s="3799"/>
      <c r="AU5" s="3799"/>
      <c r="AV5" s="3799"/>
      <c r="AW5" s="3799"/>
      <c r="AX5" s="3799"/>
      <c r="AY5" s="3800"/>
    </row>
    <row r="6" spans="2:51" s="45" customFormat="1" ht="30.8" customHeight="1" x14ac:dyDescent="0.15">
      <c r="B6" s="3752" t="s">
        <v>5</v>
      </c>
      <c r="C6" s="3753"/>
      <c r="D6" s="3753"/>
      <c r="E6" s="3753"/>
      <c r="F6" s="3753"/>
      <c r="G6" s="3753"/>
      <c r="H6" s="3801" t="s">
        <v>157</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4197" t="s">
        <v>272</v>
      </c>
      <c r="I7" s="4198"/>
      <c r="J7" s="4198"/>
      <c r="K7" s="4198"/>
      <c r="L7" s="4198"/>
      <c r="M7" s="4198"/>
      <c r="N7" s="4198"/>
      <c r="O7" s="4198"/>
      <c r="P7" s="4198"/>
      <c r="Q7" s="4198"/>
      <c r="R7" s="4198"/>
      <c r="S7" s="4198"/>
      <c r="T7" s="4198"/>
      <c r="U7" s="4198"/>
      <c r="V7" s="4198"/>
      <c r="W7" s="4198"/>
      <c r="X7" s="4198"/>
      <c r="Y7" s="4199"/>
      <c r="Z7" s="3785" t="s">
        <v>273</v>
      </c>
      <c r="AA7" s="3786"/>
      <c r="AB7" s="3786"/>
      <c r="AC7" s="3786"/>
      <c r="AD7" s="3786"/>
      <c r="AE7" s="3787"/>
      <c r="AF7" s="3789" t="s">
        <v>274</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38.299999999999997" customHeight="1" x14ac:dyDescent="0.15">
      <c r="B8" s="3777"/>
      <c r="C8" s="3778"/>
      <c r="D8" s="3778"/>
      <c r="E8" s="3778"/>
      <c r="F8" s="3778"/>
      <c r="G8" s="3778"/>
      <c r="H8" s="4200"/>
      <c r="I8" s="4201"/>
      <c r="J8" s="4201"/>
      <c r="K8" s="4201"/>
      <c r="L8" s="4201"/>
      <c r="M8" s="4201"/>
      <c r="N8" s="4201"/>
      <c r="O8" s="4201"/>
      <c r="P8" s="4201"/>
      <c r="Q8" s="4201"/>
      <c r="R8" s="4201"/>
      <c r="S8" s="4201"/>
      <c r="T8" s="4201"/>
      <c r="U8" s="4201"/>
      <c r="V8" s="4201"/>
      <c r="W8" s="4201"/>
      <c r="X8" s="4201"/>
      <c r="Y8" s="4202"/>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80.2" customHeight="1" x14ac:dyDescent="0.15">
      <c r="B9" s="3752" t="s">
        <v>113</v>
      </c>
      <c r="C9" s="3753"/>
      <c r="D9" s="3753"/>
      <c r="E9" s="3753"/>
      <c r="F9" s="3753"/>
      <c r="G9" s="3753"/>
      <c r="H9" s="3754" t="s">
        <v>275</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80.65" customHeight="1" x14ac:dyDescent="0.15">
      <c r="B10" s="3752" t="s">
        <v>114</v>
      </c>
      <c r="C10" s="3753"/>
      <c r="D10" s="3753"/>
      <c r="E10" s="3753"/>
      <c r="F10" s="3753"/>
      <c r="G10" s="3753"/>
      <c r="H10" s="3754" t="s">
        <v>276</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165</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38.950000000000003"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4204" t="s">
        <v>277</v>
      </c>
      <c r="AM13" s="3828"/>
      <c r="AN13" s="3828"/>
      <c r="AO13" s="3828"/>
      <c r="AP13" s="3828"/>
      <c r="AQ13" s="3828"/>
      <c r="AR13" s="3828"/>
      <c r="AS13" s="4205" t="s">
        <v>278</v>
      </c>
      <c r="AT13" s="4206"/>
      <c r="AU13" s="4206"/>
      <c r="AV13" s="4206"/>
      <c r="AW13" s="4206"/>
      <c r="AX13" s="4206"/>
      <c r="AY13" s="4207"/>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4203">
        <v>30937</v>
      </c>
      <c r="AF14" s="4203"/>
      <c r="AG14" s="4203"/>
      <c r="AH14" s="4203"/>
      <c r="AI14" s="4203"/>
      <c r="AJ14" s="4203"/>
      <c r="AK14" s="4203"/>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t="s">
        <v>102</v>
      </c>
      <c r="AF15" s="3817"/>
      <c r="AG15" s="3817"/>
      <c r="AH15" s="3817"/>
      <c r="AI15" s="3817"/>
      <c r="AJ15" s="3817"/>
      <c r="AK15" s="3817"/>
      <c r="AL15" s="3817" t="s">
        <v>102</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30937</v>
      </c>
      <c r="AF16" s="3844"/>
      <c r="AG16" s="3844"/>
      <c r="AH16" s="3844"/>
      <c r="AI16" s="3844"/>
      <c r="AJ16" s="3844"/>
      <c r="AK16" s="3844"/>
      <c r="AL16" s="3844">
        <v>5317</v>
      </c>
      <c r="AM16" s="3844"/>
      <c r="AN16" s="3844"/>
      <c r="AO16" s="3844"/>
      <c r="AP16" s="3844"/>
      <c r="AQ16" s="3844"/>
      <c r="AR16" s="3844"/>
      <c r="AS16" s="3844">
        <v>4219</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30937</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172</v>
      </c>
      <c r="R18" s="3835"/>
      <c r="S18" s="3835"/>
      <c r="T18" s="3835"/>
      <c r="U18" s="3835"/>
      <c r="V18" s="3835"/>
      <c r="W18" s="3835"/>
      <c r="X18" s="3835" t="s">
        <v>172</v>
      </c>
      <c r="Y18" s="3835"/>
      <c r="Z18" s="3835"/>
      <c r="AA18" s="3835"/>
      <c r="AB18" s="3835"/>
      <c r="AC18" s="3835"/>
      <c r="AD18" s="3835"/>
      <c r="AE18" s="3835">
        <v>1</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38.950000000000003" customHeight="1" x14ac:dyDescent="0.15">
      <c r="B20" s="3863"/>
      <c r="C20" s="3864"/>
      <c r="D20" s="3864"/>
      <c r="E20" s="3864"/>
      <c r="F20" s="3864"/>
      <c r="G20" s="3865"/>
      <c r="H20" s="3848" t="s">
        <v>279</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280</v>
      </c>
      <c r="AD20" s="3857"/>
      <c r="AE20" s="3857"/>
      <c r="AF20" s="3858" t="s">
        <v>102</v>
      </c>
      <c r="AG20" s="3858"/>
      <c r="AH20" s="3858"/>
      <c r="AI20" s="3858"/>
      <c r="AJ20" s="3858"/>
      <c r="AK20" s="3858" t="s">
        <v>102</v>
      </c>
      <c r="AL20" s="3858"/>
      <c r="AM20" s="3858"/>
      <c r="AN20" s="3858"/>
      <c r="AO20" s="3858"/>
      <c r="AP20" s="3858">
        <v>359</v>
      </c>
      <c r="AQ20" s="3858"/>
      <c r="AR20" s="3858"/>
      <c r="AS20" s="3858"/>
      <c r="AT20" s="3858"/>
      <c r="AU20" s="3858" t="s">
        <v>172</v>
      </c>
      <c r="AV20" s="3858"/>
      <c r="AW20" s="3858"/>
      <c r="AX20" s="3858"/>
      <c r="AY20" s="3862"/>
    </row>
    <row r="21" spans="2:51" s="45" customFormat="1" ht="38.950000000000003"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102</v>
      </c>
      <c r="AG21" s="3873"/>
      <c r="AH21" s="3873"/>
      <c r="AI21" s="3873"/>
      <c r="AJ21" s="3873"/>
      <c r="AK21" s="3873" t="s">
        <v>102</v>
      </c>
      <c r="AL21" s="3873"/>
      <c r="AM21" s="3873"/>
      <c r="AN21" s="3873"/>
      <c r="AO21" s="3873"/>
      <c r="AP21" s="3873">
        <v>0.66</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24.75" customHeight="1" x14ac:dyDescent="0.15">
      <c r="B35" s="3883"/>
      <c r="C35" s="3884"/>
      <c r="D35" s="3884"/>
      <c r="E35" s="3884"/>
      <c r="F35" s="3884"/>
      <c r="G35" s="3885"/>
      <c r="H35" s="3848" t="s">
        <v>281</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282</v>
      </c>
      <c r="AD35" s="3899"/>
      <c r="AE35" s="3900"/>
      <c r="AF35" s="3873" t="s">
        <v>102</v>
      </c>
      <c r="AG35" s="3873"/>
      <c r="AH35" s="3873"/>
      <c r="AI35" s="3873"/>
      <c r="AJ35" s="3873"/>
      <c r="AK35" s="3873" t="s">
        <v>102</v>
      </c>
      <c r="AL35" s="3873"/>
      <c r="AM35" s="3873"/>
      <c r="AN35" s="3873"/>
      <c r="AO35" s="3873"/>
      <c r="AP35" s="3873">
        <v>279</v>
      </c>
      <c r="AQ35" s="3873"/>
      <c r="AR35" s="3873"/>
      <c r="AS35" s="3873"/>
      <c r="AT35" s="3873"/>
      <c r="AU35" s="3904" t="s">
        <v>33</v>
      </c>
      <c r="AV35" s="3877"/>
      <c r="AW35" s="3877"/>
      <c r="AX35" s="3877"/>
      <c r="AY35" s="3905"/>
    </row>
    <row r="36" spans="2:51" s="45" customFormat="1" ht="27.8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906" t="s">
        <v>172</v>
      </c>
      <c r="AG36" s="3907"/>
      <c r="AH36" s="3907"/>
      <c r="AI36" s="3907"/>
      <c r="AJ36" s="3908"/>
      <c r="AK36" s="3906" t="s">
        <v>237</v>
      </c>
      <c r="AL36" s="3907"/>
      <c r="AM36" s="3907"/>
      <c r="AN36" s="3907"/>
      <c r="AO36" s="3908"/>
      <c r="AP36" s="3906" t="s">
        <v>236</v>
      </c>
      <c r="AQ36" s="3907"/>
      <c r="AR36" s="3907"/>
      <c r="AS36" s="3907"/>
      <c r="AT36" s="3908"/>
      <c r="AU36" s="3906" t="s">
        <v>237</v>
      </c>
      <c r="AV36" s="3907"/>
      <c r="AW36" s="3907"/>
      <c r="AX36" s="3907"/>
      <c r="AY36" s="3909"/>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67.45" customHeight="1" x14ac:dyDescent="0.15">
      <c r="B49" s="3880" t="s">
        <v>34</v>
      </c>
      <c r="C49" s="3881"/>
      <c r="D49" s="3881"/>
      <c r="E49" s="3881"/>
      <c r="F49" s="3881"/>
      <c r="G49" s="3881"/>
      <c r="H49" s="4066" t="s">
        <v>283</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284</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23.1" customHeight="1" x14ac:dyDescent="0.15">
      <c r="B55" s="3946"/>
      <c r="C55" s="3947"/>
      <c r="D55" s="4217" t="s">
        <v>285</v>
      </c>
      <c r="E55" s="4218"/>
      <c r="F55" s="4218"/>
      <c r="G55" s="4218"/>
      <c r="H55" s="4218"/>
      <c r="I55" s="4218"/>
      <c r="J55" s="4218"/>
      <c r="K55" s="4218"/>
      <c r="L55" s="4219"/>
      <c r="M55" s="3928">
        <v>5000</v>
      </c>
      <c r="N55" s="3928"/>
      <c r="O55" s="3928"/>
      <c r="P55" s="3928"/>
      <c r="Q55" s="3928"/>
      <c r="R55" s="3928"/>
      <c r="S55" s="4220">
        <v>3000</v>
      </c>
      <c r="T55" s="4221"/>
      <c r="U55" s="4221"/>
      <c r="V55" s="4221"/>
      <c r="W55" s="4221"/>
      <c r="X55" s="4222"/>
      <c r="Y55" s="4223" t="s">
        <v>244</v>
      </c>
      <c r="Z55" s="4224"/>
      <c r="AA55" s="4224"/>
      <c r="AB55" s="4224"/>
      <c r="AC55" s="4224"/>
      <c r="AD55" s="4224"/>
      <c r="AE55" s="3930" t="s">
        <v>286</v>
      </c>
      <c r="AF55" s="3930"/>
      <c r="AG55" s="3930"/>
      <c r="AH55" s="3930"/>
      <c r="AI55" s="3930"/>
      <c r="AJ55" s="3930"/>
      <c r="AK55" s="3930"/>
      <c r="AL55" s="3930"/>
      <c r="AM55" s="3930"/>
      <c r="AN55" s="3930"/>
      <c r="AO55" s="3930"/>
      <c r="AP55" s="3930"/>
      <c r="AQ55" s="3930"/>
      <c r="AR55" s="3930"/>
      <c r="AS55" s="3930"/>
      <c r="AT55" s="3930"/>
      <c r="AU55" s="3930"/>
      <c r="AV55" s="3930"/>
      <c r="AW55" s="3930"/>
      <c r="AX55" s="3930"/>
      <c r="AY55" s="3931"/>
    </row>
    <row r="56" spans="2:51" s="45" customFormat="1" ht="22.6" customHeight="1" x14ac:dyDescent="0.15">
      <c r="B56" s="3946"/>
      <c r="C56" s="3947"/>
      <c r="D56" s="4209" t="s">
        <v>287</v>
      </c>
      <c r="E56" s="4210"/>
      <c r="F56" s="4210"/>
      <c r="G56" s="4210"/>
      <c r="H56" s="4210"/>
      <c r="I56" s="4210"/>
      <c r="J56" s="4210"/>
      <c r="K56" s="4210"/>
      <c r="L56" s="4211"/>
      <c r="M56" s="3943">
        <v>317</v>
      </c>
      <c r="N56" s="3943"/>
      <c r="O56" s="3943"/>
      <c r="P56" s="3943"/>
      <c r="Q56" s="3943"/>
      <c r="R56" s="3943"/>
      <c r="S56" s="4212">
        <v>63</v>
      </c>
      <c r="T56" s="4213"/>
      <c r="U56" s="4213"/>
      <c r="V56" s="4213"/>
      <c r="W56" s="4213"/>
      <c r="X56" s="4214"/>
      <c r="Y56" s="4215" t="s">
        <v>288</v>
      </c>
      <c r="Z56" s="4216"/>
      <c r="AA56" s="4216"/>
      <c r="AB56" s="4216"/>
      <c r="AC56" s="4216"/>
      <c r="AD56" s="4216"/>
      <c r="AE56" s="3933"/>
      <c r="AF56" s="3933"/>
      <c r="AG56" s="3933"/>
      <c r="AH56" s="3933"/>
      <c r="AI56" s="3933"/>
      <c r="AJ56" s="3933"/>
      <c r="AK56" s="3933"/>
      <c r="AL56" s="3933"/>
      <c r="AM56" s="3933"/>
      <c r="AN56" s="3933"/>
      <c r="AO56" s="3933"/>
      <c r="AP56" s="3933"/>
      <c r="AQ56" s="3933"/>
      <c r="AR56" s="3933"/>
      <c r="AS56" s="3933"/>
      <c r="AT56" s="3933"/>
      <c r="AU56" s="3933"/>
      <c r="AV56" s="3933"/>
      <c r="AW56" s="3933"/>
      <c r="AX56" s="3933"/>
      <c r="AY56" s="3934"/>
    </row>
    <row r="57" spans="2:51" s="45" customFormat="1" ht="22.6" customHeight="1" x14ac:dyDescent="0.15">
      <c r="B57" s="3946"/>
      <c r="C57" s="3947"/>
      <c r="D57" s="3938" t="s">
        <v>289</v>
      </c>
      <c r="E57" s="3939"/>
      <c r="F57" s="3939"/>
      <c r="G57" s="3939"/>
      <c r="H57" s="3939"/>
      <c r="I57" s="3939"/>
      <c r="J57" s="3939"/>
      <c r="K57" s="3939"/>
      <c r="L57" s="3940"/>
      <c r="M57" s="3943">
        <v>0</v>
      </c>
      <c r="N57" s="3943"/>
      <c r="O57" s="3943"/>
      <c r="P57" s="3943"/>
      <c r="Q57" s="3943"/>
      <c r="R57" s="3943"/>
      <c r="S57" s="3943">
        <v>341</v>
      </c>
      <c r="T57" s="3943"/>
      <c r="U57" s="3943"/>
      <c r="V57" s="3943"/>
      <c r="W57" s="3943"/>
      <c r="X57" s="3943"/>
      <c r="Y57" s="4215" t="s">
        <v>288</v>
      </c>
      <c r="Z57" s="4216"/>
      <c r="AA57" s="4216"/>
      <c r="AB57" s="4216"/>
      <c r="AC57" s="4216"/>
      <c r="AD57" s="4216"/>
      <c r="AE57" s="3933"/>
      <c r="AF57" s="3933"/>
      <c r="AG57" s="3933"/>
      <c r="AH57" s="3933"/>
      <c r="AI57" s="3933"/>
      <c r="AJ57" s="3933"/>
      <c r="AK57" s="3933"/>
      <c r="AL57" s="3933"/>
      <c r="AM57" s="3933"/>
      <c r="AN57" s="3933"/>
      <c r="AO57" s="3933"/>
      <c r="AP57" s="3933"/>
      <c r="AQ57" s="3933"/>
      <c r="AR57" s="3933"/>
      <c r="AS57" s="3933"/>
      <c r="AT57" s="3933"/>
      <c r="AU57" s="3933"/>
      <c r="AV57" s="3933"/>
      <c r="AW57" s="3933"/>
      <c r="AX57" s="3933"/>
      <c r="AY57" s="3934"/>
    </row>
    <row r="58" spans="2:51" s="45" customFormat="1" ht="23.1" customHeight="1" x14ac:dyDescent="0.15">
      <c r="B58" s="3946"/>
      <c r="C58" s="3947"/>
      <c r="D58" s="3938" t="s">
        <v>290</v>
      </c>
      <c r="E58" s="3939"/>
      <c r="F58" s="3939"/>
      <c r="G58" s="3939"/>
      <c r="H58" s="3939"/>
      <c r="I58" s="3939"/>
      <c r="J58" s="3939"/>
      <c r="K58" s="3939"/>
      <c r="L58" s="3940"/>
      <c r="M58" s="3943">
        <v>0</v>
      </c>
      <c r="N58" s="3943"/>
      <c r="O58" s="3943"/>
      <c r="P58" s="3943"/>
      <c r="Q58" s="3943"/>
      <c r="R58" s="3943"/>
      <c r="S58" s="3943">
        <v>530</v>
      </c>
      <c r="T58" s="3943"/>
      <c r="U58" s="3943"/>
      <c r="V58" s="3943"/>
      <c r="W58" s="3943"/>
      <c r="X58" s="3943"/>
      <c r="Y58" s="4215" t="s">
        <v>288</v>
      </c>
      <c r="Z58" s="4216"/>
      <c r="AA58" s="4216"/>
      <c r="AB58" s="4216"/>
      <c r="AC58" s="4216"/>
      <c r="AD58" s="4216"/>
      <c r="AE58" s="3933"/>
      <c r="AF58" s="3933"/>
      <c r="AG58" s="3933"/>
      <c r="AH58" s="3933"/>
      <c r="AI58" s="3933"/>
      <c r="AJ58" s="3933"/>
      <c r="AK58" s="3933"/>
      <c r="AL58" s="3933"/>
      <c r="AM58" s="3933"/>
      <c r="AN58" s="3933"/>
      <c r="AO58" s="3933"/>
      <c r="AP58" s="3933"/>
      <c r="AQ58" s="3933"/>
      <c r="AR58" s="3933"/>
      <c r="AS58" s="3933"/>
      <c r="AT58" s="3933"/>
      <c r="AU58" s="3933"/>
      <c r="AV58" s="3933"/>
      <c r="AW58" s="3933"/>
      <c r="AX58" s="3933"/>
      <c r="AY58" s="3934"/>
    </row>
    <row r="59" spans="2:51" s="45" customFormat="1" ht="23.1" customHeight="1" x14ac:dyDescent="0.15">
      <c r="B59" s="3946"/>
      <c r="C59" s="3947"/>
      <c r="D59" s="3938" t="s">
        <v>291</v>
      </c>
      <c r="E59" s="3939"/>
      <c r="F59" s="3939"/>
      <c r="G59" s="3939"/>
      <c r="H59" s="3939"/>
      <c r="I59" s="3939"/>
      <c r="J59" s="3939"/>
      <c r="K59" s="3939"/>
      <c r="L59" s="3940"/>
      <c r="M59" s="3943">
        <v>0</v>
      </c>
      <c r="N59" s="3943"/>
      <c r="O59" s="3943"/>
      <c r="P59" s="3943"/>
      <c r="Q59" s="3943"/>
      <c r="R59" s="3943"/>
      <c r="S59" s="3943">
        <v>285</v>
      </c>
      <c r="T59" s="3943"/>
      <c r="U59" s="3943"/>
      <c r="V59" s="3943"/>
      <c r="W59" s="3943"/>
      <c r="X59" s="3943"/>
      <c r="Y59" s="4215" t="s">
        <v>288</v>
      </c>
      <c r="Z59" s="4216"/>
      <c r="AA59" s="4216"/>
      <c r="AB59" s="4216"/>
      <c r="AC59" s="4216"/>
      <c r="AD59" s="4216"/>
      <c r="AE59" s="3933"/>
      <c r="AF59" s="3933"/>
      <c r="AG59" s="3933"/>
      <c r="AH59" s="3933"/>
      <c r="AI59" s="3933"/>
      <c r="AJ59" s="3933"/>
      <c r="AK59" s="3933"/>
      <c r="AL59" s="3933"/>
      <c r="AM59" s="3933"/>
      <c r="AN59" s="3933"/>
      <c r="AO59" s="3933"/>
      <c r="AP59" s="3933"/>
      <c r="AQ59" s="3933"/>
      <c r="AR59" s="3933"/>
      <c r="AS59" s="3933"/>
      <c r="AT59" s="3933"/>
      <c r="AU59" s="3933"/>
      <c r="AV59" s="3933"/>
      <c r="AW59" s="3933"/>
      <c r="AX59" s="3933"/>
      <c r="AY59" s="3934"/>
    </row>
    <row r="60" spans="2:51" s="45" customFormat="1" ht="23.1" hidden="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78"/>
      <c r="Z60" s="79"/>
      <c r="AA60" s="79"/>
      <c r="AB60" s="79"/>
      <c r="AC60" s="79"/>
      <c r="AD60" s="79"/>
      <c r="AE60" s="3933"/>
      <c r="AF60" s="3933"/>
      <c r="AG60" s="3933"/>
      <c r="AH60" s="3933"/>
      <c r="AI60" s="3933"/>
      <c r="AJ60" s="3933"/>
      <c r="AK60" s="3933"/>
      <c r="AL60" s="3933"/>
      <c r="AM60" s="3933"/>
      <c r="AN60" s="3933"/>
      <c r="AO60" s="3933"/>
      <c r="AP60" s="3933"/>
      <c r="AQ60" s="3933"/>
      <c r="AR60" s="3933"/>
      <c r="AS60" s="3933"/>
      <c r="AT60" s="3933"/>
      <c r="AU60" s="3933"/>
      <c r="AV60" s="3933"/>
      <c r="AW60" s="3933"/>
      <c r="AX60" s="3933"/>
      <c r="AY60" s="3934"/>
    </row>
    <row r="61" spans="2:51" s="45" customFormat="1" ht="13.6"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78"/>
      <c r="Z61" s="79"/>
      <c r="AA61" s="79"/>
      <c r="AB61" s="79"/>
      <c r="AC61" s="79"/>
      <c r="AD61" s="79"/>
      <c r="AE61" s="3933"/>
      <c r="AF61" s="3933"/>
      <c r="AG61" s="3933"/>
      <c r="AH61" s="3933"/>
      <c r="AI61" s="3933"/>
      <c r="AJ61" s="3933"/>
      <c r="AK61" s="3933"/>
      <c r="AL61" s="3933"/>
      <c r="AM61" s="3933"/>
      <c r="AN61" s="3933"/>
      <c r="AO61" s="3933"/>
      <c r="AP61" s="3933"/>
      <c r="AQ61" s="3933"/>
      <c r="AR61" s="3933"/>
      <c r="AS61" s="3933"/>
      <c r="AT61" s="3933"/>
      <c r="AU61" s="3933"/>
      <c r="AV61" s="3933"/>
      <c r="AW61" s="3933"/>
      <c r="AX61" s="3933"/>
      <c r="AY61" s="3934"/>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78"/>
      <c r="Z62" s="79"/>
      <c r="AA62" s="79"/>
      <c r="AB62" s="79"/>
      <c r="AC62" s="79"/>
      <c r="AD62" s="79"/>
      <c r="AE62" s="3933"/>
      <c r="AF62" s="3933"/>
      <c r="AG62" s="3933"/>
      <c r="AH62" s="3933"/>
      <c r="AI62" s="3933"/>
      <c r="AJ62" s="3933"/>
      <c r="AK62" s="3933"/>
      <c r="AL62" s="3933"/>
      <c r="AM62" s="3933"/>
      <c r="AN62" s="3933"/>
      <c r="AO62" s="3933"/>
      <c r="AP62" s="3933"/>
      <c r="AQ62" s="3933"/>
      <c r="AR62" s="3933"/>
      <c r="AS62" s="3933"/>
      <c r="AT62" s="3933"/>
      <c r="AU62" s="3933"/>
      <c r="AV62" s="3933"/>
      <c r="AW62" s="3933"/>
      <c r="AX62" s="3933"/>
      <c r="AY62" s="3934"/>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78"/>
      <c r="Z63" s="79"/>
      <c r="AA63" s="79"/>
      <c r="AB63" s="79"/>
      <c r="AC63" s="79"/>
      <c r="AD63" s="79"/>
      <c r="AE63" s="3933"/>
      <c r="AF63" s="3933"/>
      <c r="AG63" s="3933"/>
      <c r="AH63" s="3933"/>
      <c r="AI63" s="3933"/>
      <c r="AJ63" s="3933"/>
      <c r="AK63" s="3933"/>
      <c r="AL63" s="3933"/>
      <c r="AM63" s="3933"/>
      <c r="AN63" s="3933"/>
      <c r="AO63" s="3933"/>
      <c r="AP63" s="3933"/>
      <c r="AQ63" s="3933"/>
      <c r="AR63" s="3933"/>
      <c r="AS63" s="3933"/>
      <c r="AT63" s="3933"/>
      <c r="AU63" s="3933"/>
      <c r="AV63" s="3933"/>
      <c r="AW63" s="3933"/>
      <c r="AX63" s="3933"/>
      <c r="AY63" s="3934"/>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78"/>
      <c r="Z64" s="79"/>
      <c r="AA64" s="79"/>
      <c r="AB64" s="79"/>
      <c r="AC64" s="79"/>
      <c r="AD64" s="79"/>
      <c r="AE64" s="3933"/>
      <c r="AF64" s="3933"/>
      <c r="AG64" s="3933"/>
      <c r="AH64" s="3933"/>
      <c r="AI64" s="3933"/>
      <c r="AJ64" s="3933"/>
      <c r="AK64" s="3933"/>
      <c r="AL64" s="3933"/>
      <c r="AM64" s="3933"/>
      <c r="AN64" s="3933"/>
      <c r="AO64" s="3933"/>
      <c r="AP64" s="3933"/>
      <c r="AQ64" s="3933"/>
      <c r="AR64" s="3933"/>
      <c r="AS64" s="3933"/>
      <c r="AT64" s="3933"/>
      <c r="AU64" s="3933"/>
      <c r="AV64" s="3933"/>
      <c r="AW64" s="3933"/>
      <c r="AX64" s="3933"/>
      <c r="AY64" s="3934"/>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78"/>
      <c r="Z65" s="79"/>
      <c r="AA65" s="79"/>
      <c r="AB65" s="79"/>
      <c r="AC65" s="79"/>
      <c r="AD65" s="79"/>
      <c r="AE65" s="3933"/>
      <c r="AF65" s="3933"/>
      <c r="AG65" s="3933"/>
      <c r="AH65" s="3933"/>
      <c r="AI65" s="3933"/>
      <c r="AJ65" s="3933"/>
      <c r="AK65" s="3933"/>
      <c r="AL65" s="3933"/>
      <c r="AM65" s="3933"/>
      <c r="AN65" s="3933"/>
      <c r="AO65" s="3933"/>
      <c r="AP65" s="3933"/>
      <c r="AQ65" s="3933"/>
      <c r="AR65" s="3933"/>
      <c r="AS65" s="3933"/>
      <c r="AT65" s="3933"/>
      <c r="AU65" s="3933"/>
      <c r="AV65" s="3933"/>
      <c r="AW65" s="3933"/>
      <c r="AX65" s="3933"/>
      <c r="AY65" s="3934"/>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78"/>
      <c r="Z66" s="79"/>
      <c r="AA66" s="79"/>
      <c r="AB66" s="79"/>
      <c r="AC66" s="79"/>
      <c r="AD66" s="79"/>
      <c r="AE66" s="3933"/>
      <c r="AF66" s="3933"/>
      <c r="AG66" s="3933"/>
      <c r="AH66" s="3933"/>
      <c r="AI66" s="3933"/>
      <c r="AJ66" s="3933"/>
      <c r="AK66" s="3933"/>
      <c r="AL66" s="3933"/>
      <c r="AM66" s="3933"/>
      <c r="AN66" s="3933"/>
      <c r="AO66" s="3933"/>
      <c r="AP66" s="3933"/>
      <c r="AQ66" s="3933"/>
      <c r="AR66" s="3933"/>
      <c r="AS66" s="3933"/>
      <c r="AT66" s="3933"/>
      <c r="AU66" s="3933"/>
      <c r="AV66" s="3933"/>
      <c r="AW66" s="3933"/>
      <c r="AX66" s="3933"/>
      <c r="AY66" s="3934"/>
    </row>
    <row r="67" spans="1:51" s="45" customFormat="1" ht="23.1" customHeight="1" x14ac:dyDescent="0.15">
      <c r="B67" s="3948"/>
      <c r="C67" s="3949"/>
      <c r="D67" s="4005" t="s">
        <v>21</v>
      </c>
      <c r="E67" s="4006"/>
      <c r="F67" s="4006"/>
      <c r="G67" s="4006"/>
      <c r="H67" s="4006"/>
      <c r="I67" s="4006"/>
      <c r="J67" s="4006"/>
      <c r="K67" s="4006"/>
      <c r="L67" s="4007"/>
      <c r="M67" s="4008">
        <v>5317</v>
      </c>
      <c r="N67" s="4009"/>
      <c r="O67" s="4009"/>
      <c r="P67" s="4009"/>
      <c r="Q67" s="4009"/>
      <c r="R67" s="4010"/>
      <c r="S67" s="4008">
        <v>4219</v>
      </c>
      <c r="T67" s="4009"/>
      <c r="U67" s="4009"/>
      <c r="V67" s="4009"/>
      <c r="W67" s="4009"/>
      <c r="X67" s="4010"/>
      <c r="Y67" s="80"/>
      <c r="Z67" s="81"/>
      <c r="AA67" s="81"/>
      <c r="AB67" s="81"/>
      <c r="AC67" s="81"/>
      <c r="AD67" s="81"/>
      <c r="AE67" s="3936"/>
      <c r="AF67" s="3936"/>
      <c r="AG67" s="3936"/>
      <c r="AH67" s="3936"/>
      <c r="AI67" s="3936"/>
      <c r="AJ67" s="3936"/>
      <c r="AK67" s="3936"/>
      <c r="AL67" s="3936"/>
      <c r="AM67" s="3936"/>
      <c r="AN67" s="3936"/>
      <c r="AO67" s="3936"/>
      <c r="AP67" s="3936"/>
      <c r="AQ67" s="3936"/>
      <c r="AR67" s="3936"/>
      <c r="AS67" s="3936"/>
      <c r="AT67" s="3936"/>
      <c r="AU67" s="3936"/>
      <c r="AV67" s="3936"/>
      <c r="AW67" s="3936"/>
      <c r="AX67" s="3936"/>
      <c r="AY67" s="3937"/>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292</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101</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293</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50</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101</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50</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101</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294</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101</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50</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50</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172</v>
      </c>
      <c r="E90" s="4057"/>
      <c r="F90" s="4057"/>
      <c r="G90" s="4058"/>
      <c r="H90" s="4059" t="s">
        <v>62</v>
      </c>
      <c r="I90" s="4060"/>
      <c r="J90" s="4060"/>
      <c r="K90" s="4060"/>
      <c r="L90" s="4060"/>
      <c r="M90" s="4060"/>
      <c r="N90" s="4060"/>
      <c r="O90" s="4060"/>
      <c r="P90" s="4060"/>
      <c r="Q90" s="4060"/>
      <c r="R90" s="4060"/>
      <c r="S90" s="4060"/>
      <c r="T90" s="4060"/>
      <c r="U90" s="4060"/>
      <c r="V90" s="4192" t="s">
        <v>295</v>
      </c>
      <c r="W90" s="4192"/>
      <c r="X90" s="4192"/>
      <c r="Y90" s="4192"/>
      <c r="Z90" s="4192" t="s">
        <v>172</v>
      </c>
      <c r="AA90" s="4192"/>
      <c r="AB90" s="4192"/>
      <c r="AC90" s="4192"/>
      <c r="AD90" s="4192" t="s">
        <v>172</v>
      </c>
      <c r="AE90" s="4192"/>
      <c r="AF90" s="4192"/>
      <c r="AG90" s="4193"/>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50</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80.85" customHeight="1" thickBot="1" x14ac:dyDescent="0.2">
      <c r="A92" s="51"/>
      <c r="B92" s="4041" t="s">
        <v>64</v>
      </c>
      <c r="C92" s="4042"/>
      <c r="D92" s="4043" t="s">
        <v>296</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297</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35" t="s">
        <v>298</v>
      </c>
      <c r="H99" s="4036"/>
      <c r="I99" s="4036"/>
      <c r="J99" s="4036"/>
      <c r="K99" s="4036"/>
      <c r="L99" s="4036" t="s">
        <v>172</v>
      </c>
      <c r="M99" s="4036"/>
      <c r="N99" s="4036"/>
      <c r="O99" s="4036"/>
      <c r="P99" s="4036"/>
      <c r="Q99" s="4036" t="s">
        <v>172</v>
      </c>
      <c r="R99" s="4036"/>
      <c r="S99" s="4036"/>
      <c r="T99" s="4036"/>
      <c r="U99" s="4036"/>
      <c r="V99" s="4036" t="s">
        <v>172</v>
      </c>
      <c r="W99" s="4036"/>
      <c r="X99" s="4036"/>
      <c r="Y99" s="4036"/>
      <c r="Z99" s="4036"/>
      <c r="AA99" s="4036" t="s">
        <v>172</v>
      </c>
      <c r="AB99" s="4036"/>
      <c r="AC99" s="4036"/>
      <c r="AD99" s="4036"/>
      <c r="AE99" s="4036"/>
      <c r="AF99" s="4036" t="s">
        <v>172</v>
      </c>
      <c r="AG99" s="4036"/>
      <c r="AH99" s="4036"/>
      <c r="AI99" s="4036"/>
      <c r="AJ99" s="4036"/>
      <c r="AK99" s="4036" t="s">
        <v>172</v>
      </c>
      <c r="AL99" s="4036"/>
      <c r="AM99" s="4036"/>
      <c r="AN99" s="4036"/>
      <c r="AO99" s="4036"/>
      <c r="AP99" s="4036" t="s">
        <v>172</v>
      </c>
      <c r="AQ99" s="4036"/>
      <c r="AR99" s="4036"/>
      <c r="AS99" s="4036"/>
      <c r="AT99" s="4036"/>
      <c r="AU99" s="4036" t="s">
        <v>172</v>
      </c>
      <c r="AV99" s="4036"/>
      <c r="AW99" s="4036"/>
      <c r="AX99" s="4036"/>
      <c r="AY99" s="4037"/>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204.05"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228" t="s">
        <v>299</v>
      </c>
      <c r="AM103" s="4229"/>
      <c r="AN103" s="4229"/>
      <c r="AO103" s="4229"/>
      <c r="AP103" s="4229"/>
      <c r="AQ103" s="4229"/>
      <c r="AR103" s="4229"/>
      <c r="AS103" s="4229"/>
      <c r="AT103" s="4229"/>
      <c r="AU103" s="4229"/>
      <c r="AV103" s="4229"/>
      <c r="AW103" s="4229"/>
      <c r="AX103" s="4229"/>
      <c r="AY103" s="4230"/>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63"/>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5"/>
    </row>
    <row r="107" spans="1:51" s="45" customFormat="1" ht="348.9" customHeight="1" x14ac:dyDescent="0.15">
      <c r="B107" s="3764"/>
      <c r="C107" s="3765"/>
      <c r="D107" s="3765"/>
      <c r="E107" s="3765"/>
      <c r="F107" s="3765"/>
      <c r="G107" s="3766"/>
      <c r="H107" s="66"/>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8"/>
    </row>
    <row r="108" spans="1:51" s="45" customFormat="1" ht="324" customHeight="1" thickBot="1" x14ac:dyDescent="0.2">
      <c r="B108" s="3764"/>
      <c r="C108" s="3765"/>
      <c r="D108" s="3765"/>
      <c r="E108" s="3765"/>
      <c r="F108" s="3765"/>
      <c r="G108" s="3766"/>
      <c r="H108" s="66"/>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67"/>
      <c r="AH108" s="67"/>
      <c r="AI108" s="67"/>
      <c r="AJ108" s="67"/>
      <c r="AK108" s="67"/>
      <c r="AL108" s="67"/>
      <c r="AM108" s="67"/>
      <c r="AN108" s="67"/>
      <c r="AO108" s="67"/>
      <c r="AP108" s="67"/>
      <c r="AQ108" s="67"/>
      <c r="AR108" s="67"/>
      <c r="AS108" s="67"/>
      <c r="AT108" s="67"/>
      <c r="AU108" s="67"/>
      <c r="AV108" s="67"/>
      <c r="AW108" s="67"/>
      <c r="AX108" s="67"/>
      <c r="AY108" s="68"/>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122" t="s">
        <v>300</v>
      </c>
      <c r="I111" s="4231"/>
      <c r="J111" s="4231"/>
      <c r="K111" s="4231"/>
      <c r="L111" s="4231"/>
      <c r="M111" s="4231"/>
      <c r="N111" s="4231"/>
      <c r="O111" s="4231"/>
      <c r="P111" s="4231"/>
      <c r="Q111" s="4231"/>
      <c r="R111" s="4231"/>
      <c r="S111" s="4231"/>
      <c r="T111" s="4231"/>
      <c r="U111" s="4231"/>
      <c r="V111" s="4231"/>
      <c r="W111" s="4231"/>
      <c r="X111" s="4231"/>
      <c r="Y111" s="4231"/>
      <c r="Z111" s="4231"/>
      <c r="AA111" s="4231"/>
      <c r="AB111" s="4231"/>
      <c r="AC111" s="4232"/>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069" t="s">
        <v>301</v>
      </c>
      <c r="I113" s="3965"/>
      <c r="J113" s="3965"/>
      <c r="K113" s="3965"/>
      <c r="L113" s="3966"/>
      <c r="M113" s="4070" t="s">
        <v>302</v>
      </c>
      <c r="N113" s="4225"/>
      <c r="O113" s="4225"/>
      <c r="P113" s="4225"/>
      <c r="Q113" s="4225"/>
      <c r="R113" s="4225"/>
      <c r="S113" s="4225"/>
      <c r="T113" s="4225"/>
      <c r="U113" s="4225"/>
      <c r="V113" s="4225"/>
      <c r="W113" s="4225"/>
      <c r="X113" s="4225"/>
      <c r="Y113" s="4226"/>
      <c r="Z113" s="4073">
        <v>90.719818000000004</v>
      </c>
      <c r="AA113" s="4074"/>
      <c r="AB113" s="4074"/>
      <c r="AC113" s="4227"/>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236" t="s">
        <v>303</v>
      </c>
      <c r="I114" s="4237"/>
      <c r="J114" s="4237"/>
      <c r="K114" s="4237"/>
      <c r="L114" s="4238"/>
      <c r="M114" s="4098" t="s">
        <v>303</v>
      </c>
      <c r="N114" s="4233"/>
      <c r="O114" s="4233"/>
      <c r="P114" s="4233"/>
      <c r="Q114" s="4233"/>
      <c r="R114" s="4233"/>
      <c r="S114" s="4233"/>
      <c r="T114" s="4233"/>
      <c r="U114" s="4233"/>
      <c r="V114" s="4233"/>
      <c r="W114" s="4233"/>
      <c r="X114" s="4233"/>
      <c r="Y114" s="4234"/>
      <c r="Z114" s="4101">
        <v>4.6402760000000001</v>
      </c>
      <c r="AA114" s="4102"/>
      <c r="AB114" s="4102"/>
      <c r="AC114" s="4235"/>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304</v>
      </c>
      <c r="I115" s="3980"/>
      <c r="J115" s="3980"/>
      <c r="K115" s="3980"/>
      <c r="L115" s="3981"/>
      <c r="M115" s="4098" t="s">
        <v>305</v>
      </c>
      <c r="N115" s="4233"/>
      <c r="O115" s="4233"/>
      <c r="P115" s="4233"/>
      <c r="Q115" s="4233"/>
      <c r="R115" s="4233"/>
      <c r="S115" s="4233"/>
      <c r="T115" s="4233"/>
      <c r="U115" s="4233"/>
      <c r="V115" s="4233"/>
      <c r="W115" s="4233"/>
      <c r="X115" s="4233"/>
      <c r="Y115" s="4234"/>
      <c r="Z115" s="4101">
        <v>19592</v>
      </c>
      <c r="AA115" s="4102"/>
      <c r="AB115" s="4102"/>
      <c r="AC115" s="4235"/>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172</v>
      </c>
      <c r="I116" s="3980"/>
      <c r="J116" s="3980"/>
      <c r="K116" s="3980"/>
      <c r="L116" s="3981"/>
      <c r="M116" s="4098" t="s">
        <v>172</v>
      </c>
      <c r="N116" s="4099"/>
      <c r="O116" s="4099"/>
      <c r="P116" s="4099"/>
      <c r="Q116" s="4099"/>
      <c r="R116" s="4099"/>
      <c r="S116" s="4099"/>
      <c r="T116" s="4099"/>
      <c r="U116" s="4099"/>
      <c r="V116" s="4099"/>
      <c r="W116" s="4099"/>
      <c r="X116" s="4099"/>
      <c r="Y116" s="4100"/>
      <c r="Z116" s="4101" t="s">
        <v>172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19687.360094</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306</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customHeight="1" x14ac:dyDescent="0.15">
      <c r="B124" s="3883"/>
      <c r="C124" s="3884"/>
      <c r="D124" s="3884"/>
      <c r="E124" s="3884"/>
      <c r="F124" s="3884"/>
      <c r="G124" s="3885"/>
      <c r="H124" s="4069" t="s">
        <v>307</v>
      </c>
      <c r="I124" s="3965"/>
      <c r="J124" s="3965"/>
      <c r="K124" s="3965"/>
      <c r="L124" s="3966"/>
      <c r="M124" s="4070" t="s">
        <v>308</v>
      </c>
      <c r="N124" s="4071"/>
      <c r="O124" s="4071"/>
      <c r="P124" s="4071"/>
      <c r="Q124" s="4071"/>
      <c r="R124" s="4071"/>
      <c r="S124" s="4071"/>
      <c r="T124" s="4071"/>
      <c r="U124" s="4071"/>
      <c r="V124" s="4071"/>
      <c r="W124" s="4071"/>
      <c r="X124" s="4071"/>
      <c r="Y124" s="4072"/>
      <c r="Z124" s="4073">
        <v>4242.4515000000001</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4242.4515000000001</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309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310</v>
      </c>
      <c r="I135" s="3965"/>
      <c r="J135" s="3965"/>
      <c r="K135" s="3965"/>
      <c r="L135" s="3966"/>
      <c r="M135" s="4070" t="s">
        <v>311</v>
      </c>
      <c r="N135" s="4071"/>
      <c r="O135" s="4071"/>
      <c r="P135" s="4071"/>
      <c r="Q135" s="4071"/>
      <c r="R135" s="4071"/>
      <c r="S135" s="4071"/>
      <c r="T135" s="4071"/>
      <c r="U135" s="4071"/>
      <c r="V135" s="4071"/>
      <c r="W135" s="4071"/>
      <c r="X135" s="4071"/>
      <c r="Y135" s="4072"/>
      <c r="Z135" s="4073">
        <v>13.8444</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13.8444</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e">
        <v>#REF!</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e">
        <v>#REF!</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e">
        <v>#REF!</v>
      </c>
      <c r="I159" s="3965"/>
      <c r="J159" s="3965"/>
      <c r="K159" s="3965"/>
      <c r="L159" s="3966"/>
      <c r="M159" s="4070" t="e">
        <v>#REF!</v>
      </c>
      <c r="N159" s="4071"/>
      <c r="O159" s="4071"/>
      <c r="P159" s="4071"/>
      <c r="Q159" s="4071"/>
      <c r="R159" s="4071"/>
      <c r="S159" s="4071"/>
      <c r="T159" s="4071"/>
      <c r="U159" s="4071"/>
      <c r="V159" s="4071"/>
      <c r="W159" s="4071"/>
      <c r="X159" s="4071"/>
      <c r="Y159" s="4072"/>
      <c r="Z159" s="4073" t="e">
        <v>#REF!</v>
      </c>
      <c r="AA159" s="4074"/>
      <c r="AB159" s="4074"/>
      <c r="AC159" s="4075"/>
      <c r="AD159" s="4069" t="e">
        <v>#REF!</v>
      </c>
      <c r="AE159" s="3965"/>
      <c r="AF159" s="3965"/>
      <c r="AG159" s="3965"/>
      <c r="AH159" s="3966"/>
      <c r="AI159" s="4070" t="e">
        <v>#REF!</v>
      </c>
      <c r="AJ159" s="4071"/>
      <c r="AK159" s="4071"/>
      <c r="AL159" s="4071"/>
      <c r="AM159" s="4071"/>
      <c r="AN159" s="4071"/>
      <c r="AO159" s="4071"/>
      <c r="AP159" s="4071"/>
      <c r="AQ159" s="4071"/>
      <c r="AR159" s="4071"/>
      <c r="AS159" s="4071"/>
      <c r="AT159" s="4071"/>
      <c r="AU159" s="4072"/>
      <c r="AV159" s="4073" t="e">
        <v>#REF!</v>
      </c>
      <c r="AW159" s="4074"/>
      <c r="AX159" s="4074"/>
      <c r="AY159" s="4076"/>
    </row>
    <row r="160" spans="2:51" s="45" customFormat="1" ht="24.75" hidden="1" customHeight="1" x14ac:dyDescent="0.15">
      <c r="B160" s="3883"/>
      <c r="C160" s="3884"/>
      <c r="D160" s="3884"/>
      <c r="E160" s="3884"/>
      <c r="F160" s="3884"/>
      <c r="G160" s="3885"/>
      <c r="H160" s="4097" t="e">
        <v>#REF!</v>
      </c>
      <c r="I160" s="3980"/>
      <c r="J160" s="3980"/>
      <c r="K160" s="3980"/>
      <c r="L160" s="3981"/>
      <c r="M160" s="4098" t="e">
        <v>#REF!</v>
      </c>
      <c r="N160" s="4099"/>
      <c r="O160" s="4099"/>
      <c r="P160" s="4099"/>
      <c r="Q160" s="4099"/>
      <c r="R160" s="4099"/>
      <c r="S160" s="4099"/>
      <c r="T160" s="4099"/>
      <c r="U160" s="4099"/>
      <c r="V160" s="4099"/>
      <c r="W160" s="4099"/>
      <c r="X160" s="4099"/>
      <c r="Y160" s="4100"/>
      <c r="Z160" s="4101" t="e">
        <v>#REF!</v>
      </c>
      <c r="AA160" s="4102"/>
      <c r="AB160" s="4102"/>
      <c r="AC160" s="4103"/>
      <c r="AD160" s="4097" t="e">
        <v>#REF!</v>
      </c>
      <c r="AE160" s="3980"/>
      <c r="AF160" s="3980"/>
      <c r="AG160" s="3980"/>
      <c r="AH160" s="3981"/>
      <c r="AI160" s="4098" t="e">
        <v>#REF!</v>
      </c>
      <c r="AJ160" s="4099"/>
      <c r="AK160" s="4099"/>
      <c r="AL160" s="4099"/>
      <c r="AM160" s="4099"/>
      <c r="AN160" s="4099"/>
      <c r="AO160" s="4099"/>
      <c r="AP160" s="4099"/>
      <c r="AQ160" s="4099"/>
      <c r="AR160" s="4099"/>
      <c r="AS160" s="4099"/>
      <c r="AT160" s="4099"/>
      <c r="AU160" s="4100"/>
      <c r="AV160" s="4101" t="e">
        <v>#REF!</v>
      </c>
      <c r="AW160" s="4102"/>
      <c r="AX160" s="4102"/>
      <c r="AY160" s="4104"/>
    </row>
    <row r="161" spans="2:51" s="45" customFormat="1" ht="24.75" hidden="1" customHeight="1" x14ac:dyDescent="0.15">
      <c r="B161" s="3883"/>
      <c r="C161" s="3884"/>
      <c r="D161" s="3884"/>
      <c r="E161" s="3884"/>
      <c r="F161" s="3884"/>
      <c r="G161" s="3885"/>
      <c r="H161" s="4097" t="e">
        <v>#REF!</v>
      </c>
      <c r="I161" s="3980"/>
      <c r="J161" s="3980"/>
      <c r="K161" s="3980"/>
      <c r="L161" s="3981"/>
      <c r="M161" s="4098" t="e">
        <v>#REF!</v>
      </c>
      <c r="N161" s="4099"/>
      <c r="O161" s="4099"/>
      <c r="P161" s="4099"/>
      <c r="Q161" s="4099"/>
      <c r="R161" s="4099"/>
      <c r="S161" s="4099"/>
      <c r="T161" s="4099"/>
      <c r="U161" s="4099"/>
      <c r="V161" s="4099"/>
      <c r="W161" s="4099"/>
      <c r="X161" s="4099"/>
      <c r="Y161" s="4100"/>
      <c r="Z161" s="4101" t="e">
        <v>#REF!</v>
      </c>
      <c r="AA161" s="4102"/>
      <c r="AB161" s="4102"/>
      <c r="AC161" s="4103"/>
      <c r="AD161" s="4097" t="e">
        <v>#REF!</v>
      </c>
      <c r="AE161" s="3980"/>
      <c r="AF161" s="3980"/>
      <c r="AG161" s="3980"/>
      <c r="AH161" s="3981"/>
      <c r="AI161" s="4098" t="e">
        <v>#REF!</v>
      </c>
      <c r="AJ161" s="4099"/>
      <c r="AK161" s="4099"/>
      <c r="AL161" s="4099"/>
      <c r="AM161" s="4099"/>
      <c r="AN161" s="4099"/>
      <c r="AO161" s="4099"/>
      <c r="AP161" s="4099"/>
      <c r="AQ161" s="4099"/>
      <c r="AR161" s="4099"/>
      <c r="AS161" s="4099"/>
      <c r="AT161" s="4099"/>
      <c r="AU161" s="4100"/>
      <c r="AV161" s="4101" t="e">
        <v>#REF!</v>
      </c>
      <c r="AW161" s="4102"/>
      <c r="AX161" s="4102"/>
      <c r="AY161" s="4104"/>
    </row>
    <row r="162" spans="2:51" s="45" customFormat="1" ht="24.75" hidden="1" customHeight="1" x14ac:dyDescent="0.15">
      <c r="B162" s="3883"/>
      <c r="C162" s="3884"/>
      <c r="D162" s="3884"/>
      <c r="E162" s="3884"/>
      <c r="F162" s="3884"/>
      <c r="G162" s="3885"/>
      <c r="H162" s="4097" t="e">
        <v>#REF!</v>
      </c>
      <c r="I162" s="3980"/>
      <c r="J162" s="3980"/>
      <c r="K162" s="3980"/>
      <c r="L162" s="3981"/>
      <c r="M162" s="4098" t="e">
        <v>#REF!</v>
      </c>
      <c r="N162" s="4099"/>
      <c r="O162" s="4099"/>
      <c r="P162" s="4099"/>
      <c r="Q162" s="4099"/>
      <c r="R162" s="4099"/>
      <c r="S162" s="4099"/>
      <c r="T162" s="4099"/>
      <c r="U162" s="4099"/>
      <c r="V162" s="4099"/>
      <c r="W162" s="4099"/>
      <c r="X162" s="4099"/>
      <c r="Y162" s="4100"/>
      <c r="Z162" s="4101" t="e">
        <v>#REF!</v>
      </c>
      <c r="AA162" s="4102"/>
      <c r="AB162" s="4102"/>
      <c r="AC162" s="4103"/>
      <c r="AD162" s="4097" t="e">
        <v>#REF!</v>
      </c>
      <c r="AE162" s="3980"/>
      <c r="AF162" s="3980"/>
      <c r="AG162" s="3980"/>
      <c r="AH162" s="3981"/>
      <c r="AI162" s="4098" t="e">
        <v>#REF!</v>
      </c>
      <c r="AJ162" s="4099"/>
      <c r="AK162" s="4099"/>
      <c r="AL162" s="4099"/>
      <c r="AM162" s="4099"/>
      <c r="AN162" s="4099"/>
      <c r="AO162" s="4099"/>
      <c r="AP162" s="4099"/>
      <c r="AQ162" s="4099"/>
      <c r="AR162" s="4099"/>
      <c r="AS162" s="4099"/>
      <c r="AT162" s="4099"/>
      <c r="AU162" s="4100"/>
      <c r="AV162" s="4101" t="e">
        <v>#REF!</v>
      </c>
      <c r="AW162" s="4102"/>
      <c r="AX162" s="4102"/>
      <c r="AY162" s="4104"/>
    </row>
    <row r="163" spans="2:51" s="45" customFormat="1" ht="24.75" hidden="1" customHeight="1" x14ac:dyDescent="0.15">
      <c r="B163" s="3883"/>
      <c r="C163" s="3884"/>
      <c r="D163" s="3884"/>
      <c r="E163" s="3884"/>
      <c r="F163" s="3884"/>
      <c r="G163" s="3885"/>
      <c r="H163" s="4097" t="e">
        <v>#REF!</v>
      </c>
      <c r="I163" s="3980"/>
      <c r="J163" s="3980"/>
      <c r="K163" s="3980"/>
      <c r="L163" s="3981"/>
      <c r="M163" s="4098" t="e">
        <v>#REF!</v>
      </c>
      <c r="N163" s="4099"/>
      <c r="O163" s="4099"/>
      <c r="P163" s="4099"/>
      <c r="Q163" s="4099"/>
      <c r="R163" s="4099"/>
      <c r="S163" s="4099"/>
      <c r="T163" s="4099"/>
      <c r="U163" s="4099"/>
      <c r="V163" s="4099"/>
      <c r="W163" s="4099"/>
      <c r="X163" s="4099"/>
      <c r="Y163" s="4100"/>
      <c r="Z163" s="4101" t="e">
        <v>#REF!</v>
      </c>
      <c r="AA163" s="4102"/>
      <c r="AB163" s="4102"/>
      <c r="AC163" s="4102"/>
      <c r="AD163" s="4097" t="e">
        <v>#REF!</v>
      </c>
      <c r="AE163" s="3980"/>
      <c r="AF163" s="3980"/>
      <c r="AG163" s="3980"/>
      <c r="AH163" s="3981"/>
      <c r="AI163" s="4098" t="e">
        <v>#REF!</v>
      </c>
      <c r="AJ163" s="4099"/>
      <c r="AK163" s="4099"/>
      <c r="AL163" s="4099"/>
      <c r="AM163" s="4099"/>
      <c r="AN163" s="4099"/>
      <c r="AO163" s="4099"/>
      <c r="AP163" s="4099"/>
      <c r="AQ163" s="4099"/>
      <c r="AR163" s="4099"/>
      <c r="AS163" s="4099"/>
      <c r="AT163" s="4099"/>
      <c r="AU163" s="4100"/>
      <c r="AV163" s="4101" t="e">
        <v>#REF!</v>
      </c>
      <c r="AW163" s="4102"/>
      <c r="AX163" s="4102"/>
      <c r="AY163" s="4104"/>
    </row>
    <row r="164" spans="2:51" s="45" customFormat="1" ht="24.75" hidden="1" customHeight="1" x14ac:dyDescent="0.15">
      <c r="B164" s="3883"/>
      <c r="C164" s="3884"/>
      <c r="D164" s="3884"/>
      <c r="E164" s="3884"/>
      <c r="F164" s="3884"/>
      <c r="G164" s="3885"/>
      <c r="H164" s="4097" t="e">
        <v>#REF!</v>
      </c>
      <c r="I164" s="3980"/>
      <c r="J164" s="3980"/>
      <c r="K164" s="3980"/>
      <c r="L164" s="3981"/>
      <c r="M164" s="4098" t="e">
        <v>#REF!</v>
      </c>
      <c r="N164" s="4099"/>
      <c r="O164" s="4099"/>
      <c r="P164" s="4099"/>
      <c r="Q164" s="4099"/>
      <c r="R164" s="4099"/>
      <c r="S164" s="4099"/>
      <c r="T164" s="4099"/>
      <c r="U164" s="4099"/>
      <c r="V164" s="4099"/>
      <c r="W164" s="4099"/>
      <c r="X164" s="4099"/>
      <c r="Y164" s="4100"/>
      <c r="Z164" s="4101" t="e">
        <v>#REF!</v>
      </c>
      <c r="AA164" s="4102"/>
      <c r="AB164" s="4102"/>
      <c r="AC164" s="4102"/>
      <c r="AD164" s="4097" t="e">
        <v>#REF!</v>
      </c>
      <c r="AE164" s="3980"/>
      <c r="AF164" s="3980"/>
      <c r="AG164" s="3980"/>
      <c r="AH164" s="3981"/>
      <c r="AI164" s="4098" t="e">
        <v>#REF!</v>
      </c>
      <c r="AJ164" s="4099"/>
      <c r="AK164" s="4099"/>
      <c r="AL164" s="4099"/>
      <c r="AM164" s="4099"/>
      <c r="AN164" s="4099"/>
      <c r="AO164" s="4099"/>
      <c r="AP164" s="4099"/>
      <c r="AQ164" s="4099"/>
      <c r="AR164" s="4099"/>
      <c r="AS164" s="4099"/>
      <c r="AT164" s="4099"/>
      <c r="AU164" s="4100"/>
      <c r="AV164" s="4101" t="e">
        <v>#REF!</v>
      </c>
      <c r="AW164" s="4102"/>
      <c r="AX164" s="4102"/>
      <c r="AY164" s="4104"/>
    </row>
    <row r="165" spans="2:51" s="45" customFormat="1" ht="24.75" hidden="1" customHeight="1" x14ac:dyDescent="0.15">
      <c r="B165" s="3883"/>
      <c r="C165" s="3884"/>
      <c r="D165" s="3884"/>
      <c r="E165" s="3884"/>
      <c r="F165" s="3884"/>
      <c r="G165" s="3885"/>
      <c r="H165" s="4097" t="e">
        <v>#REF!</v>
      </c>
      <c r="I165" s="3980"/>
      <c r="J165" s="3980"/>
      <c r="K165" s="3980"/>
      <c r="L165" s="3981"/>
      <c r="M165" s="4098" t="e">
        <v>#REF!</v>
      </c>
      <c r="N165" s="4099"/>
      <c r="O165" s="4099"/>
      <c r="P165" s="4099"/>
      <c r="Q165" s="4099"/>
      <c r="R165" s="4099"/>
      <c r="S165" s="4099"/>
      <c r="T165" s="4099"/>
      <c r="U165" s="4099"/>
      <c r="V165" s="4099"/>
      <c r="W165" s="4099"/>
      <c r="X165" s="4099"/>
      <c r="Y165" s="4100"/>
      <c r="Z165" s="4101" t="e">
        <v>#REF!</v>
      </c>
      <c r="AA165" s="4102"/>
      <c r="AB165" s="4102"/>
      <c r="AC165" s="4102"/>
      <c r="AD165" s="4097" t="e">
        <v>#REF!</v>
      </c>
      <c r="AE165" s="3980"/>
      <c r="AF165" s="3980"/>
      <c r="AG165" s="3980"/>
      <c r="AH165" s="3981"/>
      <c r="AI165" s="4098" t="e">
        <v>#REF!</v>
      </c>
      <c r="AJ165" s="4099"/>
      <c r="AK165" s="4099"/>
      <c r="AL165" s="4099"/>
      <c r="AM165" s="4099"/>
      <c r="AN165" s="4099"/>
      <c r="AO165" s="4099"/>
      <c r="AP165" s="4099"/>
      <c r="AQ165" s="4099"/>
      <c r="AR165" s="4099"/>
      <c r="AS165" s="4099"/>
      <c r="AT165" s="4099"/>
      <c r="AU165" s="4100"/>
      <c r="AV165" s="4101" t="e">
        <v>#REF!</v>
      </c>
      <c r="AW165" s="4102"/>
      <c r="AX165" s="4102"/>
      <c r="AY165" s="4104"/>
    </row>
    <row r="166" spans="2:51" s="45" customFormat="1" ht="24.75" hidden="1" customHeight="1" x14ac:dyDescent="0.15">
      <c r="B166" s="3883"/>
      <c r="C166" s="3884"/>
      <c r="D166" s="3884"/>
      <c r="E166" s="3884"/>
      <c r="F166" s="3884"/>
      <c r="G166" s="3885"/>
      <c r="H166" s="4112" t="e">
        <v>#REF!</v>
      </c>
      <c r="I166" s="3986"/>
      <c r="J166" s="3986"/>
      <c r="K166" s="3986"/>
      <c r="L166" s="3987"/>
      <c r="M166" s="4113" t="e">
        <v>#REF!</v>
      </c>
      <c r="N166" s="4114"/>
      <c r="O166" s="4114"/>
      <c r="P166" s="4114"/>
      <c r="Q166" s="4114"/>
      <c r="R166" s="4114"/>
      <c r="S166" s="4114"/>
      <c r="T166" s="4114"/>
      <c r="U166" s="4114"/>
      <c r="V166" s="4114"/>
      <c r="W166" s="4114"/>
      <c r="X166" s="4114"/>
      <c r="Y166" s="4115"/>
      <c r="Z166" s="4116" t="e">
        <v>#REF!</v>
      </c>
      <c r="AA166" s="4117"/>
      <c r="AB166" s="4117"/>
      <c r="AC166" s="4117"/>
      <c r="AD166" s="4112" t="e">
        <v>#REF!</v>
      </c>
      <c r="AE166" s="3986"/>
      <c r="AF166" s="3986"/>
      <c r="AG166" s="3986"/>
      <c r="AH166" s="3987"/>
      <c r="AI166" s="4113" t="e">
        <v>#REF!</v>
      </c>
      <c r="AJ166" s="4114"/>
      <c r="AK166" s="4114"/>
      <c r="AL166" s="4114"/>
      <c r="AM166" s="4114"/>
      <c r="AN166" s="4114"/>
      <c r="AO166" s="4114"/>
      <c r="AP166" s="4114"/>
      <c r="AQ166" s="4114"/>
      <c r="AR166" s="4114"/>
      <c r="AS166" s="4114"/>
      <c r="AT166" s="4114"/>
      <c r="AU166" s="4115"/>
      <c r="AV166" s="4116" t="e">
        <v>#REF!</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t="e">
        <v>#REF!</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t="e">
        <v>#REF!</v>
      </c>
      <c r="AW167" s="3860"/>
      <c r="AX167" s="3860"/>
      <c r="AY167" s="4111"/>
    </row>
    <row r="168" spans="2:51" s="45" customFormat="1" ht="25.2" hidden="1" customHeight="1" x14ac:dyDescent="0.15">
      <c r="B168" s="3883"/>
      <c r="C168" s="3884"/>
      <c r="D168" s="3884"/>
      <c r="E168" s="3884"/>
      <c r="F168" s="3884"/>
      <c r="G168" s="3885"/>
      <c r="H168" s="4105" t="e">
        <v>#REF!</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e">
        <v>#REF!</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e">
        <v>#REF!</v>
      </c>
      <c r="I170" s="3965"/>
      <c r="J170" s="3965"/>
      <c r="K170" s="3965"/>
      <c r="L170" s="3966"/>
      <c r="M170" s="4070" t="e">
        <v>#REF!</v>
      </c>
      <c r="N170" s="4071"/>
      <c r="O170" s="4071"/>
      <c r="P170" s="4071"/>
      <c r="Q170" s="4071"/>
      <c r="R170" s="4071"/>
      <c r="S170" s="4071"/>
      <c r="T170" s="4071"/>
      <c r="U170" s="4071"/>
      <c r="V170" s="4071"/>
      <c r="W170" s="4071"/>
      <c r="X170" s="4071"/>
      <c r="Y170" s="4072"/>
      <c r="Z170" s="4073" t="e">
        <v>#REF!</v>
      </c>
      <c r="AA170" s="4074"/>
      <c r="AB170" s="4074"/>
      <c r="AC170" s="4075"/>
      <c r="AD170" s="4069" t="e">
        <v>#REF!</v>
      </c>
      <c r="AE170" s="3965"/>
      <c r="AF170" s="3965"/>
      <c r="AG170" s="3965"/>
      <c r="AH170" s="3966"/>
      <c r="AI170" s="4070" t="e">
        <v>#REF!</v>
      </c>
      <c r="AJ170" s="4071"/>
      <c r="AK170" s="4071"/>
      <c r="AL170" s="4071"/>
      <c r="AM170" s="4071"/>
      <c r="AN170" s="4071"/>
      <c r="AO170" s="4071"/>
      <c r="AP170" s="4071"/>
      <c r="AQ170" s="4071"/>
      <c r="AR170" s="4071"/>
      <c r="AS170" s="4071"/>
      <c r="AT170" s="4071"/>
      <c r="AU170" s="4072"/>
      <c r="AV170" s="4073" t="e">
        <v>#REF!</v>
      </c>
      <c r="AW170" s="4074"/>
      <c r="AX170" s="4074"/>
      <c r="AY170" s="4076"/>
    </row>
    <row r="171" spans="2:51" s="45" customFormat="1" ht="24.75" hidden="1" customHeight="1" x14ac:dyDescent="0.15">
      <c r="B171" s="3883"/>
      <c r="C171" s="3884"/>
      <c r="D171" s="3884"/>
      <c r="E171" s="3884"/>
      <c r="F171" s="3884"/>
      <c r="G171" s="3885"/>
      <c r="H171" s="4097" t="e">
        <v>#REF!</v>
      </c>
      <c r="I171" s="3980"/>
      <c r="J171" s="3980"/>
      <c r="K171" s="3980"/>
      <c r="L171" s="3981"/>
      <c r="M171" s="4098" t="e">
        <v>#REF!</v>
      </c>
      <c r="N171" s="4099"/>
      <c r="O171" s="4099"/>
      <c r="P171" s="4099"/>
      <c r="Q171" s="4099"/>
      <c r="R171" s="4099"/>
      <c r="S171" s="4099"/>
      <c r="T171" s="4099"/>
      <c r="U171" s="4099"/>
      <c r="V171" s="4099"/>
      <c r="W171" s="4099"/>
      <c r="X171" s="4099"/>
      <c r="Y171" s="4100"/>
      <c r="Z171" s="4101" t="e">
        <v>#REF!</v>
      </c>
      <c r="AA171" s="4102"/>
      <c r="AB171" s="4102"/>
      <c r="AC171" s="4103"/>
      <c r="AD171" s="4097" t="e">
        <v>#REF!</v>
      </c>
      <c r="AE171" s="3980"/>
      <c r="AF171" s="3980"/>
      <c r="AG171" s="3980"/>
      <c r="AH171" s="3981"/>
      <c r="AI171" s="4098" t="e">
        <v>#REF!</v>
      </c>
      <c r="AJ171" s="4099"/>
      <c r="AK171" s="4099"/>
      <c r="AL171" s="4099"/>
      <c r="AM171" s="4099"/>
      <c r="AN171" s="4099"/>
      <c r="AO171" s="4099"/>
      <c r="AP171" s="4099"/>
      <c r="AQ171" s="4099"/>
      <c r="AR171" s="4099"/>
      <c r="AS171" s="4099"/>
      <c r="AT171" s="4099"/>
      <c r="AU171" s="4100"/>
      <c r="AV171" s="4101" t="e">
        <v>#REF!</v>
      </c>
      <c r="AW171" s="4102"/>
      <c r="AX171" s="4102"/>
      <c r="AY171" s="4104"/>
    </row>
    <row r="172" spans="2:51" s="45" customFormat="1" ht="24.75" hidden="1" customHeight="1" x14ac:dyDescent="0.15">
      <c r="B172" s="3883"/>
      <c r="C172" s="3884"/>
      <c r="D172" s="3884"/>
      <c r="E172" s="3884"/>
      <c r="F172" s="3884"/>
      <c r="G172" s="3885"/>
      <c r="H172" s="4097" t="e">
        <v>#REF!</v>
      </c>
      <c r="I172" s="3980"/>
      <c r="J172" s="3980"/>
      <c r="K172" s="3980"/>
      <c r="L172" s="3981"/>
      <c r="M172" s="4098" t="e">
        <v>#REF!</v>
      </c>
      <c r="N172" s="4099"/>
      <c r="O172" s="4099"/>
      <c r="P172" s="4099"/>
      <c r="Q172" s="4099"/>
      <c r="R172" s="4099"/>
      <c r="S172" s="4099"/>
      <c r="T172" s="4099"/>
      <c r="U172" s="4099"/>
      <c r="V172" s="4099"/>
      <c r="W172" s="4099"/>
      <c r="X172" s="4099"/>
      <c r="Y172" s="4100"/>
      <c r="Z172" s="4101" t="e">
        <v>#REF!</v>
      </c>
      <c r="AA172" s="4102"/>
      <c r="AB172" s="4102"/>
      <c r="AC172" s="4103"/>
      <c r="AD172" s="4097" t="e">
        <v>#REF!</v>
      </c>
      <c r="AE172" s="3980"/>
      <c r="AF172" s="3980"/>
      <c r="AG172" s="3980"/>
      <c r="AH172" s="3981"/>
      <c r="AI172" s="4098" t="e">
        <v>#REF!</v>
      </c>
      <c r="AJ172" s="4099"/>
      <c r="AK172" s="4099"/>
      <c r="AL172" s="4099"/>
      <c r="AM172" s="4099"/>
      <c r="AN172" s="4099"/>
      <c r="AO172" s="4099"/>
      <c r="AP172" s="4099"/>
      <c r="AQ172" s="4099"/>
      <c r="AR172" s="4099"/>
      <c r="AS172" s="4099"/>
      <c r="AT172" s="4099"/>
      <c r="AU172" s="4100"/>
      <c r="AV172" s="4101" t="e">
        <v>#REF!</v>
      </c>
      <c r="AW172" s="4102"/>
      <c r="AX172" s="4102"/>
      <c r="AY172" s="4104"/>
    </row>
    <row r="173" spans="2:51" s="45" customFormat="1" ht="24.75" hidden="1" customHeight="1" x14ac:dyDescent="0.15">
      <c r="B173" s="3883"/>
      <c r="C173" s="3884"/>
      <c r="D173" s="3884"/>
      <c r="E173" s="3884"/>
      <c r="F173" s="3884"/>
      <c r="G173" s="3885"/>
      <c r="H173" s="4097" t="e">
        <v>#REF!</v>
      </c>
      <c r="I173" s="3980"/>
      <c r="J173" s="3980"/>
      <c r="K173" s="3980"/>
      <c r="L173" s="3981"/>
      <c r="M173" s="4098" t="e">
        <v>#REF!</v>
      </c>
      <c r="N173" s="4099"/>
      <c r="O173" s="4099"/>
      <c r="P173" s="4099"/>
      <c r="Q173" s="4099"/>
      <c r="R173" s="4099"/>
      <c r="S173" s="4099"/>
      <c r="T173" s="4099"/>
      <c r="U173" s="4099"/>
      <c r="V173" s="4099"/>
      <c r="W173" s="4099"/>
      <c r="X173" s="4099"/>
      <c r="Y173" s="4100"/>
      <c r="Z173" s="4101" t="e">
        <v>#REF!</v>
      </c>
      <c r="AA173" s="4102"/>
      <c r="AB173" s="4102"/>
      <c r="AC173" s="4103"/>
      <c r="AD173" s="4097" t="e">
        <v>#REF!</v>
      </c>
      <c r="AE173" s="3980"/>
      <c r="AF173" s="3980"/>
      <c r="AG173" s="3980"/>
      <c r="AH173" s="3981"/>
      <c r="AI173" s="4098" t="e">
        <v>#REF!</v>
      </c>
      <c r="AJ173" s="4099"/>
      <c r="AK173" s="4099"/>
      <c r="AL173" s="4099"/>
      <c r="AM173" s="4099"/>
      <c r="AN173" s="4099"/>
      <c r="AO173" s="4099"/>
      <c r="AP173" s="4099"/>
      <c r="AQ173" s="4099"/>
      <c r="AR173" s="4099"/>
      <c r="AS173" s="4099"/>
      <c r="AT173" s="4099"/>
      <c r="AU173" s="4100"/>
      <c r="AV173" s="4101" t="e">
        <v>#REF!</v>
      </c>
      <c r="AW173" s="4102"/>
      <c r="AX173" s="4102"/>
      <c r="AY173" s="4104"/>
    </row>
    <row r="174" spans="2:51" s="45" customFormat="1" ht="24.75" hidden="1" customHeight="1" x14ac:dyDescent="0.15">
      <c r="B174" s="3883"/>
      <c r="C174" s="3884"/>
      <c r="D174" s="3884"/>
      <c r="E174" s="3884"/>
      <c r="F174" s="3884"/>
      <c r="G174" s="3885"/>
      <c r="H174" s="4097" t="e">
        <v>#REF!</v>
      </c>
      <c r="I174" s="3980"/>
      <c r="J174" s="3980"/>
      <c r="K174" s="3980"/>
      <c r="L174" s="3981"/>
      <c r="M174" s="4098" t="e">
        <v>#REF!</v>
      </c>
      <c r="N174" s="4099"/>
      <c r="O174" s="4099"/>
      <c r="P174" s="4099"/>
      <c r="Q174" s="4099"/>
      <c r="R174" s="4099"/>
      <c r="S174" s="4099"/>
      <c r="T174" s="4099"/>
      <c r="U174" s="4099"/>
      <c r="V174" s="4099"/>
      <c r="W174" s="4099"/>
      <c r="X174" s="4099"/>
      <c r="Y174" s="4100"/>
      <c r="Z174" s="4101" t="e">
        <v>#REF!</v>
      </c>
      <c r="AA174" s="4102"/>
      <c r="AB174" s="4102"/>
      <c r="AC174" s="4102"/>
      <c r="AD174" s="4097" t="e">
        <v>#REF!</v>
      </c>
      <c r="AE174" s="3980"/>
      <c r="AF174" s="3980"/>
      <c r="AG174" s="3980"/>
      <c r="AH174" s="3981"/>
      <c r="AI174" s="4098" t="e">
        <v>#REF!</v>
      </c>
      <c r="AJ174" s="4099"/>
      <c r="AK174" s="4099"/>
      <c r="AL174" s="4099"/>
      <c r="AM174" s="4099"/>
      <c r="AN174" s="4099"/>
      <c r="AO174" s="4099"/>
      <c r="AP174" s="4099"/>
      <c r="AQ174" s="4099"/>
      <c r="AR174" s="4099"/>
      <c r="AS174" s="4099"/>
      <c r="AT174" s="4099"/>
      <c r="AU174" s="4100"/>
      <c r="AV174" s="4101" t="e">
        <v>#REF!</v>
      </c>
      <c r="AW174" s="4102"/>
      <c r="AX174" s="4102"/>
      <c r="AY174" s="4104"/>
    </row>
    <row r="175" spans="2:51" s="45" customFormat="1" ht="24.75" hidden="1" customHeight="1" x14ac:dyDescent="0.15">
      <c r="B175" s="3883"/>
      <c r="C175" s="3884"/>
      <c r="D175" s="3884"/>
      <c r="E175" s="3884"/>
      <c r="F175" s="3884"/>
      <c r="G175" s="3885"/>
      <c r="H175" s="4097" t="e">
        <v>#REF!</v>
      </c>
      <c r="I175" s="3980"/>
      <c r="J175" s="3980"/>
      <c r="K175" s="3980"/>
      <c r="L175" s="3981"/>
      <c r="M175" s="4098" t="e">
        <v>#REF!</v>
      </c>
      <c r="N175" s="4099"/>
      <c r="O175" s="4099"/>
      <c r="P175" s="4099"/>
      <c r="Q175" s="4099"/>
      <c r="R175" s="4099"/>
      <c r="S175" s="4099"/>
      <c r="T175" s="4099"/>
      <c r="U175" s="4099"/>
      <c r="V175" s="4099"/>
      <c r="W175" s="4099"/>
      <c r="X175" s="4099"/>
      <c r="Y175" s="4100"/>
      <c r="Z175" s="4101" t="e">
        <v>#REF!</v>
      </c>
      <c r="AA175" s="4102"/>
      <c r="AB175" s="4102"/>
      <c r="AC175" s="4102"/>
      <c r="AD175" s="4097" t="e">
        <v>#REF!</v>
      </c>
      <c r="AE175" s="3980"/>
      <c r="AF175" s="3980"/>
      <c r="AG175" s="3980"/>
      <c r="AH175" s="3981"/>
      <c r="AI175" s="4098" t="e">
        <v>#REF!</v>
      </c>
      <c r="AJ175" s="4099"/>
      <c r="AK175" s="4099"/>
      <c r="AL175" s="4099"/>
      <c r="AM175" s="4099"/>
      <c r="AN175" s="4099"/>
      <c r="AO175" s="4099"/>
      <c r="AP175" s="4099"/>
      <c r="AQ175" s="4099"/>
      <c r="AR175" s="4099"/>
      <c r="AS175" s="4099"/>
      <c r="AT175" s="4099"/>
      <c r="AU175" s="4100"/>
      <c r="AV175" s="4101" t="e">
        <v>#REF!</v>
      </c>
      <c r="AW175" s="4102"/>
      <c r="AX175" s="4102"/>
      <c r="AY175" s="4104"/>
    </row>
    <row r="176" spans="2:51" s="45" customFormat="1" ht="24.75" hidden="1" customHeight="1" x14ac:dyDescent="0.15">
      <c r="B176" s="3883"/>
      <c r="C176" s="3884"/>
      <c r="D176" s="3884"/>
      <c r="E176" s="3884"/>
      <c r="F176" s="3884"/>
      <c r="G176" s="3885"/>
      <c r="H176" s="4097" t="e">
        <v>#REF!</v>
      </c>
      <c r="I176" s="3980"/>
      <c r="J176" s="3980"/>
      <c r="K176" s="3980"/>
      <c r="L176" s="3981"/>
      <c r="M176" s="4098" t="e">
        <v>#REF!</v>
      </c>
      <c r="N176" s="4099"/>
      <c r="O176" s="4099"/>
      <c r="P176" s="4099"/>
      <c r="Q176" s="4099"/>
      <c r="R176" s="4099"/>
      <c r="S176" s="4099"/>
      <c r="T176" s="4099"/>
      <c r="U176" s="4099"/>
      <c r="V176" s="4099"/>
      <c r="W176" s="4099"/>
      <c r="X176" s="4099"/>
      <c r="Y176" s="4100"/>
      <c r="Z176" s="4101" t="e">
        <v>#REF!</v>
      </c>
      <c r="AA176" s="4102"/>
      <c r="AB176" s="4102"/>
      <c r="AC176" s="4102"/>
      <c r="AD176" s="4097" t="e">
        <v>#REF!</v>
      </c>
      <c r="AE176" s="3980"/>
      <c r="AF176" s="3980"/>
      <c r="AG176" s="3980"/>
      <c r="AH176" s="3981"/>
      <c r="AI176" s="4098" t="e">
        <v>#REF!</v>
      </c>
      <c r="AJ176" s="4099"/>
      <c r="AK176" s="4099"/>
      <c r="AL176" s="4099"/>
      <c r="AM176" s="4099"/>
      <c r="AN176" s="4099"/>
      <c r="AO176" s="4099"/>
      <c r="AP176" s="4099"/>
      <c r="AQ176" s="4099"/>
      <c r="AR176" s="4099"/>
      <c r="AS176" s="4099"/>
      <c r="AT176" s="4099"/>
      <c r="AU176" s="4100"/>
      <c r="AV176" s="4101" t="e">
        <v>#REF!</v>
      </c>
      <c r="AW176" s="4102"/>
      <c r="AX176" s="4102"/>
      <c r="AY176" s="4104"/>
    </row>
    <row r="177" spans="2:51" s="45" customFormat="1" ht="24.75" hidden="1" customHeight="1" x14ac:dyDescent="0.15">
      <c r="B177" s="3883"/>
      <c r="C177" s="3884"/>
      <c r="D177" s="3884"/>
      <c r="E177" s="3884"/>
      <c r="F177" s="3884"/>
      <c r="G177" s="3885"/>
      <c r="H177" s="4112" t="e">
        <v>#REF!</v>
      </c>
      <c r="I177" s="3986"/>
      <c r="J177" s="3986"/>
      <c r="K177" s="3986"/>
      <c r="L177" s="3987"/>
      <c r="M177" s="4113" t="e">
        <v>#REF!</v>
      </c>
      <c r="N177" s="4114"/>
      <c r="O177" s="4114"/>
      <c r="P177" s="4114"/>
      <c r="Q177" s="4114"/>
      <c r="R177" s="4114"/>
      <c r="S177" s="4114"/>
      <c r="T177" s="4114"/>
      <c r="U177" s="4114"/>
      <c r="V177" s="4114"/>
      <c r="W177" s="4114"/>
      <c r="X177" s="4114"/>
      <c r="Y177" s="4115"/>
      <c r="Z177" s="4116" t="e">
        <v>#REF!</v>
      </c>
      <c r="AA177" s="4117"/>
      <c r="AB177" s="4117"/>
      <c r="AC177" s="4117"/>
      <c r="AD177" s="4112" t="e">
        <v>#REF!</v>
      </c>
      <c r="AE177" s="3986"/>
      <c r="AF177" s="3986"/>
      <c r="AG177" s="3986"/>
      <c r="AH177" s="3987"/>
      <c r="AI177" s="4113" t="e">
        <v>#REF!</v>
      </c>
      <c r="AJ177" s="4114"/>
      <c r="AK177" s="4114"/>
      <c r="AL177" s="4114"/>
      <c r="AM177" s="4114"/>
      <c r="AN177" s="4114"/>
      <c r="AO177" s="4114"/>
      <c r="AP177" s="4114"/>
      <c r="AQ177" s="4114"/>
      <c r="AR177" s="4114"/>
      <c r="AS177" s="4114"/>
      <c r="AT177" s="4114"/>
      <c r="AU177" s="4115"/>
      <c r="AV177" s="4116" t="e">
        <v>#REF!</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t="e">
        <v>#REF!</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t="e">
        <v>#REF!</v>
      </c>
      <c r="AW178" s="3860"/>
      <c r="AX178" s="3860"/>
      <c r="AY178" s="4111"/>
    </row>
    <row r="179" spans="2:51" s="45" customFormat="1" ht="24.75" hidden="1" customHeight="1" x14ac:dyDescent="0.15">
      <c r="B179" s="3883"/>
      <c r="C179" s="3884"/>
      <c r="D179" s="3884"/>
      <c r="E179" s="3884"/>
      <c r="F179" s="3884"/>
      <c r="G179" s="3885"/>
      <c r="H179" s="4105" t="e">
        <v>#REF!</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e">
        <v>#REF!</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e">
        <v>#REF!</v>
      </c>
      <c r="I181" s="3965"/>
      <c r="J181" s="3965"/>
      <c r="K181" s="3965"/>
      <c r="L181" s="3966"/>
      <c r="M181" s="4070" t="e">
        <v>#REF!</v>
      </c>
      <c r="N181" s="4071"/>
      <c r="O181" s="4071"/>
      <c r="P181" s="4071"/>
      <c r="Q181" s="4071"/>
      <c r="R181" s="4071"/>
      <c r="S181" s="4071"/>
      <c r="T181" s="4071"/>
      <c r="U181" s="4071"/>
      <c r="V181" s="4071"/>
      <c r="W181" s="4071"/>
      <c r="X181" s="4071"/>
      <c r="Y181" s="4072"/>
      <c r="Z181" s="4073" t="e">
        <v>#REF!</v>
      </c>
      <c r="AA181" s="4074"/>
      <c r="AB181" s="4074"/>
      <c r="AC181" s="4075"/>
      <c r="AD181" s="4069" t="e">
        <v>#REF!</v>
      </c>
      <c r="AE181" s="3965"/>
      <c r="AF181" s="3965"/>
      <c r="AG181" s="3965"/>
      <c r="AH181" s="3966"/>
      <c r="AI181" s="4070" t="e">
        <v>#REF!</v>
      </c>
      <c r="AJ181" s="4071"/>
      <c r="AK181" s="4071"/>
      <c r="AL181" s="4071"/>
      <c r="AM181" s="4071"/>
      <c r="AN181" s="4071"/>
      <c r="AO181" s="4071"/>
      <c r="AP181" s="4071"/>
      <c r="AQ181" s="4071"/>
      <c r="AR181" s="4071"/>
      <c r="AS181" s="4071"/>
      <c r="AT181" s="4071"/>
      <c r="AU181" s="4072"/>
      <c r="AV181" s="4073" t="e">
        <v>#REF!</v>
      </c>
      <c r="AW181" s="4074"/>
      <c r="AX181" s="4074"/>
      <c r="AY181" s="4076"/>
    </row>
    <row r="182" spans="2:51" s="45" customFormat="1" ht="24.75" hidden="1" customHeight="1" x14ac:dyDescent="0.15">
      <c r="B182" s="3883"/>
      <c r="C182" s="3884"/>
      <c r="D182" s="3884"/>
      <c r="E182" s="3884"/>
      <c r="F182" s="3884"/>
      <c r="G182" s="3885"/>
      <c r="H182" s="4097" t="e">
        <v>#REF!</v>
      </c>
      <c r="I182" s="3980"/>
      <c r="J182" s="3980"/>
      <c r="K182" s="3980"/>
      <c r="L182" s="3981"/>
      <c r="M182" s="4098" t="e">
        <v>#REF!</v>
      </c>
      <c r="N182" s="4099"/>
      <c r="O182" s="4099"/>
      <c r="P182" s="4099"/>
      <c r="Q182" s="4099"/>
      <c r="R182" s="4099"/>
      <c r="S182" s="4099"/>
      <c r="T182" s="4099"/>
      <c r="U182" s="4099"/>
      <c r="V182" s="4099"/>
      <c r="W182" s="4099"/>
      <c r="X182" s="4099"/>
      <c r="Y182" s="4100"/>
      <c r="Z182" s="4101" t="e">
        <v>#REF!</v>
      </c>
      <c r="AA182" s="4102"/>
      <c r="AB182" s="4102"/>
      <c r="AC182" s="4103"/>
      <c r="AD182" s="4097" t="e">
        <v>#REF!</v>
      </c>
      <c r="AE182" s="3980"/>
      <c r="AF182" s="3980"/>
      <c r="AG182" s="3980"/>
      <c r="AH182" s="3981"/>
      <c r="AI182" s="4098" t="e">
        <v>#REF!</v>
      </c>
      <c r="AJ182" s="4099"/>
      <c r="AK182" s="4099"/>
      <c r="AL182" s="4099"/>
      <c r="AM182" s="4099"/>
      <c r="AN182" s="4099"/>
      <c r="AO182" s="4099"/>
      <c r="AP182" s="4099"/>
      <c r="AQ182" s="4099"/>
      <c r="AR182" s="4099"/>
      <c r="AS182" s="4099"/>
      <c r="AT182" s="4099"/>
      <c r="AU182" s="4100"/>
      <c r="AV182" s="4101" t="e">
        <v>#REF!</v>
      </c>
      <c r="AW182" s="4102"/>
      <c r="AX182" s="4102"/>
      <c r="AY182" s="4104"/>
    </row>
    <row r="183" spans="2:51" s="45" customFormat="1" ht="24.75" hidden="1" customHeight="1" x14ac:dyDescent="0.15">
      <c r="B183" s="3883"/>
      <c r="C183" s="3884"/>
      <c r="D183" s="3884"/>
      <c r="E183" s="3884"/>
      <c r="F183" s="3884"/>
      <c r="G183" s="3885"/>
      <c r="H183" s="4097" t="e">
        <v>#REF!</v>
      </c>
      <c r="I183" s="3980"/>
      <c r="J183" s="3980"/>
      <c r="K183" s="3980"/>
      <c r="L183" s="3981"/>
      <c r="M183" s="4098" t="e">
        <v>#REF!</v>
      </c>
      <c r="N183" s="4099"/>
      <c r="O183" s="4099"/>
      <c r="P183" s="4099"/>
      <c r="Q183" s="4099"/>
      <c r="R183" s="4099"/>
      <c r="S183" s="4099"/>
      <c r="T183" s="4099"/>
      <c r="U183" s="4099"/>
      <c r="V183" s="4099"/>
      <c r="W183" s="4099"/>
      <c r="X183" s="4099"/>
      <c r="Y183" s="4100"/>
      <c r="Z183" s="4101" t="e">
        <v>#REF!</v>
      </c>
      <c r="AA183" s="4102"/>
      <c r="AB183" s="4102"/>
      <c r="AC183" s="4103"/>
      <c r="AD183" s="4097" t="e">
        <v>#REF!</v>
      </c>
      <c r="AE183" s="3980"/>
      <c r="AF183" s="3980"/>
      <c r="AG183" s="3980"/>
      <c r="AH183" s="3981"/>
      <c r="AI183" s="4098" t="e">
        <v>#REF!</v>
      </c>
      <c r="AJ183" s="4099"/>
      <c r="AK183" s="4099"/>
      <c r="AL183" s="4099"/>
      <c r="AM183" s="4099"/>
      <c r="AN183" s="4099"/>
      <c r="AO183" s="4099"/>
      <c r="AP183" s="4099"/>
      <c r="AQ183" s="4099"/>
      <c r="AR183" s="4099"/>
      <c r="AS183" s="4099"/>
      <c r="AT183" s="4099"/>
      <c r="AU183" s="4100"/>
      <c r="AV183" s="4101" t="e">
        <v>#REF!</v>
      </c>
      <c r="AW183" s="4102"/>
      <c r="AX183" s="4102"/>
      <c r="AY183" s="4104"/>
    </row>
    <row r="184" spans="2:51" s="45" customFormat="1" ht="24.75" hidden="1" customHeight="1" x14ac:dyDescent="0.15">
      <c r="B184" s="3883"/>
      <c r="C184" s="3884"/>
      <c r="D184" s="3884"/>
      <c r="E184" s="3884"/>
      <c r="F184" s="3884"/>
      <c r="G184" s="3885"/>
      <c r="H184" s="4097" t="e">
        <v>#REF!</v>
      </c>
      <c r="I184" s="3980"/>
      <c r="J184" s="3980"/>
      <c r="K184" s="3980"/>
      <c r="L184" s="3981"/>
      <c r="M184" s="4098" t="e">
        <v>#REF!</v>
      </c>
      <c r="N184" s="4099"/>
      <c r="O184" s="4099"/>
      <c r="P184" s="4099"/>
      <c r="Q184" s="4099"/>
      <c r="R184" s="4099"/>
      <c r="S184" s="4099"/>
      <c r="T184" s="4099"/>
      <c r="U184" s="4099"/>
      <c r="V184" s="4099"/>
      <c r="W184" s="4099"/>
      <c r="X184" s="4099"/>
      <c r="Y184" s="4100"/>
      <c r="Z184" s="4101" t="e">
        <v>#REF!</v>
      </c>
      <c r="AA184" s="4102"/>
      <c r="AB184" s="4102"/>
      <c r="AC184" s="4103"/>
      <c r="AD184" s="4097" t="e">
        <v>#REF!</v>
      </c>
      <c r="AE184" s="3980"/>
      <c r="AF184" s="3980"/>
      <c r="AG184" s="3980"/>
      <c r="AH184" s="3981"/>
      <c r="AI184" s="4098" t="e">
        <v>#REF!</v>
      </c>
      <c r="AJ184" s="4099"/>
      <c r="AK184" s="4099"/>
      <c r="AL184" s="4099"/>
      <c r="AM184" s="4099"/>
      <c r="AN184" s="4099"/>
      <c r="AO184" s="4099"/>
      <c r="AP184" s="4099"/>
      <c r="AQ184" s="4099"/>
      <c r="AR184" s="4099"/>
      <c r="AS184" s="4099"/>
      <c r="AT184" s="4099"/>
      <c r="AU184" s="4100"/>
      <c r="AV184" s="4101" t="e">
        <v>#REF!</v>
      </c>
      <c r="AW184" s="4102"/>
      <c r="AX184" s="4102"/>
      <c r="AY184" s="4104"/>
    </row>
    <row r="185" spans="2:51" s="45" customFormat="1" ht="24.75" hidden="1" customHeight="1" x14ac:dyDescent="0.15">
      <c r="B185" s="3883"/>
      <c r="C185" s="3884"/>
      <c r="D185" s="3884"/>
      <c r="E185" s="3884"/>
      <c r="F185" s="3884"/>
      <c r="G185" s="3885"/>
      <c r="H185" s="4097" t="e">
        <v>#REF!</v>
      </c>
      <c r="I185" s="3980"/>
      <c r="J185" s="3980"/>
      <c r="K185" s="3980"/>
      <c r="L185" s="3981"/>
      <c r="M185" s="4098" t="e">
        <v>#REF!</v>
      </c>
      <c r="N185" s="4099"/>
      <c r="O185" s="4099"/>
      <c r="P185" s="4099"/>
      <c r="Q185" s="4099"/>
      <c r="R185" s="4099"/>
      <c r="S185" s="4099"/>
      <c r="T185" s="4099"/>
      <c r="U185" s="4099"/>
      <c r="V185" s="4099"/>
      <c r="W185" s="4099"/>
      <c r="X185" s="4099"/>
      <c r="Y185" s="4100"/>
      <c r="Z185" s="4101" t="e">
        <v>#REF!</v>
      </c>
      <c r="AA185" s="4102"/>
      <c r="AB185" s="4102"/>
      <c r="AC185" s="4102"/>
      <c r="AD185" s="4097" t="e">
        <v>#REF!</v>
      </c>
      <c r="AE185" s="3980"/>
      <c r="AF185" s="3980"/>
      <c r="AG185" s="3980"/>
      <c r="AH185" s="3981"/>
      <c r="AI185" s="4098" t="e">
        <v>#REF!</v>
      </c>
      <c r="AJ185" s="4099"/>
      <c r="AK185" s="4099"/>
      <c r="AL185" s="4099"/>
      <c r="AM185" s="4099"/>
      <c r="AN185" s="4099"/>
      <c r="AO185" s="4099"/>
      <c r="AP185" s="4099"/>
      <c r="AQ185" s="4099"/>
      <c r="AR185" s="4099"/>
      <c r="AS185" s="4099"/>
      <c r="AT185" s="4099"/>
      <c r="AU185" s="4100"/>
      <c r="AV185" s="4101" t="e">
        <v>#REF!</v>
      </c>
      <c r="AW185" s="4102"/>
      <c r="AX185" s="4102"/>
      <c r="AY185" s="4104"/>
    </row>
    <row r="186" spans="2:51" s="45" customFormat="1" ht="24.75" hidden="1" customHeight="1" x14ac:dyDescent="0.15">
      <c r="B186" s="3883"/>
      <c r="C186" s="3884"/>
      <c r="D186" s="3884"/>
      <c r="E186" s="3884"/>
      <c r="F186" s="3884"/>
      <c r="G186" s="3885"/>
      <c r="H186" s="4097" t="e">
        <v>#REF!</v>
      </c>
      <c r="I186" s="3980"/>
      <c r="J186" s="3980"/>
      <c r="K186" s="3980"/>
      <c r="L186" s="3981"/>
      <c r="M186" s="4098" t="e">
        <v>#REF!</v>
      </c>
      <c r="N186" s="4099"/>
      <c r="O186" s="4099"/>
      <c r="P186" s="4099"/>
      <c r="Q186" s="4099"/>
      <c r="R186" s="4099"/>
      <c r="S186" s="4099"/>
      <c r="T186" s="4099"/>
      <c r="U186" s="4099"/>
      <c r="V186" s="4099"/>
      <c r="W186" s="4099"/>
      <c r="X186" s="4099"/>
      <c r="Y186" s="4100"/>
      <c r="Z186" s="4101" t="e">
        <v>#REF!</v>
      </c>
      <c r="AA186" s="4102"/>
      <c r="AB186" s="4102"/>
      <c r="AC186" s="4102"/>
      <c r="AD186" s="4097" t="e">
        <v>#REF!</v>
      </c>
      <c r="AE186" s="3980"/>
      <c r="AF186" s="3980"/>
      <c r="AG186" s="3980"/>
      <c r="AH186" s="3981"/>
      <c r="AI186" s="4098" t="e">
        <v>#REF!</v>
      </c>
      <c r="AJ186" s="4099"/>
      <c r="AK186" s="4099"/>
      <c r="AL186" s="4099"/>
      <c r="AM186" s="4099"/>
      <c r="AN186" s="4099"/>
      <c r="AO186" s="4099"/>
      <c r="AP186" s="4099"/>
      <c r="AQ186" s="4099"/>
      <c r="AR186" s="4099"/>
      <c r="AS186" s="4099"/>
      <c r="AT186" s="4099"/>
      <c r="AU186" s="4100"/>
      <c r="AV186" s="4101" t="e">
        <v>#REF!</v>
      </c>
      <c r="AW186" s="4102"/>
      <c r="AX186" s="4102"/>
      <c r="AY186" s="4104"/>
    </row>
    <row r="187" spans="2:51" s="45" customFormat="1" ht="24.75" hidden="1" customHeight="1" x14ac:dyDescent="0.15">
      <c r="B187" s="3883"/>
      <c r="C187" s="3884"/>
      <c r="D187" s="3884"/>
      <c r="E187" s="3884"/>
      <c r="F187" s="3884"/>
      <c r="G187" s="3885"/>
      <c r="H187" s="4097" t="e">
        <v>#REF!</v>
      </c>
      <c r="I187" s="3980"/>
      <c r="J187" s="3980"/>
      <c r="K187" s="3980"/>
      <c r="L187" s="3981"/>
      <c r="M187" s="4098" t="e">
        <v>#REF!</v>
      </c>
      <c r="N187" s="4099"/>
      <c r="O187" s="4099"/>
      <c r="P187" s="4099"/>
      <c r="Q187" s="4099"/>
      <c r="R187" s="4099"/>
      <c r="S187" s="4099"/>
      <c r="T187" s="4099"/>
      <c r="U187" s="4099"/>
      <c r="V187" s="4099"/>
      <c r="W187" s="4099"/>
      <c r="X187" s="4099"/>
      <c r="Y187" s="4100"/>
      <c r="Z187" s="4101" t="e">
        <v>#REF!</v>
      </c>
      <c r="AA187" s="4102"/>
      <c r="AB187" s="4102"/>
      <c r="AC187" s="4102"/>
      <c r="AD187" s="4097" t="e">
        <v>#REF!</v>
      </c>
      <c r="AE187" s="3980"/>
      <c r="AF187" s="3980"/>
      <c r="AG187" s="3980"/>
      <c r="AH187" s="3981"/>
      <c r="AI187" s="4098" t="e">
        <v>#REF!</v>
      </c>
      <c r="AJ187" s="4099"/>
      <c r="AK187" s="4099"/>
      <c r="AL187" s="4099"/>
      <c r="AM187" s="4099"/>
      <c r="AN187" s="4099"/>
      <c r="AO187" s="4099"/>
      <c r="AP187" s="4099"/>
      <c r="AQ187" s="4099"/>
      <c r="AR187" s="4099"/>
      <c r="AS187" s="4099"/>
      <c r="AT187" s="4099"/>
      <c r="AU187" s="4100"/>
      <c r="AV187" s="4101" t="e">
        <v>#REF!</v>
      </c>
      <c r="AW187" s="4102"/>
      <c r="AX187" s="4102"/>
      <c r="AY187" s="4104"/>
    </row>
    <row r="188" spans="2:51" s="45" customFormat="1" ht="24.75" hidden="1" customHeight="1" x14ac:dyDescent="0.15">
      <c r="B188" s="3883"/>
      <c r="C188" s="3884"/>
      <c r="D188" s="3884"/>
      <c r="E188" s="3884"/>
      <c r="F188" s="3884"/>
      <c r="G188" s="3885"/>
      <c r="H188" s="4112" t="e">
        <v>#REF!</v>
      </c>
      <c r="I188" s="3986"/>
      <c r="J188" s="3986"/>
      <c r="K188" s="3986"/>
      <c r="L188" s="3987"/>
      <c r="M188" s="4113" t="e">
        <v>#REF!</v>
      </c>
      <c r="N188" s="4114"/>
      <c r="O188" s="4114"/>
      <c r="P188" s="4114"/>
      <c r="Q188" s="4114"/>
      <c r="R188" s="4114"/>
      <c r="S188" s="4114"/>
      <c r="T188" s="4114"/>
      <c r="U188" s="4114"/>
      <c r="V188" s="4114"/>
      <c r="W188" s="4114"/>
      <c r="X188" s="4114"/>
      <c r="Y188" s="4115"/>
      <c r="Z188" s="4116" t="e">
        <v>#REF!</v>
      </c>
      <c r="AA188" s="4117"/>
      <c r="AB188" s="4117"/>
      <c r="AC188" s="4117"/>
      <c r="AD188" s="4112" t="e">
        <v>#REF!</v>
      </c>
      <c r="AE188" s="3986"/>
      <c r="AF188" s="3986"/>
      <c r="AG188" s="3986"/>
      <c r="AH188" s="3987"/>
      <c r="AI188" s="4113" t="e">
        <v>#REF!</v>
      </c>
      <c r="AJ188" s="4114"/>
      <c r="AK188" s="4114"/>
      <c r="AL188" s="4114"/>
      <c r="AM188" s="4114"/>
      <c r="AN188" s="4114"/>
      <c r="AO188" s="4114"/>
      <c r="AP188" s="4114"/>
      <c r="AQ188" s="4114"/>
      <c r="AR188" s="4114"/>
      <c r="AS188" s="4114"/>
      <c r="AT188" s="4114"/>
      <c r="AU188" s="4115"/>
      <c r="AV188" s="4116" t="e">
        <v>#REF!</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t="e">
        <v>#REF!</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t="e">
        <v>#REF!</v>
      </c>
      <c r="AW189" s="3860"/>
      <c r="AX189" s="3860"/>
      <c r="AY189" s="4111"/>
    </row>
    <row r="190" spans="2:51" s="45" customFormat="1" ht="24.75" hidden="1" customHeight="1" x14ac:dyDescent="0.15">
      <c r="B190" s="3883"/>
      <c r="C190" s="3884"/>
      <c r="D190" s="3884"/>
      <c r="E190" s="3884"/>
      <c r="F190" s="3884"/>
      <c r="G190" s="3885"/>
      <c r="H190" s="4105" t="e">
        <v>#REF!</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e">
        <v>#REF!</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e">
        <v>#REF!</v>
      </c>
      <c r="I192" s="3965"/>
      <c r="J192" s="3965"/>
      <c r="K192" s="3965"/>
      <c r="L192" s="3966"/>
      <c r="M192" s="4070" t="e">
        <v>#REF!</v>
      </c>
      <c r="N192" s="4071"/>
      <c r="O192" s="4071"/>
      <c r="P192" s="4071"/>
      <c r="Q192" s="4071"/>
      <c r="R192" s="4071"/>
      <c r="S192" s="4071"/>
      <c r="T192" s="4071"/>
      <c r="U192" s="4071"/>
      <c r="V192" s="4071"/>
      <c r="W192" s="4071"/>
      <c r="X192" s="4071"/>
      <c r="Y192" s="4072"/>
      <c r="Z192" s="4073" t="e">
        <v>#REF!</v>
      </c>
      <c r="AA192" s="4074"/>
      <c r="AB192" s="4074"/>
      <c r="AC192" s="4075"/>
      <c r="AD192" s="4069" t="e">
        <v>#REF!</v>
      </c>
      <c r="AE192" s="3965"/>
      <c r="AF192" s="3965"/>
      <c r="AG192" s="3965"/>
      <c r="AH192" s="3966"/>
      <c r="AI192" s="4070" t="e">
        <v>#REF!</v>
      </c>
      <c r="AJ192" s="4071"/>
      <c r="AK192" s="4071"/>
      <c r="AL192" s="4071"/>
      <c r="AM192" s="4071"/>
      <c r="AN192" s="4071"/>
      <c r="AO192" s="4071"/>
      <c r="AP192" s="4071"/>
      <c r="AQ192" s="4071"/>
      <c r="AR192" s="4071"/>
      <c r="AS192" s="4071"/>
      <c r="AT192" s="4071"/>
      <c r="AU192" s="4072"/>
      <c r="AV192" s="4073" t="e">
        <v>#REF!</v>
      </c>
      <c r="AW192" s="4074"/>
      <c r="AX192" s="4074"/>
      <c r="AY192" s="4076"/>
    </row>
    <row r="193" spans="2:51" s="45" customFormat="1" ht="24.75" hidden="1" customHeight="1" x14ac:dyDescent="0.15">
      <c r="B193" s="3883"/>
      <c r="C193" s="3884"/>
      <c r="D193" s="3884"/>
      <c r="E193" s="3884"/>
      <c r="F193" s="3884"/>
      <c r="G193" s="3885"/>
      <c r="H193" s="4097" t="e">
        <v>#REF!</v>
      </c>
      <c r="I193" s="3980"/>
      <c r="J193" s="3980"/>
      <c r="K193" s="3980"/>
      <c r="L193" s="3981"/>
      <c r="M193" s="4098" t="e">
        <v>#REF!</v>
      </c>
      <c r="N193" s="4099"/>
      <c r="O193" s="4099"/>
      <c r="P193" s="4099"/>
      <c r="Q193" s="4099"/>
      <c r="R193" s="4099"/>
      <c r="S193" s="4099"/>
      <c r="T193" s="4099"/>
      <c r="U193" s="4099"/>
      <c r="V193" s="4099"/>
      <c r="W193" s="4099"/>
      <c r="X193" s="4099"/>
      <c r="Y193" s="4100"/>
      <c r="Z193" s="4101" t="e">
        <v>#REF!</v>
      </c>
      <c r="AA193" s="4102"/>
      <c r="AB193" s="4102"/>
      <c r="AC193" s="4103"/>
      <c r="AD193" s="4097" t="e">
        <v>#REF!</v>
      </c>
      <c r="AE193" s="3980"/>
      <c r="AF193" s="3980"/>
      <c r="AG193" s="3980"/>
      <c r="AH193" s="3981"/>
      <c r="AI193" s="4098" t="e">
        <v>#REF!</v>
      </c>
      <c r="AJ193" s="4099"/>
      <c r="AK193" s="4099"/>
      <c r="AL193" s="4099"/>
      <c r="AM193" s="4099"/>
      <c r="AN193" s="4099"/>
      <c r="AO193" s="4099"/>
      <c r="AP193" s="4099"/>
      <c r="AQ193" s="4099"/>
      <c r="AR193" s="4099"/>
      <c r="AS193" s="4099"/>
      <c r="AT193" s="4099"/>
      <c r="AU193" s="4100"/>
      <c r="AV193" s="4101" t="e">
        <v>#REF!</v>
      </c>
      <c r="AW193" s="4102"/>
      <c r="AX193" s="4102"/>
      <c r="AY193" s="4104"/>
    </row>
    <row r="194" spans="2:51" s="45" customFormat="1" ht="24.75" hidden="1" customHeight="1" x14ac:dyDescent="0.15">
      <c r="B194" s="3883"/>
      <c r="C194" s="3884"/>
      <c r="D194" s="3884"/>
      <c r="E194" s="3884"/>
      <c r="F194" s="3884"/>
      <c r="G194" s="3885"/>
      <c r="H194" s="4097" t="e">
        <v>#REF!</v>
      </c>
      <c r="I194" s="3980"/>
      <c r="J194" s="3980"/>
      <c r="K194" s="3980"/>
      <c r="L194" s="3981"/>
      <c r="M194" s="4098" t="e">
        <v>#REF!</v>
      </c>
      <c r="N194" s="4099"/>
      <c r="O194" s="4099"/>
      <c r="P194" s="4099"/>
      <c r="Q194" s="4099"/>
      <c r="R194" s="4099"/>
      <c r="S194" s="4099"/>
      <c r="T194" s="4099"/>
      <c r="U194" s="4099"/>
      <c r="V194" s="4099"/>
      <c r="W194" s="4099"/>
      <c r="X194" s="4099"/>
      <c r="Y194" s="4100"/>
      <c r="Z194" s="4101" t="e">
        <v>#REF!</v>
      </c>
      <c r="AA194" s="4102"/>
      <c r="AB194" s="4102"/>
      <c r="AC194" s="4103"/>
      <c r="AD194" s="4097" t="e">
        <v>#REF!</v>
      </c>
      <c r="AE194" s="3980"/>
      <c r="AF194" s="3980"/>
      <c r="AG194" s="3980"/>
      <c r="AH194" s="3981"/>
      <c r="AI194" s="4098" t="e">
        <v>#REF!</v>
      </c>
      <c r="AJ194" s="4099"/>
      <c r="AK194" s="4099"/>
      <c r="AL194" s="4099"/>
      <c r="AM194" s="4099"/>
      <c r="AN194" s="4099"/>
      <c r="AO194" s="4099"/>
      <c r="AP194" s="4099"/>
      <c r="AQ194" s="4099"/>
      <c r="AR194" s="4099"/>
      <c r="AS194" s="4099"/>
      <c r="AT194" s="4099"/>
      <c r="AU194" s="4100"/>
      <c r="AV194" s="4101" t="e">
        <v>#REF!</v>
      </c>
      <c r="AW194" s="4102"/>
      <c r="AX194" s="4102"/>
      <c r="AY194" s="4104"/>
    </row>
    <row r="195" spans="2:51" s="45" customFormat="1" ht="24.75" hidden="1" customHeight="1" x14ac:dyDescent="0.15">
      <c r="B195" s="3883"/>
      <c r="C195" s="3884"/>
      <c r="D195" s="3884"/>
      <c r="E195" s="3884"/>
      <c r="F195" s="3884"/>
      <c r="G195" s="3885"/>
      <c r="H195" s="4097" t="e">
        <v>#REF!</v>
      </c>
      <c r="I195" s="3980"/>
      <c r="J195" s="3980"/>
      <c r="K195" s="3980"/>
      <c r="L195" s="3981"/>
      <c r="M195" s="4098" t="e">
        <v>#REF!</v>
      </c>
      <c r="N195" s="4099"/>
      <c r="O195" s="4099"/>
      <c r="P195" s="4099"/>
      <c r="Q195" s="4099"/>
      <c r="R195" s="4099"/>
      <c r="S195" s="4099"/>
      <c r="T195" s="4099"/>
      <c r="U195" s="4099"/>
      <c r="V195" s="4099"/>
      <c r="W195" s="4099"/>
      <c r="X195" s="4099"/>
      <c r="Y195" s="4100"/>
      <c r="Z195" s="4101" t="e">
        <v>#REF!</v>
      </c>
      <c r="AA195" s="4102"/>
      <c r="AB195" s="4102"/>
      <c r="AC195" s="4103"/>
      <c r="AD195" s="4097" t="e">
        <v>#REF!</v>
      </c>
      <c r="AE195" s="3980"/>
      <c r="AF195" s="3980"/>
      <c r="AG195" s="3980"/>
      <c r="AH195" s="3981"/>
      <c r="AI195" s="4098" t="e">
        <v>#REF!</v>
      </c>
      <c r="AJ195" s="4099"/>
      <c r="AK195" s="4099"/>
      <c r="AL195" s="4099"/>
      <c r="AM195" s="4099"/>
      <c r="AN195" s="4099"/>
      <c r="AO195" s="4099"/>
      <c r="AP195" s="4099"/>
      <c r="AQ195" s="4099"/>
      <c r="AR195" s="4099"/>
      <c r="AS195" s="4099"/>
      <c r="AT195" s="4099"/>
      <c r="AU195" s="4100"/>
      <c r="AV195" s="4101" t="e">
        <v>#REF!</v>
      </c>
      <c r="AW195" s="4102"/>
      <c r="AX195" s="4102"/>
      <c r="AY195" s="4104"/>
    </row>
    <row r="196" spans="2:51" s="45" customFormat="1" ht="24.75" hidden="1" customHeight="1" x14ac:dyDescent="0.15">
      <c r="B196" s="3883"/>
      <c r="C196" s="3884"/>
      <c r="D196" s="3884"/>
      <c r="E196" s="3884"/>
      <c r="F196" s="3884"/>
      <c r="G196" s="3885"/>
      <c r="H196" s="4097" t="e">
        <v>#REF!</v>
      </c>
      <c r="I196" s="3980"/>
      <c r="J196" s="3980"/>
      <c r="K196" s="3980"/>
      <c r="L196" s="3981"/>
      <c r="M196" s="4098" t="e">
        <v>#REF!</v>
      </c>
      <c r="N196" s="4099"/>
      <c r="O196" s="4099"/>
      <c r="P196" s="4099"/>
      <c r="Q196" s="4099"/>
      <c r="R196" s="4099"/>
      <c r="S196" s="4099"/>
      <c r="T196" s="4099"/>
      <c r="U196" s="4099"/>
      <c r="V196" s="4099"/>
      <c r="W196" s="4099"/>
      <c r="X196" s="4099"/>
      <c r="Y196" s="4100"/>
      <c r="Z196" s="4101" t="e">
        <v>#REF!</v>
      </c>
      <c r="AA196" s="4102"/>
      <c r="AB196" s="4102"/>
      <c r="AC196" s="4102"/>
      <c r="AD196" s="4097" t="e">
        <v>#REF!</v>
      </c>
      <c r="AE196" s="3980"/>
      <c r="AF196" s="3980"/>
      <c r="AG196" s="3980"/>
      <c r="AH196" s="3981"/>
      <c r="AI196" s="4098" t="e">
        <v>#REF!</v>
      </c>
      <c r="AJ196" s="4099"/>
      <c r="AK196" s="4099"/>
      <c r="AL196" s="4099"/>
      <c r="AM196" s="4099"/>
      <c r="AN196" s="4099"/>
      <c r="AO196" s="4099"/>
      <c r="AP196" s="4099"/>
      <c r="AQ196" s="4099"/>
      <c r="AR196" s="4099"/>
      <c r="AS196" s="4099"/>
      <c r="AT196" s="4099"/>
      <c r="AU196" s="4100"/>
      <c r="AV196" s="4101" t="e">
        <v>#REF!</v>
      </c>
      <c r="AW196" s="4102"/>
      <c r="AX196" s="4102"/>
      <c r="AY196" s="4104"/>
    </row>
    <row r="197" spans="2:51" s="45" customFormat="1" ht="24.75" hidden="1" customHeight="1" x14ac:dyDescent="0.15">
      <c r="B197" s="3883"/>
      <c r="C197" s="3884"/>
      <c r="D197" s="3884"/>
      <c r="E197" s="3884"/>
      <c r="F197" s="3884"/>
      <c r="G197" s="3885"/>
      <c r="H197" s="4097" t="e">
        <v>#REF!</v>
      </c>
      <c r="I197" s="3980"/>
      <c r="J197" s="3980"/>
      <c r="K197" s="3980"/>
      <c r="L197" s="3981"/>
      <c r="M197" s="4098" t="e">
        <v>#REF!</v>
      </c>
      <c r="N197" s="4099"/>
      <c r="O197" s="4099"/>
      <c r="P197" s="4099"/>
      <c r="Q197" s="4099"/>
      <c r="R197" s="4099"/>
      <c r="S197" s="4099"/>
      <c r="T197" s="4099"/>
      <c r="U197" s="4099"/>
      <c r="V197" s="4099"/>
      <c r="W197" s="4099"/>
      <c r="X197" s="4099"/>
      <c r="Y197" s="4100"/>
      <c r="Z197" s="4101" t="e">
        <v>#REF!</v>
      </c>
      <c r="AA197" s="4102"/>
      <c r="AB197" s="4102"/>
      <c r="AC197" s="4102"/>
      <c r="AD197" s="4097" t="e">
        <v>#REF!</v>
      </c>
      <c r="AE197" s="3980"/>
      <c r="AF197" s="3980"/>
      <c r="AG197" s="3980"/>
      <c r="AH197" s="3981"/>
      <c r="AI197" s="4098" t="e">
        <v>#REF!</v>
      </c>
      <c r="AJ197" s="4099"/>
      <c r="AK197" s="4099"/>
      <c r="AL197" s="4099"/>
      <c r="AM197" s="4099"/>
      <c r="AN197" s="4099"/>
      <c r="AO197" s="4099"/>
      <c r="AP197" s="4099"/>
      <c r="AQ197" s="4099"/>
      <c r="AR197" s="4099"/>
      <c r="AS197" s="4099"/>
      <c r="AT197" s="4099"/>
      <c r="AU197" s="4100"/>
      <c r="AV197" s="4101" t="e">
        <v>#REF!</v>
      </c>
      <c r="AW197" s="4102"/>
      <c r="AX197" s="4102"/>
      <c r="AY197" s="4104"/>
    </row>
    <row r="198" spans="2:51" s="45" customFormat="1" ht="24.75" hidden="1" customHeight="1" x14ac:dyDescent="0.15">
      <c r="B198" s="3883"/>
      <c r="C198" s="3884"/>
      <c r="D198" s="3884"/>
      <c r="E198" s="3884"/>
      <c r="F198" s="3884"/>
      <c r="G198" s="3885"/>
      <c r="H198" s="4097" t="e">
        <v>#REF!</v>
      </c>
      <c r="I198" s="3980"/>
      <c r="J198" s="3980"/>
      <c r="K198" s="3980"/>
      <c r="L198" s="3981"/>
      <c r="M198" s="4098" t="e">
        <v>#REF!</v>
      </c>
      <c r="N198" s="4099"/>
      <c r="O198" s="4099"/>
      <c r="P198" s="4099"/>
      <c r="Q198" s="4099"/>
      <c r="R198" s="4099"/>
      <c r="S198" s="4099"/>
      <c r="T198" s="4099"/>
      <c r="U198" s="4099"/>
      <c r="V198" s="4099"/>
      <c r="W198" s="4099"/>
      <c r="X198" s="4099"/>
      <c r="Y198" s="4100"/>
      <c r="Z198" s="4101" t="e">
        <v>#REF!</v>
      </c>
      <c r="AA198" s="4102"/>
      <c r="AB198" s="4102"/>
      <c r="AC198" s="4102"/>
      <c r="AD198" s="4097" t="e">
        <v>#REF!</v>
      </c>
      <c r="AE198" s="3980"/>
      <c r="AF198" s="3980"/>
      <c r="AG198" s="3980"/>
      <c r="AH198" s="3981"/>
      <c r="AI198" s="4098" t="e">
        <v>#REF!</v>
      </c>
      <c r="AJ198" s="4099"/>
      <c r="AK198" s="4099"/>
      <c r="AL198" s="4099"/>
      <c r="AM198" s="4099"/>
      <c r="AN198" s="4099"/>
      <c r="AO198" s="4099"/>
      <c r="AP198" s="4099"/>
      <c r="AQ198" s="4099"/>
      <c r="AR198" s="4099"/>
      <c r="AS198" s="4099"/>
      <c r="AT198" s="4099"/>
      <c r="AU198" s="4100"/>
      <c r="AV198" s="4101" t="e">
        <v>#REF!</v>
      </c>
      <c r="AW198" s="4102"/>
      <c r="AX198" s="4102"/>
      <c r="AY198" s="4104"/>
    </row>
    <row r="199" spans="2:51" s="45" customFormat="1" ht="24.75" hidden="1" customHeight="1" x14ac:dyDescent="0.15">
      <c r="B199" s="3883"/>
      <c r="C199" s="3884"/>
      <c r="D199" s="3884"/>
      <c r="E199" s="3884"/>
      <c r="F199" s="3884"/>
      <c r="G199" s="3885"/>
      <c r="H199" s="4112" t="e">
        <v>#REF!</v>
      </c>
      <c r="I199" s="3986"/>
      <c r="J199" s="3986"/>
      <c r="K199" s="3986"/>
      <c r="L199" s="3987"/>
      <c r="M199" s="4113" t="e">
        <v>#REF!</v>
      </c>
      <c r="N199" s="4114"/>
      <c r="O199" s="4114"/>
      <c r="P199" s="4114"/>
      <c r="Q199" s="4114"/>
      <c r="R199" s="4114"/>
      <c r="S199" s="4114"/>
      <c r="T199" s="4114"/>
      <c r="U199" s="4114"/>
      <c r="V199" s="4114"/>
      <c r="W199" s="4114"/>
      <c r="X199" s="4114"/>
      <c r="Y199" s="4115"/>
      <c r="Z199" s="4116" t="e">
        <v>#REF!</v>
      </c>
      <c r="AA199" s="4117"/>
      <c r="AB199" s="4117"/>
      <c r="AC199" s="4117"/>
      <c r="AD199" s="4112" t="e">
        <v>#REF!</v>
      </c>
      <c r="AE199" s="3986"/>
      <c r="AF199" s="3986"/>
      <c r="AG199" s="3986"/>
      <c r="AH199" s="3987"/>
      <c r="AI199" s="4113" t="e">
        <v>#REF!</v>
      </c>
      <c r="AJ199" s="4114"/>
      <c r="AK199" s="4114"/>
      <c r="AL199" s="4114"/>
      <c r="AM199" s="4114"/>
      <c r="AN199" s="4114"/>
      <c r="AO199" s="4114"/>
      <c r="AP199" s="4114"/>
      <c r="AQ199" s="4114"/>
      <c r="AR199" s="4114"/>
      <c r="AS199" s="4114"/>
      <c r="AT199" s="4114"/>
      <c r="AU199" s="4115"/>
      <c r="AV199" s="4116" t="e">
        <v>#REF!</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t="e">
        <v>#REF!</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t="e">
        <v>#REF!</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312</v>
      </c>
      <c r="D204" s="77" t="s">
        <v>313</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4.05" customHeight="1" x14ac:dyDescent="0.15">
      <c r="B206" s="4135">
        <v>1</v>
      </c>
      <c r="C206" s="4135">
        <v>1</v>
      </c>
      <c r="D206" s="4239" t="s">
        <v>313</v>
      </c>
      <c r="E206" s="4239"/>
      <c r="F206" s="4239"/>
      <c r="G206" s="4239"/>
      <c r="H206" s="4239"/>
      <c r="I206" s="4239"/>
      <c r="J206" s="4239"/>
      <c r="K206" s="4239"/>
      <c r="L206" s="4239"/>
      <c r="M206" s="4239"/>
      <c r="N206" s="4136" t="s">
        <v>314</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6">
        <v>95</v>
      </c>
      <c r="AM206" s="4136"/>
      <c r="AN206" s="4136"/>
      <c r="AO206" s="4136"/>
      <c r="AP206" s="4136"/>
      <c r="AQ206" s="4136"/>
      <c r="AR206" s="4136" t="s">
        <v>172</v>
      </c>
      <c r="AS206" s="4136"/>
      <c r="AT206" s="4136"/>
      <c r="AU206" s="4136"/>
      <c r="AV206" s="4136" t="s">
        <v>172</v>
      </c>
      <c r="AW206" s="4136"/>
      <c r="AX206" s="4136"/>
    </row>
    <row r="207" spans="2:51" s="45" customFormat="1" ht="24.05" customHeight="1" x14ac:dyDescent="0.15">
      <c r="B207" s="4135">
        <v>2</v>
      </c>
      <c r="C207" s="4135">
        <v>1</v>
      </c>
      <c r="D207" s="4136" t="s">
        <v>172</v>
      </c>
      <c r="E207" s="4136"/>
      <c r="F207" s="4136"/>
      <c r="G207" s="4136"/>
      <c r="H207" s="4136"/>
      <c r="I207" s="4136"/>
      <c r="J207" s="4136"/>
      <c r="K207" s="4136"/>
      <c r="L207" s="4136"/>
      <c r="M207" s="4136"/>
      <c r="N207" s="4136" t="s">
        <v>172</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t="s">
        <v>172</v>
      </c>
      <c r="AM207" s="4136"/>
      <c r="AN207" s="4136"/>
      <c r="AO207" s="4136"/>
      <c r="AP207" s="4136"/>
      <c r="AQ207" s="4136"/>
      <c r="AR207" s="4136" t="s">
        <v>172</v>
      </c>
      <c r="AS207" s="4136"/>
      <c r="AT207" s="4136"/>
      <c r="AU207" s="4136"/>
      <c r="AV207" s="4136" t="s">
        <v>172</v>
      </c>
      <c r="AW207" s="4136"/>
      <c r="AX207" s="4136"/>
    </row>
    <row r="208" spans="2:51" s="45" customFormat="1" ht="24.0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4.0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4.0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4.0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4.0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4.0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197</v>
      </c>
      <c r="D221" s="77" t="s">
        <v>315</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4.05" customHeight="1" x14ac:dyDescent="0.15">
      <c r="B223" s="4135">
        <v>1</v>
      </c>
      <c r="C223" s="4135">
        <v>1</v>
      </c>
      <c r="D223" s="4136" t="s">
        <v>316</v>
      </c>
      <c r="E223" s="4136"/>
      <c r="F223" s="4136"/>
      <c r="G223" s="4136"/>
      <c r="H223" s="4136"/>
      <c r="I223" s="4136"/>
      <c r="J223" s="4136"/>
      <c r="K223" s="4136"/>
      <c r="L223" s="4136"/>
      <c r="M223" s="4136"/>
      <c r="N223" s="4136" t="s">
        <v>308</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240">
        <v>4242.4515000000001</v>
      </c>
      <c r="AM223" s="4240"/>
      <c r="AN223" s="4240"/>
      <c r="AO223" s="4240"/>
      <c r="AP223" s="4240"/>
      <c r="AQ223" s="4240"/>
      <c r="AR223" s="4136" t="s">
        <v>172</v>
      </c>
      <c r="AS223" s="4136"/>
      <c r="AT223" s="4136"/>
      <c r="AU223" s="4136"/>
      <c r="AV223" s="4136" t="s">
        <v>172</v>
      </c>
      <c r="AW223" s="4136"/>
      <c r="AX223" s="4136"/>
    </row>
    <row r="224" spans="2:50" s="45" customFormat="1" ht="24.05" customHeight="1" x14ac:dyDescent="0.15">
      <c r="B224" s="4135">
        <v>2</v>
      </c>
      <c r="C224" s="4135">
        <v>1</v>
      </c>
      <c r="D224" s="4136" t="s">
        <v>317</v>
      </c>
      <c r="E224" s="4136"/>
      <c r="F224" s="4136"/>
      <c r="G224" s="4136"/>
      <c r="H224" s="4136"/>
      <c r="I224" s="4136"/>
      <c r="J224" s="4136"/>
      <c r="K224" s="4136"/>
      <c r="L224" s="4136"/>
      <c r="M224" s="4136"/>
      <c r="N224" s="4136" t="s">
        <v>308</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240">
        <v>3340.1759999999999</v>
      </c>
      <c r="AM224" s="4240"/>
      <c r="AN224" s="4240"/>
      <c r="AO224" s="4240"/>
      <c r="AP224" s="4240"/>
      <c r="AQ224" s="4240"/>
      <c r="AR224" s="4136" t="s">
        <v>172</v>
      </c>
      <c r="AS224" s="4136"/>
      <c r="AT224" s="4136"/>
      <c r="AU224" s="4136"/>
      <c r="AV224" s="4136" t="s">
        <v>172</v>
      </c>
      <c r="AW224" s="4136"/>
      <c r="AX224" s="4136"/>
    </row>
    <row r="225" spans="2:50" s="45" customFormat="1" ht="24.05" customHeight="1" x14ac:dyDescent="0.15">
      <c r="B225" s="4135">
        <v>3</v>
      </c>
      <c r="C225" s="4135">
        <v>1</v>
      </c>
      <c r="D225" s="4136" t="s">
        <v>318</v>
      </c>
      <c r="E225" s="4136"/>
      <c r="F225" s="4136"/>
      <c r="G225" s="4136"/>
      <c r="H225" s="4136"/>
      <c r="I225" s="4136"/>
      <c r="J225" s="4136"/>
      <c r="K225" s="4136"/>
      <c r="L225" s="4136"/>
      <c r="M225" s="4136"/>
      <c r="N225" s="4136" t="s">
        <v>308</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240">
        <v>2756.3654999999999</v>
      </c>
      <c r="AM225" s="4240"/>
      <c r="AN225" s="4240"/>
      <c r="AO225" s="4240"/>
      <c r="AP225" s="4240"/>
      <c r="AQ225" s="4240"/>
      <c r="AR225" s="4136" t="s">
        <v>172</v>
      </c>
      <c r="AS225" s="4136"/>
      <c r="AT225" s="4136"/>
      <c r="AU225" s="4136"/>
      <c r="AV225" s="4136" t="s">
        <v>172</v>
      </c>
      <c r="AW225" s="4136"/>
      <c r="AX225" s="4136"/>
    </row>
    <row r="226" spans="2:50" s="45" customFormat="1" ht="24.05" customHeight="1" x14ac:dyDescent="0.15">
      <c r="B226" s="4135">
        <v>4</v>
      </c>
      <c r="C226" s="4135">
        <v>1</v>
      </c>
      <c r="D226" s="4136" t="s">
        <v>319</v>
      </c>
      <c r="E226" s="4136"/>
      <c r="F226" s="4136"/>
      <c r="G226" s="4136"/>
      <c r="H226" s="4136"/>
      <c r="I226" s="4136"/>
      <c r="J226" s="4136"/>
      <c r="K226" s="4136"/>
      <c r="L226" s="4136"/>
      <c r="M226" s="4136"/>
      <c r="N226" s="4136" t="s">
        <v>308</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240">
        <v>1764.5564999999999</v>
      </c>
      <c r="AM226" s="4240"/>
      <c r="AN226" s="4240"/>
      <c r="AO226" s="4240"/>
      <c r="AP226" s="4240"/>
      <c r="AQ226" s="4240"/>
      <c r="AR226" s="4136" t="s">
        <v>172</v>
      </c>
      <c r="AS226" s="4136"/>
      <c r="AT226" s="4136"/>
      <c r="AU226" s="4136"/>
      <c r="AV226" s="4136" t="s">
        <v>172</v>
      </c>
      <c r="AW226" s="4136"/>
      <c r="AX226" s="4136"/>
    </row>
    <row r="227" spans="2:50" s="45" customFormat="1" ht="24.05" customHeight="1" x14ac:dyDescent="0.15">
      <c r="B227" s="4135">
        <v>5</v>
      </c>
      <c r="C227" s="4135">
        <v>1</v>
      </c>
      <c r="D227" s="4136" t="s">
        <v>320</v>
      </c>
      <c r="E227" s="4136"/>
      <c r="F227" s="4136"/>
      <c r="G227" s="4136"/>
      <c r="H227" s="4136"/>
      <c r="I227" s="4136"/>
      <c r="J227" s="4136"/>
      <c r="K227" s="4136"/>
      <c r="L227" s="4136"/>
      <c r="M227" s="4136"/>
      <c r="N227" s="4136" t="s">
        <v>308</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240">
        <v>1116.7012500000001</v>
      </c>
      <c r="AM227" s="4240"/>
      <c r="AN227" s="4240"/>
      <c r="AO227" s="4240"/>
      <c r="AP227" s="4240"/>
      <c r="AQ227" s="4240"/>
      <c r="AR227" s="4136" t="s">
        <v>172</v>
      </c>
      <c r="AS227" s="4136"/>
      <c r="AT227" s="4136"/>
      <c r="AU227" s="4136"/>
      <c r="AV227" s="4136" t="s">
        <v>172</v>
      </c>
      <c r="AW227" s="4136"/>
      <c r="AX227" s="4136"/>
    </row>
    <row r="228" spans="2:50" s="45" customFormat="1" ht="24.05" customHeight="1" x14ac:dyDescent="0.15">
      <c r="B228" s="4135">
        <v>6</v>
      </c>
      <c r="C228" s="4135">
        <v>1</v>
      </c>
      <c r="D228" s="4136" t="s">
        <v>321</v>
      </c>
      <c r="E228" s="4136"/>
      <c r="F228" s="4136"/>
      <c r="G228" s="4136"/>
      <c r="H228" s="4136"/>
      <c r="I228" s="4136"/>
      <c r="J228" s="4136"/>
      <c r="K228" s="4136"/>
      <c r="L228" s="4136"/>
      <c r="M228" s="4136"/>
      <c r="N228" s="4136" t="s">
        <v>308</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240">
        <v>400.8039</v>
      </c>
      <c r="AM228" s="4240"/>
      <c r="AN228" s="4240"/>
      <c r="AO228" s="4240"/>
      <c r="AP228" s="4240"/>
      <c r="AQ228" s="4240"/>
      <c r="AR228" s="4136" t="s">
        <v>172</v>
      </c>
      <c r="AS228" s="4136"/>
      <c r="AT228" s="4136"/>
      <c r="AU228" s="4136"/>
      <c r="AV228" s="4136" t="s">
        <v>172</v>
      </c>
      <c r="AW228" s="4136"/>
      <c r="AX228" s="4136"/>
    </row>
    <row r="229" spans="2:50" s="45" customFormat="1" ht="24.05" customHeight="1" x14ac:dyDescent="0.15">
      <c r="B229" s="4135">
        <v>7</v>
      </c>
      <c r="C229" s="4135">
        <v>1</v>
      </c>
      <c r="D229" s="4136" t="s">
        <v>322</v>
      </c>
      <c r="E229" s="4136"/>
      <c r="F229" s="4136"/>
      <c r="G229" s="4136"/>
      <c r="H229" s="4136"/>
      <c r="I229" s="4136"/>
      <c r="J229" s="4136"/>
      <c r="K229" s="4136"/>
      <c r="L229" s="4136"/>
      <c r="M229" s="4136"/>
      <c r="N229" s="4136" t="s">
        <v>308</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240">
        <v>258.88799999999998</v>
      </c>
      <c r="AM229" s="4240"/>
      <c r="AN229" s="4240"/>
      <c r="AO229" s="4240"/>
      <c r="AP229" s="4240"/>
      <c r="AQ229" s="4240"/>
      <c r="AR229" s="4136" t="s">
        <v>172</v>
      </c>
      <c r="AS229" s="4136"/>
      <c r="AT229" s="4136"/>
      <c r="AU229" s="4136"/>
      <c r="AV229" s="4136" t="s">
        <v>172</v>
      </c>
      <c r="AW229" s="4136"/>
      <c r="AX229" s="4136"/>
    </row>
    <row r="230" spans="2:50" s="45" customFormat="1" ht="24.05" customHeight="1" x14ac:dyDescent="0.15">
      <c r="B230" s="4135">
        <v>8</v>
      </c>
      <c r="C230" s="4135">
        <v>1</v>
      </c>
      <c r="D230" s="4136" t="s">
        <v>323</v>
      </c>
      <c r="E230" s="4136"/>
      <c r="F230" s="4136"/>
      <c r="G230" s="4136"/>
      <c r="H230" s="4136"/>
      <c r="I230" s="4136"/>
      <c r="J230" s="4136"/>
      <c r="K230" s="4136"/>
      <c r="L230" s="4136"/>
      <c r="M230" s="4136"/>
      <c r="N230" s="4136" t="s">
        <v>308</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240">
        <v>247.07405</v>
      </c>
      <c r="AM230" s="4240"/>
      <c r="AN230" s="4240"/>
      <c r="AO230" s="4240"/>
      <c r="AP230" s="4240"/>
      <c r="AQ230" s="4240"/>
      <c r="AR230" s="4136" t="s">
        <v>172</v>
      </c>
      <c r="AS230" s="4136"/>
      <c r="AT230" s="4136"/>
      <c r="AU230" s="4136"/>
      <c r="AV230" s="4136" t="s">
        <v>172</v>
      </c>
      <c r="AW230" s="4136"/>
      <c r="AX230" s="4136"/>
    </row>
    <row r="231" spans="2:50" s="45" customFormat="1" ht="24.05" customHeight="1" x14ac:dyDescent="0.15">
      <c r="B231" s="4135">
        <v>9</v>
      </c>
      <c r="C231" s="4135">
        <v>1</v>
      </c>
      <c r="D231" s="4136" t="s">
        <v>324</v>
      </c>
      <c r="E231" s="4136"/>
      <c r="F231" s="4136"/>
      <c r="G231" s="4136"/>
      <c r="H231" s="4136"/>
      <c r="I231" s="4136"/>
      <c r="J231" s="4136"/>
      <c r="K231" s="4136"/>
      <c r="L231" s="4136"/>
      <c r="M231" s="4136"/>
      <c r="N231" s="4136" t="s">
        <v>308</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240">
        <v>236.23949999999999</v>
      </c>
      <c r="AM231" s="4240"/>
      <c r="AN231" s="4240"/>
      <c r="AO231" s="4240"/>
      <c r="AP231" s="4240"/>
      <c r="AQ231" s="4240"/>
      <c r="AR231" s="4136" t="s">
        <v>172</v>
      </c>
      <c r="AS231" s="4136"/>
      <c r="AT231" s="4136"/>
      <c r="AU231" s="4136"/>
      <c r="AV231" s="4136" t="s">
        <v>172</v>
      </c>
      <c r="AW231" s="4136"/>
      <c r="AX231" s="4136"/>
    </row>
    <row r="232" spans="2:50" s="45" customFormat="1" ht="24.05" customHeight="1" x14ac:dyDescent="0.15">
      <c r="B232" s="4135">
        <v>10</v>
      </c>
      <c r="C232" s="4135">
        <v>1</v>
      </c>
      <c r="D232" s="4136" t="s">
        <v>325</v>
      </c>
      <c r="E232" s="4136"/>
      <c r="F232" s="4136"/>
      <c r="G232" s="4136"/>
      <c r="H232" s="4136"/>
      <c r="I232" s="4136"/>
      <c r="J232" s="4136"/>
      <c r="K232" s="4136"/>
      <c r="L232" s="4136"/>
      <c r="M232" s="4136"/>
      <c r="N232" s="4136" t="s">
        <v>308</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240">
        <v>215.25</v>
      </c>
      <c r="AM232" s="4240"/>
      <c r="AN232" s="4240"/>
      <c r="AO232" s="4240"/>
      <c r="AP232" s="4240"/>
      <c r="AQ232" s="4240"/>
      <c r="AR232" s="4136" t="s">
        <v>172</v>
      </c>
      <c r="AS232" s="4136"/>
      <c r="AT232" s="4136"/>
      <c r="AU232" s="4136"/>
      <c r="AV232" s="4136" t="s">
        <v>172</v>
      </c>
      <c r="AW232" s="4136"/>
      <c r="AX232" s="4136"/>
    </row>
    <row r="233" spans="2:50" s="45" customFormat="1" x14ac:dyDescent="0.15"/>
    <row r="234" spans="2:50" s="45" customFormat="1" x14ac:dyDescent="0.15">
      <c r="C234" s="77" t="s">
        <v>214</v>
      </c>
      <c r="D234" s="77" t="s">
        <v>326</v>
      </c>
    </row>
    <row r="235" spans="2:50" s="45" customFormat="1" ht="34.549999999999997" customHeight="1" x14ac:dyDescent="0.15">
      <c r="B235" s="4135"/>
      <c r="C235" s="4135"/>
      <c r="D235" s="3846" t="s">
        <v>84</v>
      </c>
      <c r="E235" s="3846"/>
      <c r="F235" s="3846"/>
      <c r="G235" s="3846"/>
      <c r="H235" s="3846"/>
      <c r="I235" s="3846"/>
      <c r="J235" s="3846"/>
      <c r="K235" s="3846"/>
      <c r="L235" s="3846"/>
      <c r="M235" s="3846"/>
      <c r="N235" s="3846" t="s">
        <v>85</v>
      </c>
      <c r="O235" s="3846"/>
      <c r="P235" s="3846"/>
      <c r="Q235" s="3846"/>
      <c r="R235" s="3846"/>
      <c r="S235" s="3846"/>
      <c r="T235" s="3846"/>
      <c r="U235" s="3846"/>
      <c r="V235" s="3846"/>
      <c r="W235" s="3846"/>
      <c r="X235" s="3846"/>
      <c r="Y235" s="3846"/>
      <c r="Z235" s="3846"/>
      <c r="AA235" s="3846"/>
      <c r="AB235" s="3846"/>
      <c r="AC235" s="3846"/>
      <c r="AD235" s="3846"/>
      <c r="AE235" s="3846"/>
      <c r="AF235" s="3846"/>
      <c r="AG235" s="3846"/>
      <c r="AH235" s="3846"/>
      <c r="AI235" s="3846"/>
      <c r="AJ235" s="3846"/>
      <c r="AK235" s="3846"/>
      <c r="AL235" s="3846" t="s">
        <v>86</v>
      </c>
      <c r="AM235" s="3846"/>
      <c r="AN235" s="3846"/>
      <c r="AO235" s="3846"/>
      <c r="AP235" s="3846"/>
      <c r="AQ235" s="3846"/>
      <c r="AR235" s="3846" t="s">
        <v>87</v>
      </c>
      <c r="AS235" s="3846"/>
      <c r="AT235" s="3846"/>
      <c r="AU235" s="3846"/>
      <c r="AV235" s="3846" t="s">
        <v>88</v>
      </c>
      <c r="AW235" s="3846"/>
      <c r="AX235" s="3846"/>
    </row>
    <row r="236" spans="2:50" s="45" customFormat="1" ht="24.05" customHeight="1" x14ac:dyDescent="0.15">
      <c r="B236" s="4135">
        <v>1</v>
      </c>
      <c r="C236" s="4135">
        <v>1</v>
      </c>
      <c r="D236" s="4239" t="s">
        <v>327</v>
      </c>
      <c r="E236" s="4239"/>
      <c r="F236" s="4239"/>
      <c r="G236" s="4239"/>
      <c r="H236" s="4239"/>
      <c r="I236" s="4239"/>
      <c r="J236" s="4239"/>
      <c r="K236" s="4239"/>
      <c r="L236" s="4239"/>
      <c r="M236" s="4239"/>
      <c r="N236" s="4136" t="s">
        <v>311</v>
      </c>
      <c r="O236" s="4136"/>
      <c r="P236" s="4136"/>
      <c r="Q236" s="4136"/>
      <c r="R236" s="4136"/>
      <c r="S236" s="4136"/>
      <c r="T236" s="4136"/>
      <c r="U236" s="4136"/>
      <c r="V236" s="4136"/>
      <c r="W236" s="4136"/>
      <c r="X236" s="4136"/>
      <c r="Y236" s="4136"/>
      <c r="Z236" s="4136"/>
      <c r="AA236" s="4136"/>
      <c r="AB236" s="4136"/>
      <c r="AC236" s="4136"/>
      <c r="AD236" s="4136"/>
      <c r="AE236" s="4136"/>
      <c r="AF236" s="4136"/>
      <c r="AG236" s="4136"/>
      <c r="AH236" s="4136"/>
      <c r="AI236" s="4136"/>
      <c r="AJ236" s="4136"/>
      <c r="AK236" s="4136"/>
      <c r="AL236" s="4240">
        <v>13.8444</v>
      </c>
      <c r="AM236" s="4240"/>
      <c r="AN236" s="4240"/>
      <c r="AO236" s="4240"/>
      <c r="AP236" s="4240"/>
      <c r="AQ236" s="4240"/>
      <c r="AR236" s="4136" t="s">
        <v>172</v>
      </c>
      <c r="AS236" s="4136"/>
      <c r="AT236" s="4136"/>
      <c r="AU236" s="4136"/>
      <c r="AV236" s="4136" t="s">
        <v>172</v>
      </c>
      <c r="AW236" s="4136"/>
      <c r="AX236" s="4136"/>
    </row>
    <row r="237" spans="2:50" s="45" customFormat="1" ht="24.05" customHeight="1" x14ac:dyDescent="0.15">
      <c r="B237" s="4135">
        <v>2</v>
      </c>
      <c r="C237" s="4135">
        <v>1</v>
      </c>
      <c r="D237" s="4239" t="s">
        <v>328</v>
      </c>
      <c r="E237" s="4239"/>
      <c r="F237" s="4239"/>
      <c r="G237" s="4239"/>
      <c r="H237" s="4239"/>
      <c r="I237" s="4239"/>
      <c r="J237" s="4239"/>
      <c r="K237" s="4239"/>
      <c r="L237" s="4239"/>
      <c r="M237" s="4239"/>
      <c r="N237" s="4136" t="s">
        <v>329</v>
      </c>
      <c r="O237" s="4136"/>
      <c r="P237" s="4136"/>
      <c r="Q237" s="4136"/>
      <c r="R237" s="4136"/>
      <c r="S237" s="4136"/>
      <c r="T237" s="4136"/>
      <c r="U237" s="4136"/>
      <c r="V237" s="4136"/>
      <c r="W237" s="4136"/>
      <c r="X237" s="4136"/>
      <c r="Y237" s="4136"/>
      <c r="Z237" s="4136"/>
      <c r="AA237" s="4136"/>
      <c r="AB237" s="4136"/>
      <c r="AC237" s="4136"/>
      <c r="AD237" s="4136"/>
      <c r="AE237" s="4136"/>
      <c r="AF237" s="4136"/>
      <c r="AG237" s="4136"/>
      <c r="AH237" s="4136"/>
      <c r="AI237" s="4136"/>
      <c r="AJ237" s="4136"/>
      <c r="AK237" s="4136"/>
      <c r="AL237" s="4240">
        <v>4.2633700000000001</v>
      </c>
      <c r="AM237" s="4240"/>
      <c r="AN237" s="4240"/>
      <c r="AO237" s="4240"/>
      <c r="AP237" s="4240"/>
      <c r="AQ237" s="4240"/>
      <c r="AR237" s="4136" t="s">
        <v>172</v>
      </c>
      <c r="AS237" s="4136"/>
      <c r="AT237" s="4136"/>
      <c r="AU237" s="4136"/>
      <c r="AV237" s="4136" t="s">
        <v>172</v>
      </c>
      <c r="AW237" s="4136"/>
      <c r="AX237" s="4136"/>
    </row>
    <row r="238" spans="2:50" s="45" customFormat="1" ht="24.05" customHeight="1" x14ac:dyDescent="0.15">
      <c r="B238" s="4135">
        <v>3</v>
      </c>
      <c r="C238" s="4135">
        <v>1</v>
      </c>
      <c r="D238" s="4239" t="s">
        <v>330</v>
      </c>
      <c r="E238" s="4239"/>
      <c r="F238" s="4239"/>
      <c r="G238" s="4239"/>
      <c r="H238" s="4239"/>
      <c r="I238" s="4239"/>
      <c r="J238" s="4239"/>
      <c r="K238" s="4239"/>
      <c r="L238" s="4239"/>
      <c r="M238" s="4239"/>
      <c r="N238" s="4136" t="s">
        <v>311</v>
      </c>
      <c r="O238" s="4136"/>
      <c r="P238" s="4136"/>
      <c r="Q238" s="4136"/>
      <c r="R238" s="4136"/>
      <c r="S238" s="4136"/>
      <c r="T238" s="4136"/>
      <c r="U238" s="4136"/>
      <c r="V238" s="4136"/>
      <c r="W238" s="4136"/>
      <c r="X238" s="4136"/>
      <c r="Y238" s="4136"/>
      <c r="Z238" s="4136"/>
      <c r="AA238" s="4136"/>
      <c r="AB238" s="4136"/>
      <c r="AC238" s="4136"/>
      <c r="AD238" s="4136"/>
      <c r="AE238" s="4136"/>
      <c r="AF238" s="4136"/>
      <c r="AG238" s="4136"/>
      <c r="AH238" s="4136"/>
      <c r="AI238" s="4136"/>
      <c r="AJ238" s="4136"/>
      <c r="AK238" s="4136"/>
      <c r="AL238" s="4240">
        <v>2.2326000000000001</v>
      </c>
      <c r="AM238" s="4240"/>
      <c r="AN238" s="4240"/>
      <c r="AO238" s="4240"/>
      <c r="AP238" s="4240"/>
      <c r="AQ238" s="4240"/>
      <c r="AR238" s="4136" t="s">
        <v>172</v>
      </c>
      <c r="AS238" s="4136"/>
      <c r="AT238" s="4136"/>
      <c r="AU238" s="4136"/>
      <c r="AV238" s="4136" t="s">
        <v>172</v>
      </c>
      <c r="AW238" s="4136"/>
      <c r="AX238" s="4136"/>
    </row>
    <row r="239" spans="2:50" s="45" customFormat="1" ht="24.05" customHeight="1" x14ac:dyDescent="0.15">
      <c r="B239" s="4135">
        <v>4</v>
      </c>
      <c r="C239" s="4135">
        <v>1</v>
      </c>
      <c r="D239" s="4239" t="s">
        <v>331</v>
      </c>
      <c r="E239" s="4239"/>
      <c r="F239" s="4239"/>
      <c r="G239" s="4239"/>
      <c r="H239" s="4239"/>
      <c r="I239" s="4239"/>
      <c r="J239" s="4239"/>
      <c r="K239" s="4239"/>
      <c r="L239" s="4239"/>
      <c r="M239" s="4239"/>
      <c r="N239" s="4136" t="s">
        <v>332</v>
      </c>
      <c r="O239" s="4136"/>
      <c r="P239" s="4136"/>
      <c r="Q239" s="4136"/>
      <c r="R239" s="4136"/>
      <c r="S239" s="4136"/>
      <c r="T239" s="4136"/>
      <c r="U239" s="4136"/>
      <c r="V239" s="4136"/>
      <c r="W239" s="4136"/>
      <c r="X239" s="4136"/>
      <c r="Y239" s="4136"/>
      <c r="Z239" s="4136"/>
      <c r="AA239" s="4136"/>
      <c r="AB239" s="4136"/>
      <c r="AC239" s="4136"/>
      <c r="AD239" s="4136"/>
      <c r="AE239" s="4136"/>
      <c r="AF239" s="4136"/>
      <c r="AG239" s="4136"/>
      <c r="AH239" s="4136"/>
      <c r="AI239" s="4136"/>
      <c r="AJ239" s="4136"/>
      <c r="AK239" s="4136"/>
      <c r="AL239" s="4241">
        <v>0.9</v>
      </c>
      <c r="AM239" s="4241"/>
      <c r="AN239" s="4241"/>
      <c r="AO239" s="4241"/>
      <c r="AP239" s="4241"/>
      <c r="AQ239" s="4241"/>
      <c r="AR239" s="4136" t="s">
        <v>172</v>
      </c>
      <c r="AS239" s="4136"/>
      <c r="AT239" s="4136"/>
      <c r="AU239" s="4136"/>
      <c r="AV239" s="4136" t="s">
        <v>172</v>
      </c>
      <c r="AW239" s="4136"/>
      <c r="AX239" s="4136"/>
    </row>
    <row r="240" spans="2:50" s="45" customFormat="1" ht="24.05" customHeight="1" x14ac:dyDescent="0.15">
      <c r="B240" s="4135">
        <v>5</v>
      </c>
      <c r="C240" s="4135">
        <v>1</v>
      </c>
      <c r="D240" s="4239" t="s">
        <v>333</v>
      </c>
      <c r="E240" s="4239"/>
      <c r="F240" s="4239"/>
      <c r="G240" s="4239"/>
      <c r="H240" s="4239"/>
      <c r="I240" s="4239"/>
      <c r="J240" s="4239"/>
      <c r="K240" s="4239"/>
      <c r="L240" s="4239"/>
      <c r="M240" s="4239"/>
      <c r="N240" s="4136" t="s">
        <v>311</v>
      </c>
      <c r="O240" s="4136"/>
      <c r="P240" s="4136"/>
      <c r="Q240" s="4136"/>
      <c r="R240" s="4136"/>
      <c r="S240" s="4136"/>
      <c r="T240" s="4136"/>
      <c r="U240" s="4136"/>
      <c r="V240" s="4136"/>
      <c r="W240" s="4136"/>
      <c r="X240" s="4136"/>
      <c r="Y240" s="4136"/>
      <c r="Z240" s="4136"/>
      <c r="AA240" s="4136"/>
      <c r="AB240" s="4136"/>
      <c r="AC240" s="4136"/>
      <c r="AD240" s="4136"/>
      <c r="AE240" s="4136"/>
      <c r="AF240" s="4136"/>
      <c r="AG240" s="4136"/>
      <c r="AH240" s="4136"/>
      <c r="AI240" s="4136"/>
      <c r="AJ240" s="4136"/>
      <c r="AK240" s="4136"/>
      <c r="AL240" s="4241">
        <v>0.27659</v>
      </c>
      <c r="AM240" s="4241"/>
      <c r="AN240" s="4241"/>
      <c r="AO240" s="4241"/>
      <c r="AP240" s="4241"/>
      <c r="AQ240" s="4241"/>
      <c r="AR240" s="4136" t="s">
        <v>172</v>
      </c>
      <c r="AS240" s="4136"/>
      <c r="AT240" s="4136"/>
      <c r="AU240" s="4136"/>
      <c r="AV240" s="4136" t="s">
        <v>172</v>
      </c>
      <c r="AW240" s="4136"/>
      <c r="AX240" s="4136"/>
    </row>
    <row r="241" spans="2:50" s="45" customFormat="1" ht="24.05" customHeight="1" x14ac:dyDescent="0.15">
      <c r="B241" s="4135">
        <v>6</v>
      </c>
      <c r="C241" s="4135">
        <v>1</v>
      </c>
      <c r="D241" s="4239" t="s">
        <v>334</v>
      </c>
      <c r="E241" s="4239"/>
      <c r="F241" s="4239"/>
      <c r="G241" s="4239"/>
      <c r="H241" s="4239"/>
      <c r="I241" s="4239"/>
      <c r="J241" s="4239"/>
      <c r="K241" s="4239"/>
      <c r="L241" s="4239"/>
      <c r="M241" s="4239"/>
      <c r="N241" s="4136" t="s">
        <v>335</v>
      </c>
      <c r="O241" s="4136"/>
      <c r="P241" s="4136"/>
      <c r="Q241" s="4136"/>
      <c r="R241" s="4136"/>
      <c r="S241" s="4136"/>
      <c r="T241" s="4136"/>
      <c r="U241" s="4136"/>
      <c r="V241" s="4136"/>
      <c r="W241" s="4136"/>
      <c r="X241" s="4136"/>
      <c r="Y241" s="4136"/>
      <c r="Z241" s="4136"/>
      <c r="AA241" s="4136"/>
      <c r="AB241" s="4136"/>
      <c r="AC241" s="4136"/>
      <c r="AD241" s="4136"/>
      <c r="AE241" s="4136"/>
      <c r="AF241" s="4136"/>
      <c r="AG241" s="4136"/>
      <c r="AH241" s="4136"/>
      <c r="AI241" s="4136"/>
      <c r="AJ241" s="4136"/>
      <c r="AK241" s="4136"/>
      <c r="AL241" s="4241">
        <v>0.14069999999999999</v>
      </c>
      <c r="AM241" s="4241"/>
      <c r="AN241" s="4241"/>
      <c r="AO241" s="4241"/>
      <c r="AP241" s="4241"/>
      <c r="AQ241" s="4241"/>
      <c r="AR241" s="4136" t="s">
        <v>172</v>
      </c>
      <c r="AS241" s="4136"/>
      <c r="AT241" s="4136"/>
      <c r="AU241" s="4136"/>
      <c r="AV241" s="4136" t="s">
        <v>172</v>
      </c>
      <c r="AW241" s="4136"/>
      <c r="AX241" s="4136"/>
    </row>
    <row r="242" spans="2:50" s="45" customFormat="1" ht="24.05" customHeight="1" x14ac:dyDescent="0.15">
      <c r="B242" s="4135">
        <v>7</v>
      </c>
      <c r="C242" s="4135">
        <v>1</v>
      </c>
      <c r="D242" s="4239" t="s">
        <v>336</v>
      </c>
      <c r="E242" s="4239"/>
      <c r="F242" s="4239"/>
      <c r="G242" s="4239"/>
      <c r="H242" s="4239"/>
      <c r="I242" s="4239"/>
      <c r="J242" s="4239"/>
      <c r="K242" s="4239"/>
      <c r="L242" s="4239"/>
      <c r="M242" s="4239"/>
      <c r="N242" s="4136" t="s">
        <v>337</v>
      </c>
      <c r="O242" s="4136"/>
      <c r="P242" s="4136"/>
      <c r="Q242" s="4136"/>
      <c r="R242" s="4136"/>
      <c r="S242" s="4136"/>
      <c r="T242" s="4136"/>
      <c r="U242" s="4136"/>
      <c r="V242" s="4136"/>
      <c r="W242" s="4136"/>
      <c r="X242" s="4136"/>
      <c r="Y242" s="4136"/>
      <c r="Z242" s="4136"/>
      <c r="AA242" s="4136"/>
      <c r="AB242" s="4136"/>
      <c r="AC242" s="4136"/>
      <c r="AD242" s="4136"/>
      <c r="AE242" s="4136"/>
      <c r="AF242" s="4136"/>
      <c r="AG242" s="4136"/>
      <c r="AH242" s="4136"/>
      <c r="AI242" s="4136"/>
      <c r="AJ242" s="4136"/>
      <c r="AK242" s="4136"/>
      <c r="AL242" s="4241">
        <v>7.5675999999999993E-2</v>
      </c>
      <c r="AM242" s="4241"/>
      <c r="AN242" s="4241"/>
      <c r="AO242" s="4241"/>
      <c r="AP242" s="4241"/>
      <c r="AQ242" s="4241"/>
      <c r="AR242" s="4136" t="s">
        <v>172</v>
      </c>
      <c r="AS242" s="4136"/>
      <c r="AT242" s="4136"/>
      <c r="AU242" s="4136"/>
      <c r="AV242" s="4136" t="s">
        <v>172</v>
      </c>
      <c r="AW242" s="4136"/>
      <c r="AX242" s="4136"/>
    </row>
    <row r="243" spans="2:50" s="45" customFormat="1" ht="24.05" customHeight="1" x14ac:dyDescent="0.15">
      <c r="B243" s="4135">
        <v>8</v>
      </c>
      <c r="C243" s="4135">
        <v>1</v>
      </c>
      <c r="D243" s="4239" t="s">
        <v>338</v>
      </c>
      <c r="E243" s="4239"/>
      <c r="F243" s="4239"/>
      <c r="G243" s="4239"/>
      <c r="H243" s="4239"/>
      <c r="I243" s="4239"/>
      <c r="J243" s="4239"/>
      <c r="K243" s="4239"/>
      <c r="L243" s="4239"/>
      <c r="M243" s="4239"/>
      <c r="N243" s="4136" t="s">
        <v>339</v>
      </c>
      <c r="O243" s="4136"/>
      <c r="P243" s="4136"/>
      <c r="Q243" s="4136"/>
      <c r="R243" s="4136"/>
      <c r="S243" s="4136"/>
      <c r="T243" s="4136"/>
      <c r="U243" s="4136"/>
      <c r="V243" s="4136"/>
      <c r="W243" s="4136"/>
      <c r="X243" s="4136"/>
      <c r="Y243" s="4136"/>
      <c r="Z243" s="4136"/>
      <c r="AA243" s="4136"/>
      <c r="AB243" s="4136"/>
      <c r="AC243" s="4136"/>
      <c r="AD243" s="4136"/>
      <c r="AE243" s="4136"/>
      <c r="AF243" s="4136"/>
      <c r="AG243" s="4136"/>
      <c r="AH243" s="4136"/>
      <c r="AI243" s="4136"/>
      <c r="AJ243" s="4136"/>
      <c r="AK243" s="4136"/>
      <c r="AL243" s="4241">
        <v>3.15E-3</v>
      </c>
      <c r="AM243" s="4241"/>
      <c r="AN243" s="4241"/>
      <c r="AO243" s="4241"/>
      <c r="AP243" s="4241"/>
      <c r="AQ243" s="4241"/>
      <c r="AR243" s="4136" t="s">
        <v>172</v>
      </c>
      <c r="AS243" s="4136"/>
      <c r="AT243" s="4136"/>
      <c r="AU243" s="4136"/>
      <c r="AV243" s="4136" t="s">
        <v>172</v>
      </c>
      <c r="AW243" s="4136"/>
      <c r="AX243" s="4136"/>
    </row>
    <row r="244" spans="2:50" s="45" customFormat="1" ht="24.05" hidden="1" customHeight="1" x14ac:dyDescent="0.15">
      <c r="B244" s="4135">
        <v>9</v>
      </c>
      <c r="C244" s="4135">
        <v>1</v>
      </c>
      <c r="D244" s="4136" t="s">
        <v>172</v>
      </c>
      <c r="E244" s="4136"/>
      <c r="F244" s="4136"/>
      <c r="G244" s="4136"/>
      <c r="H244" s="4136"/>
      <c r="I244" s="4136"/>
      <c r="J244" s="4136"/>
      <c r="K244" s="4136"/>
      <c r="L244" s="4136"/>
      <c r="M244" s="4136"/>
      <c r="N244" s="4136" t="s">
        <v>172</v>
      </c>
      <c r="O244" s="4136"/>
      <c r="P244" s="4136"/>
      <c r="Q244" s="4136"/>
      <c r="R244" s="4136"/>
      <c r="S244" s="4136"/>
      <c r="T244" s="4136"/>
      <c r="U244" s="4136"/>
      <c r="V244" s="4136"/>
      <c r="W244" s="4136"/>
      <c r="X244" s="4136"/>
      <c r="Y244" s="4136"/>
      <c r="Z244" s="4136"/>
      <c r="AA244" s="4136"/>
      <c r="AB244" s="4136"/>
      <c r="AC244" s="4136"/>
      <c r="AD244" s="4136"/>
      <c r="AE244" s="4136"/>
      <c r="AF244" s="4136"/>
      <c r="AG244" s="4136"/>
      <c r="AH244" s="4136"/>
      <c r="AI244" s="4136"/>
      <c r="AJ244" s="4136"/>
      <c r="AK244" s="4136"/>
      <c r="AL244" s="4136" t="s">
        <v>172</v>
      </c>
      <c r="AM244" s="4136"/>
      <c r="AN244" s="4136"/>
      <c r="AO244" s="4136"/>
      <c r="AP244" s="4136"/>
      <c r="AQ244" s="4136"/>
      <c r="AR244" s="4136" t="s">
        <v>172</v>
      </c>
      <c r="AS244" s="4136"/>
      <c r="AT244" s="4136"/>
      <c r="AU244" s="4136"/>
      <c r="AV244" s="4136" t="s">
        <v>172</v>
      </c>
      <c r="AW244" s="4136"/>
      <c r="AX244" s="4136"/>
    </row>
    <row r="245" spans="2:50" s="45" customFormat="1" ht="24.05" hidden="1" customHeight="1" x14ac:dyDescent="0.15">
      <c r="B245" s="4135">
        <v>10</v>
      </c>
      <c r="C245" s="4135">
        <v>1</v>
      </c>
      <c r="D245" s="4136" t="s">
        <v>172</v>
      </c>
      <c r="E245" s="4136"/>
      <c r="F245" s="4136"/>
      <c r="G245" s="4136"/>
      <c r="H245" s="4136"/>
      <c r="I245" s="4136"/>
      <c r="J245" s="4136"/>
      <c r="K245" s="4136"/>
      <c r="L245" s="4136"/>
      <c r="M245" s="4136"/>
      <c r="N245" s="4136" t="s">
        <v>172</v>
      </c>
      <c r="O245" s="4136"/>
      <c r="P245" s="4136"/>
      <c r="Q245" s="4136"/>
      <c r="R245" s="4136"/>
      <c r="S245" s="4136"/>
      <c r="T245" s="4136"/>
      <c r="U245" s="4136"/>
      <c r="V245" s="4136"/>
      <c r="W245" s="4136"/>
      <c r="X245" s="4136"/>
      <c r="Y245" s="4136"/>
      <c r="Z245" s="4136"/>
      <c r="AA245" s="4136"/>
      <c r="AB245" s="4136"/>
      <c r="AC245" s="4136"/>
      <c r="AD245" s="4136"/>
      <c r="AE245" s="4136"/>
      <c r="AF245" s="4136"/>
      <c r="AG245" s="4136"/>
      <c r="AH245" s="4136"/>
      <c r="AI245" s="4136"/>
      <c r="AJ245" s="4136"/>
      <c r="AK245" s="4136"/>
      <c r="AL245" s="4136" t="s">
        <v>172</v>
      </c>
      <c r="AM245" s="4136"/>
      <c r="AN245" s="4136"/>
      <c r="AO245" s="4136"/>
      <c r="AP245" s="4136"/>
      <c r="AQ245" s="4136"/>
      <c r="AR245" s="4136" t="s">
        <v>172</v>
      </c>
      <c r="AS245" s="4136"/>
      <c r="AT245" s="4136"/>
      <c r="AU245" s="4136"/>
      <c r="AV245" s="4136" t="s">
        <v>172</v>
      </c>
      <c r="AW245" s="4136"/>
      <c r="AX245" s="4136"/>
    </row>
    <row r="246" spans="2:50" s="45" customFormat="1" x14ac:dyDescent="0.15"/>
  </sheetData>
  <sheetProtection formatColumns="0" formatRows="0" selectLockedCells="1"/>
  <mergeCells count="1118">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AI112:AU112"/>
    <mergeCell ref="AV112:AY112"/>
    <mergeCell ref="H113:L113"/>
    <mergeCell ref="M113:Y113"/>
    <mergeCell ref="Z113:AC113"/>
    <mergeCell ref="AD113:AH113"/>
    <mergeCell ref="AI113:AU113"/>
    <mergeCell ref="AV113:AY113"/>
    <mergeCell ref="M103:AA103"/>
    <mergeCell ref="AL103:AY103"/>
    <mergeCell ref="B106:G108"/>
    <mergeCell ref="B111:G154"/>
    <mergeCell ref="H111:AC111"/>
    <mergeCell ref="AD111:AY111"/>
    <mergeCell ref="H112:L112"/>
    <mergeCell ref="M112:Y112"/>
    <mergeCell ref="Z112:AC112"/>
    <mergeCell ref="AD112:AH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B98:AY98"/>
    <mergeCell ref="B99:F99"/>
    <mergeCell ref="G99:AY99"/>
    <mergeCell ref="B100:AY100"/>
    <mergeCell ref="B101:AY101"/>
    <mergeCell ref="B102:AY102"/>
    <mergeCell ref="D93:AY93"/>
    <mergeCell ref="D94:AY94"/>
    <mergeCell ref="D95:AY95"/>
    <mergeCell ref="B96:AY96"/>
    <mergeCell ref="B97:F97"/>
    <mergeCell ref="G97:AY97"/>
    <mergeCell ref="D90:G90"/>
    <mergeCell ref="H90:U90"/>
    <mergeCell ref="V90:AG90"/>
    <mergeCell ref="D91:G91"/>
    <mergeCell ref="H91:AG91"/>
    <mergeCell ref="B92:C92"/>
    <mergeCell ref="D92:AY92"/>
    <mergeCell ref="B86:C91"/>
    <mergeCell ref="D86:G86"/>
    <mergeCell ref="H86:AG86"/>
    <mergeCell ref="AH86:AY91"/>
    <mergeCell ref="D87:G87"/>
    <mergeCell ref="H87:AG87"/>
    <mergeCell ref="D88:G88"/>
    <mergeCell ref="H88:AG88"/>
    <mergeCell ref="D89:G89"/>
    <mergeCell ref="H89:AG89"/>
    <mergeCell ref="AH81:AY85"/>
    <mergeCell ref="D82:G82"/>
    <mergeCell ref="H82:AG82"/>
    <mergeCell ref="D83:G83"/>
    <mergeCell ref="H83:AG83"/>
    <mergeCell ref="D84:G84"/>
    <mergeCell ref="H84:AG84"/>
    <mergeCell ref="D85:G85"/>
    <mergeCell ref="H85:AG85"/>
    <mergeCell ref="H79:AG79"/>
    <mergeCell ref="D80:G80"/>
    <mergeCell ref="H80:AG80"/>
    <mergeCell ref="B81:C85"/>
    <mergeCell ref="D81:G81"/>
    <mergeCell ref="H81:AG81"/>
    <mergeCell ref="D75:AY75"/>
    <mergeCell ref="B76:AY76"/>
    <mergeCell ref="D77:G77"/>
    <mergeCell ref="H77:AG77"/>
    <mergeCell ref="AH77:AY77"/>
    <mergeCell ref="B78:C80"/>
    <mergeCell ref="D78:G78"/>
    <mergeCell ref="H78:AG78"/>
    <mergeCell ref="AH78:AY80"/>
    <mergeCell ref="D79:G79"/>
    <mergeCell ref="S58:X58"/>
    <mergeCell ref="Y58:AD58"/>
    <mergeCell ref="D59:L59"/>
    <mergeCell ref="M59:R59"/>
    <mergeCell ref="S59:X59"/>
    <mergeCell ref="Y59:AD59"/>
    <mergeCell ref="B70:C73"/>
    <mergeCell ref="D70:AY70"/>
    <mergeCell ref="D71:AY71"/>
    <mergeCell ref="D72:AY72"/>
    <mergeCell ref="D73:AY73"/>
    <mergeCell ref="D74:AY74"/>
    <mergeCell ref="D66:L66"/>
    <mergeCell ref="M66:R66"/>
    <mergeCell ref="S66:X66"/>
    <mergeCell ref="D67:L67"/>
    <mergeCell ref="M67:R67"/>
    <mergeCell ref="S67:X67"/>
    <mergeCell ref="D64:L64"/>
    <mergeCell ref="M64:R64"/>
    <mergeCell ref="S64:X64"/>
    <mergeCell ref="D65:L65"/>
    <mergeCell ref="M65:R65"/>
    <mergeCell ref="S65:X65"/>
    <mergeCell ref="D56:L56"/>
    <mergeCell ref="M56:R56"/>
    <mergeCell ref="S56:X56"/>
    <mergeCell ref="Y56:AD56"/>
    <mergeCell ref="D57:L57"/>
    <mergeCell ref="M57:R57"/>
    <mergeCell ref="S57:X57"/>
    <mergeCell ref="Y57:AD57"/>
    <mergeCell ref="B54:C67"/>
    <mergeCell ref="D54:L54"/>
    <mergeCell ref="M54:R54"/>
    <mergeCell ref="S54:X54"/>
    <mergeCell ref="Y54:AY54"/>
    <mergeCell ref="D55:L55"/>
    <mergeCell ref="M55:R55"/>
    <mergeCell ref="S55:X55"/>
    <mergeCell ref="Y55:AD55"/>
    <mergeCell ref="AE55:AY67"/>
    <mergeCell ref="D62:L62"/>
    <mergeCell ref="M62:R62"/>
    <mergeCell ref="S62:X62"/>
    <mergeCell ref="D63:L63"/>
    <mergeCell ref="M63:R63"/>
    <mergeCell ref="S63:X63"/>
    <mergeCell ref="D60:L60"/>
    <mergeCell ref="M60:R60"/>
    <mergeCell ref="S60:X60"/>
    <mergeCell ref="D61:L61"/>
    <mergeCell ref="M61:R61"/>
    <mergeCell ref="S61:X61"/>
    <mergeCell ref="D58:L58"/>
    <mergeCell ref="M58:R58"/>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B46:G48"/>
    <mergeCell ref="Z40:AB40"/>
    <mergeCell ref="AC40:AE40"/>
    <mergeCell ref="AF40:AJ40"/>
    <mergeCell ref="AK40:AO40"/>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38:AO38"/>
    <mergeCell ref="AP38:AT38"/>
    <mergeCell ref="AU38:AY38"/>
    <mergeCell ref="AK42:AO42"/>
    <mergeCell ref="AP42:AT42"/>
    <mergeCell ref="AU42:AY42"/>
    <mergeCell ref="AU35:AY35"/>
    <mergeCell ref="AF36:AJ36"/>
    <mergeCell ref="AK36:AO36"/>
    <mergeCell ref="AP36:AT36"/>
    <mergeCell ref="AU36:AY36"/>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P45:AT45"/>
    <mergeCell ref="AU45:AY45"/>
    <mergeCell ref="B40:G42"/>
    <mergeCell ref="H40:Y40"/>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F39:AJ39"/>
    <mergeCell ref="AK39:AO39"/>
    <mergeCell ref="AP39:AT39"/>
    <mergeCell ref="AU39:AY39"/>
    <mergeCell ref="AK37:AO37"/>
    <mergeCell ref="AP37:AT37"/>
    <mergeCell ref="AU37:AY37"/>
    <mergeCell ref="H38:Y39"/>
    <mergeCell ref="Z38:AB39"/>
    <mergeCell ref="AC38:AE39"/>
    <mergeCell ref="AF38:AJ38"/>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K1:AQ1"/>
    <mergeCell ref="AR1:AY2"/>
    <mergeCell ref="AK2:AQ2"/>
    <mergeCell ref="B3:AY3"/>
    <mergeCell ref="B4:G4"/>
    <mergeCell ref="H4:Y4"/>
    <mergeCell ref="Z4:AE4"/>
    <mergeCell ref="AF4:AQ5"/>
    <mergeCell ref="AR4:AY4"/>
    <mergeCell ref="B5:G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s>
  <phoneticPr fontId="2"/>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68" max="51" man="1"/>
    <brk id="104" max="51" man="1"/>
    <brk id="109" max="51" man="1"/>
    <brk id="155" max="51"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223"/>
  <sheetViews>
    <sheetView zoomScale="90" zoomScaleNormal="90" zoomScaleSheetLayoutView="100" zoomScalePageLayoutView="85" workbookViewId="0">
      <selection activeCell="BC85" sqref="BC85"/>
    </sheetView>
  </sheetViews>
  <sheetFormatPr defaultColWidth="9" defaultRowHeight="13.1" x14ac:dyDescent="0.15"/>
  <cols>
    <col min="1" max="2" width="2.21875" style="116" customWidth="1"/>
    <col min="3" max="3" width="3.6640625" style="116" customWidth="1"/>
    <col min="4" max="6" width="2.21875" style="116" customWidth="1"/>
    <col min="7" max="7" width="1.6640625" style="116" customWidth="1"/>
    <col min="8" max="25" width="2.21875" style="116" customWidth="1"/>
    <col min="26" max="28" width="2.77734375" style="116" customWidth="1"/>
    <col min="29" max="34" width="2.21875" style="116" customWidth="1"/>
    <col min="35" max="35" width="2.6640625" style="116" customWidth="1"/>
    <col min="36" max="36" width="3.44140625" style="116" customWidth="1"/>
    <col min="37" max="46" width="2.6640625" style="116" customWidth="1"/>
    <col min="47" max="47" width="3.44140625" style="116" customWidth="1"/>
    <col min="48" max="52" width="2.21875" style="116" customWidth="1"/>
    <col min="53" max="53" width="44" style="116" bestFit="1" customWidth="1"/>
    <col min="54" max="58" width="2.21875" style="116" customWidth="1"/>
    <col min="59" max="16384" width="9" style="116"/>
  </cols>
  <sheetData>
    <row r="1" spans="2:53" ht="23.25" customHeight="1" x14ac:dyDescent="0.2">
      <c r="AQ1" s="124"/>
      <c r="AR1" s="125"/>
      <c r="AS1" s="125"/>
      <c r="AT1" s="125"/>
      <c r="AU1" s="125"/>
      <c r="AV1" s="125"/>
      <c r="AW1" s="125"/>
      <c r="AX1" s="125"/>
      <c r="AY1" s="125"/>
    </row>
    <row r="2" spans="2:53" ht="29.3" customHeight="1" thickBot="1" x14ac:dyDescent="0.25">
      <c r="AK2" s="305" t="s">
        <v>0</v>
      </c>
      <c r="AL2" s="305"/>
      <c r="AM2" s="305"/>
      <c r="AN2" s="305"/>
      <c r="AO2" s="305"/>
      <c r="AP2" s="305"/>
      <c r="AQ2" s="305"/>
      <c r="AR2" s="776" t="s">
        <v>794</v>
      </c>
      <c r="AS2" s="776"/>
      <c r="AT2" s="776"/>
      <c r="AU2" s="776"/>
      <c r="AV2" s="776"/>
      <c r="AW2" s="776"/>
      <c r="AX2" s="776"/>
      <c r="AY2" s="776"/>
    </row>
    <row r="3" spans="2:53" ht="19" thickBot="1" x14ac:dyDescent="0.2">
      <c r="B3" s="307" t="s">
        <v>699</v>
      </c>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9"/>
    </row>
    <row r="4" spans="2:53" ht="27" customHeight="1" x14ac:dyDescent="0.15">
      <c r="B4" s="310" t="s">
        <v>1</v>
      </c>
      <c r="C4" s="311"/>
      <c r="D4" s="311"/>
      <c r="E4" s="311"/>
      <c r="F4" s="311"/>
      <c r="G4" s="311"/>
      <c r="H4" s="312" t="s">
        <v>795</v>
      </c>
      <c r="I4" s="313"/>
      <c r="J4" s="313"/>
      <c r="K4" s="313"/>
      <c r="L4" s="313"/>
      <c r="M4" s="313"/>
      <c r="N4" s="313"/>
      <c r="O4" s="313"/>
      <c r="P4" s="313"/>
      <c r="Q4" s="313"/>
      <c r="R4" s="313"/>
      <c r="S4" s="313"/>
      <c r="T4" s="313"/>
      <c r="U4" s="313"/>
      <c r="V4" s="313"/>
      <c r="W4" s="313"/>
      <c r="X4" s="313"/>
      <c r="Y4" s="313"/>
      <c r="Z4" s="314" t="s">
        <v>796</v>
      </c>
      <c r="AA4" s="315"/>
      <c r="AB4" s="315"/>
      <c r="AC4" s="315"/>
      <c r="AD4" s="315"/>
      <c r="AE4" s="316"/>
      <c r="AF4" s="777" t="s">
        <v>797</v>
      </c>
      <c r="AG4" s="778"/>
      <c r="AH4" s="778"/>
      <c r="AI4" s="778"/>
      <c r="AJ4" s="778"/>
      <c r="AK4" s="778"/>
      <c r="AL4" s="778"/>
      <c r="AM4" s="778"/>
      <c r="AN4" s="778"/>
      <c r="AO4" s="778"/>
      <c r="AP4" s="778"/>
      <c r="AQ4" s="779"/>
      <c r="AR4" s="323" t="s">
        <v>2</v>
      </c>
      <c r="AS4" s="315"/>
      <c r="AT4" s="315"/>
      <c r="AU4" s="315"/>
      <c r="AV4" s="315"/>
      <c r="AW4" s="315"/>
      <c r="AX4" s="315"/>
      <c r="AY4" s="324"/>
    </row>
    <row r="5" spans="2:53" ht="28.15" customHeight="1" x14ac:dyDescent="0.15">
      <c r="B5" s="325" t="s">
        <v>3</v>
      </c>
      <c r="C5" s="326"/>
      <c r="D5" s="326"/>
      <c r="E5" s="326"/>
      <c r="F5" s="326"/>
      <c r="G5" s="327"/>
      <c r="H5" s="328" t="s">
        <v>798</v>
      </c>
      <c r="I5" s="329"/>
      <c r="J5" s="329"/>
      <c r="K5" s="329"/>
      <c r="L5" s="329"/>
      <c r="M5" s="329"/>
      <c r="N5" s="329"/>
      <c r="O5" s="329"/>
      <c r="P5" s="329"/>
      <c r="Q5" s="329"/>
      <c r="R5" s="329"/>
      <c r="S5" s="329"/>
      <c r="T5" s="329"/>
      <c r="U5" s="329"/>
      <c r="V5" s="329"/>
      <c r="W5" s="330"/>
      <c r="X5" s="330"/>
      <c r="Y5" s="330"/>
      <c r="Z5" s="356" t="s">
        <v>4</v>
      </c>
      <c r="AA5" s="357"/>
      <c r="AB5" s="357"/>
      <c r="AC5" s="357"/>
      <c r="AD5" s="357"/>
      <c r="AE5" s="358"/>
      <c r="AF5" s="780"/>
      <c r="AG5" s="781"/>
      <c r="AH5" s="781"/>
      <c r="AI5" s="781"/>
      <c r="AJ5" s="781"/>
      <c r="AK5" s="781"/>
      <c r="AL5" s="781"/>
      <c r="AM5" s="781"/>
      <c r="AN5" s="781"/>
      <c r="AO5" s="781"/>
      <c r="AP5" s="781"/>
      <c r="AQ5" s="782"/>
      <c r="AR5" s="798" t="s">
        <v>799</v>
      </c>
      <c r="AS5" s="799"/>
      <c r="AT5" s="799"/>
      <c r="AU5" s="799"/>
      <c r="AV5" s="799"/>
      <c r="AW5" s="799"/>
      <c r="AX5" s="799"/>
      <c r="AY5" s="800"/>
    </row>
    <row r="6" spans="2:53" ht="30.8" customHeight="1" x14ac:dyDescent="0.15">
      <c r="B6" s="362" t="s">
        <v>5</v>
      </c>
      <c r="C6" s="363"/>
      <c r="D6" s="363"/>
      <c r="E6" s="363"/>
      <c r="F6" s="363"/>
      <c r="G6" s="363"/>
      <c r="H6" s="364" t="s">
        <v>705</v>
      </c>
      <c r="I6" s="330"/>
      <c r="J6" s="330"/>
      <c r="K6" s="330"/>
      <c r="L6" s="330"/>
      <c r="M6" s="330"/>
      <c r="N6" s="330"/>
      <c r="O6" s="330"/>
      <c r="P6" s="330"/>
      <c r="Q6" s="330"/>
      <c r="R6" s="330"/>
      <c r="S6" s="330"/>
      <c r="T6" s="330"/>
      <c r="U6" s="330"/>
      <c r="V6" s="330"/>
      <c r="W6" s="330"/>
      <c r="X6" s="330"/>
      <c r="Y6" s="330"/>
      <c r="Z6" s="365" t="s">
        <v>6</v>
      </c>
      <c r="AA6" s="366"/>
      <c r="AB6" s="366"/>
      <c r="AC6" s="366"/>
      <c r="AD6" s="366"/>
      <c r="AE6" s="367"/>
      <c r="AF6" s="368" t="s">
        <v>800</v>
      </c>
      <c r="AG6" s="368"/>
      <c r="AH6" s="368"/>
      <c r="AI6" s="368"/>
      <c r="AJ6" s="368"/>
      <c r="AK6" s="368"/>
      <c r="AL6" s="368"/>
      <c r="AM6" s="368"/>
      <c r="AN6" s="368"/>
      <c r="AO6" s="368"/>
      <c r="AP6" s="368"/>
      <c r="AQ6" s="368"/>
      <c r="AR6" s="330"/>
      <c r="AS6" s="330"/>
      <c r="AT6" s="330"/>
      <c r="AU6" s="330"/>
      <c r="AV6" s="330"/>
      <c r="AW6" s="330"/>
      <c r="AX6" s="330"/>
      <c r="AY6" s="369"/>
    </row>
    <row r="7" spans="2:53" ht="18" customHeight="1" x14ac:dyDescent="0.15">
      <c r="B7" s="331" t="s">
        <v>801</v>
      </c>
      <c r="C7" s="332"/>
      <c r="D7" s="332"/>
      <c r="E7" s="332"/>
      <c r="F7" s="332"/>
      <c r="G7" s="332"/>
      <c r="H7" s="783" t="s">
        <v>802</v>
      </c>
      <c r="I7" s="784"/>
      <c r="J7" s="784"/>
      <c r="K7" s="784"/>
      <c r="L7" s="784"/>
      <c r="M7" s="784"/>
      <c r="N7" s="784"/>
      <c r="O7" s="784"/>
      <c r="P7" s="784"/>
      <c r="Q7" s="784"/>
      <c r="R7" s="784"/>
      <c r="S7" s="784"/>
      <c r="T7" s="784"/>
      <c r="U7" s="784"/>
      <c r="V7" s="784"/>
      <c r="W7" s="785"/>
      <c r="X7" s="785"/>
      <c r="Y7" s="785"/>
      <c r="Z7" s="343" t="s">
        <v>130</v>
      </c>
      <c r="AA7" s="330"/>
      <c r="AB7" s="330"/>
      <c r="AC7" s="330"/>
      <c r="AD7" s="330"/>
      <c r="AE7" s="344"/>
      <c r="AF7" s="789" t="s">
        <v>803</v>
      </c>
      <c r="AG7" s="790"/>
      <c r="AH7" s="790"/>
      <c r="AI7" s="790"/>
      <c r="AJ7" s="790"/>
      <c r="AK7" s="790"/>
      <c r="AL7" s="790"/>
      <c r="AM7" s="790"/>
      <c r="AN7" s="790"/>
      <c r="AO7" s="790"/>
      <c r="AP7" s="790"/>
      <c r="AQ7" s="790"/>
      <c r="AR7" s="790"/>
      <c r="AS7" s="790"/>
      <c r="AT7" s="790"/>
      <c r="AU7" s="790"/>
      <c r="AV7" s="790"/>
      <c r="AW7" s="790"/>
      <c r="AX7" s="790"/>
      <c r="AY7" s="791"/>
    </row>
    <row r="8" spans="2:53" ht="24.05" customHeight="1" x14ac:dyDescent="0.15">
      <c r="B8" s="333"/>
      <c r="C8" s="334"/>
      <c r="D8" s="334"/>
      <c r="E8" s="334"/>
      <c r="F8" s="334"/>
      <c r="G8" s="334"/>
      <c r="H8" s="786"/>
      <c r="I8" s="787"/>
      <c r="J8" s="787"/>
      <c r="K8" s="787"/>
      <c r="L8" s="787"/>
      <c r="M8" s="787"/>
      <c r="N8" s="787"/>
      <c r="O8" s="787"/>
      <c r="P8" s="787"/>
      <c r="Q8" s="787"/>
      <c r="R8" s="787"/>
      <c r="S8" s="787"/>
      <c r="T8" s="787"/>
      <c r="U8" s="787"/>
      <c r="V8" s="787"/>
      <c r="W8" s="788"/>
      <c r="X8" s="788"/>
      <c r="Y8" s="788"/>
      <c r="Z8" s="345"/>
      <c r="AA8" s="330"/>
      <c r="AB8" s="330"/>
      <c r="AC8" s="330"/>
      <c r="AD8" s="330"/>
      <c r="AE8" s="344"/>
      <c r="AF8" s="792"/>
      <c r="AG8" s="793"/>
      <c r="AH8" s="793"/>
      <c r="AI8" s="793"/>
      <c r="AJ8" s="793"/>
      <c r="AK8" s="793"/>
      <c r="AL8" s="793"/>
      <c r="AM8" s="793"/>
      <c r="AN8" s="793"/>
      <c r="AO8" s="793"/>
      <c r="AP8" s="793"/>
      <c r="AQ8" s="793"/>
      <c r="AR8" s="793"/>
      <c r="AS8" s="793"/>
      <c r="AT8" s="793"/>
      <c r="AU8" s="793"/>
      <c r="AV8" s="793"/>
      <c r="AW8" s="793"/>
      <c r="AX8" s="793"/>
      <c r="AY8" s="794"/>
    </row>
    <row r="9" spans="2:53" ht="103.75" customHeight="1" x14ac:dyDescent="0.15">
      <c r="B9" s="351" t="s">
        <v>804</v>
      </c>
      <c r="C9" s="352"/>
      <c r="D9" s="352"/>
      <c r="E9" s="352"/>
      <c r="F9" s="352"/>
      <c r="G9" s="352"/>
      <c r="H9" s="795" t="s">
        <v>805</v>
      </c>
      <c r="I9" s="796"/>
      <c r="J9" s="796"/>
      <c r="K9" s="796"/>
      <c r="L9" s="796"/>
      <c r="M9" s="796"/>
      <c r="N9" s="796"/>
      <c r="O9" s="796"/>
      <c r="P9" s="796"/>
      <c r="Q9" s="796"/>
      <c r="R9" s="796"/>
      <c r="S9" s="796"/>
      <c r="T9" s="796"/>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c r="AT9" s="796"/>
      <c r="AU9" s="796"/>
      <c r="AV9" s="796"/>
      <c r="AW9" s="796"/>
      <c r="AX9" s="796"/>
      <c r="AY9" s="797"/>
    </row>
    <row r="10" spans="2:53" ht="149.25" customHeight="1" x14ac:dyDescent="0.15">
      <c r="B10" s="351" t="s">
        <v>806</v>
      </c>
      <c r="C10" s="352"/>
      <c r="D10" s="352"/>
      <c r="E10" s="352"/>
      <c r="F10" s="352"/>
      <c r="G10" s="352"/>
      <c r="H10" s="795" t="s">
        <v>807</v>
      </c>
      <c r="I10" s="796"/>
      <c r="J10" s="796"/>
      <c r="K10" s="796"/>
      <c r="L10" s="796"/>
      <c r="M10" s="796"/>
      <c r="N10" s="796"/>
      <c r="O10" s="796"/>
      <c r="P10" s="796"/>
      <c r="Q10" s="796"/>
      <c r="R10" s="796"/>
      <c r="S10" s="796"/>
      <c r="T10" s="796"/>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c r="AT10" s="796"/>
      <c r="AU10" s="796"/>
      <c r="AV10" s="796"/>
      <c r="AW10" s="796"/>
      <c r="AX10" s="796"/>
      <c r="AY10" s="797"/>
    </row>
    <row r="11" spans="2:53" ht="29.3" customHeight="1" x14ac:dyDescent="0.15">
      <c r="B11" s="351" t="s">
        <v>10</v>
      </c>
      <c r="C11" s="352"/>
      <c r="D11" s="352"/>
      <c r="E11" s="352"/>
      <c r="F11" s="352"/>
      <c r="G11" s="370"/>
      <c r="H11" s="371" t="s">
        <v>808</v>
      </c>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3"/>
    </row>
    <row r="12" spans="2:53" ht="20.95" customHeight="1" x14ac:dyDescent="0.15">
      <c r="B12" s="374" t="s">
        <v>809</v>
      </c>
      <c r="C12" s="375"/>
      <c r="D12" s="375"/>
      <c r="E12" s="375"/>
      <c r="F12" s="375"/>
      <c r="G12" s="376"/>
      <c r="H12" s="383"/>
      <c r="I12" s="384"/>
      <c r="J12" s="384"/>
      <c r="K12" s="384"/>
      <c r="L12" s="384"/>
      <c r="M12" s="384"/>
      <c r="N12" s="384"/>
      <c r="O12" s="384"/>
      <c r="P12" s="384"/>
      <c r="Q12" s="385" t="s">
        <v>12</v>
      </c>
      <c r="R12" s="386"/>
      <c r="S12" s="386"/>
      <c r="T12" s="386"/>
      <c r="U12" s="386"/>
      <c r="V12" s="386"/>
      <c r="W12" s="387"/>
      <c r="X12" s="385" t="s">
        <v>13</v>
      </c>
      <c r="Y12" s="386"/>
      <c r="Z12" s="386"/>
      <c r="AA12" s="386"/>
      <c r="AB12" s="386"/>
      <c r="AC12" s="386"/>
      <c r="AD12" s="387"/>
      <c r="AE12" s="385" t="s">
        <v>14</v>
      </c>
      <c r="AF12" s="386"/>
      <c r="AG12" s="386"/>
      <c r="AH12" s="386"/>
      <c r="AI12" s="386"/>
      <c r="AJ12" s="386"/>
      <c r="AK12" s="387"/>
      <c r="AL12" s="385" t="s">
        <v>15</v>
      </c>
      <c r="AM12" s="386"/>
      <c r="AN12" s="386"/>
      <c r="AO12" s="386"/>
      <c r="AP12" s="386"/>
      <c r="AQ12" s="386"/>
      <c r="AR12" s="387"/>
      <c r="AS12" s="385" t="s">
        <v>16</v>
      </c>
      <c r="AT12" s="386"/>
      <c r="AU12" s="386"/>
      <c r="AV12" s="386"/>
      <c r="AW12" s="386"/>
      <c r="AX12" s="386"/>
      <c r="AY12" s="388"/>
    </row>
    <row r="13" spans="2:53" ht="36.85" customHeight="1" x14ac:dyDescent="0.15">
      <c r="B13" s="377"/>
      <c r="C13" s="378"/>
      <c r="D13" s="378"/>
      <c r="E13" s="378"/>
      <c r="F13" s="378"/>
      <c r="G13" s="379"/>
      <c r="H13" s="389" t="s">
        <v>17</v>
      </c>
      <c r="I13" s="390"/>
      <c r="J13" s="395" t="s">
        <v>18</v>
      </c>
      <c r="K13" s="396"/>
      <c r="L13" s="396"/>
      <c r="M13" s="396"/>
      <c r="N13" s="396"/>
      <c r="O13" s="396"/>
      <c r="P13" s="397"/>
      <c r="Q13" s="398" t="s">
        <v>101</v>
      </c>
      <c r="R13" s="398"/>
      <c r="S13" s="398"/>
      <c r="T13" s="398"/>
      <c r="U13" s="398"/>
      <c r="V13" s="398"/>
      <c r="W13" s="398"/>
      <c r="X13" s="398" t="s">
        <v>101</v>
      </c>
      <c r="Y13" s="398"/>
      <c r="Z13" s="398"/>
      <c r="AA13" s="398"/>
      <c r="AB13" s="398"/>
      <c r="AC13" s="398"/>
      <c r="AD13" s="398"/>
      <c r="AE13" s="398" t="s">
        <v>102</v>
      </c>
      <c r="AF13" s="398"/>
      <c r="AG13" s="398"/>
      <c r="AH13" s="398"/>
      <c r="AI13" s="398"/>
      <c r="AJ13" s="398"/>
      <c r="AK13" s="398"/>
      <c r="AL13" s="399" t="s">
        <v>810</v>
      </c>
      <c r="AM13" s="399"/>
      <c r="AN13" s="399"/>
      <c r="AO13" s="399"/>
      <c r="AP13" s="399"/>
      <c r="AQ13" s="399"/>
      <c r="AR13" s="399"/>
      <c r="AS13" s="801" t="s">
        <v>811</v>
      </c>
      <c r="AT13" s="399"/>
      <c r="AU13" s="399"/>
      <c r="AV13" s="399"/>
      <c r="AW13" s="399"/>
      <c r="AX13" s="399"/>
      <c r="AY13" s="400"/>
      <c r="BA13" s="126"/>
    </row>
    <row r="14" spans="2:53" ht="20.95" customHeight="1" x14ac:dyDescent="0.15">
      <c r="B14" s="377"/>
      <c r="C14" s="378"/>
      <c r="D14" s="378"/>
      <c r="E14" s="378"/>
      <c r="F14" s="378"/>
      <c r="G14" s="379"/>
      <c r="H14" s="391"/>
      <c r="I14" s="392"/>
      <c r="J14" s="401" t="s">
        <v>19</v>
      </c>
      <c r="K14" s="402"/>
      <c r="L14" s="402"/>
      <c r="M14" s="402"/>
      <c r="N14" s="402"/>
      <c r="O14" s="402"/>
      <c r="P14" s="403"/>
      <c r="Q14" s="404" t="s">
        <v>101</v>
      </c>
      <c r="R14" s="404"/>
      <c r="S14" s="404"/>
      <c r="T14" s="404"/>
      <c r="U14" s="404"/>
      <c r="V14" s="404"/>
      <c r="W14" s="404"/>
      <c r="X14" s="404" t="s">
        <v>101</v>
      </c>
      <c r="Y14" s="404"/>
      <c r="Z14" s="404"/>
      <c r="AA14" s="404"/>
      <c r="AB14" s="404"/>
      <c r="AC14" s="404"/>
      <c r="AD14" s="404"/>
      <c r="AE14" s="405">
        <v>27021.14</v>
      </c>
      <c r="AF14" s="405"/>
      <c r="AG14" s="405"/>
      <c r="AH14" s="405"/>
      <c r="AI14" s="405"/>
      <c r="AJ14" s="405"/>
      <c r="AK14" s="405"/>
      <c r="AL14" s="803"/>
      <c r="AM14" s="803"/>
      <c r="AN14" s="803"/>
      <c r="AO14" s="803"/>
      <c r="AP14" s="803"/>
      <c r="AQ14" s="803"/>
      <c r="AR14" s="803"/>
      <c r="AS14" s="803"/>
      <c r="AT14" s="803"/>
      <c r="AU14" s="803"/>
      <c r="AV14" s="803"/>
      <c r="AW14" s="803"/>
      <c r="AX14" s="803"/>
      <c r="AY14" s="804"/>
    </row>
    <row r="15" spans="2:53" ht="24.75" customHeight="1" x14ac:dyDescent="0.15">
      <c r="B15" s="377"/>
      <c r="C15" s="378"/>
      <c r="D15" s="378"/>
      <c r="E15" s="378"/>
      <c r="F15" s="378"/>
      <c r="G15" s="379"/>
      <c r="H15" s="391"/>
      <c r="I15" s="392"/>
      <c r="J15" s="401" t="s">
        <v>20</v>
      </c>
      <c r="K15" s="402"/>
      <c r="L15" s="402"/>
      <c r="M15" s="402"/>
      <c r="N15" s="402"/>
      <c r="O15" s="402"/>
      <c r="P15" s="403"/>
      <c r="Q15" s="404" t="s">
        <v>101</v>
      </c>
      <c r="R15" s="404"/>
      <c r="S15" s="404"/>
      <c r="T15" s="404"/>
      <c r="U15" s="404"/>
      <c r="V15" s="404"/>
      <c r="W15" s="404"/>
      <c r="X15" s="404" t="s">
        <v>101</v>
      </c>
      <c r="Y15" s="404"/>
      <c r="Z15" s="404"/>
      <c r="AA15" s="404"/>
      <c r="AB15" s="404"/>
      <c r="AC15" s="404"/>
      <c r="AD15" s="404"/>
      <c r="AE15" s="404" t="s">
        <v>102</v>
      </c>
      <c r="AF15" s="404"/>
      <c r="AG15" s="404"/>
      <c r="AH15" s="404"/>
      <c r="AI15" s="404"/>
      <c r="AJ15" s="404"/>
      <c r="AK15" s="404"/>
      <c r="AL15" s="803"/>
      <c r="AM15" s="803"/>
      <c r="AN15" s="803"/>
      <c r="AO15" s="803"/>
      <c r="AP15" s="803"/>
      <c r="AQ15" s="803"/>
      <c r="AR15" s="803"/>
      <c r="AS15" s="803"/>
      <c r="AT15" s="803"/>
      <c r="AU15" s="803"/>
      <c r="AV15" s="803"/>
      <c r="AW15" s="803"/>
      <c r="AX15" s="803"/>
      <c r="AY15" s="804"/>
    </row>
    <row r="16" spans="2:53" ht="24.75" customHeight="1" x14ac:dyDescent="0.15">
      <c r="B16" s="377"/>
      <c r="C16" s="378"/>
      <c r="D16" s="378"/>
      <c r="E16" s="378"/>
      <c r="F16" s="378"/>
      <c r="G16" s="379"/>
      <c r="H16" s="393"/>
      <c r="I16" s="394"/>
      <c r="J16" s="416" t="s">
        <v>21</v>
      </c>
      <c r="K16" s="417"/>
      <c r="L16" s="417"/>
      <c r="M16" s="417"/>
      <c r="N16" s="417"/>
      <c r="O16" s="417"/>
      <c r="P16" s="418"/>
      <c r="Q16" s="419" t="s">
        <v>101</v>
      </c>
      <c r="R16" s="419"/>
      <c r="S16" s="419"/>
      <c r="T16" s="419"/>
      <c r="U16" s="419"/>
      <c r="V16" s="419"/>
      <c r="W16" s="419"/>
      <c r="X16" s="419" t="s">
        <v>101</v>
      </c>
      <c r="Y16" s="419"/>
      <c r="Z16" s="419"/>
      <c r="AA16" s="419"/>
      <c r="AB16" s="419"/>
      <c r="AC16" s="419"/>
      <c r="AD16" s="419"/>
      <c r="AE16" s="420">
        <f>SUM(AE13:AK15)</f>
        <v>27021.14</v>
      </c>
      <c r="AF16" s="420"/>
      <c r="AG16" s="420"/>
      <c r="AH16" s="420"/>
      <c r="AI16" s="420"/>
      <c r="AJ16" s="420"/>
      <c r="AK16" s="420"/>
      <c r="AL16" s="420">
        <v>10702.275</v>
      </c>
      <c r="AM16" s="420"/>
      <c r="AN16" s="420"/>
      <c r="AO16" s="420"/>
      <c r="AP16" s="420"/>
      <c r="AQ16" s="420"/>
      <c r="AR16" s="420"/>
      <c r="AS16" s="802">
        <v>765</v>
      </c>
      <c r="AT16" s="420"/>
      <c r="AU16" s="420"/>
      <c r="AV16" s="420"/>
      <c r="AW16" s="420"/>
      <c r="AX16" s="420"/>
      <c r="AY16" s="422"/>
    </row>
    <row r="17" spans="2:53" ht="24.75" customHeight="1" x14ac:dyDescent="0.15">
      <c r="B17" s="377"/>
      <c r="C17" s="378"/>
      <c r="D17" s="378"/>
      <c r="E17" s="378"/>
      <c r="F17" s="378"/>
      <c r="G17" s="379"/>
      <c r="H17" s="412" t="s">
        <v>22</v>
      </c>
      <c r="I17" s="413"/>
      <c r="J17" s="413"/>
      <c r="K17" s="413"/>
      <c r="L17" s="413"/>
      <c r="M17" s="413"/>
      <c r="N17" s="413"/>
      <c r="O17" s="413"/>
      <c r="P17" s="413"/>
      <c r="Q17" s="414" t="s">
        <v>101</v>
      </c>
      <c r="R17" s="414"/>
      <c r="S17" s="414"/>
      <c r="T17" s="414"/>
      <c r="U17" s="414"/>
      <c r="V17" s="414"/>
      <c r="W17" s="414"/>
      <c r="X17" s="414" t="s">
        <v>101</v>
      </c>
      <c r="Y17" s="414"/>
      <c r="Z17" s="414"/>
      <c r="AA17" s="414"/>
      <c r="AB17" s="414"/>
      <c r="AC17" s="414"/>
      <c r="AD17" s="414"/>
      <c r="AE17" s="415">
        <f>46.916+3783+2584.84+8732.34+105.044</f>
        <v>15252.140000000001</v>
      </c>
      <c r="AF17" s="415"/>
      <c r="AG17" s="415"/>
      <c r="AH17" s="415"/>
      <c r="AI17" s="415"/>
      <c r="AJ17" s="415"/>
      <c r="AK17" s="415"/>
      <c r="AL17" s="410"/>
      <c r="AM17" s="410"/>
      <c r="AN17" s="410"/>
      <c r="AO17" s="410"/>
      <c r="AP17" s="410"/>
      <c r="AQ17" s="410"/>
      <c r="AR17" s="410"/>
      <c r="AS17" s="410"/>
      <c r="AT17" s="410"/>
      <c r="AU17" s="410"/>
      <c r="AV17" s="410"/>
      <c r="AW17" s="410"/>
      <c r="AX17" s="410"/>
      <c r="AY17" s="411"/>
    </row>
    <row r="18" spans="2:53" ht="24.75" customHeight="1" x14ac:dyDescent="0.15">
      <c r="B18" s="380"/>
      <c r="C18" s="381"/>
      <c r="D18" s="381"/>
      <c r="E18" s="381"/>
      <c r="F18" s="381"/>
      <c r="G18" s="382"/>
      <c r="H18" s="412" t="s">
        <v>23</v>
      </c>
      <c r="I18" s="413"/>
      <c r="J18" s="413"/>
      <c r="K18" s="413"/>
      <c r="L18" s="413"/>
      <c r="M18" s="413"/>
      <c r="N18" s="413"/>
      <c r="O18" s="413"/>
      <c r="P18" s="413"/>
      <c r="Q18" s="414" t="s">
        <v>101</v>
      </c>
      <c r="R18" s="414"/>
      <c r="S18" s="414"/>
      <c r="T18" s="414"/>
      <c r="U18" s="414"/>
      <c r="V18" s="414"/>
      <c r="W18" s="414"/>
      <c r="X18" s="414" t="s">
        <v>101</v>
      </c>
      <c r="Y18" s="414"/>
      <c r="Z18" s="414"/>
      <c r="AA18" s="414"/>
      <c r="AB18" s="414"/>
      <c r="AC18" s="414"/>
      <c r="AD18" s="414"/>
      <c r="AE18" s="805">
        <f>AE17/AE16</f>
        <v>0.56445212896273067</v>
      </c>
      <c r="AF18" s="805"/>
      <c r="AG18" s="805"/>
      <c r="AH18" s="805"/>
      <c r="AI18" s="805"/>
      <c r="AJ18" s="805"/>
      <c r="AK18" s="805"/>
      <c r="AL18" s="410"/>
      <c r="AM18" s="410"/>
      <c r="AN18" s="410"/>
      <c r="AO18" s="410"/>
      <c r="AP18" s="410"/>
      <c r="AQ18" s="410"/>
      <c r="AR18" s="410"/>
      <c r="AS18" s="410"/>
      <c r="AT18" s="410"/>
      <c r="AU18" s="410"/>
      <c r="AV18" s="410"/>
      <c r="AW18" s="410"/>
      <c r="AX18" s="410"/>
      <c r="AY18" s="411"/>
    </row>
    <row r="19" spans="2:53" ht="31.6" customHeight="1" x14ac:dyDescent="0.15">
      <c r="B19" s="423" t="s">
        <v>24</v>
      </c>
      <c r="C19" s="424"/>
      <c r="D19" s="424"/>
      <c r="E19" s="424"/>
      <c r="F19" s="424"/>
      <c r="G19" s="425"/>
      <c r="H19" s="430" t="s">
        <v>25</v>
      </c>
      <c r="I19" s="386"/>
      <c r="J19" s="386"/>
      <c r="K19" s="386"/>
      <c r="L19" s="386"/>
      <c r="M19" s="386"/>
      <c r="N19" s="386"/>
      <c r="O19" s="386"/>
      <c r="P19" s="386"/>
      <c r="Q19" s="386"/>
      <c r="R19" s="386"/>
      <c r="S19" s="386"/>
      <c r="T19" s="386"/>
      <c r="U19" s="386"/>
      <c r="V19" s="386"/>
      <c r="W19" s="386"/>
      <c r="X19" s="386"/>
      <c r="Y19" s="387"/>
      <c r="Z19" s="431"/>
      <c r="AA19" s="432"/>
      <c r="AB19" s="433"/>
      <c r="AC19" s="385" t="s">
        <v>26</v>
      </c>
      <c r="AD19" s="386"/>
      <c r="AE19" s="387"/>
      <c r="AF19" s="434" t="s">
        <v>12</v>
      </c>
      <c r="AG19" s="434"/>
      <c r="AH19" s="434"/>
      <c r="AI19" s="434"/>
      <c r="AJ19" s="434"/>
      <c r="AK19" s="434" t="s">
        <v>13</v>
      </c>
      <c r="AL19" s="434"/>
      <c r="AM19" s="434"/>
      <c r="AN19" s="434"/>
      <c r="AO19" s="434"/>
      <c r="AP19" s="434" t="s">
        <v>14</v>
      </c>
      <c r="AQ19" s="434"/>
      <c r="AR19" s="434"/>
      <c r="AS19" s="434"/>
      <c r="AT19" s="434"/>
      <c r="AU19" s="806" t="s">
        <v>812</v>
      </c>
      <c r="AV19" s="807"/>
      <c r="AW19" s="807"/>
      <c r="AX19" s="807"/>
      <c r="AY19" s="808"/>
    </row>
    <row r="20" spans="2:53" ht="56.95" customHeight="1" x14ac:dyDescent="0.15">
      <c r="B20" s="426"/>
      <c r="C20" s="424"/>
      <c r="D20" s="424"/>
      <c r="E20" s="424"/>
      <c r="F20" s="424"/>
      <c r="G20" s="425"/>
      <c r="H20" s="809" t="s">
        <v>813</v>
      </c>
      <c r="I20" s="337"/>
      <c r="J20" s="337"/>
      <c r="K20" s="337"/>
      <c r="L20" s="337"/>
      <c r="M20" s="337"/>
      <c r="N20" s="337"/>
      <c r="O20" s="337"/>
      <c r="P20" s="337"/>
      <c r="Q20" s="337"/>
      <c r="R20" s="337"/>
      <c r="S20" s="337"/>
      <c r="T20" s="337"/>
      <c r="U20" s="337"/>
      <c r="V20" s="337"/>
      <c r="W20" s="337"/>
      <c r="X20" s="337"/>
      <c r="Y20" s="338"/>
      <c r="Z20" s="811" t="s">
        <v>27</v>
      </c>
      <c r="AA20" s="812"/>
      <c r="AB20" s="813"/>
      <c r="AC20" s="814" t="s">
        <v>814</v>
      </c>
      <c r="AD20" s="815"/>
      <c r="AE20" s="815"/>
      <c r="AF20" s="816" t="s">
        <v>815</v>
      </c>
      <c r="AG20" s="817"/>
      <c r="AH20" s="817"/>
      <c r="AI20" s="817"/>
      <c r="AJ20" s="817"/>
      <c r="AK20" s="816" t="s">
        <v>816</v>
      </c>
      <c r="AL20" s="817"/>
      <c r="AM20" s="817"/>
      <c r="AN20" s="817"/>
      <c r="AO20" s="817"/>
      <c r="AP20" s="818" t="s">
        <v>817</v>
      </c>
      <c r="AQ20" s="414"/>
      <c r="AR20" s="414"/>
      <c r="AS20" s="414"/>
      <c r="AT20" s="414"/>
      <c r="AU20" s="816" t="s">
        <v>818</v>
      </c>
      <c r="AV20" s="817"/>
      <c r="AW20" s="817"/>
      <c r="AX20" s="817"/>
      <c r="AY20" s="819"/>
      <c r="BA20" s="126"/>
    </row>
    <row r="21" spans="2:53" ht="84.8" customHeight="1" x14ac:dyDescent="0.15">
      <c r="B21" s="427"/>
      <c r="C21" s="428"/>
      <c r="D21" s="428"/>
      <c r="E21" s="428"/>
      <c r="F21" s="428"/>
      <c r="G21" s="429"/>
      <c r="H21" s="810"/>
      <c r="I21" s="341"/>
      <c r="J21" s="341"/>
      <c r="K21" s="341"/>
      <c r="L21" s="341"/>
      <c r="M21" s="341"/>
      <c r="N21" s="341"/>
      <c r="O21" s="341"/>
      <c r="P21" s="341"/>
      <c r="Q21" s="341"/>
      <c r="R21" s="341"/>
      <c r="S21" s="341"/>
      <c r="T21" s="341"/>
      <c r="U21" s="341"/>
      <c r="V21" s="341"/>
      <c r="W21" s="341"/>
      <c r="X21" s="341"/>
      <c r="Y21" s="342"/>
      <c r="Z21" s="385" t="s">
        <v>28</v>
      </c>
      <c r="AA21" s="386"/>
      <c r="AB21" s="387"/>
      <c r="AC21" s="494" t="s">
        <v>819</v>
      </c>
      <c r="AD21" s="494"/>
      <c r="AE21" s="494"/>
      <c r="AF21" s="816" t="s">
        <v>816</v>
      </c>
      <c r="AG21" s="817"/>
      <c r="AH21" s="817"/>
      <c r="AI21" s="817"/>
      <c r="AJ21" s="817"/>
      <c r="AK21" s="816" t="s">
        <v>816</v>
      </c>
      <c r="AL21" s="817"/>
      <c r="AM21" s="817"/>
      <c r="AN21" s="817"/>
      <c r="AO21" s="817"/>
      <c r="AP21" s="818" t="s">
        <v>820</v>
      </c>
      <c r="AQ21" s="414"/>
      <c r="AR21" s="414"/>
      <c r="AS21" s="414"/>
      <c r="AT21" s="414"/>
      <c r="AU21" s="467"/>
      <c r="AV21" s="467"/>
      <c r="AW21" s="467"/>
      <c r="AX21" s="467"/>
      <c r="AY21" s="468"/>
    </row>
    <row r="22" spans="2:53" ht="31.75" customHeight="1" x14ac:dyDescent="0.15">
      <c r="B22" s="469" t="s">
        <v>29</v>
      </c>
      <c r="C22" s="470"/>
      <c r="D22" s="470"/>
      <c r="E22" s="470"/>
      <c r="F22" s="470"/>
      <c r="G22" s="471"/>
      <c r="H22" s="430" t="s">
        <v>30</v>
      </c>
      <c r="I22" s="386"/>
      <c r="J22" s="386"/>
      <c r="K22" s="386"/>
      <c r="L22" s="386"/>
      <c r="M22" s="386"/>
      <c r="N22" s="386"/>
      <c r="O22" s="386"/>
      <c r="P22" s="386"/>
      <c r="Q22" s="386"/>
      <c r="R22" s="386"/>
      <c r="S22" s="386"/>
      <c r="T22" s="386"/>
      <c r="U22" s="386"/>
      <c r="V22" s="386"/>
      <c r="W22" s="386"/>
      <c r="X22" s="386"/>
      <c r="Y22" s="387"/>
      <c r="Z22" s="431"/>
      <c r="AA22" s="432"/>
      <c r="AB22" s="433"/>
      <c r="AC22" s="385" t="s">
        <v>26</v>
      </c>
      <c r="AD22" s="386"/>
      <c r="AE22" s="387"/>
      <c r="AF22" s="434" t="s">
        <v>12</v>
      </c>
      <c r="AG22" s="434"/>
      <c r="AH22" s="434"/>
      <c r="AI22" s="434"/>
      <c r="AJ22" s="434"/>
      <c r="AK22" s="434" t="s">
        <v>13</v>
      </c>
      <c r="AL22" s="434"/>
      <c r="AM22" s="434"/>
      <c r="AN22" s="434"/>
      <c r="AO22" s="434"/>
      <c r="AP22" s="434" t="s">
        <v>14</v>
      </c>
      <c r="AQ22" s="434"/>
      <c r="AR22" s="434"/>
      <c r="AS22" s="434"/>
      <c r="AT22" s="434"/>
      <c r="AU22" s="478" t="s">
        <v>31</v>
      </c>
      <c r="AV22" s="479"/>
      <c r="AW22" s="479"/>
      <c r="AX22" s="479"/>
      <c r="AY22" s="480"/>
    </row>
    <row r="23" spans="2:53" ht="39.950000000000003" customHeight="1" x14ac:dyDescent="0.15">
      <c r="B23" s="472"/>
      <c r="C23" s="473"/>
      <c r="D23" s="473"/>
      <c r="E23" s="473"/>
      <c r="F23" s="473"/>
      <c r="G23" s="474"/>
      <c r="H23" s="809" t="s">
        <v>821</v>
      </c>
      <c r="I23" s="337"/>
      <c r="J23" s="337"/>
      <c r="K23" s="337"/>
      <c r="L23" s="337"/>
      <c r="M23" s="337"/>
      <c r="N23" s="337"/>
      <c r="O23" s="337"/>
      <c r="P23" s="337"/>
      <c r="Q23" s="337"/>
      <c r="R23" s="337"/>
      <c r="S23" s="337"/>
      <c r="T23" s="337"/>
      <c r="U23" s="337"/>
      <c r="V23" s="337"/>
      <c r="W23" s="337"/>
      <c r="X23" s="337"/>
      <c r="Y23" s="338"/>
      <c r="Z23" s="488" t="s">
        <v>32</v>
      </c>
      <c r="AA23" s="489"/>
      <c r="AB23" s="490"/>
      <c r="AC23" s="832" t="s">
        <v>822</v>
      </c>
      <c r="AD23" s="347"/>
      <c r="AE23" s="453"/>
      <c r="AF23" s="494" t="s">
        <v>101</v>
      </c>
      <c r="AG23" s="494"/>
      <c r="AH23" s="494"/>
      <c r="AI23" s="494"/>
      <c r="AJ23" s="494"/>
      <c r="AK23" s="494" t="s">
        <v>823</v>
      </c>
      <c r="AL23" s="494"/>
      <c r="AM23" s="494"/>
      <c r="AN23" s="494"/>
      <c r="AO23" s="494"/>
      <c r="AP23" s="833">
        <f>318+321+203</f>
        <v>842</v>
      </c>
      <c r="AQ23" s="834"/>
      <c r="AR23" s="834"/>
      <c r="AS23" s="834"/>
      <c r="AT23" s="834"/>
      <c r="AU23" s="820" t="s">
        <v>824</v>
      </c>
      <c r="AV23" s="821"/>
      <c r="AW23" s="821"/>
      <c r="AX23" s="821"/>
      <c r="AY23" s="822"/>
      <c r="BA23" s="126"/>
    </row>
    <row r="24" spans="2:53" ht="26.85" customHeight="1" x14ac:dyDescent="0.15">
      <c r="B24" s="475"/>
      <c r="C24" s="476"/>
      <c r="D24" s="476"/>
      <c r="E24" s="476"/>
      <c r="F24" s="476"/>
      <c r="G24" s="477"/>
      <c r="H24" s="810"/>
      <c r="I24" s="341"/>
      <c r="J24" s="341"/>
      <c r="K24" s="341"/>
      <c r="L24" s="341"/>
      <c r="M24" s="341"/>
      <c r="N24" s="341"/>
      <c r="O24" s="341"/>
      <c r="P24" s="341"/>
      <c r="Q24" s="341"/>
      <c r="R24" s="341"/>
      <c r="S24" s="341"/>
      <c r="T24" s="341"/>
      <c r="U24" s="341"/>
      <c r="V24" s="341"/>
      <c r="W24" s="341"/>
      <c r="X24" s="341"/>
      <c r="Y24" s="342"/>
      <c r="Z24" s="491"/>
      <c r="AA24" s="492"/>
      <c r="AB24" s="493"/>
      <c r="AC24" s="450"/>
      <c r="AD24" s="349"/>
      <c r="AE24" s="451"/>
      <c r="AF24" s="320"/>
      <c r="AG24" s="321"/>
      <c r="AH24" s="321"/>
      <c r="AI24" s="321"/>
      <c r="AJ24" s="322"/>
      <c r="AK24" s="320" t="s">
        <v>825</v>
      </c>
      <c r="AL24" s="321"/>
      <c r="AM24" s="321"/>
      <c r="AN24" s="321"/>
      <c r="AO24" s="322"/>
      <c r="AP24" s="823">
        <v>-891</v>
      </c>
      <c r="AQ24" s="824"/>
      <c r="AR24" s="824"/>
      <c r="AS24" s="824"/>
      <c r="AT24" s="825"/>
      <c r="AU24" s="823">
        <v>-608</v>
      </c>
      <c r="AV24" s="824"/>
      <c r="AW24" s="824"/>
      <c r="AX24" s="824"/>
      <c r="AY24" s="825"/>
    </row>
    <row r="25" spans="2:53" ht="88.55" customHeight="1" x14ac:dyDescent="0.15">
      <c r="B25" s="469" t="s">
        <v>34</v>
      </c>
      <c r="C25" s="482"/>
      <c r="D25" s="482"/>
      <c r="E25" s="482"/>
      <c r="F25" s="482"/>
      <c r="G25" s="482"/>
      <c r="H25" s="826" t="s">
        <v>826</v>
      </c>
      <c r="I25" s="827"/>
      <c r="J25" s="827"/>
      <c r="K25" s="827"/>
      <c r="L25" s="827"/>
      <c r="M25" s="827"/>
      <c r="N25" s="827"/>
      <c r="O25" s="827"/>
      <c r="P25" s="827"/>
      <c r="Q25" s="827"/>
      <c r="R25" s="827"/>
      <c r="S25" s="827"/>
      <c r="T25" s="827"/>
      <c r="U25" s="827"/>
      <c r="V25" s="827"/>
      <c r="W25" s="827"/>
      <c r="X25" s="827"/>
      <c r="Y25" s="828"/>
      <c r="Z25" s="447" t="s">
        <v>35</v>
      </c>
      <c r="AA25" s="448"/>
      <c r="AB25" s="449"/>
      <c r="AC25" s="829" t="s">
        <v>827</v>
      </c>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1"/>
    </row>
    <row r="26" spans="2:53" ht="23.1" customHeight="1" x14ac:dyDescent="0.15">
      <c r="B26" s="505" t="s">
        <v>36</v>
      </c>
      <c r="C26" s="506"/>
      <c r="D26" s="511" t="s">
        <v>37</v>
      </c>
      <c r="E26" s="512"/>
      <c r="F26" s="512"/>
      <c r="G26" s="512"/>
      <c r="H26" s="512"/>
      <c r="I26" s="512"/>
      <c r="J26" s="512"/>
      <c r="K26" s="512"/>
      <c r="L26" s="513"/>
      <c r="M26" s="514" t="s">
        <v>38</v>
      </c>
      <c r="N26" s="514"/>
      <c r="O26" s="514"/>
      <c r="P26" s="514"/>
      <c r="Q26" s="514"/>
      <c r="R26" s="514"/>
      <c r="S26" s="515" t="s">
        <v>16</v>
      </c>
      <c r="T26" s="515"/>
      <c r="U26" s="515"/>
      <c r="V26" s="515"/>
      <c r="W26" s="515"/>
      <c r="X26" s="515"/>
      <c r="Y26" s="516" t="s">
        <v>39</v>
      </c>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7"/>
    </row>
    <row r="27" spans="2:53" ht="23.1" customHeight="1" x14ac:dyDescent="0.15">
      <c r="B27" s="507"/>
      <c r="C27" s="508"/>
      <c r="D27" s="838" t="s">
        <v>828</v>
      </c>
      <c r="E27" s="839"/>
      <c r="F27" s="839"/>
      <c r="G27" s="839"/>
      <c r="H27" s="839"/>
      <c r="I27" s="839"/>
      <c r="J27" s="839"/>
      <c r="K27" s="839"/>
      <c r="L27" s="840"/>
      <c r="M27" s="521">
        <v>1292.5</v>
      </c>
      <c r="N27" s="521"/>
      <c r="O27" s="521"/>
      <c r="P27" s="521"/>
      <c r="Q27" s="521"/>
      <c r="R27" s="521"/>
      <c r="S27" s="521" t="s">
        <v>829</v>
      </c>
      <c r="T27" s="521"/>
      <c r="U27" s="521"/>
      <c r="V27" s="521"/>
      <c r="W27" s="521"/>
      <c r="X27" s="521"/>
      <c r="Y27" s="525"/>
      <c r="Z27" s="526"/>
      <c r="AA27" s="526"/>
      <c r="AB27" s="526"/>
      <c r="AC27" s="526"/>
      <c r="AD27" s="526"/>
      <c r="AE27" s="526"/>
      <c r="AF27" s="526"/>
      <c r="AG27" s="526"/>
      <c r="AH27" s="526"/>
      <c r="AI27" s="526"/>
      <c r="AJ27" s="526"/>
      <c r="AK27" s="526"/>
      <c r="AL27" s="526"/>
      <c r="AM27" s="526"/>
      <c r="AN27" s="526"/>
      <c r="AO27" s="526"/>
      <c r="AP27" s="526"/>
      <c r="AQ27" s="526"/>
      <c r="AR27" s="526"/>
      <c r="AS27" s="526"/>
      <c r="AT27" s="526"/>
      <c r="AU27" s="526"/>
      <c r="AV27" s="526"/>
      <c r="AW27" s="526"/>
      <c r="AX27" s="526"/>
      <c r="AY27" s="527"/>
    </row>
    <row r="28" spans="2:53" ht="23.1" customHeight="1" x14ac:dyDescent="0.15">
      <c r="B28" s="507"/>
      <c r="C28" s="508"/>
      <c r="D28" s="841" t="s">
        <v>830</v>
      </c>
      <c r="E28" s="842"/>
      <c r="F28" s="842"/>
      <c r="G28" s="842"/>
      <c r="H28" s="842"/>
      <c r="I28" s="842"/>
      <c r="J28" s="842"/>
      <c r="K28" s="842"/>
      <c r="L28" s="843"/>
      <c r="M28" s="496">
        <v>3884</v>
      </c>
      <c r="N28" s="496"/>
      <c r="O28" s="496"/>
      <c r="P28" s="496"/>
      <c r="Q28" s="496"/>
      <c r="R28" s="496"/>
      <c r="S28" s="496" t="s">
        <v>829</v>
      </c>
      <c r="T28" s="496"/>
      <c r="U28" s="496"/>
      <c r="V28" s="496"/>
      <c r="W28" s="496"/>
      <c r="X28" s="496"/>
      <c r="Y28" s="498"/>
      <c r="Z28" s="499"/>
      <c r="AA28" s="499"/>
      <c r="AB28" s="499"/>
      <c r="AC28" s="499"/>
      <c r="AD28" s="499"/>
      <c r="AE28" s="499"/>
      <c r="AF28" s="499"/>
      <c r="AG28" s="499"/>
      <c r="AH28" s="499"/>
      <c r="AI28" s="499"/>
      <c r="AJ28" s="499"/>
      <c r="AK28" s="499"/>
      <c r="AL28" s="499"/>
      <c r="AM28" s="499"/>
      <c r="AN28" s="499"/>
      <c r="AO28" s="499"/>
      <c r="AP28" s="499"/>
      <c r="AQ28" s="499"/>
      <c r="AR28" s="499"/>
      <c r="AS28" s="499"/>
      <c r="AT28" s="499"/>
      <c r="AU28" s="499"/>
      <c r="AV28" s="499"/>
      <c r="AW28" s="499"/>
      <c r="AX28" s="499"/>
      <c r="AY28" s="500"/>
    </row>
    <row r="29" spans="2:53" ht="23.1" customHeight="1" x14ac:dyDescent="0.15">
      <c r="B29" s="507"/>
      <c r="C29" s="508"/>
      <c r="D29" s="835" t="s">
        <v>831</v>
      </c>
      <c r="E29" s="836"/>
      <c r="F29" s="836"/>
      <c r="G29" s="836"/>
      <c r="H29" s="836"/>
      <c r="I29" s="836"/>
      <c r="J29" s="836"/>
      <c r="K29" s="836"/>
      <c r="L29" s="837"/>
      <c r="M29" s="496">
        <v>3444.6149999999998</v>
      </c>
      <c r="N29" s="496"/>
      <c r="O29" s="496"/>
      <c r="P29" s="496"/>
      <c r="Q29" s="496"/>
      <c r="R29" s="496"/>
      <c r="S29" s="496" t="s">
        <v>829</v>
      </c>
      <c r="T29" s="496"/>
      <c r="U29" s="496"/>
      <c r="V29" s="496"/>
      <c r="W29" s="496"/>
      <c r="X29" s="496"/>
      <c r="Y29" s="498"/>
      <c r="Z29" s="499"/>
      <c r="AA29" s="499"/>
      <c r="AB29" s="499"/>
      <c r="AC29" s="499"/>
      <c r="AD29" s="499"/>
      <c r="AE29" s="499"/>
      <c r="AF29" s="499"/>
      <c r="AG29" s="499"/>
      <c r="AH29" s="499"/>
      <c r="AI29" s="499"/>
      <c r="AJ29" s="499"/>
      <c r="AK29" s="499"/>
      <c r="AL29" s="499"/>
      <c r="AM29" s="499"/>
      <c r="AN29" s="499"/>
      <c r="AO29" s="499"/>
      <c r="AP29" s="499"/>
      <c r="AQ29" s="499"/>
      <c r="AR29" s="499"/>
      <c r="AS29" s="499"/>
      <c r="AT29" s="499"/>
      <c r="AU29" s="499"/>
      <c r="AV29" s="499"/>
      <c r="AW29" s="499"/>
      <c r="AX29" s="499"/>
      <c r="AY29" s="500"/>
    </row>
    <row r="30" spans="2:53" ht="23.1" customHeight="1" x14ac:dyDescent="0.15">
      <c r="B30" s="507"/>
      <c r="C30" s="508"/>
      <c r="D30" s="835" t="s">
        <v>832</v>
      </c>
      <c r="E30" s="836"/>
      <c r="F30" s="836"/>
      <c r="G30" s="836"/>
      <c r="H30" s="836"/>
      <c r="I30" s="836"/>
      <c r="J30" s="836"/>
      <c r="K30" s="836"/>
      <c r="L30" s="837"/>
      <c r="M30" s="496">
        <v>1350</v>
      </c>
      <c r="N30" s="496"/>
      <c r="O30" s="496"/>
      <c r="P30" s="496"/>
      <c r="Q30" s="496"/>
      <c r="R30" s="496"/>
      <c r="S30" s="496" t="s">
        <v>833</v>
      </c>
      <c r="T30" s="496"/>
      <c r="U30" s="496"/>
      <c r="V30" s="496"/>
      <c r="W30" s="496"/>
      <c r="X30" s="496"/>
      <c r="Y30" s="532"/>
      <c r="Z30" s="533"/>
      <c r="AA30" s="533"/>
      <c r="AB30" s="533"/>
      <c r="AC30" s="533"/>
      <c r="AD30" s="533"/>
      <c r="AE30" s="533"/>
      <c r="AF30" s="533"/>
      <c r="AG30" s="533"/>
      <c r="AH30" s="533"/>
      <c r="AI30" s="533"/>
      <c r="AJ30" s="533"/>
      <c r="AK30" s="533"/>
      <c r="AL30" s="533"/>
      <c r="AM30" s="533"/>
      <c r="AN30" s="533"/>
      <c r="AO30" s="533"/>
      <c r="AP30" s="533"/>
      <c r="AQ30" s="533"/>
      <c r="AR30" s="533"/>
      <c r="AS30" s="533"/>
      <c r="AT30" s="533"/>
      <c r="AU30" s="533"/>
      <c r="AV30" s="533"/>
      <c r="AW30" s="533"/>
      <c r="AX30" s="533"/>
      <c r="AY30" s="534"/>
    </row>
    <row r="31" spans="2:53" ht="23.1" customHeight="1" x14ac:dyDescent="0.15">
      <c r="B31" s="507"/>
      <c r="C31" s="508"/>
      <c r="D31" s="835" t="s">
        <v>834</v>
      </c>
      <c r="E31" s="836"/>
      <c r="F31" s="836"/>
      <c r="G31" s="836"/>
      <c r="H31" s="836"/>
      <c r="I31" s="836"/>
      <c r="J31" s="836"/>
      <c r="K31" s="836"/>
      <c r="L31" s="837"/>
      <c r="M31" s="844">
        <v>731.16</v>
      </c>
      <c r="N31" s="845"/>
      <c r="O31" s="845"/>
      <c r="P31" s="845"/>
      <c r="Q31" s="845"/>
      <c r="R31" s="846"/>
      <c r="S31" s="844">
        <v>765</v>
      </c>
      <c r="T31" s="845"/>
      <c r="U31" s="845"/>
      <c r="V31" s="845"/>
      <c r="W31" s="845"/>
      <c r="X31" s="846"/>
      <c r="Y31" s="847" t="s">
        <v>835</v>
      </c>
      <c r="Z31" s="848"/>
      <c r="AA31" s="848"/>
      <c r="AB31" s="848"/>
      <c r="AC31" s="848"/>
      <c r="AD31" s="848"/>
      <c r="AE31" s="848"/>
      <c r="AF31" s="848"/>
      <c r="AG31" s="848"/>
      <c r="AH31" s="848"/>
      <c r="AI31" s="848"/>
      <c r="AJ31" s="848"/>
      <c r="AK31" s="848"/>
      <c r="AL31" s="848"/>
      <c r="AM31" s="848"/>
      <c r="AN31" s="848"/>
      <c r="AO31" s="848"/>
      <c r="AP31" s="848"/>
      <c r="AQ31" s="848"/>
      <c r="AR31" s="848"/>
      <c r="AS31" s="848"/>
      <c r="AT31" s="848"/>
      <c r="AU31" s="848"/>
      <c r="AV31" s="848"/>
      <c r="AW31" s="848"/>
      <c r="AX31" s="848"/>
      <c r="AY31" s="849"/>
    </row>
    <row r="32" spans="2:53" ht="23.1" customHeight="1" x14ac:dyDescent="0.15">
      <c r="B32" s="507"/>
      <c r="C32" s="508"/>
      <c r="D32" s="528"/>
      <c r="E32" s="529"/>
      <c r="F32" s="529"/>
      <c r="G32" s="529"/>
      <c r="H32" s="529"/>
      <c r="I32" s="529"/>
      <c r="J32" s="529"/>
      <c r="K32" s="529"/>
      <c r="L32" s="530"/>
      <c r="M32" s="404"/>
      <c r="N32" s="404"/>
      <c r="O32" s="404"/>
      <c r="P32" s="404"/>
      <c r="Q32" s="404"/>
      <c r="R32" s="404"/>
      <c r="S32" s="404"/>
      <c r="T32" s="404"/>
      <c r="U32" s="404"/>
      <c r="V32" s="404"/>
      <c r="W32" s="404"/>
      <c r="X32" s="404"/>
      <c r="Y32" s="847"/>
      <c r="Z32" s="848"/>
      <c r="AA32" s="848"/>
      <c r="AB32" s="848"/>
      <c r="AC32" s="848"/>
      <c r="AD32" s="848"/>
      <c r="AE32" s="848"/>
      <c r="AF32" s="848"/>
      <c r="AG32" s="848"/>
      <c r="AH32" s="848"/>
      <c r="AI32" s="848"/>
      <c r="AJ32" s="848"/>
      <c r="AK32" s="848"/>
      <c r="AL32" s="848"/>
      <c r="AM32" s="848"/>
      <c r="AN32" s="848"/>
      <c r="AO32" s="848"/>
      <c r="AP32" s="848"/>
      <c r="AQ32" s="848"/>
      <c r="AR32" s="848"/>
      <c r="AS32" s="848"/>
      <c r="AT32" s="848"/>
      <c r="AU32" s="848"/>
      <c r="AV32" s="848"/>
      <c r="AW32" s="848"/>
      <c r="AX32" s="848"/>
      <c r="AY32" s="849"/>
    </row>
    <row r="33" spans="1:51" ht="23.1" customHeight="1" x14ac:dyDescent="0.15">
      <c r="B33" s="507"/>
      <c r="C33" s="508"/>
      <c r="D33" s="535"/>
      <c r="E33" s="536"/>
      <c r="F33" s="536"/>
      <c r="G33" s="536"/>
      <c r="H33" s="536"/>
      <c r="I33" s="536"/>
      <c r="J33" s="536"/>
      <c r="K33" s="536"/>
      <c r="L33" s="537"/>
      <c r="M33" s="419"/>
      <c r="N33" s="419"/>
      <c r="O33" s="419"/>
      <c r="P33" s="419"/>
      <c r="Q33" s="419"/>
      <c r="R33" s="419"/>
      <c r="S33" s="419"/>
      <c r="T33" s="419"/>
      <c r="U33" s="419"/>
      <c r="V33" s="419"/>
      <c r="W33" s="419"/>
      <c r="X33" s="419"/>
      <c r="Y33" s="532"/>
      <c r="Z33" s="533"/>
      <c r="AA33" s="533"/>
      <c r="AB33" s="533"/>
      <c r="AC33" s="533"/>
      <c r="AD33" s="533"/>
      <c r="AE33" s="533"/>
      <c r="AF33" s="533"/>
      <c r="AG33" s="533"/>
      <c r="AH33" s="533"/>
      <c r="AI33" s="533"/>
      <c r="AJ33" s="533"/>
      <c r="AK33" s="533"/>
      <c r="AL33" s="533"/>
      <c r="AM33" s="533"/>
      <c r="AN33" s="533"/>
      <c r="AO33" s="533"/>
      <c r="AP33" s="533"/>
      <c r="AQ33" s="533"/>
      <c r="AR33" s="533"/>
      <c r="AS33" s="533"/>
      <c r="AT33" s="533"/>
      <c r="AU33" s="533"/>
      <c r="AV33" s="533"/>
      <c r="AW33" s="533"/>
      <c r="AX33" s="533"/>
      <c r="AY33" s="534"/>
    </row>
    <row r="34" spans="1:51" ht="23.1" customHeight="1" x14ac:dyDescent="0.15">
      <c r="B34" s="509"/>
      <c r="C34" s="510"/>
      <c r="D34" s="540" t="s">
        <v>21</v>
      </c>
      <c r="E34" s="541"/>
      <c r="F34" s="541"/>
      <c r="G34" s="541"/>
      <c r="H34" s="541"/>
      <c r="I34" s="541"/>
      <c r="J34" s="541"/>
      <c r="K34" s="541"/>
      <c r="L34" s="542"/>
      <c r="M34" s="543">
        <f>SUM(M27:R33)</f>
        <v>10702.275</v>
      </c>
      <c r="N34" s="544"/>
      <c r="O34" s="544"/>
      <c r="P34" s="544"/>
      <c r="Q34" s="544"/>
      <c r="R34" s="545"/>
      <c r="S34" s="543">
        <v>765</v>
      </c>
      <c r="T34" s="544"/>
      <c r="U34" s="544"/>
      <c r="V34" s="544"/>
      <c r="W34" s="544"/>
      <c r="X34" s="545"/>
      <c r="Y34" s="546"/>
      <c r="Z34" s="547"/>
      <c r="AA34" s="547"/>
      <c r="AB34" s="547"/>
      <c r="AC34" s="547"/>
      <c r="AD34" s="547"/>
      <c r="AE34" s="547"/>
      <c r="AF34" s="547"/>
      <c r="AG34" s="547"/>
      <c r="AH34" s="547"/>
      <c r="AI34" s="547"/>
      <c r="AJ34" s="547"/>
      <c r="AK34" s="547"/>
      <c r="AL34" s="547"/>
      <c r="AM34" s="547"/>
      <c r="AN34" s="547"/>
      <c r="AO34" s="547"/>
      <c r="AP34" s="547"/>
      <c r="AQ34" s="547"/>
      <c r="AR34" s="547"/>
      <c r="AS34" s="547"/>
      <c r="AT34" s="547"/>
      <c r="AU34" s="547"/>
      <c r="AV34" s="547"/>
      <c r="AW34" s="547"/>
      <c r="AX34" s="547"/>
      <c r="AY34" s="548"/>
    </row>
    <row r="35" spans="1:51" ht="2.95" customHeight="1" x14ac:dyDescent="0.15">
      <c r="A35" s="127"/>
      <c r="B35" s="25"/>
      <c r="C35" s="25"/>
      <c r="D35" s="26"/>
      <c r="E35" s="26"/>
      <c r="F35" s="26"/>
      <c r="G35" s="26"/>
      <c r="H35" s="26"/>
      <c r="I35" s="26"/>
      <c r="J35" s="26"/>
      <c r="K35" s="26"/>
      <c r="L35" s="26"/>
      <c r="M35" s="26"/>
      <c r="N35" s="26"/>
      <c r="O35" s="26"/>
      <c r="P35" s="26"/>
      <c r="Q35" s="26"/>
      <c r="R35" s="26"/>
      <c r="S35" s="26"/>
      <c r="T35" s="26"/>
      <c r="U35" s="26"/>
      <c r="V35" s="26"/>
      <c r="W35" s="26"/>
      <c r="X35" s="26"/>
      <c r="Y35" s="26"/>
      <c r="Z35" s="26"/>
      <c r="AA35" s="26"/>
      <c r="AB35" s="26"/>
      <c r="AC35" s="26"/>
      <c r="AD35" s="26"/>
      <c r="AE35" s="26"/>
      <c r="AF35" s="26"/>
      <c r="AG35" s="26"/>
      <c r="AH35" s="26"/>
      <c r="AI35" s="26"/>
      <c r="AJ35" s="26"/>
      <c r="AK35" s="26"/>
      <c r="AL35" s="26"/>
      <c r="AM35" s="26"/>
      <c r="AN35" s="26"/>
      <c r="AO35" s="26"/>
      <c r="AP35" s="26"/>
      <c r="AQ35" s="26"/>
      <c r="AR35" s="26"/>
      <c r="AS35" s="26"/>
      <c r="AT35" s="26"/>
      <c r="AU35" s="26"/>
      <c r="AV35" s="26"/>
      <c r="AW35" s="26"/>
      <c r="AX35" s="26"/>
      <c r="AY35" s="26"/>
    </row>
    <row r="36" spans="1:51" ht="2.95" customHeight="1" thickBot="1" x14ac:dyDescent="0.2">
      <c r="A36" s="127"/>
      <c r="B36" s="27"/>
      <c r="C36" s="27"/>
      <c r="D36" s="28"/>
      <c r="E36" s="28"/>
      <c r="F36" s="28"/>
      <c r="G36" s="28"/>
      <c r="H36" s="28"/>
      <c r="I36" s="28"/>
      <c r="J36" s="28"/>
      <c r="K36" s="28"/>
      <c r="L36" s="28"/>
      <c r="M36" s="28"/>
      <c r="N36" s="28"/>
      <c r="O36" s="28"/>
      <c r="P36" s="28"/>
      <c r="Q36" s="28"/>
      <c r="R36" s="28"/>
      <c r="S36" s="28"/>
      <c r="T36" s="28"/>
      <c r="U36" s="28"/>
      <c r="V36" s="28"/>
      <c r="W36" s="28"/>
      <c r="X36" s="28"/>
      <c r="Y36" s="28"/>
      <c r="Z36" s="28"/>
      <c r="AA36" s="28"/>
      <c r="AB36" s="28"/>
      <c r="AC36" s="28"/>
      <c r="AD36" s="28"/>
      <c r="AE36" s="28"/>
      <c r="AF36" s="28"/>
      <c r="AG36" s="28"/>
      <c r="AH36" s="28"/>
      <c r="AI36" s="28"/>
      <c r="AJ36" s="28"/>
      <c r="AK36" s="28"/>
      <c r="AL36" s="28"/>
      <c r="AM36" s="28"/>
      <c r="AN36" s="28"/>
      <c r="AO36" s="28"/>
      <c r="AP36" s="28"/>
      <c r="AQ36" s="28"/>
      <c r="AR36" s="28"/>
      <c r="AS36" s="28"/>
      <c r="AT36" s="28"/>
      <c r="AU36" s="28"/>
      <c r="AV36" s="28"/>
      <c r="AW36" s="28"/>
      <c r="AX36" s="28"/>
      <c r="AY36" s="28"/>
    </row>
    <row r="37" spans="1:51" ht="20.95" hidden="1" customHeight="1" x14ac:dyDescent="0.15">
      <c r="B37" s="850" t="s">
        <v>40</v>
      </c>
      <c r="C37" s="851"/>
      <c r="D37" s="854" t="s">
        <v>41</v>
      </c>
      <c r="E37" s="476"/>
      <c r="F37" s="476"/>
      <c r="G37" s="476"/>
      <c r="H37" s="476"/>
      <c r="I37" s="476"/>
      <c r="J37" s="476"/>
      <c r="K37" s="476"/>
      <c r="L37" s="476"/>
      <c r="M37" s="476"/>
      <c r="N37" s="476"/>
      <c r="O37" s="476"/>
      <c r="P37" s="476"/>
      <c r="Q37" s="476"/>
      <c r="R37" s="476"/>
      <c r="S37" s="476"/>
      <c r="T37" s="476"/>
      <c r="U37" s="476"/>
      <c r="V37" s="476"/>
      <c r="W37" s="476"/>
      <c r="X37" s="476"/>
      <c r="Y37" s="476"/>
      <c r="Z37" s="476"/>
      <c r="AA37" s="476"/>
      <c r="AB37" s="476"/>
      <c r="AC37" s="476"/>
      <c r="AD37" s="476"/>
      <c r="AE37" s="476"/>
      <c r="AF37" s="476"/>
      <c r="AG37" s="476"/>
      <c r="AH37" s="476"/>
      <c r="AI37" s="476"/>
      <c r="AJ37" s="476"/>
      <c r="AK37" s="476"/>
      <c r="AL37" s="476"/>
      <c r="AM37" s="476"/>
      <c r="AN37" s="476"/>
      <c r="AO37" s="476"/>
      <c r="AP37" s="476"/>
      <c r="AQ37" s="476"/>
      <c r="AR37" s="476"/>
      <c r="AS37" s="476"/>
      <c r="AT37" s="476"/>
      <c r="AU37" s="476"/>
      <c r="AV37" s="476"/>
      <c r="AW37" s="476"/>
      <c r="AX37" s="476"/>
      <c r="AY37" s="855"/>
    </row>
    <row r="38" spans="1:51" ht="203.25" hidden="1" customHeight="1" x14ac:dyDescent="0.15">
      <c r="B38" s="850"/>
      <c r="C38" s="851"/>
      <c r="D38" s="856" t="s">
        <v>42</v>
      </c>
      <c r="E38" s="857"/>
      <c r="F38" s="857"/>
      <c r="G38" s="857"/>
      <c r="H38" s="857"/>
      <c r="I38" s="857"/>
      <c r="J38" s="857"/>
      <c r="K38" s="857"/>
      <c r="L38" s="857"/>
      <c r="M38" s="857"/>
      <c r="N38" s="857"/>
      <c r="O38" s="857"/>
      <c r="P38" s="857"/>
      <c r="Q38" s="857"/>
      <c r="R38" s="857"/>
      <c r="S38" s="857"/>
      <c r="T38" s="857"/>
      <c r="U38" s="857"/>
      <c r="V38" s="857"/>
      <c r="W38" s="857"/>
      <c r="X38" s="857"/>
      <c r="Y38" s="857"/>
      <c r="Z38" s="857"/>
      <c r="AA38" s="857"/>
      <c r="AB38" s="857"/>
      <c r="AC38" s="857"/>
      <c r="AD38" s="857"/>
      <c r="AE38" s="857"/>
      <c r="AF38" s="857"/>
      <c r="AG38" s="857"/>
      <c r="AH38" s="857"/>
      <c r="AI38" s="857"/>
      <c r="AJ38" s="857"/>
      <c r="AK38" s="857"/>
      <c r="AL38" s="857"/>
      <c r="AM38" s="857"/>
      <c r="AN38" s="857"/>
      <c r="AO38" s="857"/>
      <c r="AP38" s="857"/>
      <c r="AQ38" s="857"/>
      <c r="AR38" s="857"/>
      <c r="AS38" s="857"/>
      <c r="AT38" s="857"/>
      <c r="AU38" s="857"/>
      <c r="AV38" s="857"/>
      <c r="AW38" s="857"/>
      <c r="AX38" s="857"/>
      <c r="AY38" s="858"/>
    </row>
    <row r="39" spans="1:51" ht="20.3" hidden="1" customHeight="1" x14ac:dyDescent="0.15">
      <c r="B39" s="850"/>
      <c r="C39" s="851"/>
      <c r="D39" s="859" t="s">
        <v>43</v>
      </c>
      <c r="E39" s="860"/>
      <c r="F39" s="860"/>
      <c r="G39" s="860"/>
      <c r="H39" s="860"/>
      <c r="I39" s="860"/>
      <c r="J39" s="860"/>
      <c r="K39" s="860"/>
      <c r="L39" s="860"/>
      <c r="M39" s="860"/>
      <c r="N39" s="860"/>
      <c r="O39" s="860"/>
      <c r="P39" s="860"/>
      <c r="Q39" s="860"/>
      <c r="R39" s="860"/>
      <c r="S39" s="860"/>
      <c r="T39" s="860"/>
      <c r="U39" s="860"/>
      <c r="V39" s="860"/>
      <c r="W39" s="860"/>
      <c r="X39" s="860"/>
      <c r="Y39" s="860"/>
      <c r="Z39" s="860"/>
      <c r="AA39" s="860"/>
      <c r="AB39" s="860"/>
      <c r="AC39" s="860"/>
      <c r="AD39" s="860"/>
      <c r="AE39" s="860"/>
      <c r="AF39" s="860"/>
      <c r="AG39" s="860"/>
      <c r="AH39" s="860"/>
      <c r="AI39" s="860"/>
      <c r="AJ39" s="860"/>
      <c r="AK39" s="860"/>
      <c r="AL39" s="860"/>
      <c r="AM39" s="860"/>
      <c r="AN39" s="860"/>
      <c r="AO39" s="860"/>
      <c r="AP39" s="860"/>
      <c r="AQ39" s="860"/>
      <c r="AR39" s="860"/>
      <c r="AS39" s="860"/>
      <c r="AT39" s="860"/>
      <c r="AU39" s="860"/>
      <c r="AV39" s="860"/>
      <c r="AW39" s="860"/>
      <c r="AX39" s="860"/>
      <c r="AY39" s="861"/>
    </row>
    <row r="40" spans="1:51" ht="100.5" hidden="1" customHeight="1" thickBot="1" x14ac:dyDescent="0.2">
      <c r="B40" s="852"/>
      <c r="C40" s="853"/>
      <c r="D40" s="862"/>
      <c r="E40" s="863"/>
      <c r="F40" s="863"/>
      <c r="G40" s="863"/>
      <c r="H40" s="863"/>
      <c r="I40" s="863"/>
      <c r="J40" s="863"/>
      <c r="K40" s="863"/>
      <c r="L40" s="863"/>
      <c r="M40" s="863"/>
      <c r="N40" s="863"/>
      <c r="O40" s="863"/>
      <c r="P40" s="863"/>
      <c r="Q40" s="863"/>
      <c r="R40" s="863"/>
      <c r="S40" s="863"/>
      <c r="T40" s="863"/>
      <c r="U40" s="863"/>
      <c r="V40" s="863"/>
      <c r="W40" s="863"/>
      <c r="X40" s="863"/>
      <c r="Y40" s="863"/>
      <c r="Z40" s="863"/>
      <c r="AA40" s="863"/>
      <c r="AB40" s="863"/>
      <c r="AC40" s="863"/>
      <c r="AD40" s="863"/>
      <c r="AE40" s="863"/>
      <c r="AF40" s="863"/>
      <c r="AG40" s="863"/>
      <c r="AH40" s="863"/>
      <c r="AI40" s="863"/>
      <c r="AJ40" s="863"/>
      <c r="AK40" s="863"/>
      <c r="AL40" s="863"/>
      <c r="AM40" s="863"/>
      <c r="AN40" s="863"/>
      <c r="AO40" s="863"/>
      <c r="AP40" s="863"/>
      <c r="AQ40" s="863"/>
      <c r="AR40" s="863"/>
      <c r="AS40" s="863"/>
      <c r="AT40" s="863"/>
      <c r="AU40" s="863"/>
      <c r="AV40" s="863"/>
      <c r="AW40" s="863"/>
      <c r="AX40" s="863"/>
      <c r="AY40" s="864"/>
    </row>
    <row r="41" spans="1:51" ht="20.95" hidden="1" customHeight="1" x14ac:dyDescent="0.15">
      <c r="A41" s="128"/>
      <c r="B41" s="29"/>
      <c r="C41" s="30"/>
      <c r="D41" s="865" t="s">
        <v>44</v>
      </c>
      <c r="E41" s="866"/>
      <c r="F41" s="866"/>
      <c r="G41" s="866"/>
      <c r="H41" s="866"/>
      <c r="I41" s="866"/>
      <c r="J41" s="866"/>
      <c r="K41" s="866"/>
      <c r="L41" s="866"/>
      <c r="M41" s="866"/>
      <c r="N41" s="866"/>
      <c r="O41" s="866"/>
      <c r="P41" s="866"/>
      <c r="Q41" s="866"/>
      <c r="R41" s="866"/>
      <c r="S41" s="866"/>
      <c r="T41" s="866"/>
      <c r="U41" s="866"/>
      <c r="V41" s="866"/>
      <c r="W41" s="866"/>
      <c r="X41" s="866"/>
      <c r="Y41" s="866"/>
      <c r="Z41" s="866"/>
      <c r="AA41" s="866"/>
      <c r="AB41" s="866"/>
      <c r="AC41" s="866"/>
      <c r="AD41" s="866"/>
      <c r="AE41" s="866"/>
      <c r="AF41" s="866"/>
      <c r="AG41" s="866"/>
      <c r="AH41" s="866"/>
      <c r="AI41" s="866"/>
      <c r="AJ41" s="866"/>
      <c r="AK41" s="866"/>
      <c r="AL41" s="866"/>
      <c r="AM41" s="866"/>
      <c r="AN41" s="866"/>
      <c r="AO41" s="866"/>
      <c r="AP41" s="866"/>
      <c r="AQ41" s="866"/>
      <c r="AR41" s="866"/>
      <c r="AS41" s="866"/>
      <c r="AT41" s="866"/>
      <c r="AU41" s="866"/>
      <c r="AV41" s="866"/>
      <c r="AW41" s="866"/>
      <c r="AX41" s="866"/>
      <c r="AY41" s="867"/>
    </row>
    <row r="42" spans="1:51" ht="136" hidden="1" customHeight="1" x14ac:dyDescent="0.15">
      <c r="A42" s="128"/>
      <c r="B42" s="31"/>
      <c r="C42" s="32"/>
      <c r="D42" s="887"/>
      <c r="E42" s="888"/>
      <c r="F42" s="888"/>
      <c r="G42" s="888"/>
      <c r="H42" s="888"/>
      <c r="I42" s="888"/>
      <c r="J42" s="888"/>
      <c r="K42" s="888"/>
      <c r="L42" s="888"/>
      <c r="M42" s="888"/>
      <c r="N42" s="888"/>
      <c r="O42" s="888"/>
      <c r="P42" s="888"/>
      <c r="Q42" s="888"/>
      <c r="R42" s="888"/>
      <c r="S42" s="888"/>
      <c r="T42" s="888"/>
      <c r="U42" s="888"/>
      <c r="V42" s="888"/>
      <c r="W42" s="888"/>
      <c r="X42" s="888"/>
      <c r="Y42" s="888"/>
      <c r="Z42" s="888"/>
      <c r="AA42" s="888"/>
      <c r="AB42" s="888"/>
      <c r="AC42" s="888"/>
      <c r="AD42" s="888"/>
      <c r="AE42" s="888"/>
      <c r="AF42" s="888"/>
      <c r="AG42" s="888"/>
      <c r="AH42" s="888"/>
      <c r="AI42" s="888"/>
      <c r="AJ42" s="888"/>
      <c r="AK42" s="888"/>
      <c r="AL42" s="888"/>
      <c r="AM42" s="888"/>
      <c r="AN42" s="888"/>
      <c r="AO42" s="888"/>
      <c r="AP42" s="888"/>
      <c r="AQ42" s="888"/>
      <c r="AR42" s="888"/>
      <c r="AS42" s="888"/>
      <c r="AT42" s="888"/>
      <c r="AU42" s="888"/>
      <c r="AV42" s="888"/>
      <c r="AW42" s="888"/>
      <c r="AX42" s="888"/>
      <c r="AY42" s="889"/>
    </row>
    <row r="43" spans="1:51" ht="20.95" customHeight="1" x14ac:dyDescent="0.15">
      <c r="A43" s="128"/>
      <c r="B43" s="890" t="s">
        <v>45</v>
      </c>
      <c r="C43" s="891"/>
      <c r="D43" s="891"/>
      <c r="E43" s="891"/>
      <c r="F43" s="891"/>
      <c r="G43" s="891"/>
      <c r="H43" s="891"/>
      <c r="I43" s="891"/>
      <c r="J43" s="891"/>
      <c r="K43" s="891"/>
      <c r="L43" s="891"/>
      <c r="M43" s="891"/>
      <c r="N43" s="891"/>
      <c r="O43" s="891"/>
      <c r="P43" s="891"/>
      <c r="Q43" s="891"/>
      <c r="R43" s="891"/>
      <c r="S43" s="891"/>
      <c r="T43" s="891"/>
      <c r="U43" s="891"/>
      <c r="V43" s="891"/>
      <c r="W43" s="891"/>
      <c r="X43" s="891"/>
      <c r="Y43" s="891"/>
      <c r="Z43" s="891"/>
      <c r="AA43" s="891"/>
      <c r="AB43" s="891"/>
      <c r="AC43" s="891"/>
      <c r="AD43" s="891"/>
      <c r="AE43" s="891"/>
      <c r="AF43" s="891"/>
      <c r="AG43" s="891"/>
      <c r="AH43" s="891"/>
      <c r="AI43" s="891"/>
      <c r="AJ43" s="891"/>
      <c r="AK43" s="891"/>
      <c r="AL43" s="891"/>
      <c r="AM43" s="891"/>
      <c r="AN43" s="891"/>
      <c r="AO43" s="891"/>
      <c r="AP43" s="891"/>
      <c r="AQ43" s="891"/>
      <c r="AR43" s="891"/>
      <c r="AS43" s="891"/>
      <c r="AT43" s="891"/>
      <c r="AU43" s="891"/>
      <c r="AV43" s="891"/>
      <c r="AW43" s="891"/>
      <c r="AX43" s="891"/>
      <c r="AY43" s="892"/>
    </row>
    <row r="44" spans="1:51" ht="20.95" customHeight="1" x14ac:dyDescent="0.15">
      <c r="A44" s="128"/>
      <c r="B44" s="31"/>
      <c r="C44" s="32"/>
      <c r="D44" s="893" t="s">
        <v>46</v>
      </c>
      <c r="E44" s="894"/>
      <c r="F44" s="894"/>
      <c r="G44" s="894"/>
      <c r="H44" s="895" t="s">
        <v>47</v>
      </c>
      <c r="I44" s="894"/>
      <c r="J44" s="894"/>
      <c r="K44" s="894"/>
      <c r="L44" s="894"/>
      <c r="M44" s="894"/>
      <c r="N44" s="894"/>
      <c r="O44" s="894"/>
      <c r="P44" s="894"/>
      <c r="Q44" s="894"/>
      <c r="R44" s="894"/>
      <c r="S44" s="894"/>
      <c r="T44" s="894"/>
      <c r="U44" s="894"/>
      <c r="V44" s="894"/>
      <c r="W44" s="894"/>
      <c r="X44" s="894"/>
      <c r="Y44" s="894"/>
      <c r="Z44" s="894"/>
      <c r="AA44" s="894"/>
      <c r="AB44" s="894"/>
      <c r="AC44" s="894"/>
      <c r="AD44" s="894"/>
      <c r="AE44" s="894"/>
      <c r="AF44" s="894"/>
      <c r="AG44" s="896"/>
      <c r="AH44" s="895" t="s">
        <v>48</v>
      </c>
      <c r="AI44" s="894"/>
      <c r="AJ44" s="894"/>
      <c r="AK44" s="894"/>
      <c r="AL44" s="894"/>
      <c r="AM44" s="894"/>
      <c r="AN44" s="894"/>
      <c r="AO44" s="894"/>
      <c r="AP44" s="894"/>
      <c r="AQ44" s="894"/>
      <c r="AR44" s="894"/>
      <c r="AS44" s="894"/>
      <c r="AT44" s="894"/>
      <c r="AU44" s="894"/>
      <c r="AV44" s="894"/>
      <c r="AW44" s="894"/>
      <c r="AX44" s="894"/>
      <c r="AY44" s="897"/>
    </row>
    <row r="45" spans="1:51" ht="26.2" customHeight="1" x14ac:dyDescent="0.15">
      <c r="A45" s="128"/>
      <c r="B45" s="898" t="s">
        <v>49</v>
      </c>
      <c r="C45" s="899"/>
      <c r="D45" s="900" t="s">
        <v>50</v>
      </c>
      <c r="E45" s="882"/>
      <c r="F45" s="882"/>
      <c r="G45" s="883"/>
      <c r="H45" s="884" t="s">
        <v>51</v>
      </c>
      <c r="I45" s="885"/>
      <c r="J45" s="885"/>
      <c r="K45" s="885"/>
      <c r="L45" s="885"/>
      <c r="M45" s="885"/>
      <c r="N45" s="885"/>
      <c r="O45" s="885"/>
      <c r="P45" s="885"/>
      <c r="Q45" s="885"/>
      <c r="R45" s="885"/>
      <c r="S45" s="885"/>
      <c r="T45" s="885"/>
      <c r="U45" s="885"/>
      <c r="V45" s="885"/>
      <c r="W45" s="885"/>
      <c r="X45" s="885"/>
      <c r="Y45" s="885"/>
      <c r="Z45" s="885"/>
      <c r="AA45" s="885"/>
      <c r="AB45" s="885"/>
      <c r="AC45" s="885"/>
      <c r="AD45" s="885"/>
      <c r="AE45" s="885"/>
      <c r="AF45" s="885"/>
      <c r="AG45" s="886"/>
      <c r="AH45" s="901" t="s">
        <v>836</v>
      </c>
      <c r="AI45" s="902"/>
      <c r="AJ45" s="902"/>
      <c r="AK45" s="902"/>
      <c r="AL45" s="902"/>
      <c r="AM45" s="902"/>
      <c r="AN45" s="902"/>
      <c r="AO45" s="902"/>
      <c r="AP45" s="902"/>
      <c r="AQ45" s="902"/>
      <c r="AR45" s="902"/>
      <c r="AS45" s="902"/>
      <c r="AT45" s="902"/>
      <c r="AU45" s="902"/>
      <c r="AV45" s="902"/>
      <c r="AW45" s="902"/>
      <c r="AX45" s="902"/>
      <c r="AY45" s="903"/>
    </row>
    <row r="46" spans="1:51" ht="33.4" customHeight="1" x14ac:dyDescent="0.15">
      <c r="A46" s="128"/>
      <c r="B46" s="877"/>
      <c r="C46" s="878"/>
      <c r="D46" s="907" t="s">
        <v>50</v>
      </c>
      <c r="E46" s="908"/>
      <c r="F46" s="908"/>
      <c r="G46" s="909"/>
      <c r="H46" s="868" t="s">
        <v>105</v>
      </c>
      <c r="I46" s="869"/>
      <c r="J46" s="869"/>
      <c r="K46" s="869"/>
      <c r="L46" s="869"/>
      <c r="M46" s="869"/>
      <c r="N46" s="869"/>
      <c r="O46" s="869"/>
      <c r="P46" s="869"/>
      <c r="Q46" s="869"/>
      <c r="R46" s="869"/>
      <c r="S46" s="869"/>
      <c r="T46" s="869"/>
      <c r="U46" s="869"/>
      <c r="V46" s="869"/>
      <c r="W46" s="869"/>
      <c r="X46" s="869"/>
      <c r="Y46" s="869"/>
      <c r="Z46" s="869"/>
      <c r="AA46" s="869"/>
      <c r="AB46" s="869"/>
      <c r="AC46" s="869"/>
      <c r="AD46" s="869"/>
      <c r="AE46" s="869"/>
      <c r="AF46" s="869"/>
      <c r="AG46" s="870"/>
      <c r="AH46" s="847"/>
      <c r="AI46" s="848"/>
      <c r="AJ46" s="848"/>
      <c r="AK46" s="848"/>
      <c r="AL46" s="848"/>
      <c r="AM46" s="848"/>
      <c r="AN46" s="848"/>
      <c r="AO46" s="848"/>
      <c r="AP46" s="848"/>
      <c r="AQ46" s="848"/>
      <c r="AR46" s="848"/>
      <c r="AS46" s="848"/>
      <c r="AT46" s="848"/>
      <c r="AU46" s="848"/>
      <c r="AV46" s="848"/>
      <c r="AW46" s="848"/>
      <c r="AX46" s="848"/>
      <c r="AY46" s="849"/>
    </row>
    <row r="47" spans="1:51" ht="90" customHeight="1" x14ac:dyDescent="0.15">
      <c r="A47" s="128"/>
      <c r="B47" s="879"/>
      <c r="C47" s="880"/>
      <c r="D47" s="871" t="s">
        <v>50</v>
      </c>
      <c r="E47" s="872"/>
      <c r="F47" s="872"/>
      <c r="G47" s="873"/>
      <c r="H47" s="874" t="s">
        <v>738</v>
      </c>
      <c r="I47" s="875"/>
      <c r="J47" s="875"/>
      <c r="K47" s="875"/>
      <c r="L47" s="875"/>
      <c r="M47" s="875"/>
      <c r="N47" s="875"/>
      <c r="O47" s="875"/>
      <c r="P47" s="875"/>
      <c r="Q47" s="875"/>
      <c r="R47" s="875"/>
      <c r="S47" s="875"/>
      <c r="T47" s="875"/>
      <c r="U47" s="875"/>
      <c r="V47" s="875"/>
      <c r="W47" s="875"/>
      <c r="X47" s="875"/>
      <c r="Y47" s="875"/>
      <c r="Z47" s="875"/>
      <c r="AA47" s="875"/>
      <c r="AB47" s="875"/>
      <c r="AC47" s="875"/>
      <c r="AD47" s="875"/>
      <c r="AE47" s="875"/>
      <c r="AF47" s="875"/>
      <c r="AG47" s="876"/>
      <c r="AH47" s="904"/>
      <c r="AI47" s="905"/>
      <c r="AJ47" s="905"/>
      <c r="AK47" s="905"/>
      <c r="AL47" s="905"/>
      <c r="AM47" s="905"/>
      <c r="AN47" s="905"/>
      <c r="AO47" s="905"/>
      <c r="AP47" s="905"/>
      <c r="AQ47" s="905"/>
      <c r="AR47" s="905"/>
      <c r="AS47" s="905"/>
      <c r="AT47" s="905"/>
      <c r="AU47" s="905"/>
      <c r="AV47" s="905"/>
      <c r="AW47" s="905"/>
      <c r="AX47" s="905"/>
      <c r="AY47" s="906"/>
    </row>
    <row r="48" spans="1:51" ht="26.2" customHeight="1" x14ac:dyDescent="0.15">
      <c r="A48" s="128"/>
      <c r="B48" s="877" t="s">
        <v>53</v>
      </c>
      <c r="C48" s="878"/>
      <c r="D48" s="881" t="s">
        <v>837</v>
      </c>
      <c r="E48" s="882"/>
      <c r="F48" s="882"/>
      <c r="G48" s="883"/>
      <c r="H48" s="884" t="s">
        <v>54</v>
      </c>
      <c r="I48" s="885"/>
      <c r="J48" s="885"/>
      <c r="K48" s="885"/>
      <c r="L48" s="885"/>
      <c r="M48" s="885"/>
      <c r="N48" s="885"/>
      <c r="O48" s="885"/>
      <c r="P48" s="885"/>
      <c r="Q48" s="885"/>
      <c r="R48" s="885"/>
      <c r="S48" s="885"/>
      <c r="T48" s="885"/>
      <c r="U48" s="885"/>
      <c r="V48" s="885"/>
      <c r="W48" s="885"/>
      <c r="X48" s="885"/>
      <c r="Y48" s="885"/>
      <c r="Z48" s="885"/>
      <c r="AA48" s="885"/>
      <c r="AB48" s="885"/>
      <c r="AC48" s="885"/>
      <c r="AD48" s="885"/>
      <c r="AE48" s="885"/>
      <c r="AF48" s="885"/>
      <c r="AG48" s="886"/>
      <c r="AH48" s="820"/>
      <c r="AI48" s="821"/>
      <c r="AJ48" s="821"/>
      <c r="AK48" s="821"/>
      <c r="AL48" s="821"/>
      <c r="AM48" s="821"/>
      <c r="AN48" s="821"/>
      <c r="AO48" s="821"/>
      <c r="AP48" s="821"/>
      <c r="AQ48" s="821"/>
      <c r="AR48" s="821"/>
      <c r="AS48" s="821"/>
      <c r="AT48" s="821"/>
      <c r="AU48" s="821"/>
      <c r="AV48" s="821"/>
      <c r="AW48" s="821"/>
      <c r="AX48" s="821"/>
      <c r="AY48" s="822"/>
    </row>
    <row r="49" spans="1:51" ht="26.2" customHeight="1" x14ac:dyDescent="0.15">
      <c r="A49" s="128"/>
      <c r="B49" s="877"/>
      <c r="C49" s="878"/>
      <c r="D49" s="916" t="s">
        <v>837</v>
      </c>
      <c r="E49" s="917"/>
      <c r="F49" s="917"/>
      <c r="G49" s="918"/>
      <c r="H49" s="919" t="s">
        <v>739</v>
      </c>
      <c r="I49" s="920"/>
      <c r="J49" s="920"/>
      <c r="K49" s="920"/>
      <c r="L49" s="920"/>
      <c r="M49" s="920"/>
      <c r="N49" s="920"/>
      <c r="O49" s="920"/>
      <c r="P49" s="920"/>
      <c r="Q49" s="920"/>
      <c r="R49" s="920"/>
      <c r="S49" s="920"/>
      <c r="T49" s="920"/>
      <c r="U49" s="920"/>
      <c r="V49" s="920"/>
      <c r="W49" s="920"/>
      <c r="X49" s="920"/>
      <c r="Y49" s="920"/>
      <c r="Z49" s="920"/>
      <c r="AA49" s="920"/>
      <c r="AB49" s="920"/>
      <c r="AC49" s="920"/>
      <c r="AD49" s="920"/>
      <c r="AE49" s="920"/>
      <c r="AF49" s="920"/>
      <c r="AG49" s="921"/>
      <c r="AH49" s="910"/>
      <c r="AI49" s="911"/>
      <c r="AJ49" s="911"/>
      <c r="AK49" s="911"/>
      <c r="AL49" s="911"/>
      <c r="AM49" s="911"/>
      <c r="AN49" s="911"/>
      <c r="AO49" s="911"/>
      <c r="AP49" s="911"/>
      <c r="AQ49" s="911"/>
      <c r="AR49" s="911"/>
      <c r="AS49" s="911"/>
      <c r="AT49" s="911"/>
      <c r="AU49" s="911"/>
      <c r="AV49" s="911"/>
      <c r="AW49" s="911"/>
      <c r="AX49" s="911"/>
      <c r="AY49" s="912"/>
    </row>
    <row r="50" spans="1:51" ht="26.2" customHeight="1" x14ac:dyDescent="0.15">
      <c r="A50" s="128"/>
      <c r="B50" s="877"/>
      <c r="C50" s="878"/>
      <c r="D50" s="916" t="s">
        <v>50</v>
      </c>
      <c r="E50" s="908"/>
      <c r="F50" s="908"/>
      <c r="G50" s="909"/>
      <c r="H50" s="919" t="s">
        <v>55</v>
      </c>
      <c r="I50" s="920"/>
      <c r="J50" s="920"/>
      <c r="K50" s="920"/>
      <c r="L50" s="920"/>
      <c r="M50" s="920"/>
      <c r="N50" s="920"/>
      <c r="O50" s="920"/>
      <c r="P50" s="920"/>
      <c r="Q50" s="920"/>
      <c r="R50" s="920"/>
      <c r="S50" s="920"/>
      <c r="T50" s="920"/>
      <c r="U50" s="920"/>
      <c r="V50" s="920"/>
      <c r="W50" s="920"/>
      <c r="X50" s="920"/>
      <c r="Y50" s="920"/>
      <c r="Z50" s="920"/>
      <c r="AA50" s="920"/>
      <c r="AB50" s="920"/>
      <c r="AC50" s="920"/>
      <c r="AD50" s="920"/>
      <c r="AE50" s="920"/>
      <c r="AF50" s="920"/>
      <c r="AG50" s="921"/>
      <c r="AH50" s="910"/>
      <c r="AI50" s="911"/>
      <c r="AJ50" s="911"/>
      <c r="AK50" s="911"/>
      <c r="AL50" s="911"/>
      <c r="AM50" s="911"/>
      <c r="AN50" s="911"/>
      <c r="AO50" s="911"/>
      <c r="AP50" s="911"/>
      <c r="AQ50" s="911"/>
      <c r="AR50" s="911"/>
      <c r="AS50" s="911"/>
      <c r="AT50" s="911"/>
      <c r="AU50" s="911"/>
      <c r="AV50" s="911"/>
      <c r="AW50" s="911"/>
      <c r="AX50" s="911"/>
      <c r="AY50" s="912"/>
    </row>
    <row r="51" spans="1:51" ht="26.2" customHeight="1" x14ac:dyDescent="0.15">
      <c r="A51" s="128"/>
      <c r="B51" s="877"/>
      <c r="C51" s="878"/>
      <c r="D51" s="916" t="s">
        <v>50</v>
      </c>
      <c r="E51" s="908"/>
      <c r="F51" s="908"/>
      <c r="G51" s="909"/>
      <c r="H51" s="919" t="s">
        <v>56</v>
      </c>
      <c r="I51" s="920"/>
      <c r="J51" s="920"/>
      <c r="K51" s="920"/>
      <c r="L51" s="920"/>
      <c r="M51" s="920"/>
      <c r="N51" s="920"/>
      <c r="O51" s="920"/>
      <c r="P51" s="920"/>
      <c r="Q51" s="920"/>
      <c r="R51" s="920"/>
      <c r="S51" s="920"/>
      <c r="T51" s="920"/>
      <c r="U51" s="920"/>
      <c r="V51" s="920"/>
      <c r="W51" s="920"/>
      <c r="X51" s="920"/>
      <c r="Y51" s="920"/>
      <c r="Z51" s="920"/>
      <c r="AA51" s="920"/>
      <c r="AB51" s="920"/>
      <c r="AC51" s="920"/>
      <c r="AD51" s="920"/>
      <c r="AE51" s="920"/>
      <c r="AF51" s="920"/>
      <c r="AG51" s="921"/>
      <c r="AH51" s="910"/>
      <c r="AI51" s="911"/>
      <c r="AJ51" s="911"/>
      <c r="AK51" s="911"/>
      <c r="AL51" s="911"/>
      <c r="AM51" s="911"/>
      <c r="AN51" s="911"/>
      <c r="AO51" s="911"/>
      <c r="AP51" s="911"/>
      <c r="AQ51" s="911"/>
      <c r="AR51" s="911"/>
      <c r="AS51" s="911"/>
      <c r="AT51" s="911"/>
      <c r="AU51" s="911"/>
      <c r="AV51" s="911"/>
      <c r="AW51" s="911"/>
      <c r="AX51" s="911"/>
      <c r="AY51" s="912"/>
    </row>
    <row r="52" spans="1:51" ht="26.2" customHeight="1" x14ac:dyDescent="0.15">
      <c r="A52" s="128"/>
      <c r="B52" s="879"/>
      <c r="C52" s="880"/>
      <c r="D52" s="871" t="s">
        <v>838</v>
      </c>
      <c r="E52" s="872"/>
      <c r="F52" s="872"/>
      <c r="G52" s="873"/>
      <c r="H52" s="874" t="s">
        <v>57</v>
      </c>
      <c r="I52" s="875"/>
      <c r="J52" s="875"/>
      <c r="K52" s="875"/>
      <c r="L52" s="875"/>
      <c r="M52" s="875"/>
      <c r="N52" s="875"/>
      <c r="O52" s="875"/>
      <c r="P52" s="875"/>
      <c r="Q52" s="875"/>
      <c r="R52" s="875"/>
      <c r="S52" s="875"/>
      <c r="T52" s="875"/>
      <c r="U52" s="875"/>
      <c r="V52" s="875"/>
      <c r="W52" s="875"/>
      <c r="X52" s="875"/>
      <c r="Y52" s="875"/>
      <c r="Z52" s="875"/>
      <c r="AA52" s="875"/>
      <c r="AB52" s="875"/>
      <c r="AC52" s="875"/>
      <c r="AD52" s="875"/>
      <c r="AE52" s="875"/>
      <c r="AF52" s="875"/>
      <c r="AG52" s="876"/>
      <c r="AH52" s="913"/>
      <c r="AI52" s="914"/>
      <c r="AJ52" s="914"/>
      <c r="AK52" s="914"/>
      <c r="AL52" s="914"/>
      <c r="AM52" s="914"/>
      <c r="AN52" s="914"/>
      <c r="AO52" s="914"/>
      <c r="AP52" s="914"/>
      <c r="AQ52" s="914"/>
      <c r="AR52" s="914"/>
      <c r="AS52" s="914"/>
      <c r="AT52" s="914"/>
      <c r="AU52" s="914"/>
      <c r="AV52" s="914"/>
      <c r="AW52" s="914"/>
      <c r="AX52" s="914"/>
      <c r="AY52" s="915"/>
    </row>
    <row r="53" spans="1:51" ht="26.2" customHeight="1" x14ac:dyDescent="0.15">
      <c r="A53" s="128"/>
      <c r="B53" s="898" t="s">
        <v>58</v>
      </c>
      <c r="C53" s="899"/>
      <c r="D53" s="881" t="s">
        <v>50</v>
      </c>
      <c r="E53" s="882"/>
      <c r="F53" s="882"/>
      <c r="G53" s="883"/>
      <c r="H53" s="884" t="s">
        <v>59</v>
      </c>
      <c r="I53" s="885"/>
      <c r="J53" s="885"/>
      <c r="K53" s="885"/>
      <c r="L53" s="885"/>
      <c r="M53" s="885"/>
      <c r="N53" s="885"/>
      <c r="O53" s="885"/>
      <c r="P53" s="885"/>
      <c r="Q53" s="885"/>
      <c r="R53" s="885"/>
      <c r="S53" s="885"/>
      <c r="T53" s="885"/>
      <c r="U53" s="885"/>
      <c r="V53" s="885"/>
      <c r="W53" s="885"/>
      <c r="X53" s="885"/>
      <c r="Y53" s="885"/>
      <c r="Z53" s="885"/>
      <c r="AA53" s="885"/>
      <c r="AB53" s="885"/>
      <c r="AC53" s="885"/>
      <c r="AD53" s="885"/>
      <c r="AE53" s="885"/>
      <c r="AF53" s="885"/>
      <c r="AG53" s="886"/>
      <c r="AH53" s="901" t="s">
        <v>839</v>
      </c>
      <c r="AI53" s="902"/>
      <c r="AJ53" s="902"/>
      <c r="AK53" s="902"/>
      <c r="AL53" s="902"/>
      <c r="AM53" s="902"/>
      <c r="AN53" s="902"/>
      <c r="AO53" s="902"/>
      <c r="AP53" s="902"/>
      <c r="AQ53" s="902"/>
      <c r="AR53" s="902"/>
      <c r="AS53" s="902"/>
      <c r="AT53" s="902"/>
      <c r="AU53" s="902"/>
      <c r="AV53" s="902"/>
      <c r="AW53" s="902"/>
      <c r="AX53" s="902"/>
      <c r="AY53" s="903"/>
    </row>
    <row r="54" spans="1:51" ht="26.2" customHeight="1" x14ac:dyDescent="0.15">
      <c r="A54" s="128"/>
      <c r="B54" s="877"/>
      <c r="C54" s="878"/>
      <c r="D54" s="916" t="s">
        <v>840</v>
      </c>
      <c r="E54" s="917"/>
      <c r="F54" s="917"/>
      <c r="G54" s="918"/>
      <c r="H54" s="919" t="s">
        <v>60</v>
      </c>
      <c r="I54" s="920"/>
      <c r="J54" s="920"/>
      <c r="K54" s="920"/>
      <c r="L54" s="920"/>
      <c r="M54" s="920"/>
      <c r="N54" s="920"/>
      <c r="O54" s="920"/>
      <c r="P54" s="920"/>
      <c r="Q54" s="920"/>
      <c r="R54" s="920"/>
      <c r="S54" s="920"/>
      <c r="T54" s="920"/>
      <c r="U54" s="920"/>
      <c r="V54" s="920"/>
      <c r="W54" s="920"/>
      <c r="X54" s="920"/>
      <c r="Y54" s="920"/>
      <c r="Z54" s="920"/>
      <c r="AA54" s="920"/>
      <c r="AB54" s="920"/>
      <c r="AC54" s="920"/>
      <c r="AD54" s="920"/>
      <c r="AE54" s="920"/>
      <c r="AF54" s="920"/>
      <c r="AG54" s="921"/>
      <c r="AH54" s="847"/>
      <c r="AI54" s="848"/>
      <c r="AJ54" s="848"/>
      <c r="AK54" s="848"/>
      <c r="AL54" s="848"/>
      <c r="AM54" s="848"/>
      <c r="AN54" s="848"/>
      <c r="AO54" s="848"/>
      <c r="AP54" s="848"/>
      <c r="AQ54" s="848"/>
      <c r="AR54" s="848"/>
      <c r="AS54" s="848"/>
      <c r="AT54" s="848"/>
      <c r="AU54" s="848"/>
      <c r="AV54" s="848"/>
      <c r="AW54" s="848"/>
      <c r="AX54" s="848"/>
      <c r="AY54" s="849"/>
    </row>
    <row r="55" spans="1:51" ht="26.2" customHeight="1" x14ac:dyDescent="0.15">
      <c r="A55" s="128"/>
      <c r="B55" s="877"/>
      <c r="C55" s="878"/>
      <c r="D55" s="916" t="s">
        <v>841</v>
      </c>
      <c r="E55" s="917"/>
      <c r="F55" s="917"/>
      <c r="G55" s="918"/>
      <c r="H55" s="919" t="s">
        <v>741</v>
      </c>
      <c r="I55" s="920"/>
      <c r="J55" s="920"/>
      <c r="K55" s="920"/>
      <c r="L55" s="920"/>
      <c r="M55" s="920"/>
      <c r="N55" s="920"/>
      <c r="O55" s="920"/>
      <c r="P55" s="920"/>
      <c r="Q55" s="920"/>
      <c r="R55" s="920"/>
      <c r="S55" s="920"/>
      <c r="T55" s="920"/>
      <c r="U55" s="920"/>
      <c r="V55" s="920"/>
      <c r="W55" s="920"/>
      <c r="X55" s="920"/>
      <c r="Y55" s="920"/>
      <c r="Z55" s="920"/>
      <c r="AA55" s="920"/>
      <c r="AB55" s="920"/>
      <c r="AC55" s="920"/>
      <c r="AD55" s="920"/>
      <c r="AE55" s="920"/>
      <c r="AF55" s="920"/>
      <c r="AG55" s="921"/>
      <c r="AH55" s="847"/>
      <c r="AI55" s="848"/>
      <c r="AJ55" s="848"/>
      <c r="AK55" s="848"/>
      <c r="AL55" s="848"/>
      <c r="AM55" s="848"/>
      <c r="AN55" s="848"/>
      <c r="AO55" s="848"/>
      <c r="AP55" s="848"/>
      <c r="AQ55" s="848"/>
      <c r="AR55" s="848"/>
      <c r="AS55" s="848"/>
      <c r="AT55" s="848"/>
      <c r="AU55" s="848"/>
      <c r="AV55" s="848"/>
      <c r="AW55" s="848"/>
      <c r="AX55" s="848"/>
      <c r="AY55" s="849"/>
    </row>
    <row r="56" spans="1:51" ht="26.2" customHeight="1" x14ac:dyDescent="0.15">
      <c r="A56" s="128"/>
      <c r="B56" s="877"/>
      <c r="C56" s="878"/>
      <c r="D56" s="936" t="s">
        <v>50</v>
      </c>
      <c r="E56" s="937"/>
      <c r="F56" s="937"/>
      <c r="G56" s="938"/>
      <c r="H56" s="939" t="s">
        <v>61</v>
      </c>
      <c r="I56" s="940"/>
      <c r="J56" s="940"/>
      <c r="K56" s="940"/>
      <c r="L56" s="940"/>
      <c r="M56" s="940"/>
      <c r="N56" s="940"/>
      <c r="O56" s="940"/>
      <c r="P56" s="940"/>
      <c r="Q56" s="940"/>
      <c r="R56" s="940"/>
      <c r="S56" s="940"/>
      <c r="T56" s="940"/>
      <c r="U56" s="940"/>
      <c r="V56" s="940"/>
      <c r="W56" s="940"/>
      <c r="X56" s="940"/>
      <c r="Y56" s="940"/>
      <c r="Z56" s="940"/>
      <c r="AA56" s="940"/>
      <c r="AB56" s="940"/>
      <c r="AC56" s="940"/>
      <c r="AD56" s="940"/>
      <c r="AE56" s="940"/>
      <c r="AF56" s="940"/>
      <c r="AG56" s="941"/>
      <c r="AH56" s="847"/>
      <c r="AI56" s="848"/>
      <c r="AJ56" s="848"/>
      <c r="AK56" s="848"/>
      <c r="AL56" s="848"/>
      <c r="AM56" s="848"/>
      <c r="AN56" s="848"/>
      <c r="AO56" s="848"/>
      <c r="AP56" s="848"/>
      <c r="AQ56" s="848"/>
      <c r="AR56" s="848"/>
      <c r="AS56" s="848"/>
      <c r="AT56" s="848"/>
      <c r="AU56" s="848"/>
      <c r="AV56" s="848"/>
      <c r="AW56" s="848"/>
      <c r="AX56" s="848"/>
      <c r="AY56" s="849"/>
    </row>
    <row r="57" spans="1:51" ht="77.25" customHeight="1" x14ac:dyDescent="0.15">
      <c r="A57" s="128"/>
      <c r="B57" s="877"/>
      <c r="C57" s="878"/>
      <c r="D57" s="922"/>
      <c r="E57" s="923"/>
      <c r="F57" s="923"/>
      <c r="G57" s="924"/>
      <c r="H57" s="925" t="s">
        <v>62</v>
      </c>
      <c r="I57" s="926"/>
      <c r="J57" s="926"/>
      <c r="K57" s="926"/>
      <c r="L57" s="926"/>
      <c r="M57" s="926"/>
      <c r="N57" s="926"/>
      <c r="O57" s="926"/>
      <c r="P57" s="926"/>
      <c r="Q57" s="926"/>
      <c r="R57" s="926"/>
      <c r="S57" s="926"/>
      <c r="T57" s="926"/>
      <c r="U57" s="926"/>
      <c r="V57" s="927" t="s">
        <v>842</v>
      </c>
      <c r="W57" s="927"/>
      <c r="X57" s="927"/>
      <c r="Y57" s="927"/>
      <c r="Z57" s="927"/>
      <c r="AA57" s="927"/>
      <c r="AB57" s="927"/>
      <c r="AC57" s="927"/>
      <c r="AD57" s="927"/>
      <c r="AE57" s="927"/>
      <c r="AF57" s="927"/>
      <c r="AG57" s="928"/>
      <c r="AH57" s="847"/>
      <c r="AI57" s="848"/>
      <c r="AJ57" s="848"/>
      <c r="AK57" s="848"/>
      <c r="AL57" s="848"/>
      <c r="AM57" s="848"/>
      <c r="AN57" s="848"/>
      <c r="AO57" s="848"/>
      <c r="AP57" s="848"/>
      <c r="AQ57" s="848"/>
      <c r="AR57" s="848"/>
      <c r="AS57" s="848"/>
      <c r="AT57" s="848"/>
      <c r="AU57" s="848"/>
      <c r="AV57" s="848"/>
      <c r="AW57" s="848"/>
      <c r="AX57" s="848"/>
      <c r="AY57" s="849"/>
    </row>
    <row r="58" spans="1:51" ht="26.2" customHeight="1" x14ac:dyDescent="0.15">
      <c r="A58" s="128"/>
      <c r="B58" s="879"/>
      <c r="C58" s="880"/>
      <c r="D58" s="871" t="s">
        <v>101</v>
      </c>
      <c r="E58" s="929"/>
      <c r="F58" s="929"/>
      <c r="G58" s="930"/>
      <c r="H58" s="874" t="s">
        <v>63</v>
      </c>
      <c r="I58" s="875"/>
      <c r="J58" s="875"/>
      <c r="K58" s="875"/>
      <c r="L58" s="875"/>
      <c r="M58" s="875"/>
      <c r="N58" s="875"/>
      <c r="O58" s="875"/>
      <c r="P58" s="875"/>
      <c r="Q58" s="875"/>
      <c r="R58" s="875"/>
      <c r="S58" s="875"/>
      <c r="T58" s="875"/>
      <c r="U58" s="875"/>
      <c r="V58" s="875"/>
      <c r="W58" s="875"/>
      <c r="X58" s="875"/>
      <c r="Y58" s="875"/>
      <c r="Z58" s="875"/>
      <c r="AA58" s="875"/>
      <c r="AB58" s="875"/>
      <c r="AC58" s="875"/>
      <c r="AD58" s="875"/>
      <c r="AE58" s="875"/>
      <c r="AF58" s="875"/>
      <c r="AG58" s="876"/>
      <c r="AH58" s="904"/>
      <c r="AI58" s="905"/>
      <c r="AJ58" s="905"/>
      <c r="AK58" s="905"/>
      <c r="AL58" s="905"/>
      <c r="AM58" s="905"/>
      <c r="AN58" s="905"/>
      <c r="AO58" s="905"/>
      <c r="AP58" s="905"/>
      <c r="AQ58" s="905"/>
      <c r="AR58" s="905"/>
      <c r="AS58" s="905"/>
      <c r="AT58" s="905"/>
      <c r="AU58" s="905"/>
      <c r="AV58" s="905"/>
      <c r="AW58" s="905"/>
      <c r="AX58" s="905"/>
      <c r="AY58" s="906"/>
    </row>
    <row r="59" spans="1:51" ht="180" customHeight="1" thickBot="1" x14ac:dyDescent="0.2">
      <c r="A59" s="128"/>
      <c r="B59" s="931" t="s">
        <v>64</v>
      </c>
      <c r="C59" s="932"/>
      <c r="D59" s="933" t="s">
        <v>843</v>
      </c>
      <c r="E59" s="934"/>
      <c r="F59" s="934"/>
      <c r="G59" s="934"/>
      <c r="H59" s="934"/>
      <c r="I59" s="934"/>
      <c r="J59" s="934"/>
      <c r="K59" s="934"/>
      <c r="L59" s="934"/>
      <c r="M59" s="934"/>
      <c r="N59" s="934"/>
      <c r="O59" s="934"/>
      <c r="P59" s="934"/>
      <c r="Q59" s="934"/>
      <c r="R59" s="934"/>
      <c r="S59" s="934"/>
      <c r="T59" s="934"/>
      <c r="U59" s="934"/>
      <c r="V59" s="934"/>
      <c r="W59" s="934"/>
      <c r="X59" s="934"/>
      <c r="Y59" s="934"/>
      <c r="Z59" s="934"/>
      <c r="AA59" s="934"/>
      <c r="AB59" s="934"/>
      <c r="AC59" s="934"/>
      <c r="AD59" s="934"/>
      <c r="AE59" s="934"/>
      <c r="AF59" s="934"/>
      <c r="AG59" s="934"/>
      <c r="AH59" s="934"/>
      <c r="AI59" s="934"/>
      <c r="AJ59" s="934"/>
      <c r="AK59" s="934"/>
      <c r="AL59" s="934"/>
      <c r="AM59" s="934"/>
      <c r="AN59" s="934"/>
      <c r="AO59" s="934"/>
      <c r="AP59" s="934"/>
      <c r="AQ59" s="934"/>
      <c r="AR59" s="934"/>
      <c r="AS59" s="934"/>
      <c r="AT59" s="934"/>
      <c r="AU59" s="934"/>
      <c r="AV59" s="934"/>
      <c r="AW59" s="934"/>
      <c r="AX59" s="934"/>
      <c r="AY59" s="935"/>
    </row>
    <row r="60" spans="1:51" ht="20.95" hidden="1" customHeight="1" x14ac:dyDescent="0.15">
      <c r="A60" s="128"/>
      <c r="B60" s="31"/>
      <c r="C60" s="32"/>
      <c r="D60" s="854" t="s">
        <v>65</v>
      </c>
      <c r="E60" s="476"/>
      <c r="F60" s="476"/>
      <c r="G60" s="476"/>
      <c r="H60" s="476"/>
      <c r="I60" s="476"/>
      <c r="J60" s="476"/>
      <c r="K60" s="476"/>
      <c r="L60" s="476"/>
      <c r="M60" s="476"/>
      <c r="N60" s="476"/>
      <c r="O60" s="476"/>
      <c r="P60" s="476"/>
      <c r="Q60" s="476"/>
      <c r="R60" s="476"/>
      <c r="S60" s="476"/>
      <c r="T60" s="476"/>
      <c r="U60" s="476"/>
      <c r="V60" s="476"/>
      <c r="W60" s="476"/>
      <c r="X60" s="476"/>
      <c r="Y60" s="476"/>
      <c r="Z60" s="476"/>
      <c r="AA60" s="476"/>
      <c r="AB60" s="476"/>
      <c r="AC60" s="476"/>
      <c r="AD60" s="476"/>
      <c r="AE60" s="476"/>
      <c r="AF60" s="476"/>
      <c r="AG60" s="476"/>
      <c r="AH60" s="476"/>
      <c r="AI60" s="476"/>
      <c r="AJ60" s="476"/>
      <c r="AK60" s="476"/>
      <c r="AL60" s="476"/>
      <c r="AM60" s="476"/>
      <c r="AN60" s="476"/>
      <c r="AO60" s="476"/>
      <c r="AP60" s="476"/>
      <c r="AQ60" s="476"/>
      <c r="AR60" s="476"/>
      <c r="AS60" s="476"/>
      <c r="AT60" s="476"/>
      <c r="AU60" s="476"/>
      <c r="AV60" s="476"/>
      <c r="AW60" s="476"/>
      <c r="AX60" s="476"/>
      <c r="AY60" s="855"/>
    </row>
    <row r="61" spans="1:51" ht="97.55" hidden="1" customHeight="1" x14ac:dyDescent="0.15">
      <c r="A61" s="128"/>
      <c r="B61" s="31"/>
      <c r="C61" s="32"/>
      <c r="D61" s="960" t="s">
        <v>66</v>
      </c>
      <c r="E61" s="961"/>
      <c r="F61" s="961"/>
      <c r="G61" s="961"/>
      <c r="H61" s="961"/>
      <c r="I61" s="961"/>
      <c r="J61" s="961"/>
      <c r="K61" s="961"/>
      <c r="L61" s="961"/>
      <c r="M61" s="961"/>
      <c r="N61" s="961"/>
      <c r="O61" s="961"/>
      <c r="P61" s="961"/>
      <c r="Q61" s="961"/>
      <c r="R61" s="961"/>
      <c r="S61" s="961"/>
      <c r="T61" s="961"/>
      <c r="U61" s="961"/>
      <c r="V61" s="961"/>
      <c r="W61" s="961"/>
      <c r="X61" s="961"/>
      <c r="Y61" s="961"/>
      <c r="Z61" s="961"/>
      <c r="AA61" s="961"/>
      <c r="AB61" s="961"/>
      <c r="AC61" s="961"/>
      <c r="AD61" s="961"/>
      <c r="AE61" s="961"/>
      <c r="AF61" s="961"/>
      <c r="AG61" s="961"/>
      <c r="AH61" s="961"/>
      <c r="AI61" s="961"/>
      <c r="AJ61" s="961"/>
      <c r="AK61" s="961"/>
      <c r="AL61" s="961"/>
      <c r="AM61" s="961"/>
      <c r="AN61" s="961"/>
      <c r="AO61" s="961"/>
      <c r="AP61" s="961"/>
      <c r="AQ61" s="961"/>
      <c r="AR61" s="961"/>
      <c r="AS61" s="961"/>
      <c r="AT61" s="961"/>
      <c r="AU61" s="961"/>
      <c r="AV61" s="961"/>
      <c r="AW61" s="961"/>
      <c r="AX61" s="961"/>
      <c r="AY61" s="962"/>
    </row>
    <row r="62" spans="1:51" ht="119.8" hidden="1" customHeight="1" x14ac:dyDescent="0.15">
      <c r="A62" s="128"/>
      <c r="B62" s="31"/>
      <c r="C62" s="32"/>
      <c r="D62" s="963" t="s">
        <v>67</v>
      </c>
      <c r="E62" s="964"/>
      <c r="F62" s="964"/>
      <c r="G62" s="964"/>
      <c r="H62" s="964"/>
      <c r="I62" s="964"/>
      <c r="J62" s="964"/>
      <c r="K62" s="964"/>
      <c r="L62" s="964"/>
      <c r="M62" s="964"/>
      <c r="N62" s="964"/>
      <c r="O62" s="964"/>
      <c r="P62" s="964"/>
      <c r="Q62" s="964"/>
      <c r="R62" s="964"/>
      <c r="S62" s="964"/>
      <c r="T62" s="964"/>
      <c r="U62" s="964"/>
      <c r="V62" s="964"/>
      <c r="W62" s="964"/>
      <c r="X62" s="964"/>
      <c r="Y62" s="964"/>
      <c r="Z62" s="964"/>
      <c r="AA62" s="964"/>
      <c r="AB62" s="964"/>
      <c r="AC62" s="964"/>
      <c r="AD62" s="964"/>
      <c r="AE62" s="964"/>
      <c r="AF62" s="964"/>
      <c r="AG62" s="964"/>
      <c r="AH62" s="964"/>
      <c r="AI62" s="964"/>
      <c r="AJ62" s="964"/>
      <c r="AK62" s="964"/>
      <c r="AL62" s="964"/>
      <c r="AM62" s="964"/>
      <c r="AN62" s="964"/>
      <c r="AO62" s="964"/>
      <c r="AP62" s="964"/>
      <c r="AQ62" s="964"/>
      <c r="AR62" s="964"/>
      <c r="AS62" s="964"/>
      <c r="AT62" s="964"/>
      <c r="AU62" s="964"/>
      <c r="AV62" s="964"/>
      <c r="AW62" s="964"/>
      <c r="AX62" s="964"/>
      <c r="AY62" s="965"/>
    </row>
    <row r="63" spans="1:51" ht="20.95" customHeight="1" x14ac:dyDescent="0.15">
      <c r="A63" s="128"/>
      <c r="B63" s="475" t="s">
        <v>68</v>
      </c>
      <c r="C63" s="476"/>
      <c r="D63" s="476"/>
      <c r="E63" s="476"/>
      <c r="F63" s="476"/>
      <c r="G63" s="476"/>
      <c r="H63" s="476"/>
      <c r="I63" s="476"/>
      <c r="J63" s="476"/>
      <c r="K63" s="476"/>
      <c r="L63" s="476"/>
      <c r="M63" s="476"/>
      <c r="N63" s="476"/>
      <c r="O63" s="476"/>
      <c r="P63" s="476"/>
      <c r="Q63" s="476"/>
      <c r="R63" s="476"/>
      <c r="S63" s="476"/>
      <c r="T63" s="476"/>
      <c r="U63" s="476"/>
      <c r="V63" s="476"/>
      <c r="W63" s="476"/>
      <c r="X63" s="476"/>
      <c r="Y63" s="476"/>
      <c r="Z63" s="476"/>
      <c r="AA63" s="476"/>
      <c r="AB63" s="476"/>
      <c r="AC63" s="476"/>
      <c r="AD63" s="476"/>
      <c r="AE63" s="476"/>
      <c r="AF63" s="476"/>
      <c r="AG63" s="476"/>
      <c r="AH63" s="476"/>
      <c r="AI63" s="476"/>
      <c r="AJ63" s="476"/>
      <c r="AK63" s="476"/>
      <c r="AL63" s="476"/>
      <c r="AM63" s="476"/>
      <c r="AN63" s="476"/>
      <c r="AO63" s="476"/>
      <c r="AP63" s="476"/>
      <c r="AQ63" s="476"/>
      <c r="AR63" s="476"/>
      <c r="AS63" s="476"/>
      <c r="AT63" s="476"/>
      <c r="AU63" s="476"/>
      <c r="AV63" s="476"/>
      <c r="AW63" s="476"/>
      <c r="AX63" s="476"/>
      <c r="AY63" s="855"/>
    </row>
    <row r="64" spans="1:51" ht="122.4" customHeight="1" x14ac:dyDescent="0.15">
      <c r="A64" s="129"/>
      <c r="B64" s="966" t="s">
        <v>844</v>
      </c>
      <c r="C64" s="967"/>
      <c r="D64" s="967"/>
      <c r="E64" s="967"/>
      <c r="F64" s="968"/>
      <c r="G64" s="969" t="s">
        <v>845</v>
      </c>
      <c r="H64" s="970"/>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970"/>
      <c r="AK64" s="970"/>
      <c r="AL64" s="970"/>
      <c r="AM64" s="970"/>
      <c r="AN64" s="970"/>
      <c r="AO64" s="970"/>
      <c r="AP64" s="970"/>
      <c r="AQ64" s="970"/>
      <c r="AR64" s="970"/>
      <c r="AS64" s="970"/>
      <c r="AT64" s="970"/>
      <c r="AU64" s="970"/>
      <c r="AV64" s="970"/>
      <c r="AW64" s="970"/>
      <c r="AX64" s="970"/>
      <c r="AY64" s="971"/>
    </row>
    <row r="65" spans="1:51" ht="18.350000000000001" customHeight="1" x14ac:dyDescent="0.15">
      <c r="A65" s="129"/>
      <c r="B65" s="942" t="s">
        <v>69</v>
      </c>
      <c r="C65" s="943"/>
      <c r="D65" s="943"/>
      <c r="E65" s="943"/>
      <c r="F65" s="943"/>
      <c r="G65" s="943"/>
      <c r="H65" s="943"/>
      <c r="I65" s="943"/>
      <c r="J65" s="943"/>
      <c r="K65" s="943"/>
      <c r="L65" s="943"/>
      <c r="M65" s="943"/>
      <c r="N65" s="943"/>
      <c r="O65" s="943"/>
      <c r="P65" s="943"/>
      <c r="Q65" s="943"/>
      <c r="R65" s="943"/>
      <c r="S65" s="943"/>
      <c r="T65" s="943"/>
      <c r="U65" s="943"/>
      <c r="V65" s="943"/>
      <c r="W65" s="943"/>
      <c r="X65" s="943"/>
      <c r="Y65" s="943"/>
      <c r="Z65" s="943"/>
      <c r="AA65" s="943"/>
      <c r="AB65" s="943"/>
      <c r="AC65" s="943"/>
      <c r="AD65" s="943"/>
      <c r="AE65" s="943"/>
      <c r="AF65" s="943"/>
      <c r="AG65" s="943"/>
      <c r="AH65" s="943"/>
      <c r="AI65" s="943"/>
      <c r="AJ65" s="943"/>
      <c r="AK65" s="943"/>
      <c r="AL65" s="943"/>
      <c r="AM65" s="943"/>
      <c r="AN65" s="943"/>
      <c r="AO65" s="943"/>
      <c r="AP65" s="943"/>
      <c r="AQ65" s="943"/>
      <c r="AR65" s="943"/>
      <c r="AS65" s="943"/>
      <c r="AT65" s="943"/>
      <c r="AU65" s="943"/>
      <c r="AV65" s="943"/>
      <c r="AW65" s="943"/>
      <c r="AX65" s="943"/>
      <c r="AY65" s="944"/>
    </row>
    <row r="66" spans="1:51" ht="119.15" customHeight="1" thickBot="1" x14ac:dyDescent="0.2">
      <c r="A66" s="129"/>
      <c r="B66" s="945" t="s">
        <v>846</v>
      </c>
      <c r="C66" s="946"/>
      <c r="D66" s="946"/>
      <c r="E66" s="946"/>
      <c r="F66" s="947"/>
      <c r="G66" s="948" t="s">
        <v>847</v>
      </c>
      <c r="H66" s="949"/>
      <c r="I66" s="949"/>
      <c r="J66" s="949"/>
      <c r="K66" s="949"/>
      <c r="L66" s="949"/>
      <c r="M66" s="949"/>
      <c r="N66" s="949"/>
      <c r="O66" s="949"/>
      <c r="P66" s="949"/>
      <c r="Q66" s="949"/>
      <c r="R66" s="949"/>
      <c r="S66" s="949"/>
      <c r="T66" s="949"/>
      <c r="U66" s="949"/>
      <c r="V66" s="949"/>
      <c r="W66" s="949"/>
      <c r="X66" s="949"/>
      <c r="Y66" s="949"/>
      <c r="Z66" s="949"/>
      <c r="AA66" s="949"/>
      <c r="AB66" s="949"/>
      <c r="AC66" s="949"/>
      <c r="AD66" s="949"/>
      <c r="AE66" s="949"/>
      <c r="AF66" s="949"/>
      <c r="AG66" s="949"/>
      <c r="AH66" s="949"/>
      <c r="AI66" s="949"/>
      <c r="AJ66" s="949"/>
      <c r="AK66" s="949"/>
      <c r="AL66" s="949"/>
      <c r="AM66" s="949"/>
      <c r="AN66" s="949"/>
      <c r="AO66" s="949"/>
      <c r="AP66" s="949"/>
      <c r="AQ66" s="949"/>
      <c r="AR66" s="949"/>
      <c r="AS66" s="949"/>
      <c r="AT66" s="949"/>
      <c r="AU66" s="949"/>
      <c r="AV66" s="949"/>
      <c r="AW66" s="949"/>
      <c r="AX66" s="949"/>
      <c r="AY66" s="950"/>
    </row>
    <row r="67" spans="1:51" ht="19.649999999999999" customHeight="1" x14ac:dyDescent="0.15">
      <c r="A67" s="129"/>
      <c r="B67" s="951" t="s">
        <v>70</v>
      </c>
      <c r="C67" s="952"/>
      <c r="D67" s="952"/>
      <c r="E67" s="952"/>
      <c r="F67" s="952"/>
      <c r="G67" s="952"/>
      <c r="H67" s="952"/>
      <c r="I67" s="952"/>
      <c r="J67" s="952"/>
      <c r="K67" s="952"/>
      <c r="L67" s="952"/>
      <c r="M67" s="952"/>
      <c r="N67" s="952"/>
      <c r="O67" s="952"/>
      <c r="P67" s="952"/>
      <c r="Q67" s="952"/>
      <c r="R67" s="952"/>
      <c r="S67" s="952"/>
      <c r="T67" s="952"/>
      <c r="U67" s="952"/>
      <c r="V67" s="952"/>
      <c r="W67" s="952"/>
      <c r="X67" s="952"/>
      <c r="Y67" s="952"/>
      <c r="Z67" s="952"/>
      <c r="AA67" s="952"/>
      <c r="AB67" s="952"/>
      <c r="AC67" s="952"/>
      <c r="AD67" s="952"/>
      <c r="AE67" s="952"/>
      <c r="AF67" s="952"/>
      <c r="AG67" s="952"/>
      <c r="AH67" s="952"/>
      <c r="AI67" s="952"/>
      <c r="AJ67" s="952"/>
      <c r="AK67" s="952"/>
      <c r="AL67" s="952"/>
      <c r="AM67" s="952"/>
      <c r="AN67" s="952"/>
      <c r="AO67" s="952"/>
      <c r="AP67" s="952"/>
      <c r="AQ67" s="952"/>
      <c r="AR67" s="952"/>
      <c r="AS67" s="952"/>
      <c r="AT67" s="952"/>
      <c r="AU67" s="952"/>
      <c r="AV67" s="952"/>
      <c r="AW67" s="952"/>
      <c r="AX67" s="952"/>
      <c r="AY67" s="953"/>
    </row>
    <row r="68" spans="1:51" ht="155.80000000000001" customHeight="1" thickBot="1" x14ac:dyDescent="0.2">
      <c r="A68" s="129"/>
      <c r="B68" s="954"/>
      <c r="C68" s="955"/>
      <c r="D68" s="955"/>
      <c r="E68" s="955"/>
      <c r="F68" s="955"/>
      <c r="G68" s="955"/>
      <c r="H68" s="955"/>
      <c r="I68" s="955"/>
      <c r="J68" s="955"/>
      <c r="K68" s="955"/>
      <c r="L68" s="955"/>
      <c r="M68" s="955"/>
      <c r="N68" s="955"/>
      <c r="O68" s="955"/>
      <c r="P68" s="955"/>
      <c r="Q68" s="955"/>
      <c r="R68" s="955"/>
      <c r="S68" s="955"/>
      <c r="T68" s="955"/>
      <c r="U68" s="955"/>
      <c r="V68" s="955"/>
      <c r="W68" s="955"/>
      <c r="X68" s="955"/>
      <c r="Y68" s="955"/>
      <c r="Z68" s="955"/>
      <c r="AA68" s="955"/>
      <c r="AB68" s="955"/>
      <c r="AC68" s="955"/>
      <c r="AD68" s="955"/>
      <c r="AE68" s="955"/>
      <c r="AF68" s="955"/>
      <c r="AG68" s="955"/>
      <c r="AH68" s="955"/>
      <c r="AI68" s="955"/>
      <c r="AJ68" s="955"/>
      <c r="AK68" s="955"/>
      <c r="AL68" s="955"/>
      <c r="AM68" s="955"/>
      <c r="AN68" s="955"/>
      <c r="AO68" s="955"/>
      <c r="AP68" s="955"/>
      <c r="AQ68" s="955"/>
      <c r="AR68" s="955"/>
      <c r="AS68" s="955"/>
      <c r="AT68" s="955"/>
      <c r="AU68" s="955"/>
      <c r="AV68" s="955"/>
      <c r="AW68" s="955"/>
      <c r="AX68" s="955"/>
      <c r="AY68" s="956"/>
    </row>
    <row r="69" spans="1:51" ht="19.649999999999999" customHeight="1" x14ac:dyDescent="0.15">
      <c r="A69" s="129"/>
      <c r="B69" s="957" t="s">
        <v>71</v>
      </c>
      <c r="C69" s="958"/>
      <c r="D69" s="958"/>
      <c r="E69" s="958"/>
      <c r="F69" s="958"/>
      <c r="G69" s="958"/>
      <c r="H69" s="958"/>
      <c r="I69" s="958"/>
      <c r="J69" s="958"/>
      <c r="K69" s="958"/>
      <c r="L69" s="958"/>
      <c r="M69" s="958"/>
      <c r="N69" s="958"/>
      <c r="O69" s="958"/>
      <c r="P69" s="958"/>
      <c r="Q69" s="958"/>
      <c r="R69" s="958"/>
      <c r="S69" s="958"/>
      <c r="T69" s="958"/>
      <c r="U69" s="958"/>
      <c r="V69" s="958"/>
      <c r="W69" s="958"/>
      <c r="X69" s="958"/>
      <c r="Y69" s="958"/>
      <c r="Z69" s="958"/>
      <c r="AA69" s="958"/>
      <c r="AB69" s="958"/>
      <c r="AC69" s="958"/>
      <c r="AD69" s="958"/>
      <c r="AE69" s="958"/>
      <c r="AF69" s="958"/>
      <c r="AG69" s="958"/>
      <c r="AH69" s="958"/>
      <c r="AI69" s="958"/>
      <c r="AJ69" s="958"/>
      <c r="AK69" s="958"/>
      <c r="AL69" s="958"/>
      <c r="AM69" s="958"/>
      <c r="AN69" s="958"/>
      <c r="AO69" s="958"/>
      <c r="AP69" s="958"/>
      <c r="AQ69" s="958"/>
      <c r="AR69" s="958"/>
      <c r="AS69" s="958"/>
      <c r="AT69" s="958"/>
      <c r="AU69" s="958"/>
      <c r="AV69" s="958"/>
      <c r="AW69" s="958"/>
      <c r="AX69" s="958"/>
      <c r="AY69" s="959"/>
    </row>
    <row r="70" spans="1:51" ht="20" customHeight="1" x14ac:dyDescent="0.15">
      <c r="A70" s="129"/>
      <c r="B70" s="130" t="s">
        <v>72</v>
      </c>
      <c r="C70" s="131"/>
      <c r="D70" s="131"/>
      <c r="E70" s="131"/>
      <c r="F70" s="131"/>
      <c r="G70" s="131"/>
      <c r="H70" s="131"/>
      <c r="I70" s="131"/>
      <c r="J70" s="131"/>
      <c r="K70" s="131"/>
      <c r="L70" s="132"/>
      <c r="M70" s="972"/>
      <c r="N70" s="973"/>
      <c r="O70" s="973"/>
      <c r="P70" s="973"/>
      <c r="Q70" s="973"/>
      <c r="R70" s="973"/>
      <c r="S70" s="973"/>
      <c r="T70" s="973"/>
      <c r="U70" s="973"/>
      <c r="V70" s="973"/>
      <c r="W70" s="973"/>
      <c r="X70" s="973"/>
      <c r="Y70" s="973"/>
      <c r="Z70" s="973"/>
      <c r="AA70" s="974"/>
      <c r="AB70" s="131" t="s">
        <v>73</v>
      </c>
      <c r="AC70" s="131"/>
      <c r="AD70" s="131"/>
      <c r="AE70" s="131"/>
      <c r="AF70" s="131"/>
      <c r="AG70" s="131"/>
      <c r="AH70" s="131"/>
      <c r="AI70" s="131"/>
      <c r="AJ70" s="131"/>
      <c r="AK70" s="132"/>
      <c r="AL70" s="972" t="s">
        <v>848</v>
      </c>
      <c r="AM70" s="973"/>
      <c r="AN70" s="973"/>
      <c r="AO70" s="973"/>
      <c r="AP70" s="973"/>
      <c r="AQ70" s="973"/>
      <c r="AR70" s="973"/>
      <c r="AS70" s="973"/>
      <c r="AT70" s="973"/>
      <c r="AU70" s="973"/>
      <c r="AV70" s="973"/>
      <c r="AW70" s="973"/>
      <c r="AX70" s="973"/>
      <c r="AY70" s="975"/>
    </row>
    <row r="71" spans="1:51" ht="2.95" customHeight="1" x14ac:dyDescent="0.15">
      <c r="A71" s="128"/>
      <c r="B71" s="25"/>
      <c r="C71" s="25"/>
      <c r="D71" s="133"/>
      <c r="E71" s="133"/>
      <c r="F71" s="133"/>
      <c r="G71" s="133"/>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row>
    <row r="72" spans="1:51" ht="2.95" customHeight="1" thickBot="1" x14ac:dyDescent="0.2">
      <c r="A72" s="128"/>
      <c r="B72" s="27"/>
      <c r="C72" s="27"/>
      <c r="D72" s="134"/>
      <c r="E72" s="134"/>
      <c r="F72" s="134"/>
      <c r="G72" s="134"/>
      <c r="H72" s="134"/>
      <c r="I72" s="134"/>
      <c r="J72" s="134"/>
      <c r="K72" s="134"/>
      <c r="L72" s="134"/>
      <c r="M72" s="134"/>
      <c r="N72" s="134"/>
      <c r="O72" s="134"/>
      <c r="P72" s="134"/>
      <c r="Q72" s="134"/>
      <c r="R72" s="134"/>
      <c r="S72" s="134"/>
      <c r="T72" s="134"/>
      <c r="U72" s="134"/>
      <c r="V72" s="134"/>
      <c r="W72" s="134"/>
      <c r="X72" s="134"/>
      <c r="Y72" s="134"/>
      <c r="Z72" s="134"/>
      <c r="AA72" s="134"/>
      <c r="AB72" s="134"/>
      <c r="AC72" s="134"/>
      <c r="AD72" s="134"/>
      <c r="AE72" s="134"/>
      <c r="AF72" s="134"/>
      <c r="AG72" s="134"/>
      <c r="AH72" s="134"/>
      <c r="AI72" s="134"/>
      <c r="AJ72" s="134"/>
      <c r="AK72" s="134"/>
      <c r="AL72" s="134"/>
      <c r="AM72" s="134"/>
      <c r="AN72" s="134"/>
      <c r="AO72" s="134"/>
      <c r="AP72" s="134"/>
      <c r="AQ72" s="134"/>
      <c r="AR72" s="134"/>
      <c r="AS72" s="134"/>
      <c r="AT72" s="134"/>
      <c r="AU72" s="134"/>
      <c r="AV72" s="134"/>
      <c r="AW72" s="134"/>
      <c r="AX72" s="134"/>
      <c r="AY72" s="134"/>
    </row>
    <row r="73" spans="1:51" ht="385.55" customHeight="1" x14ac:dyDescent="0.15">
      <c r="A73" s="129"/>
      <c r="B73" s="976" t="s">
        <v>849</v>
      </c>
      <c r="C73" s="977"/>
      <c r="D73" s="977"/>
      <c r="E73" s="977"/>
      <c r="F73" s="977"/>
      <c r="G73" s="978"/>
      <c r="H73" s="135"/>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6"/>
      <c r="AS73" s="136"/>
      <c r="AT73" s="136"/>
      <c r="AU73" s="136"/>
      <c r="AV73" s="136"/>
      <c r="AW73" s="136"/>
      <c r="AX73" s="136"/>
      <c r="AY73" s="137"/>
    </row>
    <row r="74" spans="1:51" ht="348.9" customHeight="1" x14ac:dyDescent="0.15">
      <c r="B74" s="377"/>
      <c r="C74" s="378"/>
      <c r="D74" s="378"/>
      <c r="E74" s="378"/>
      <c r="F74" s="378"/>
      <c r="G74" s="379"/>
      <c r="H74" s="138"/>
      <c r="I74" s="139"/>
      <c r="J74" s="139"/>
      <c r="K74" s="139"/>
      <c r="L74" s="139"/>
      <c r="M74" s="139"/>
      <c r="N74" s="139"/>
      <c r="O74" s="139"/>
      <c r="P74" s="139"/>
      <c r="Q74" s="139"/>
      <c r="R74" s="139"/>
      <c r="S74" s="139"/>
      <c r="T74" s="139"/>
      <c r="U74" s="139"/>
      <c r="V74" s="139"/>
      <c r="W74" s="139"/>
      <c r="X74" s="139"/>
      <c r="Y74" s="139"/>
      <c r="Z74" s="139"/>
      <c r="AA74" s="139"/>
      <c r="AB74" s="139"/>
      <c r="AC74" s="139"/>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40"/>
    </row>
    <row r="75" spans="1:51" ht="324" customHeight="1" thickBot="1" x14ac:dyDescent="0.2">
      <c r="B75" s="377"/>
      <c r="C75" s="378"/>
      <c r="D75" s="378"/>
      <c r="E75" s="378"/>
      <c r="F75" s="378"/>
      <c r="G75" s="379"/>
      <c r="H75" s="138"/>
      <c r="I75" s="139"/>
      <c r="J75" s="139"/>
      <c r="K75" s="139"/>
      <c r="L75" s="139"/>
      <c r="M75" s="139"/>
      <c r="N75" s="139"/>
      <c r="O75" s="139"/>
      <c r="P75" s="139"/>
      <c r="Q75" s="139"/>
      <c r="R75" s="139"/>
      <c r="S75" s="139"/>
      <c r="T75" s="139"/>
      <c r="U75" s="139"/>
      <c r="V75" s="139"/>
      <c r="W75" s="139"/>
      <c r="X75" s="139"/>
      <c r="Y75" s="139"/>
      <c r="Z75" s="139"/>
      <c r="AA75" s="139"/>
      <c r="AB75" s="139"/>
      <c r="AC75" s="139"/>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40"/>
    </row>
    <row r="76" spans="1:51" ht="2.95" customHeight="1" x14ac:dyDescent="0.15">
      <c r="B76" s="141"/>
      <c r="C76" s="141"/>
      <c r="D76" s="141"/>
      <c r="E76" s="141"/>
      <c r="F76" s="141"/>
      <c r="G76" s="141"/>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row>
    <row r="77" spans="1:51" ht="2.95" customHeight="1" thickBot="1" x14ac:dyDescent="0.2">
      <c r="B77" s="142"/>
      <c r="C77" s="142"/>
      <c r="D77" s="142"/>
      <c r="E77" s="142"/>
      <c r="F77" s="142"/>
      <c r="G77" s="142"/>
      <c r="H77" s="143"/>
      <c r="I77" s="143"/>
      <c r="J77" s="143"/>
      <c r="K77" s="143"/>
      <c r="L77" s="143"/>
      <c r="M77" s="143"/>
      <c r="N77" s="143"/>
      <c r="O77" s="143"/>
      <c r="P77" s="143"/>
      <c r="Q77" s="143"/>
      <c r="R77" s="143"/>
      <c r="S77" s="143"/>
      <c r="T77" s="143"/>
      <c r="U77" s="143"/>
      <c r="V77" s="143"/>
      <c r="W77" s="143"/>
      <c r="X77" s="143"/>
      <c r="Y77" s="143"/>
      <c r="Z77" s="143"/>
      <c r="AA77" s="143"/>
      <c r="AB77" s="143"/>
      <c r="AC77" s="143"/>
      <c r="AD77" s="143"/>
      <c r="AE77" s="143"/>
      <c r="AF77" s="143"/>
      <c r="AG77" s="143"/>
      <c r="AH77" s="143"/>
      <c r="AI77" s="143"/>
      <c r="AJ77" s="143"/>
      <c r="AK77" s="143"/>
      <c r="AL77" s="143"/>
      <c r="AM77" s="143"/>
      <c r="AN77" s="143"/>
      <c r="AO77" s="143"/>
      <c r="AP77" s="143"/>
      <c r="AQ77" s="143"/>
      <c r="AR77" s="143"/>
      <c r="AS77" s="143"/>
      <c r="AT77" s="143"/>
      <c r="AU77" s="143"/>
      <c r="AV77" s="143"/>
      <c r="AW77" s="143"/>
      <c r="AX77" s="143"/>
      <c r="AY77" s="143"/>
    </row>
    <row r="78" spans="1:51" ht="24.75" customHeight="1" x14ac:dyDescent="0.15">
      <c r="B78" s="472" t="s">
        <v>850</v>
      </c>
      <c r="C78" s="473"/>
      <c r="D78" s="473"/>
      <c r="E78" s="473"/>
      <c r="F78" s="473"/>
      <c r="G78" s="474"/>
      <c r="H78" s="982" t="s">
        <v>851</v>
      </c>
      <c r="I78" s="983"/>
      <c r="J78" s="983"/>
      <c r="K78" s="983"/>
      <c r="L78" s="983"/>
      <c r="M78" s="983"/>
      <c r="N78" s="983"/>
      <c r="O78" s="983"/>
      <c r="P78" s="983"/>
      <c r="Q78" s="983"/>
      <c r="R78" s="983"/>
      <c r="S78" s="983"/>
      <c r="T78" s="983"/>
      <c r="U78" s="983"/>
      <c r="V78" s="983"/>
      <c r="W78" s="983"/>
      <c r="X78" s="983"/>
      <c r="Y78" s="983"/>
      <c r="Z78" s="983"/>
      <c r="AA78" s="983"/>
      <c r="AB78" s="983"/>
      <c r="AC78" s="984"/>
      <c r="AD78" s="982" t="s">
        <v>852</v>
      </c>
      <c r="AE78" s="983"/>
      <c r="AF78" s="983"/>
      <c r="AG78" s="983"/>
      <c r="AH78" s="983"/>
      <c r="AI78" s="983"/>
      <c r="AJ78" s="983"/>
      <c r="AK78" s="983"/>
      <c r="AL78" s="983"/>
      <c r="AM78" s="983"/>
      <c r="AN78" s="983"/>
      <c r="AO78" s="983"/>
      <c r="AP78" s="983"/>
      <c r="AQ78" s="983"/>
      <c r="AR78" s="983"/>
      <c r="AS78" s="983"/>
      <c r="AT78" s="983"/>
      <c r="AU78" s="983"/>
      <c r="AV78" s="983"/>
      <c r="AW78" s="983"/>
      <c r="AX78" s="983"/>
      <c r="AY78" s="985"/>
    </row>
    <row r="79" spans="1:51" ht="24.75" customHeight="1" x14ac:dyDescent="0.15">
      <c r="B79" s="472"/>
      <c r="C79" s="473"/>
      <c r="D79" s="473"/>
      <c r="E79" s="473"/>
      <c r="F79" s="473"/>
      <c r="G79" s="474"/>
      <c r="H79" s="986" t="s">
        <v>37</v>
      </c>
      <c r="I79" s="821"/>
      <c r="J79" s="821"/>
      <c r="K79" s="821"/>
      <c r="L79" s="821"/>
      <c r="M79" s="987" t="s">
        <v>76</v>
      </c>
      <c r="N79" s="541"/>
      <c r="O79" s="541"/>
      <c r="P79" s="541"/>
      <c r="Q79" s="541"/>
      <c r="R79" s="541"/>
      <c r="S79" s="541"/>
      <c r="T79" s="541"/>
      <c r="U79" s="541"/>
      <c r="V79" s="541"/>
      <c r="W79" s="541"/>
      <c r="X79" s="541"/>
      <c r="Y79" s="542"/>
      <c r="Z79" s="988" t="s">
        <v>77</v>
      </c>
      <c r="AA79" s="989"/>
      <c r="AB79" s="989"/>
      <c r="AC79" s="990"/>
      <c r="AD79" s="986" t="s">
        <v>37</v>
      </c>
      <c r="AE79" s="821"/>
      <c r="AF79" s="821"/>
      <c r="AG79" s="821"/>
      <c r="AH79" s="821"/>
      <c r="AI79" s="987" t="s">
        <v>76</v>
      </c>
      <c r="AJ79" s="541"/>
      <c r="AK79" s="541"/>
      <c r="AL79" s="541"/>
      <c r="AM79" s="541"/>
      <c r="AN79" s="541"/>
      <c r="AO79" s="541"/>
      <c r="AP79" s="541"/>
      <c r="AQ79" s="541"/>
      <c r="AR79" s="541"/>
      <c r="AS79" s="541"/>
      <c r="AT79" s="541"/>
      <c r="AU79" s="542"/>
      <c r="AV79" s="988" t="s">
        <v>77</v>
      </c>
      <c r="AW79" s="989"/>
      <c r="AX79" s="989"/>
      <c r="AY79" s="1002"/>
    </row>
    <row r="80" spans="1:51" ht="24.75" customHeight="1" x14ac:dyDescent="0.15">
      <c r="B80" s="472"/>
      <c r="C80" s="473"/>
      <c r="D80" s="473"/>
      <c r="E80" s="473"/>
      <c r="F80" s="473"/>
      <c r="G80" s="474"/>
      <c r="H80" s="1003" t="s">
        <v>853</v>
      </c>
      <c r="I80" s="882"/>
      <c r="J80" s="882"/>
      <c r="K80" s="882"/>
      <c r="L80" s="883"/>
      <c r="M80" s="1004" t="s">
        <v>853</v>
      </c>
      <c r="N80" s="1005"/>
      <c r="O80" s="1005"/>
      <c r="P80" s="1005"/>
      <c r="Q80" s="1005"/>
      <c r="R80" s="1005"/>
      <c r="S80" s="1005"/>
      <c r="T80" s="1005"/>
      <c r="U80" s="1005"/>
      <c r="V80" s="1005"/>
      <c r="W80" s="1005"/>
      <c r="X80" s="1005"/>
      <c r="Y80" s="1006"/>
      <c r="Z80" s="1007">
        <v>37.344999999999999</v>
      </c>
      <c r="AA80" s="1008"/>
      <c r="AB80" s="1008"/>
      <c r="AC80" s="1009"/>
      <c r="AD80" s="881" t="s">
        <v>854</v>
      </c>
      <c r="AE80" s="1010"/>
      <c r="AF80" s="1010"/>
      <c r="AG80" s="1010"/>
      <c r="AH80" s="1011"/>
      <c r="AI80" s="1012" t="s">
        <v>855</v>
      </c>
      <c r="AJ80" s="1013"/>
      <c r="AK80" s="1013"/>
      <c r="AL80" s="1013"/>
      <c r="AM80" s="1013"/>
      <c r="AN80" s="1013"/>
      <c r="AO80" s="1013"/>
      <c r="AP80" s="1013"/>
      <c r="AQ80" s="1013"/>
      <c r="AR80" s="1013"/>
      <c r="AS80" s="1013"/>
      <c r="AT80" s="1013"/>
      <c r="AU80" s="1014"/>
      <c r="AV80" s="1007">
        <v>8232.6180000000004</v>
      </c>
      <c r="AW80" s="1008"/>
      <c r="AX80" s="1008"/>
      <c r="AY80" s="1015"/>
    </row>
    <row r="81" spans="2:51" ht="24.75" customHeight="1" x14ac:dyDescent="0.15">
      <c r="B81" s="472"/>
      <c r="C81" s="473"/>
      <c r="D81" s="473"/>
      <c r="E81" s="473"/>
      <c r="F81" s="473"/>
      <c r="G81" s="474"/>
      <c r="H81" s="991" t="s">
        <v>856</v>
      </c>
      <c r="I81" s="908"/>
      <c r="J81" s="908"/>
      <c r="K81" s="908"/>
      <c r="L81" s="909"/>
      <c r="M81" s="992" t="s">
        <v>857</v>
      </c>
      <c r="N81" s="993"/>
      <c r="O81" s="993"/>
      <c r="P81" s="993"/>
      <c r="Q81" s="993"/>
      <c r="R81" s="993"/>
      <c r="S81" s="993"/>
      <c r="T81" s="993"/>
      <c r="U81" s="993"/>
      <c r="V81" s="993"/>
      <c r="W81" s="993"/>
      <c r="X81" s="993"/>
      <c r="Y81" s="994"/>
      <c r="Z81" s="995">
        <v>9.5719999999999992</v>
      </c>
      <c r="AA81" s="996"/>
      <c r="AB81" s="996"/>
      <c r="AC81" s="997"/>
      <c r="AD81" s="916"/>
      <c r="AE81" s="917"/>
      <c r="AF81" s="917"/>
      <c r="AG81" s="917"/>
      <c r="AH81" s="918"/>
      <c r="AI81" s="998"/>
      <c r="AJ81" s="999"/>
      <c r="AK81" s="999"/>
      <c r="AL81" s="999"/>
      <c r="AM81" s="999"/>
      <c r="AN81" s="999"/>
      <c r="AO81" s="999"/>
      <c r="AP81" s="999"/>
      <c r="AQ81" s="999"/>
      <c r="AR81" s="999"/>
      <c r="AS81" s="999"/>
      <c r="AT81" s="999"/>
      <c r="AU81" s="1000"/>
      <c r="AV81" s="995"/>
      <c r="AW81" s="996"/>
      <c r="AX81" s="996"/>
      <c r="AY81" s="1001"/>
    </row>
    <row r="82" spans="2:51" ht="24.75" customHeight="1" x14ac:dyDescent="0.15">
      <c r="B82" s="472"/>
      <c r="C82" s="473"/>
      <c r="D82" s="473"/>
      <c r="E82" s="473"/>
      <c r="F82" s="473"/>
      <c r="G82" s="474"/>
      <c r="H82" s="916"/>
      <c r="I82" s="917"/>
      <c r="J82" s="917"/>
      <c r="K82" s="917"/>
      <c r="L82" s="918"/>
      <c r="M82" s="998"/>
      <c r="N82" s="999"/>
      <c r="O82" s="999"/>
      <c r="P82" s="999"/>
      <c r="Q82" s="999"/>
      <c r="R82" s="999"/>
      <c r="S82" s="999"/>
      <c r="T82" s="999"/>
      <c r="U82" s="999"/>
      <c r="V82" s="999"/>
      <c r="W82" s="999"/>
      <c r="X82" s="999"/>
      <c r="Y82" s="1000"/>
      <c r="Z82" s="995"/>
      <c r="AA82" s="996"/>
      <c r="AB82" s="996"/>
      <c r="AC82" s="997"/>
      <c r="AD82" s="916"/>
      <c r="AE82" s="917"/>
      <c r="AF82" s="917"/>
      <c r="AG82" s="917"/>
      <c r="AH82" s="918"/>
      <c r="AI82" s="998"/>
      <c r="AJ82" s="999"/>
      <c r="AK82" s="999"/>
      <c r="AL82" s="999"/>
      <c r="AM82" s="999"/>
      <c r="AN82" s="999"/>
      <c r="AO82" s="999"/>
      <c r="AP82" s="999"/>
      <c r="AQ82" s="999"/>
      <c r="AR82" s="999"/>
      <c r="AS82" s="999"/>
      <c r="AT82" s="999"/>
      <c r="AU82" s="1000"/>
      <c r="AV82" s="995"/>
      <c r="AW82" s="996"/>
      <c r="AX82" s="996"/>
      <c r="AY82" s="1001"/>
    </row>
    <row r="83" spans="2:51" ht="24.75" customHeight="1" x14ac:dyDescent="0.15">
      <c r="B83" s="472"/>
      <c r="C83" s="473"/>
      <c r="D83" s="473"/>
      <c r="E83" s="473"/>
      <c r="F83" s="473"/>
      <c r="G83" s="474"/>
      <c r="H83" s="916"/>
      <c r="I83" s="917"/>
      <c r="J83" s="917"/>
      <c r="K83" s="917"/>
      <c r="L83" s="918"/>
      <c r="M83" s="998"/>
      <c r="N83" s="999"/>
      <c r="O83" s="999"/>
      <c r="P83" s="999"/>
      <c r="Q83" s="999"/>
      <c r="R83" s="999"/>
      <c r="S83" s="999"/>
      <c r="T83" s="999"/>
      <c r="U83" s="999"/>
      <c r="V83" s="999"/>
      <c r="W83" s="999"/>
      <c r="X83" s="999"/>
      <c r="Y83" s="1000"/>
      <c r="Z83" s="995"/>
      <c r="AA83" s="996"/>
      <c r="AB83" s="996"/>
      <c r="AC83" s="997"/>
      <c r="AD83" s="916"/>
      <c r="AE83" s="917"/>
      <c r="AF83" s="917"/>
      <c r="AG83" s="917"/>
      <c r="AH83" s="918"/>
      <c r="AI83" s="998"/>
      <c r="AJ83" s="999"/>
      <c r="AK83" s="999"/>
      <c r="AL83" s="999"/>
      <c r="AM83" s="999"/>
      <c r="AN83" s="999"/>
      <c r="AO83" s="999"/>
      <c r="AP83" s="999"/>
      <c r="AQ83" s="999"/>
      <c r="AR83" s="999"/>
      <c r="AS83" s="999"/>
      <c r="AT83" s="999"/>
      <c r="AU83" s="1000"/>
      <c r="AV83" s="995"/>
      <c r="AW83" s="996"/>
      <c r="AX83" s="996"/>
      <c r="AY83" s="1001"/>
    </row>
    <row r="84" spans="2:51" ht="24.75" customHeight="1" x14ac:dyDescent="0.15">
      <c r="B84" s="472"/>
      <c r="C84" s="473"/>
      <c r="D84" s="473"/>
      <c r="E84" s="473"/>
      <c r="F84" s="473"/>
      <c r="G84" s="474"/>
      <c r="H84" s="916"/>
      <c r="I84" s="917"/>
      <c r="J84" s="917"/>
      <c r="K84" s="917"/>
      <c r="L84" s="918"/>
      <c r="M84" s="998"/>
      <c r="N84" s="999"/>
      <c r="O84" s="999"/>
      <c r="P84" s="999"/>
      <c r="Q84" s="999"/>
      <c r="R84" s="999"/>
      <c r="S84" s="999"/>
      <c r="T84" s="999"/>
      <c r="U84" s="999"/>
      <c r="V84" s="999"/>
      <c r="W84" s="999"/>
      <c r="X84" s="999"/>
      <c r="Y84" s="1000"/>
      <c r="Z84" s="995"/>
      <c r="AA84" s="996"/>
      <c r="AB84" s="996"/>
      <c r="AC84" s="996"/>
      <c r="AD84" s="916"/>
      <c r="AE84" s="917"/>
      <c r="AF84" s="917"/>
      <c r="AG84" s="917"/>
      <c r="AH84" s="918"/>
      <c r="AI84" s="998"/>
      <c r="AJ84" s="999"/>
      <c r="AK84" s="999"/>
      <c r="AL84" s="999"/>
      <c r="AM84" s="999"/>
      <c r="AN84" s="999"/>
      <c r="AO84" s="999"/>
      <c r="AP84" s="999"/>
      <c r="AQ84" s="999"/>
      <c r="AR84" s="999"/>
      <c r="AS84" s="999"/>
      <c r="AT84" s="999"/>
      <c r="AU84" s="1000"/>
      <c r="AV84" s="995"/>
      <c r="AW84" s="996"/>
      <c r="AX84" s="996"/>
      <c r="AY84" s="1001"/>
    </row>
    <row r="85" spans="2:51" ht="24.75" customHeight="1" x14ac:dyDescent="0.15">
      <c r="B85" s="472"/>
      <c r="C85" s="473"/>
      <c r="D85" s="473"/>
      <c r="E85" s="473"/>
      <c r="F85" s="473"/>
      <c r="G85" s="474"/>
      <c r="H85" s="916"/>
      <c r="I85" s="917"/>
      <c r="J85" s="917"/>
      <c r="K85" s="917"/>
      <c r="L85" s="918"/>
      <c r="M85" s="998"/>
      <c r="N85" s="999"/>
      <c r="O85" s="999"/>
      <c r="P85" s="999"/>
      <c r="Q85" s="999"/>
      <c r="R85" s="999"/>
      <c r="S85" s="999"/>
      <c r="T85" s="999"/>
      <c r="U85" s="999"/>
      <c r="V85" s="999"/>
      <c r="W85" s="999"/>
      <c r="X85" s="999"/>
      <c r="Y85" s="1000"/>
      <c r="Z85" s="995"/>
      <c r="AA85" s="996"/>
      <c r="AB85" s="996"/>
      <c r="AC85" s="996"/>
      <c r="AD85" s="916"/>
      <c r="AE85" s="917"/>
      <c r="AF85" s="917"/>
      <c r="AG85" s="917"/>
      <c r="AH85" s="918"/>
      <c r="AI85" s="998"/>
      <c r="AJ85" s="999"/>
      <c r="AK85" s="999"/>
      <c r="AL85" s="999"/>
      <c r="AM85" s="999"/>
      <c r="AN85" s="999"/>
      <c r="AO85" s="999"/>
      <c r="AP85" s="999"/>
      <c r="AQ85" s="999"/>
      <c r="AR85" s="999"/>
      <c r="AS85" s="999"/>
      <c r="AT85" s="999"/>
      <c r="AU85" s="1000"/>
      <c r="AV85" s="995"/>
      <c r="AW85" s="996"/>
      <c r="AX85" s="996"/>
      <c r="AY85" s="1001"/>
    </row>
    <row r="86" spans="2:51" ht="24.75" customHeight="1" x14ac:dyDescent="0.15">
      <c r="B86" s="472"/>
      <c r="C86" s="473"/>
      <c r="D86" s="473"/>
      <c r="E86" s="473"/>
      <c r="F86" s="473"/>
      <c r="G86" s="474"/>
      <c r="H86" s="916"/>
      <c r="I86" s="917"/>
      <c r="J86" s="917"/>
      <c r="K86" s="917"/>
      <c r="L86" s="918"/>
      <c r="M86" s="998"/>
      <c r="N86" s="999"/>
      <c r="O86" s="999"/>
      <c r="P86" s="999"/>
      <c r="Q86" s="999"/>
      <c r="R86" s="999"/>
      <c r="S86" s="999"/>
      <c r="T86" s="999"/>
      <c r="U86" s="999"/>
      <c r="V86" s="999"/>
      <c r="W86" s="999"/>
      <c r="X86" s="999"/>
      <c r="Y86" s="1000"/>
      <c r="Z86" s="995"/>
      <c r="AA86" s="996"/>
      <c r="AB86" s="996"/>
      <c r="AC86" s="996"/>
      <c r="AD86" s="916"/>
      <c r="AE86" s="917"/>
      <c r="AF86" s="917"/>
      <c r="AG86" s="917"/>
      <c r="AH86" s="918"/>
      <c r="AI86" s="998"/>
      <c r="AJ86" s="999"/>
      <c r="AK86" s="999"/>
      <c r="AL86" s="999"/>
      <c r="AM86" s="999"/>
      <c r="AN86" s="999"/>
      <c r="AO86" s="999"/>
      <c r="AP86" s="999"/>
      <c r="AQ86" s="999"/>
      <c r="AR86" s="999"/>
      <c r="AS86" s="999"/>
      <c r="AT86" s="999"/>
      <c r="AU86" s="1000"/>
      <c r="AV86" s="995"/>
      <c r="AW86" s="996"/>
      <c r="AX86" s="996"/>
      <c r="AY86" s="1001"/>
    </row>
    <row r="87" spans="2:51" ht="24.75" customHeight="1" x14ac:dyDescent="0.15">
      <c r="B87" s="472"/>
      <c r="C87" s="473"/>
      <c r="D87" s="473"/>
      <c r="E87" s="473"/>
      <c r="F87" s="473"/>
      <c r="G87" s="474"/>
      <c r="H87" s="871"/>
      <c r="I87" s="872"/>
      <c r="J87" s="872"/>
      <c r="K87" s="872"/>
      <c r="L87" s="873"/>
      <c r="M87" s="1016"/>
      <c r="N87" s="1017"/>
      <c r="O87" s="1017"/>
      <c r="P87" s="1017"/>
      <c r="Q87" s="1017"/>
      <c r="R87" s="1017"/>
      <c r="S87" s="1017"/>
      <c r="T87" s="1017"/>
      <c r="U87" s="1017"/>
      <c r="V87" s="1017"/>
      <c r="W87" s="1017"/>
      <c r="X87" s="1017"/>
      <c r="Y87" s="1018"/>
      <c r="Z87" s="1019"/>
      <c r="AA87" s="1020"/>
      <c r="AB87" s="1020"/>
      <c r="AC87" s="1020"/>
      <c r="AD87" s="871"/>
      <c r="AE87" s="872"/>
      <c r="AF87" s="872"/>
      <c r="AG87" s="872"/>
      <c r="AH87" s="873"/>
      <c r="AI87" s="1016"/>
      <c r="AJ87" s="1017"/>
      <c r="AK87" s="1017"/>
      <c r="AL87" s="1017"/>
      <c r="AM87" s="1017"/>
      <c r="AN87" s="1017"/>
      <c r="AO87" s="1017"/>
      <c r="AP87" s="1017"/>
      <c r="AQ87" s="1017"/>
      <c r="AR87" s="1017"/>
      <c r="AS87" s="1017"/>
      <c r="AT87" s="1017"/>
      <c r="AU87" s="1018"/>
      <c r="AV87" s="1019"/>
      <c r="AW87" s="1020"/>
      <c r="AX87" s="1020"/>
      <c r="AY87" s="1021"/>
    </row>
    <row r="88" spans="2:51" ht="24.75" customHeight="1" x14ac:dyDescent="0.15">
      <c r="B88" s="472"/>
      <c r="C88" s="473"/>
      <c r="D88" s="473"/>
      <c r="E88" s="473"/>
      <c r="F88" s="473"/>
      <c r="G88" s="474"/>
      <c r="H88" s="1026" t="s">
        <v>21</v>
      </c>
      <c r="I88" s="541"/>
      <c r="J88" s="541"/>
      <c r="K88" s="541"/>
      <c r="L88" s="541"/>
      <c r="M88" s="1027"/>
      <c r="N88" s="1028"/>
      <c r="O88" s="1028"/>
      <c r="P88" s="1028"/>
      <c r="Q88" s="1028"/>
      <c r="R88" s="1028"/>
      <c r="S88" s="1028"/>
      <c r="T88" s="1028"/>
      <c r="U88" s="1028"/>
      <c r="V88" s="1028"/>
      <c r="W88" s="1028"/>
      <c r="X88" s="1028"/>
      <c r="Y88" s="1029"/>
      <c r="Z88" s="1030">
        <f>SUM(Z80:AC87)</f>
        <v>46.917000000000002</v>
      </c>
      <c r="AA88" s="1031"/>
      <c r="AB88" s="1031"/>
      <c r="AC88" s="1032"/>
      <c r="AD88" s="1026" t="s">
        <v>21</v>
      </c>
      <c r="AE88" s="541"/>
      <c r="AF88" s="541"/>
      <c r="AG88" s="541"/>
      <c r="AH88" s="541"/>
      <c r="AI88" s="1027"/>
      <c r="AJ88" s="1028"/>
      <c r="AK88" s="1028"/>
      <c r="AL88" s="1028"/>
      <c r="AM88" s="1028"/>
      <c r="AN88" s="1028"/>
      <c r="AO88" s="1028"/>
      <c r="AP88" s="1028"/>
      <c r="AQ88" s="1028"/>
      <c r="AR88" s="1028"/>
      <c r="AS88" s="1028"/>
      <c r="AT88" s="1028"/>
      <c r="AU88" s="1029"/>
      <c r="AV88" s="1030">
        <f>SUM(AV80:AY87)</f>
        <v>8232.6180000000004</v>
      </c>
      <c r="AW88" s="1031"/>
      <c r="AX88" s="1031"/>
      <c r="AY88" s="1033"/>
    </row>
    <row r="89" spans="2:51" ht="25.2" customHeight="1" x14ac:dyDescent="0.15">
      <c r="B89" s="472"/>
      <c r="C89" s="473"/>
      <c r="D89" s="473"/>
      <c r="E89" s="473"/>
      <c r="F89" s="473"/>
      <c r="G89" s="474"/>
      <c r="H89" s="1022" t="s">
        <v>858</v>
      </c>
      <c r="I89" s="1023"/>
      <c r="J89" s="1023"/>
      <c r="K89" s="1023"/>
      <c r="L89" s="1023"/>
      <c r="M89" s="1023"/>
      <c r="N89" s="1023"/>
      <c r="O89" s="1023"/>
      <c r="P89" s="1023"/>
      <c r="Q89" s="1023"/>
      <c r="R89" s="1023"/>
      <c r="S89" s="1023"/>
      <c r="T89" s="1023"/>
      <c r="U89" s="1023"/>
      <c r="V89" s="1023"/>
      <c r="W89" s="1023"/>
      <c r="X89" s="1023"/>
      <c r="Y89" s="1023"/>
      <c r="Z89" s="1023"/>
      <c r="AA89" s="1023"/>
      <c r="AB89" s="1023"/>
      <c r="AC89" s="1024"/>
      <c r="AD89" s="1022" t="s">
        <v>859</v>
      </c>
      <c r="AE89" s="1023"/>
      <c r="AF89" s="1023"/>
      <c r="AG89" s="1023"/>
      <c r="AH89" s="1023"/>
      <c r="AI89" s="1023"/>
      <c r="AJ89" s="1023"/>
      <c r="AK89" s="1023"/>
      <c r="AL89" s="1023"/>
      <c r="AM89" s="1023"/>
      <c r="AN89" s="1023"/>
      <c r="AO89" s="1023"/>
      <c r="AP89" s="1023"/>
      <c r="AQ89" s="1023"/>
      <c r="AR89" s="1023"/>
      <c r="AS89" s="1023"/>
      <c r="AT89" s="1023"/>
      <c r="AU89" s="1023"/>
      <c r="AV89" s="1023"/>
      <c r="AW89" s="1023"/>
      <c r="AX89" s="1023"/>
      <c r="AY89" s="1025"/>
    </row>
    <row r="90" spans="2:51" ht="25.55" customHeight="1" x14ac:dyDescent="0.15">
      <c r="B90" s="472"/>
      <c r="C90" s="473"/>
      <c r="D90" s="473"/>
      <c r="E90" s="473"/>
      <c r="F90" s="473"/>
      <c r="G90" s="474"/>
      <c r="H90" s="986" t="s">
        <v>37</v>
      </c>
      <c r="I90" s="821"/>
      <c r="J90" s="821"/>
      <c r="K90" s="821"/>
      <c r="L90" s="821"/>
      <c r="M90" s="987" t="s">
        <v>76</v>
      </c>
      <c r="N90" s="541"/>
      <c r="O90" s="541"/>
      <c r="P90" s="541"/>
      <c r="Q90" s="541"/>
      <c r="R90" s="541"/>
      <c r="S90" s="541"/>
      <c r="T90" s="541"/>
      <c r="U90" s="541"/>
      <c r="V90" s="541"/>
      <c r="W90" s="541"/>
      <c r="X90" s="541"/>
      <c r="Y90" s="542"/>
      <c r="Z90" s="988" t="s">
        <v>77</v>
      </c>
      <c r="AA90" s="989"/>
      <c r="AB90" s="989"/>
      <c r="AC90" s="990"/>
      <c r="AD90" s="986" t="s">
        <v>37</v>
      </c>
      <c r="AE90" s="821"/>
      <c r="AF90" s="821"/>
      <c r="AG90" s="821"/>
      <c r="AH90" s="821"/>
      <c r="AI90" s="987" t="s">
        <v>76</v>
      </c>
      <c r="AJ90" s="541"/>
      <c r="AK90" s="541"/>
      <c r="AL90" s="541"/>
      <c r="AM90" s="541"/>
      <c r="AN90" s="541"/>
      <c r="AO90" s="541"/>
      <c r="AP90" s="541"/>
      <c r="AQ90" s="541"/>
      <c r="AR90" s="541"/>
      <c r="AS90" s="541"/>
      <c r="AT90" s="541"/>
      <c r="AU90" s="542"/>
      <c r="AV90" s="988" t="s">
        <v>77</v>
      </c>
      <c r="AW90" s="989"/>
      <c r="AX90" s="989"/>
      <c r="AY90" s="1002"/>
    </row>
    <row r="91" spans="2:51" ht="42.05" customHeight="1" x14ac:dyDescent="0.15">
      <c r="B91" s="472"/>
      <c r="C91" s="473"/>
      <c r="D91" s="473"/>
      <c r="E91" s="473"/>
      <c r="F91" s="473"/>
      <c r="G91" s="474"/>
      <c r="H91" s="881" t="s">
        <v>860</v>
      </c>
      <c r="I91" s="1010"/>
      <c r="J91" s="1010"/>
      <c r="K91" s="1010"/>
      <c r="L91" s="1011"/>
      <c r="M91" s="1012" t="s">
        <v>861</v>
      </c>
      <c r="N91" s="1013"/>
      <c r="O91" s="1013"/>
      <c r="P91" s="1013"/>
      <c r="Q91" s="1013"/>
      <c r="R91" s="1013"/>
      <c r="S91" s="1013"/>
      <c r="T91" s="1013"/>
      <c r="U91" s="1013"/>
      <c r="V91" s="1013"/>
      <c r="W91" s="1013"/>
      <c r="X91" s="1013"/>
      <c r="Y91" s="1014"/>
      <c r="Z91" s="1007">
        <v>103.119</v>
      </c>
      <c r="AA91" s="1008"/>
      <c r="AB91" s="1008"/>
      <c r="AC91" s="1009"/>
      <c r="AD91" s="1003" t="s">
        <v>853</v>
      </c>
      <c r="AE91" s="882"/>
      <c r="AF91" s="882"/>
      <c r="AG91" s="882"/>
      <c r="AH91" s="883"/>
      <c r="AI91" s="1004" t="s">
        <v>860</v>
      </c>
      <c r="AJ91" s="1005"/>
      <c r="AK91" s="1005"/>
      <c r="AL91" s="1005"/>
      <c r="AM91" s="1005"/>
      <c r="AN91" s="1005"/>
      <c r="AO91" s="1005"/>
      <c r="AP91" s="1005"/>
      <c r="AQ91" s="1005"/>
      <c r="AR91" s="1005"/>
      <c r="AS91" s="1005"/>
      <c r="AT91" s="1005"/>
      <c r="AU91" s="1006"/>
      <c r="AV91" s="1007">
        <v>6.4720000000000004</v>
      </c>
      <c r="AW91" s="1008"/>
      <c r="AX91" s="1008"/>
      <c r="AY91" s="1009"/>
    </row>
    <row r="92" spans="2:51" ht="43.55" customHeight="1" x14ac:dyDescent="0.15">
      <c r="B92" s="472"/>
      <c r="C92" s="473"/>
      <c r="D92" s="473"/>
      <c r="E92" s="473"/>
      <c r="F92" s="473"/>
      <c r="G92" s="474"/>
      <c r="H92" s="916" t="s">
        <v>862</v>
      </c>
      <c r="I92" s="917"/>
      <c r="J92" s="917"/>
      <c r="K92" s="917"/>
      <c r="L92" s="918"/>
      <c r="M92" s="998" t="s">
        <v>863</v>
      </c>
      <c r="N92" s="999"/>
      <c r="O92" s="999"/>
      <c r="P92" s="999"/>
      <c r="Q92" s="999"/>
      <c r="R92" s="999"/>
      <c r="S92" s="999"/>
      <c r="T92" s="999"/>
      <c r="U92" s="999"/>
      <c r="V92" s="999"/>
      <c r="W92" s="999"/>
      <c r="X92" s="999"/>
      <c r="Y92" s="1000"/>
      <c r="Z92" s="995">
        <v>1.68</v>
      </c>
      <c r="AA92" s="996"/>
      <c r="AB92" s="996"/>
      <c r="AC92" s="997"/>
      <c r="AD92" s="916"/>
      <c r="AE92" s="917"/>
      <c r="AF92" s="917"/>
      <c r="AG92" s="917"/>
      <c r="AH92" s="918"/>
      <c r="AI92" s="998"/>
      <c r="AJ92" s="999"/>
      <c r="AK92" s="999"/>
      <c r="AL92" s="999"/>
      <c r="AM92" s="999"/>
      <c r="AN92" s="999"/>
      <c r="AO92" s="999"/>
      <c r="AP92" s="999"/>
      <c r="AQ92" s="999"/>
      <c r="AR92" s="999"/>
      <c r="AS92" s="999"/>
      <c r="AT92" s="999"/>
      <c r="AU92" s="1000"/>
      <c r="AV92" s="995"/>
      <c r="AW92" s="996"/>
      <c r="AX92" s="996"/>
      <c r="AY92" s="1001"/>
    </row>
    <row r="93" spans="2:51" ht="35.200000000000003" customHeight="1" x14ac:dyDescent="0.15">
      <c r="B93" s="472"/>
      <c r="C93" s="473"/>
      <c r="D93" s="473"/>
      <c r="E93" s="473"/>
      <c r="F93" s="473"/>
      <c r="G93" s="474"/>
      <c r="H93" s="916" t="s">
        <v>864</v>
      </c>
      <c r="I93" s="917"/>
      <c r="J93" s="917"/>
      <c r="K93" s="917"/>
      <c r="L93" s="918"/>
      <c r="M93" s="998" t="s">
        <v>865</v>
      </c>
      <c r="N93" s="999"/>
      <c r="O93" s="999"/>
      <c r="P93" s="999"/>
      <c r="Q93" s="999"/>
      <c r="R93" s="999"/>
      <c r="S93" s="999"/>
      <c r="T93" s="999"/>
      <c r="U93" s="999"/>
      <c r="V93" s="999"/>
      <c r="W93" s="999"/>
      <c r="X93" s="999"/>
      <c r="Y93" s="1000"/>
      <c r="Z93" s="995">
        <v>0.20599999999999999</v>
      </c>
      <c r="AA93" s="996"/>
      <c r="AB93" s="996"/>
      <c r="AC93" s="997"/>
      <c r="AD93" s="916"/>
      <c r="AE93" s="917"/>
      <c r="AF93" s="917"/>
      <c r="AG93" s="917"/>
      <c r="AH93" s="918"/>
      <c r="AI93" s="998"/>
      <c r="AJ93" s="999"/>
      <c r="AK93" s="999"/>
      <c r="AL93" s="999"/>
      <c r="AM93" s="999"/>
      <c r="AN93" s="999"/>
      <c r="AO93" s="999"/>
      <c r="AP93" s="999"/>
      <c r="AQ93" s="999"/>
      <c r="AR93" s="999"/>
      <c r="AS93" s="999"/>
      <c r="AT93" s="999"/>
      <c r="AU93" s="1000"/>
      <c r="AV93" s="995"/>
      <c r="AW93" s="996"/>
      <c r="AX93" s="996"/>
      <c r="AY93" s="1001"/>
    </row>
    <row r="94" spans="2:51" ht="47.95" customHeight="1" x14ac:dyDescent="0.15">
      <c r="B94" s="472"/>
      <c r="C94" s="473"/>
      <c r="D94" s="473"/>
      <c r="E94" s="473"/>
      <c r="F94" s="473"/>
      <c r="G94" s="474"/>
      <c r="H94" s="916"/>
      <c r="I94" s="917"/>
      <c r="J94" s="917"/>
      <c r="K94" s="917"/>
      <c r="L94" s="918"/>
      <c r="M94" s="998"/>
      <c r="N94" s="999"/>
      <c r="O94" s="999"/>
      <c r="P94" s="999"/>
      <c r="Q94" s="999"/>
      <c r="R94" s="999"/>
      <c r="S94" s="999"/>
      <c r="T94" s="999"/>
      <c r="U94" s="999"/>
      <c r="V94" s="999"/>
      <c r="W94" s="999"/>
      <c r="X94" s="999"/>
      <c r="Y94" s="1000"/>
      <c r="Z94" s="995"/>
      <c r="AA94" s="996"/>
      <c r="AB94" s="996"/>
      <c r="AC94" s="997"/>
      <c r="AD94" s="916"/>
      <c r="AE94" s="917"/>
      <c r="AF94" s="917"/>
      <c r="AG94" s="917"/>
      <c r="AH94" s="918"/>
      <c r="AI94" s="998"/>
      <c r="AJ94" s="999"/>
      <c r="AK94" s="999"/>
      <c r="AL94" s="999"/>
      <c r="AM94" s="999"/>
      <c r="AN94" s="999"/>
      <c r="AO94" s="999"/>
      <c r="AP94" s="999"/>
      <c r="AQ94" s="999"/>
      <c r="AR94" s="999"/>
      <c r="AS94" s="999"/>
      <c r="AT94" s="999"/>
      <c r="AU94" s="1000"/>
      <c r="AV94" s="995"/>
      <c r="AW94" s="996"/>
      <c r="AX94" s="996"/>
      <c r="AY94" s="1001"/>
    </row>
    <row r="95" spans="2:51" ht="24.75" customHeight="1" x14ac:dyDescent="0.15">
      <c r="B95" s="472"/>
      <c r="C95" s="473"/>
      <c r="D95" s="473"/>
      <c r="E95" s="473"/>
      <c r="F95" s="473"/>
      <c r="G95" s="474"/>
      <c r="H95" s="916"/>
      <c r="I95" s="917"/>
      <c r="J95" s="917"/>
      <c r="K95" s="917"/>
      <c r="L95" s="918"/>
      <c r="M95" s="998"/>
      <c r="N95" s="999"/>
      <c r="O95" s="999"/>
      <c r="P95" s="999"/>
      <c r="Q95" s="999"/>
      <c r="R95" s="999"/>
      <c r="S95" s="999"/>
      <c r="T95" s="999"/>
      <c r="U95" s="999"/>
      <c r="V95" s="999"/>
      <c r="W95" s="999"/>
      <c r="X95" s="999"/>
      <c r="Y95" s="1000"/>
      <c r="Z95" s="995"/>
      <c r="AA95" s="996"/>
      <c r="AB95" s="996"/>
      <c r="AC95" s="996"/>
      <c r="AD95" s="916"/>
      <c r="AE95" s="917"/>
      <c r="AF95" s="917"/>
      <c r="AG95" s="917"/>
      <c r="AH95" s="918"/>
      <c r="AI95" s="998"/>
      <c r="AJ95" s="999"/>
      <c r="AK95" s="999"/>
      <c r="AL95" s="999"/>
      <c r="AM95" s="999"/>
      <c r="AN95" s="999"/>
      <c r="AO95" s="999"/>
      <c r="AP95" s="999"/>
      <c r="AQ95" s="999"/>
      <c r="AR95" s="999"/>
      <c r="AS95" s="999"/>
      <c r="AT95" s="999"/>
      <c r="AU95" s="1000"/>
      <c r="AV95" s="995"/>
      <c r="AW95" s="996"/>
      <c r="AX95" s="996"/>
      <c r="AY95" s="1001"/>
    </row>
    <row r="96" spans="2:51" ht="24.75" customHeight="1" x14ac:dyDescent="0.15">
      <c r="B96" s="472"/>
      <c r="C96" s="473"/>
      <c r="D96" s="473"/>
      <c r="E96" s="473"/>
      <c r="F96" s="473"/>
      <c r="G96" s="474"/>
      <c r="H96" s="916"/>
      <c r="I96" s="917"/>
      <c r="J96" s="917"/>
      <c r="K96" s="917"/>
      <c r="L96" s="918"/>
      <c r="M96" s="998"/>
      <c r="N96" s="999"/>
      <c r="O96" s="999"/>
      <c r="P96" s="999"/>
      <c r="Q96" s="999"/>
      <c r="R96" s="999"/>
      <c r="S96" s="999"/>
      <c r="T96" s="999"/>
      <c r="U96" s="999"/>
      <c r="V96" s="999"/>
      <c r="W96" s="999"/>
      <c r="X96" s="999"/>
      <c r="Y96" s="1000"/>
      <c r="Z96" s="995"/>
      <c r="AA96" s="996"/>
      <c r="AB96" s="996"/>
      <c r="AC96" s="996"/>
      <c r="AD96" s="916"/>
      <c r="AE96" s="917"/>
      <c r="AF96" s="917"/>
      <c r="AG96" s="917"/>
      <c r="AH96" s="918"/>
      <c r="AI96" s="998"/>
      <c r="AJ96" s="999"/>
      <c r="AK96" s="999"/>
      <c r="AL96" s="999"/>
      <c r="AM96" s="999"/>
      <c r="AN96" s="999"/>
      <c r="AO96" s="999"/>
      <c r="AP96" s="999"/>
      <c r="AQ96" s="999"/>
      <c r="AR96" s="999"/>
      <c r="AS96" s="999"/>
      <c r="AT96" s="999"/>
      <c r="AU96" s="1000"/>
      <c r="AV96" s="995"/>
      <c r="AW96" s="996"/>
      <c r="AX96" s="996"/>
      <c r="AY96" s="1001"/>
    </row>
    <row r="97" spans="2:51" ht="24.75" customHeight="1" x14ac:dyDescent="0.15">
      <c r="B97" s="472"/>
      <c r="C97" s="473"/>
      <c r="D97" s="473"/>
      <c r="E97" s="473"/>
      <c r="F97" s="473"/>
      <c r="G97" s="474"/>
      <c r="H97" s="916"/>
      <c r="I97" s="917"/>
      <c r="J97" s="917"/>
      <c r="K97" s="917"/>
      <c r="L97" s="918"/>
      <c r="M97" s="998"/>
      <c r="N97" s="999"/>
      <c r="O97" s="999"/>
      <c r="P97" s="999"/>
      <c r="Q97" s="999"/>
      <c r="R97" s="999"/>
      <c r="S97" s="999"/>
      <c r="T97" s="999"/>
      <c r="U97" s="999"/>
      <c r="V97" s="999"/>
      <c r="W97" s="999"/>
      <c r="X97" s="999"/>
      <c r="Y97" s="1000"/>
      <c r="Z97" s="995"/>
      <c r="AA97" s="996"/>
      <c r="AB97" s="996"/>
      <c r="AC97" s="996"/>
      <c r="AD97" s="916"/>
      <c r="AE97" s="917"/>
      <c r="AF97" s="917"/>
      <c r="AG97" s="917"/>
      <c r="AH97" s="918"/>
      <c r="AI97" s="998"/>
      <c r="AJ97" s="999"/>
      <c r="AK97" s="999"/>
      <c r="AL97" s="999"/>
      <c r="AM97" s="999"/>
      <c r="AN97" s="999"/>
      <c r="AO97" s="999"/>
      <c r="AP97" s="999"/>
      <c r="AQ97" s="999"/>
      <c r="AR97" s="999"/>
      <c r="AS97" s="999"/>
      <c r="AT97" s="999"/>
      <c r="AU97" s="1000"/>
      <c r="AV97" s="995"/>
      <c r="AW97" s="996"/>
      <c r="AX97" s="996"/>
      <c r="AY97" s="1001"/>
    </row>
    <row r="98" spans="2:51" ht="24.75" customHeight="1" x14ac:dyDescent="0.15">
      <c r="B98" s="472"/>
      <c r="C98" s="473"/>
      <c r="D98" s="473"/>
      <c r="E98" s="473"/>
      <c r="F98" s="473"/>
      <c r="G98" s="474"/>
      <c r="H98" s="871"/>
      <c r="I98" s="872"/>
      <c r="J98" s="872"/>
      <c r="K98" s="872"/>
      <c r="L98" s="873"/>
      <c r="M98" s="1016"/>
      <c r="N98" s="1017"/>
      <c r="O98" s="1017"/>
      <c r="P98" s="1017"/>
      <c r="Q98" s="1017"/>
      <c r="R98" s="1017"/>
      <c r="S98" s="1017"/>
      <c r="T98" s="1017"/>
      <c r="U98" s="1017"/>
      <c r="V98" s="1017"/>
      <c r="W98" s="1017"/>
      <c r="X98" s="1017"/>
      <c r="Y98" s="1018"/>
      <c r="Z98" s="1019"/>
      <c r="AA98" s="1020"/>
      <c r="AB98" s="1020"/>
      <c r="AC98" s="1020"/>
      <c r="AD98" s="871"/>
      <c r="AE98" s="872"/>
      <c r="AF98" s="872"/>
      <c r="AG98" s="872"/>
      <c r="AH98" s="873"/>
      <c r="AI98" s="1016"/>
      <c r="AJ98" s="1017"/>
      <c r="AK98" s="1017"/>
      <c r="AL98" s="1017"/>
      <c r="AM98" s="1017"/>
      <c r="AN98" s="1017"/>
      <c r="AO98" s="1017"/>
      <c r="AP98" s="1017"/>
      <c r="AQ98" s="1017"/>
      <c r="AR98" s="1017"/>
      <c r="AS98" s="1017"/>
      <c r="AT98" s="1017"/>
      <c r="AU98" s="1018"/>
      <c r="AV98" s="1019"/>
      <c r="AW98" s="1020"/>
      <c r="AX98" s="1020"/>
      <c r="AY98" s="1021"/>
    </row>
    <row r="99" spans="2:51" ht="24.75" customHeight="1" x14ac:dyDescent="0.15">
      <c r="B99" s="472"/>
      <c r="C99" s="473"/>
      <c r="D99" s="473"/>
      <c r="E99" s="473"/>
      <c r="F99" s="473"/>
      <c r="G99" s="474"/>
      <c r="H99" s="1026" t="s">
        <v>21</v>
      </c>
      <c r="I99" s="541"/>
      <c r="J99" s="541"/>
      <c r="K99" s="541"/>
      <c r="L99" s="541"/>
      <c r="M99" s="1027"/>
      <c r="N99" s="1028"/>
      <c r="O99" s="1028"/>
      <c r="P99" s="1028"/>
      <c r="Q99" s="1028"/>
      <c r="R99" s="1028"/>
      <c r="S99" s="1028"/>
      <c r="T99" s="1028"/>
      <c r="U99" s="1028"/>
      <c r="V99" s="1028"/>
      <c r="W99" s="1028"/>
      <c r="X99" s="1028"/>
      <c r="Y99" s="1029"/>
      <c r="Z99" s="1030">
        <f>SUM(Z91:AC98)</f>
        <v>105.00500000000001</v>
      </c>
      <c r="AA99" s="1031"/>
      <c r="AB99" s="1031"/>
      <c r="AC99" s="1032"/>
      <c r="AD99" s="1026" t="s">
        <v>21</v>
      </c>
      <c r="AE99" s="541"/>
      <c r="AF99" s="541"/>
      <c r="AG99" s="541"/>
      <c r="AH99" s="541"/>
      <c r="AI99" s="1027"/>
      <c r="AJ99" s="1028"/>
      <c r="AK99" s="1028"/>
      <c r="AL99" s="1028"/>
      <c r="AM99" s="1028"/>
      <c r="AN99" s="1028"/>
      <c r="AO99" s="1028"/>
      <c r="AP99" s="1028"/>
      <c r="AQ99" s="1028"/>
      <c r="AR99" s="1028"/>
      <c r="AS99" s="1028"/>
      <c r="AT99" s="1028"/>
      <c r="AU99" s="1029"/>
      <c r="AV99" s="1030">
        <f>SUM(AV91:AY98)</f>
        <v>6.4720000000000004</v>
      </c>
      <c r="AW99" s="1031"/>
      <c r="AX99" s="1031"/>
      <c r="AY99" s="1033"/>
    </row>
    <row r="100" spans="2:51" ht="24.75" customHeight="1" x14ac:dyDescent="0.15">
      <c r="B100" s="472"/>
      <c r="C100" s="473"/>
      <c r="D100" s="473"/>
      <c r="E100" s="473"/>
      <c r="F100" s="473"/>
      <c r="G100" s="474"/>
      <c r="H100" s="1022" t="s">
        <v>866</v>
      </c>
      <c r="I100" s="1023"/>
      <c r="J100" s="1023"/>
      <c r="K100" s="1023"/>
      <c r="L100" s="1023"/>
      <c r="M100" s="1023"/>
      <c r="N100" s="1023"/>
      <c r="O100" s="1023"/>
      <c r="P100" s="1023"/>
      <c r="Q100" s="1023"/>
      <c r="R100" s="1023"/>
      <c r="S100" s="1023"/>
      <c r="T100" s="1023"/>
      <c r="U100" s="1023"/>
      <c r="V100" s="1023"/>
      <c r="W100" s="1023"/>
      <c r="X100" s="1023"/>
      <c r="Y100" s="1023"/>
      <c r="Z100" s="1023"/>
      <c r="AA100" s="1023"/>
      <c r="AB100" s="1023"/>
      <c r="AC100" s="1024"/>
      <c r="AD100" s="1022" t="s">
        <v>867</v>
      </c>
      <c r="AE100" s="1023"/>
      <c r="AF100" s="1023"/>
      <c r="AG100" s="1023"/>
      <c r="AH100" s="1023"/>
      <c r="AI100" s="1023"/>
      <c r="AJ100" s="1023"/>
      <c r="AK100" s="1023"/>
      <c r="AL100" s="1023"/>
      <c r="AM100" s="1023"/>
      <c r="AN100" s="1023"/>
      <c r="AO100" s="1023"/>
      <c r="AP100" s="1023"/>
      <c r="AQ100" s="1023"/>
      <c r="AR100" s="1023"/>
      <c r="AS100" s="1023"/>
      <c r="AT100" s="1023"/>
      <c r="AU100" s="1023"/>
      <c r="AV100" s="1023"/>
      <c r="AW100" s="1023"/>
      <c r="AX100" s="1023"/>
      <c r="AY100" s="1025"/>
    </row>
    <row r="101" spans="2:51" ht="24.75" customHeight="1" x14ac:dyDescent="0.15">
      <c r="B101" s="472"/>
      <c r="C101" s="473"/>
      <c r="D101" s="473"/>
      <c r="E101" s="473"/>
      <c r="F101" s="473"/>
      <c r="G101" s="474"/>
      <c r="H101" s="986" t="s">
        <v>37</v>
      </c>
      <c r="I101" s="821"/>
      <c r="J101" s="821"/>
      <c r="K101" s="821"/>
      <c r="L101" s="821"/>
      <c r="M101" s="987" t="s">
        <v>76</v>
      </c>
      <c r="N101" s="541"/>
      <c r="O101" s="541"/>
      <c r="P101" s="541"/>
      <c r="Q101" s="541"/>
      <c r="R101" s="541"/>
      <c r="S101" s="541"/>
      <c r="T101" s="541"/>
      <c r="U101" s="541"/>
      <c r="V101" s="541"/>
      <c r="W101" s="541"/>
      <c r="X101" s="541"/>
      <c r="Y101" s="542"/>
      <c r="Z101" s="988" t="s">
        <v>77</v>
      </c>
      <c r="AA101" s="989"/>
      <c r="AB101" s="989"/>
      <c r="AC101" s="990"/>
      <c r="AD101" s="986" t="s">
        <v>37</v>
      </c>
      <c r="AE101" s="821"/>
      <c r="AF101" s="821"/>
      <c r="AG101" s="821"/>
      <c r="AH101" s="821"/>
      <c r="AI101" s="987" t="s">
        <v>76</v>
      </c>
      <c r="AJ101" s="541"/>
      <c r="AK101" s="541"/>
      <c r="AL101" s="541"/>
      <c r="AM101" s="541"/>
      <c r="AN101" s="541"/>
      <c r="AO101" s="541"/>
      <c r="AP101" s="541"/>
      <c r="AQ101" s="541"/>
      <c r="AR101" s="541"/>
      <c r="AS101" s="541"/>
      <c r="AT101" s="541"/>
      <c r="AU101" s="542"/>
      <c r="AV101" s="988" t="s">
        <v>77</v>
      </c>
      <c r="AW101" s="989"/>
      <c r="AX101" s="989"/>
      <c r="AY101" s="1002"/>
    </row>
    <row r="102" spans="2:51" ht="24.75" customHeight="1" x14ac:dyDescent="0.15">
      <c r="B102" s="472"/>
      <c r="C102" s="473"/>
      <c r="D102" s="473"/>
      <c r="E102" s="473"/>
      <c r="F102" s="473"/>
      <c r="G102" s="474"/>
      <c r="H102" s="1003" t="s">
        <v>868</v>
      </c>
      <c r="I102" s="882"/>
      <c r="J102" s="882"/>
      <c r="K102" s="882"/>
      <c r="L102" s="883"/>
      <c r="M102" s="1004"/>
      <c r="N102" s="1005"/>
      <c r="O102" s="1005"/>
      <c r="P102" s="1005"/>
      <c r="Q102" s="1005"/>
      <c r="R102" s="1005"/>
      <c r="S102" s="1005"/>
      <c r="T102" s="1005"/>
      <c r="U102" s="1005"/>
      <c r="V102" s="1005"/>
      <c r="W102" s="1005"/>
      <c r="X102" s="1005"/>
      <c r="Y102" s="1006"/>
      <c r="Z102" s="1007">
        <v>3783</v>
      </c>
      <c r="AA102" s="1008"/>
      <c r="AB102" s="1008"/>
      <c r="AC102" s="1009"/>
      <c r="AD102" s="881" t="s">
        <v>869</v>
      </c>
      <c r="AE102" s="1010"/>
      <c r="AF102" s="1010"/>
      <c r="AG102" s="1010"/>
      <c r="AH102" s="1011"/>
      <c r="AI102" s="1012" t="s">
        <v>870</v>
      </c>
      <c r="AJ102" s="1013"/>
      <c r="AK102" s="1013"/>
      <c r="AL102" s="1013"/>
      <c r="AM102" s="1013"/>
      <c r="AN102" s="1013"/>
      <c r="AO102" s="1013"/>
      <c r="AP102" s="1013"/>
      <c r="AQ102" s="1013"/>
      <c r="AR102" s="1013"/>
      <c r="AS102" s="1013"/>
      <c r="AT102" s="1013"/>
      <c r="AU102" s="1014"/>
      <c r="AV102" s="1007">
        <v>62.368000000000002</v>
      </c>
      <c r="AW102" s="1008"/>
      <c r="AX102" s="1008"/>
      <c r="AY102" s="1015"/>
    </row>
    <row r="103" spans="2:51" ht="24.75" customHeight="1" x14ac:dyDescent="0.15">
      <c r="B103" s="472"/>
      <c r="C103" s="473"/>
      <c r="D103" s="473"/>
      <c r="E103" s="473"/>
      <c r="F103" s="473"/>
      <c r="G103" s="474"/>
      <c r="H103" s="916"/>
      <c r="I103" s="917"/>
      <c r="J103" s="917"/>
      <c r="K103" s="917"/>
      <c r="L103" s="918"/>
      <c r="M103" s="998"/>
      <c r="N103" s="999"/>
      <c r="O103" s="999"/>
      <c r="P103" s="999"/>
      <c r="Q103" s="999"/>
      <c r="R103" s="999"/>
      <c r="S103" s="999"/>
      <c r="T103" s="999"/>
      <c r="U103" s="999"/>
      <c r="V103" s="999"/>
      <c r="W103" s="999"/>
      <c r="X103" s="999"/>
      <c r="Y103" s="1000"/>
      <c r="Z103" s="995"/>
      <c r="AA103" s="996"/>
      <c r="AB103" s="996"/>
      <c r="AC103" s="997"/>
      <c r="AD103" s="916"/>
      <c r="AE103" s="917"/>
      <c r="AF103" s="917"/>
      <c r="AG103" s="917"/>
      <c r="AH103" s="918"/>
      <c r="AI103" s="998"/>
      <c r="AJ103" s="999"/>
      <c r="AK103" s="999"/>
      <c r="AL103" s="999"/>
      <c r="AM103" s="999"/>
      <c r="AN103" s="999"/>
      <c r="AO103" s="999"/>
      <c r="AP103" s="999"/>
      <c r="AQ103" s="999"/>
      <c r="AR103" s="999"/>
      <c r="AS103" s="999"/>
      <c r="AT103" s="999"/>
      <c r="AU103" s="1000"/>
      <c r="AV103" s="995"/>
      <c r="AW103" s="996"/>
      <c r="AX103" s="996"/>
      <c r="AY103" s="1001"/>
    </row>
    <row r="104" spans="2:51" ht="24.75" customHeight="1" x14ac:dyDescent="0.15">
      <c r="B104" s="472"/>
      <c r="C104" s="473"/>
      <c r="D104" s="473"/>
      <c r="E104" s="473"/>
      <c r="F104" s="473"/>
      <c r="G104" s="474"/>
      <c r="H104" s="916"/>
      <c r="I104" s="917"/>
      <c r="J104" s="917"/>
      <c r="K104" s="917"/>
      <c r="L104" s="918"/>
      <c r="M104" s="998"/>
      <c r="N104" s="999"/>
      <c r="O104" s="999"/>
      <c r="P104" s="999"/>
      <c r="Q104" s="999"/>
      <c r="R104" s="999"/>
      <c r="S104" s="999"/>
      <c r="T104" s="999"/>
      <c r="U104" s="999"/>
      <c r="V104" s="999"/>
      <c r="W104" s="999"/>
      <c r="X104" s="999"/>
      <c r="Y104" s="1000"/>
      <c r="Z104" s="995"/>
      <c r="AA104" s="996"/>
      <c r="AB104" s="996"/>
      <c r="AC104" s="997"/>
      <c r="AD104" s="916"/>
      <c r="AE104" s="917"/>
      <c r="AF104" s="917"/>
      <c r="AG104" s="917"/>
      <c r="AH104" s="918"/>
      <c r="AI104" s="998"/>
      <c r="AJ104" s="999"/>
      <c r="AK104" s="999"/>
      <c r="AL104" s="999"/>
      <c r="AM104" s="999"/>
      <c r="AN104" s="999"/>
      <c r="AO104" s="999"/>
      <c r="AP104" s="999"/>
      <c r="AQ104" s="999"/>
      <c r="AR104" s="999"/>
      <c r="AS104" s="999"/>
      <c r="AT104" s="999"/>
      <c r="AU104" s="1000"/>
      <c r="AV104" s="995"/>
      <c r="AW104" s="996"/>
      <c r="AX104" s="996"/>
      <c r="AY104" s="1001"/>
    </row>
    <row r="105" spans="2:51" ht="24.75" customHeight="1" x14ac:dyDescent="0.15">
      <c r="B105" s="472"/>
      <c r="C105" s="473"/>
      <c r="D105" s="473"/>
      <c r="E105" s="473"/>
      <c r="F105" s="473"/>
      <c r="G105" s="474"/>
      <c r="H105" s="916"/>
      <c r="I105" s="917"/>
      <c r="J105" s="917"/>
      <c r="K105" s="917"/>
      <c r="L105" s="918"/>
      <c r="M105" s="998"/>
      <c r="N105" s="999"/>
      <c r="O105" s="999"/>
      <c r="P105" s="999"/>
      <c r="Q105" s="999"/>
      <c r="R105" s="999"/>
      <c r="S105" s="999"/>
      <c r="T105" s="999"/>
      <c r="U105" s="999"/>
      <c r="V105" s="999"/>
      <c r="W105" s="999"/>
      <c r="X105" s="999"/>
      <c r="Y105" s="1000"/>
      <c r="Z105" s="995"/>
      <c r="AA105" s="996"/>
      <c r="AB105" s="996"/>
      <c r="AC105" s="997"/>
      <c r="AD105" s="916"/>
      <c r="AE105" s="917"/>
      <c r="AF105" s="917"/>
      <c r="AG105" s="917"/>
      <c r="AH105" s="918"/>
      <c r="AI105" s="998"/>
      <c r="AJ105" s="999"/>
      <c r="AK105" s="999"/>
      <c r="AL105" s="999"/>
      <c r="AM105" s="999"/>
      <c r="AN105" s="999"/>
      <c r="AO105" s="999"/>
      <c r="AP105" s="999"/>
      <c r="AQ105" s="999"/>
      <c r="AR105" s="999"/>
      <c r="AS105" s="999"/>
      <c r="AT105" s="999"/>
      <c r="AU105" s="1000"/>
      <c r="AV105" s="995"/>
      <c r="AW105" s="996"/>
      <c r="AX105" s="996"/>
      <c r="AY105" s="1001"/>
    </row>
    <row r="106" spans="2:51" ht="24.75" customHeight="1" x14ac:dyDescent="0.15">
      <c r="B106" s="472"/>
      <c r="C106" s="473"/>
      <c r="D106" s="473"/>
      <c r="E106" s="473"/>
      <c r="F106" s="473"/>
      <c r="G106" s="474"/>
      <c r="H106" s="916"/>
      <c r="I106" s="917"/>
      <c r="J106" s="917"/>
      <c r="K106" s="917"/>
      <c r="L106" s="918"/>
      <c r="M106" s="998"/>
      <c r="N106" s="999"/>
      <c r="O106" s="999"/>
      <c r="P106" s="999"/>
      <c r="Q106" s="999"/>
      <c r="R106" s="999"/>
      <c r="S106" s="999"/>
      <c r="T106" s="999"/>
      <c r="U106" s="999"/>
      <c r="V106" s="999"/>
      <c r="W106" s="999"/>
      <c r="X106" s="999"/>
      <c r="Y106" s="1000"/>
      <c r="Z106" s="995"/>
      <c r="AA106" s="996"/>
      <c r="AB106" s="996"/>
      <c r="AC106" s="996"/>
      <c r="AD106" s="916"/>
      <c r="AE106" s="917"/>
      <c r="AF106" s="917"/>
      <c r="AG106" s="917"/>
      <c r="AH106" s="918"/>
      <c r="AI106" s="998"/>
      <c r="AJ106" s="999"/>
      <c r="AK106" s="999"/>
      <c r="AL106" s="999"/>
      <c r="AM106" s="999"/>
      <c r="AN106" s="999"/>
      <c r="AO106" s="999"/>
      <c r="AP106" s="999"/>
      <c r="AQ106" s="999"/>
      <c r="AR106" s="999"/>
      <c r="AS106" s="999"/>
      <c r="AT106" s="999"/>
      <c r="AU106" s="1000"/>
      <c r="AV106" s="995"/>
      <c r="AW106" s="996"/>
      <c r="AX106" s="996"/>
      <c r="AY106" s="1001"/>
    </row>
    <row r="107" spans="2:51" ht="24.75" customHeight="1" x14ac:dyDescent="0.15">
      <c r="B107" s="472"/>
      <c r="C107" s="473"/>
      <c r="D107" s="473"/>
      <c r="E107" s="473"/>
      <c r="F107" s="473"/>
      <c r="G107" s="474"/>
      <c r="H107" s="916"/>
      <c r="I107" s="917"/>
      <c r="J107" s="917"/>
      <c r="K107" s="917"/>
      <c r="L107" s="918"/>
      <c r="M107" s="998"/>
      <c r="N107" s="999"/>
      <c r="O107" s="999"/>
      <c r="P107" s="999"/>
      <c r="Q107" s="999"/>
      <c r="R107" s="999"/>
      <c r="S107" s="999"/>
      <c r="T107" s="999"/>
      <c r="U107" s="999"/>
      <c r="V107" s="999"/>
      <c r="W107" s="999"/>
      <c r="X107" s="999"/>
      <c r="Y107" s="1000"/>
      <c r="Z107" s="995"/>
      <c r="AA107" s="996"/>
      <c r="AB107" s="996"/>
      <c r="AC107" s="996"/>
      <c r="AD107" s="916"/>
      <c r="AE107" s="917"/>
      <c r="AF107" s="917"/>
      <c r="AG107" s="917"/>
      <c r="AH107" s="918"/>
      <c r="AI107" s="998"/>
      <c r="AJ107" s="999"/>
      <c r="AK107" s="999"/>
      <c r="AL107" s="999"/>
      <c r="AM107" s="999"/>
      <c r="AN107" s="999"/>
      <c r="AO107" s="999"/>
      <c r="AP107" s="999"/>
      <c r="AQ107" s="999"/>
      <c r="AR107" s="999"/>
      <c r="AS107" s="999"/>
      <c r="AT107" s="999"/>
      <c r="AU107" s="1000"/>
      <c r="AV107" s="995"/>
      <c r="AW107" s="996"/>
      <c r="AX107" s="996"/>
      <c r="AY107" s="1001"/>
    </row>
    <row r="108" spans="2:51" ht="24.75" customHeight="1" x14ac:dyDescent="0.15">
      <c r="B108" s="472"/>
      <c r="C108" s="473"/>
      <c r="D108" s="473"/>
      <c r="E108" s="473"/>
      <c r="F108" s="473"/>
      <c r="G108" s="474"/>
      <c r="H108" s="916"/>
      <c r="I108" s="917"/>
      <c r="J108" s="917"/>
      <c r="K108" s="917"/>
      <c r="L108" s="918"/>
      <c r="M108" s="998"/>
      <c r="N108" s="999"/>
      <c r="O108" s="999"/>
      <c r="P108" s="999"/>
      <c r="Q108" s="999"/>
      <c r="R108" s="999"/>
      <c r="S108" s="999"/>
      <c r="T108" s="999"/>
      <c r="U108" s="999"/>
      <c r="V108" s="999"/>
      <c r="W108" s="999"/>
      <c r="X108" s="999"/>
      <c r="Y108" s="1000"/>
      <c r="Z108" s="995"/>
      <c r="AA108" s="996"/>
      <c r="AB108" s="996"/>
      <c r="AC108" s="996"/>
      <c r="AD108" s="916"/>
      <c r="AE108" s="917"/>
      <c r="AF108" s="917"/>
      <c r="AG108" s="917"/>
      <c r="AH108" s="918"/>
      <c r="AI108" s="998"/>
      <c r="AJ108" s="999"/>
      <c r="AK108" s="999"/>
      <c r="AL108" s="999"/>
      <c r="AM108" s="999"/>
      <c r="AN108" s="999"/>
      <c r="AO108" s="999"/>
      <c r="AP108" s="999"/>
      <c r="AQ108" s="999"/>
      <c r="AR108" s="999"/>
      <c r="AS108" s="999"/>
      <c r="AT108" s="999"/>
      <c r="AU108" s="1000"/>
      <c r="AV108" s="995"/>
      <c r="AW108" s="996"/>
      <c r="AX108" s="996"/>
      <c r="AY108" s="1001"/>
    </row>
    <row r="109" spans="2:51" ht="24.75" customHeight="1" x14ac:dyDescent="0.15">
      <c r="B109" s="472"/>
      <c r="C109" s="473"/>
      <c r="D109" s="473"/>
      <c r="E109" s="473"/>
      <c r="F109" s="473"/>
      <c r="G109" s="474"/>
      <c r="H109" s="871"/>
      <c r="I109" s="872"/>
      <c r="J109" s="872"/>
      <c r="K109" s="872"/>
      <c r="L109" s="873"/>
      <c r="M109" s="1016"/>
      <c r="N109" s="1017"/>
      <c r="O109" s="1017"/>
      <c r="P109" s="1017"/>
      <c r="Q109" s="1017"/>
      <c r="R109" s="1017"/>
      <c r="S109" s="1017"/>
      <c r="T109" s="1017"/>
      <c r="U109" s="1017"/>
      <c r="V109" s="1017"/>
      <c r="W109" s="1017"/>
      <c r="X109" s="1017"/>
      <c r="Y109" s="1018"/>
      <c r="Z109" s="1019"/>
      <c r="AA109" s="1020"/>
      <c r="AB109" s="1020"/>
      <c r="AC109" s="1020"/>
      <c r="AD109" s="871"/>
      <c r="AE109" s="872"/>
      <c r="AF109" s="872"/>
      <c r="AG109" s="872"/>
      <c r="AH109" s="873"/>
      <c r="AI109" s="1016"/>
      <c r="AJ109" s="1017"/>
      <c r="AK109" s="1017"/>
      <c r="AL109" s="1017"/>
      <c r="AM109" s="1017"/>
      <c r="AN109" s="1017"/>
      <c r="AO109" s="1017"/>
      <c r="AP109" s="1017"/>
      <c r="AQ109" s="1017"/>
      <c r="AR109" s="1017"/>
      <c r="AS109" s="1017"/>
      <c r="AT109" s="1017"/>
      <c r="AU109" s="1018"/>
      <c r="AV109" s="1019"/>
      <c r="AW109" s="1020"/>
      <c r="AX109" s="1020"/>
      <c r="AY109" s="1021"/>
    </row>
    <row r="110" spans="2:51" ht="24.75" customHeight="1" x14ac:dyDescent="0.15">
      <c r="B110" s="472"/>
      <c r="C110" s="473"/>
      <c r="D110" s="473"/>
      <c r="E110" s="473"/>
      <c r="F110" s="473"/>
      <c r="G110" s="474"/>
      <c r="H110" s="1026" t="s">
        <v>21</v>
      </c>
      <c r="I110" s="541"/>
      <c r="J110" s="541"/>
      <c r="K110" s="541"/>
      <c r="L110" s="541"/>
      <c r="M110" s="1027"/>
      <c r="N110" s="1028"/>
      <c r="O110" s="1028"/>
      <c r="P110" s="1028"/>
      <c r="Q110" s="1028"/>
      <c r="R110" s="1028"/>
      <c r="S110" s="1028"/>
      <c r="T110" s="1028"/>
      <c r="U110" s="1028"/>
      <c r="V110" s="1028"/>
      <c r="W110" s="1028"/>
      <c r="X110" s="1028"/>
      <c r="Y110" s="1029"/>
      <c r="Z110" s="1030">
        <f>SUM(Z102:AC109)</f>
        <v>3783</v>
      </c>
      <c r="AA110" s="1031"/>
      <c r="AB110" s="1031"/>
      <c r="AC110" s="1032"/>
      <c r="AD110" s="1026" t="s">
        <v>21</v>
      </c>
      <c r="AE110" s="541"/>
      <c r="AF110" s="541"/>
      <c r="AG110" s="541"/>
      <c r="AH110" s="541"/>
      <c r="AI110" s="1027"/>
      <c r="AJ110" s="1028"/>
      <c r="AK110" s="1028"/>
      <c r="AL110" s="1028"/>
      <c r="AM110" s="1028"/>
      <c r="AN110" s="1028"/>
      <c r="AO110" s="1028"/>
      <c r="AP110" s="1028"/>
      <c r="AQ110" s="1028"/>
      <c r="AR110" s="1028"/>
      <c r="AS110" s="1028"/>
      <c r="AT110" s="1028"/>
      <c r="AU110" s="1029"/>
      <c r="AV110" s="1030">
        <f>SUM(AV102:AY109)</f>
        <v>62.368000000000002</v>
      </c>
      <c r="AW110" s="1031"/>
      <c r="AX110" s="1031"/>
      <c r="AY110" s="1033"/>
    </row>
    <row r="111" spans="2:51" ht="24.75" customHeight="1" x14ac:dyDescent="0.15">
      <c r="B111" s="472"/>
      <c r="C111" s="473"/>
      <c r="D111" s="473"/>
      <c r="E111" s="473"/>
      <c r="F111" s="473"/>
      <c r="G111" s="474"/>
      <c r="H111" s="1022" t="s">
        <v>871</v>
      </c>
      <c r="I111" s="1023"/>
      <c r="J111" s="1023"/>
      <c r="K111" s="1023"/>
      <c r="L111" s="1023"/>
      <c r="M111" s="1023"/>
      <c r="N111" s="1023"/>
      <c r="O111" s="1023"/>
      <c r="P111" s="1023"/>
      <c r="Q111" s="1023"/>
      <c r="R111" s="1023"/>
      <c r="S111" s="1023"/>
      <c r="T111" s="1023"/>
      <c r="U111" s="1023"/>
      <c r="V111" s="1023"/>
      <c r="W111" s="1023"/>
      <c r="X111" s="1023"/>
      <c r="Y111" s="1023"/>
      <c r="Z111" s="1023"/>
      <c r="AA111" s="1023"/>
      <c r="AB111" s="1023"/>
      <c r="AC111" s="1024"/>
      <c r="AD111" s="1022" t="s">
        <v>757</v>
      </c>
      <c r="AE111" s="1023"/>
      <c r="AF111" s="1023"/>
      <c r="AG111" s="1023"/>
      <c r="AH111" s="1023"/>
      <c r="AI111" s="1023"/>
      <c r="AJ111" s="1023"/>
      <c r="AK111" s="1023"/>
      <c r="AL111" s="1023"/>
      <c r="AM111" s="1023"/>
      <c r="AN111" s="1023"/>
      <c r="AO111" s="1023"/>
      <c r="AP111" s="1023"/>
      <c r="AQ111" s="1023"/>
      <c r="AR111" s="1023"/>
      <c r="AS111" s="1023"/>
      <c r="AT111" s="1023"/>
      <c r="AU111" s="1023"/>
      <c r="AV111" s="1023"/>
      <c r="AW111" s="1023"/>
      <c r="AX111" s="1023"/>
      <c r="AY111" s="1025"/>
    </row>
    <row r="112" spans="2:51" ht="24.75" customHeight="1" x14ac:dyDescent="0.15">
      <c r="B112" s="472"/>
      <c r="C112" s="473"/>
      <c r="D112" s="473"/>
      <c r="E112" s="473"/>
      <c r="F112" s="473"/>
      <c r="G112" s="474"/>
      <c r="H112" s="986" t="s">
        <v>37</v>
      </c>
      <c r="I112" s="821"/>
      <c r="J112" s="821"/>
      <c r="K112" s="821"/>
      <c r="L112" s="821"/>
      <c r="M112" s="987" t="s">
        <v>76</v>
      </c>
      <c r="N112" s="541"/>
      <c r="O112" s="541"/>
      <c r="P112" s="541"/>
      <c r="Q112" s="541"/>
      <c r="R112" s="541"/>
      <c r="S112" s="541"/>
      <c r="T112" s="541"/>
      <c r="U112" s="541"/>
      <c r="V112" s="541"/>
      <c r="W112" s="541"/>
      <c r="X112" s="541"/>
      <c r="Y112" s="542"/>
      <c r="Z112" s="988" t="s">
        <v>77</v>
      </c>
      <c r="AA112" s="989"/>
      <c r="AB112" s="989"/>
      <c r="AC112" s="990"/>
      <c r="AD112" s="986" t="s">
        <v>37</v>
      </c>
      <c r="AE112" s="821"/>
      <c r="AF112" s="821"/>
      <c r="AG112" s="821"/>
      <c r="AH112" s="821"/>
      <c r="AI112" s="987" t="s">
        <v>76</v>
      </c>
      <c r="AJ112" s="541"/>
      <c r="AK112" s="541"/>
      <c r="AL112" s="541"/>
      <c r="AM112" s="541"/>
      <c r="AN112" s="541"/>
      <c r="AO112" s="541"/>
      <c r="AP112" s="541"/>
      <c r="AQ112" s="541"/>
      <c r="AR112" s="541"/>
      <c r="AS112" s="541"/>
      <c r="AT112" s="541"/>
      <c r="AU112" s="542"/>
      <c r="AV112" s="988" t="s">
        <v>77</v>
      </c>
      <c r="AW112" s="989"/>
      <c r="AX112" s="989"/>
      <c r="AY112" s="1002"/>
    </row>
    <row r="113" spans="2:51" ht="24.75" customHeight="1" x14ac:dyDescent="0.15">
      <c r="B113" s="472"/>
      <c r="C113" s="473"/>
      <c r="D113" s="473"/>
      <c r="E113" s="473"/>
      <c r="F113" s="473"/>
      <c r="G113" s="474"/>
      <c r="H113" s="881" t="s">
        <v>111</v>
      </c>
      <c r="I113" s="1010"/>
      <c r="J113" s="1010"/>
      <c r="K113" s="1010"/>
      <c r="L113" s="1011"/>
      <c r="M113" s="1012" t="s">
        <v>872</v>
      </c>
      <c r="N113" s="1013"/>
      <c r="O113" s="1013"/>
      <c r="P113" s="1013"/>
      <c r="Q113" s="1013"/>
      <c r="R113" s="1013"/>
      <c r="S113" s="1013"/>
      <c r="T113" s="1013"/>
      <c r="U113" s="1013"/>
      <c r="V113" s="1013"/>
      <c r="W113" s="1013"/>
      <c r="X113" s="1013"/>
      <c r="Y113" s="1014"/>
      <c r="Z113" s="1007">
        <v>1973.17</v>
      </c>
      <c r="AA113" s="1008"/>
      <c r="AB113" s="1008"/>
      <c r="AC113" s="1009"/>
      <c r="AD113" s="881"/>
      <c r="AE113" s="1010"/>
      <c r="AF113" s="1010"/>
      <c r="AG113" s="1010"/>
      <c r="AH113" s="1011"/>
      <c r="AI113" s="1012"/>
      <c r="AJ113" s="1013"/>
      <c r="AK113" s="1013"/>
      <c r="AL113" s="1013"/>
      <c r="AM113" s="1013"/>
      <c r="AN113" s="1013"/>
      <c r="AO113" s="1013"/>
      <c r="AP113" s="1013"/>
      <c r="AQ113" s="1013"/>
      <c r="AR113" s="1013"/>
      <c r="AS113" s="1013"/>
      <c r="AT113" s="1013"/>
      <c r="AU113" s="1014"/>
      <c r="AV113" s="1007"/>
      <c r="AW113" s="1008"/>
      <c r="AX113" s="1008"/>
      <c r="AY113" s="1015"/>
    </row>
    <row r="114" spans="2:51" ht="24.75" customHeight="1" x14ac:dyDescent="0.15">
      <c r="B114" s="472"/>
      <c r="C114" s="473"/>
      <c r="D114" s="473"/>
      <c r="E114" s="473"/>
      <c r="F114" s="473"/>
      <c r="G114" s="474"/>
      <c r="H114" s="916"/>
      <c r="I114" s="917"/>
      <c r="J114" s="917"/>
      <c r="K114" s="917"/>
      <c r="L114" s="918"/>
      <c r="M114" s="998"/>
      <c r="N114" s="999"/>
      <c r="O114" s="999"/>
      <c r="P114" s="999"/>
      <c r="Q114" s="999"/>
      <c r="R114" s="999"/>
      <c r="S114" s="999"/>
      <c r="T114" s="999"/>
      <c r="U114" s="999"/>
      <c r="V114" s="999"/>
      <c r="W114" s="999"/>
      <c r="X114" s="999"/>
      <c r="Y114" s="1000"/>
      <c r="Z114" s="995"/>
      <c r="AA114" s="996"/>
      <c r="AB114" s="996"/>
      <c r="AC114" s="997"/>
      <c r="AD114" s="916"/>
      <c r="AE114" s="917"/>
      <c r="AF114" s="917"/>
      <c r="AG114" s="917"/>
      <c r="AH114" s="918"/>
      <c r="AI114" s="998"/>
      <c r="AJ114" s="999"/>
      <c r="AK114" s="999"/>
      <c r="AL114" s="999"/>
      <c r="AM114" s="999"/>
      <c r="AN114" s="999"/>
      <c r="AO114" s="999"/>
      <c r="AP114" s="999"/>
      <c r="AQ114" s="999"/>
      <c r="AR114" s="999"/>
      <c r="AS114" s="999"/>
      <c r="AT114" s="999"/>
      <c r="AU114" s="1000"/>
      <c r="AV114" s="995"/>
      <c r="AW114" s="996"/>
      <c r="AX114" s="996"/>
      <c r="AY114" s="1001"/>
    </row>
    <row r="115" spans="2:51" ht="24.75" customHeight="1" x14ac:dyDescent="0.15">
      <c r="B115" s="472"/>
      <c r="C115" s="473"/>
      <c r="D115" s="473"/>
      <c r="E115" s="473"/>
      <c r="F115" s="473"/>
      <c r="G115" s="474"/>
      <c r="H115" s="916"/>
      <c r="I115" s="917"/>
      <c r="J115" s="917"/>
      <c r="K115" s="917"/>
      <c r="L115" s="918"/>
      <c r="M115" s="998"/>
      <c r="N115" s="999"/>
      <c r="O115" s="999"/>
      <c r="P115" s="999"/>
      <c r="Q115" s="999"/>
      <c r="R115" s="999"/>
      <c r="S115" s="999"/>
      <c r="T115" s="999"/>
      <c r="U115" s="999"/>
      <c r="V115" s="999"/>
      <c r="W115" s="999"/>
      <c r="X115" s="999"/>
      <c r="Y115" s="1000"/>
      <c r="Z115" s="995"/>
      <c r="AA115" s="996"/>
      <c r="AB115" s="996"/>
      <c r="AC115" s="997"/>
      <c r="AD115" s="916"/>
      <c r="AE115" s="917"/>
      <c r="AF115" s="917"/>
      <c r="AG115" s="917"/>
      <c r="AH115" s="918"/>
      <c r="AI115" s="998"/>
      <c r="AJ115" s="999"/>
      <c r="AK115" s="999"/>
      <c r="AL115" s="999"/>
      <c r="AM115" s="999"/>
      <c r="AN115" s="999"/>
      <c r="AO115" s="999"/>
      <c r="AP115" s="999"/>
      <c r="AQ115" s="999"/>
      <c r="AR115" s="999"/>
      <c r="AS115" s="999"/>
      <c r="AT115" s="999"/>
      <c r="AU115" s="1000"/>
      <c r="AV115" s="995"/>
      <c r="AW115" s="996"/>
      <c r="AX115" s="996"/>
      <c r="AY115" s="1001"/>
    </row>
    <row r="116" spans="2:51" ht="24.75" customHeight="1" x14ac:dyDescent="0.15">
      <c r="B116" s="472"/>
      <c r="C116" s="473"/>
      <c r="D116" s="473"/>
      <c r="E116" s="473"/>
      <c r="F116" s="473"/>
      <c r="G116" s="474"/>
      <c r="H116" s="916"/>
      <c r="I116" s="917"/>
      <c r="J116" s="917"/>
      <c r="K116" s="917"/>
      <c r="L116" s="918"/>
      <c r="M116" s="998"/>
      <c r="N116" s="999"/>
      <c r="O116" s="999"/>
      <c r="P116" s="999"/>
      <c r="Q116" s="999"/>
      <c r="R116" s="999"/>
      <c r="S116" s="999"/>
      <c r="T116" s="999"/>
      <c r="U116" s="999"/>
      <c r="V116" s="999"/>
      <c r="W116" s="999"/>
      <c r="X116" s="999"/>
      <c r="Y116" s="1000"/>
      <c r="Z116" s="995"/>
      <c r="AA116" s="996"/>
      <c r="AB116" s="996"/>
      <c r="AC116" s="997"/>
      <c r="AD116" s="916"/>
      <c r="AE116" s="917"/>
      <c r="AF116" s="917"/>
      <c r="AG116" s="917"/>
      <c r="AH116" s="918"/>
      <c r="AI116" s="998"/>
      <c r="AJ116" s="999"/>
      <c r="AK116" s="999"/>
      <c r="AL116" s="999"/>
      <c r="AM116" s="999"/>
      <c r="AN116" s="999"/>
      <c r="AO116" s="999"/>
      <c r="AP116" s="999"/>
      <c r="AQ116" s="999"/>
      <c r="AR116" s="999"/>
      <c r="AS116" s="999"/>
      <c r="AT116" s="999"/>
      <c r="AU116" s="1000"/>
      <c r="AV116" s="995"/>
      <c r="AW116" s="996"/>
      <c r="AX116" s="996"/>
      <c r="AY116" s="1001"/>
    </row>
    <row r="117" spans="2:51" ht="24.75" customHeight="1" x14ac:dyDescent="0.15">
      <c r="B117" s="472"/>
      <c r="C117" s="473"/>
      <c r="D117" s="473"/>
      <c r="E117" s="473"/>
      <c r="F117" s="473"/>
      <c r="G117" s="474"/>
      <c r="H117" s="916"/>
      <c r="I117" s="917"/>
      <c r="J117" s="917"/>
      <c r="K117" s="917"/>
      <c r="L117" s="918"/>
      <c r="M117" s="998"/>
      <c r="N117" s="999"/>
      <c r="O117" s="999"/>
      <c r="P117" s="999"/>
      <c r="Q117" s="999"/>
      <c r="R117" s="999"/>
      <c r="S117" s="999"/>
      <c r="T117" s="999"/>
      <c r="U117" s="999"/>
      <c r="V117" s="999"/>
      <c r="W117" s="999"/>
      <c r="X117" s="999"/>
      <c r="Y117" s="1000"/>
      <c r="Z117" s="995"/>
      <c r="AA117" s="996"/>
      <c r="AB117" s="996"/>
      <c r="AC117" s="996"/>
      <c r="AD117" s="916"/>
      <c r="AE117" s="917"/>
      <c r="AF117" s="917"/>
      <c r="AG117" s="917"/>
      <c r="AH117" s="918"/>
      <c r="AI117" s="998"/>
      <c r="AJ117" s="999"/>
      <c r="AK117" s="999"/>
      <c r="AL117" s="999"/>
      <c r="AM117" s="999"/>
      <c r="AN117" s="999"/>
      <c r="AO117" s="999"/>
      <c r="AP117" s="999"/>
      <c r="AQ117" s="999"/>
      <c r="AR117" s="999"/>
      <c r="AS117" s="999"/>
      <c r="AT117" s="999"/>
      <c r="AU117" s="1000"/>
      <c r="AV117" s="995"/>
      <c r="AW117" s="996"/>
      <c r="AX117" s="996"/>
      <c r="AY117" s="1001"/>
    </row>
    <row r="118" spans="2:51" ht="24.75" customHeight="1" x14ac:dyDescent="0.15">
      <c r="B118" s="472"/>
      <c r="C118" s="473"/>
      <c r="D118" s="473"/>
      <c r="E118" s="473"/>
      <c r="F118" s="473"/>
      <c r="G118" s="474"/>
      <c r="H118" s="916"/>
      <c r="I118" s="917"/>
      <c r="J118" s="917"/>
      <c r="K118" s="917"/>
      <c r="L118" s="918"/>
      <c r="M118" s="998"/>
      <c r="N118" s="999"/>
      <c r="O118" s="999"/>
      <c r="P118" s="999"/>
      <c r="Q118" s="999"/>
      <c r="R118" s="999"/>
      <c r="S118" s="999"/>
      <c r="T118" s="999"/>
      <c r="U118" s="999"/>
      <c r="V118" s="999"/>
      <c r="W118" s="999"/>
      <c r="X118" s="999"/>
      <c r="Y118" s="1000"/>
      <c r="Z118" s="995"/>
      <c r="AA118" s="996"/>
      <c r="AB118" s="996"/>
      <c r="AC118" s="996"/>
      <c r="AD118" s="916"/>
      <c r="AE118" s="917"/>
      <c r="AF118" s="917"/>
      <c r="AG118" s="917"/>
      <c r="AH118" s="918"/>
      <c r="AI118" s="998"/>
      <c r="AJ118" s="999"/>
      <c r="AK118" s="999"/>
      <c r="AL118" s="999"/>
      <c r="AM118" s="999"/>
      <c r="AN118" s="999"/>
      <c r="AO118" s="999"/>
      <c r="AP118" s="999"/>
      <c r="AQ118" s="999"/>
      <c r="AR118" s="999"/>
      <c r="AS118" s="999"/>
      <c r="AT118" s="999"/>
      <c r="AU118" s="1000"/>
      <c r="AV118" s="995"/>
      <c r="AW118" s="996"/>
      <c r="AX118" s="996"/>
      <c r="AY118" s="1001"/>
    </row>
    <row r="119" spans="2:51" ht="24.75" customHeight="1" x14ac:dyDescent="0.15">
      <c r="B119" s="472"/>
      <c r="C119" s="473"/>
      <c r="D119" s="473"/>
      <c r="E119" s="473"/>
      <c r="F119" s="473"/>
      <c r="G119" s="474"/>
      <c r="H119" s="916"/>
      <c r="I119" s="917"/>
      <c r="J119" s="917"/>
      <c r="K119" s="917"/>
      <c r="L119" s="918"/>
      <c r="M119" s="998"/>
      <c r="N119" s="999"/>
      <c r="O119" s="999"/>
      <c r="P119" s="999"/>
      <c r="Q119" s="999"/>
      <c r="R119" s="999"/>
      <c r="S119" s="999"/>
      <c r="T119" s="999"/>
      <c r="U119" s="999"/>
      <c r="V119" s="999"/>
      <c r="W119" s="999"/>
      <c r="X119" s="999"/>
      <c r="Y119" s="1000"/>
      <c r="Z119" s="995"/>
      <c r="AA119" s="996"/>
      <c r="AB119" s="996"/>
      <c r="AC119" s="996"/>
      <c r="AD119" s="916"/>
      <c r="AE119" s="917"/>
      <c r="AF119" s="917"/>
      <c r="AG119" s="917"/>
      <c r="AH119" s="918"/>
      <c r="AI119" s="998"/>
      <c r="AJ119" s="999"/>
      <c r="AK119" s="999"/>
      <c r="AL119" s="999"/>
      <c r="AM119" s="999"/>
      <c r="AN119" s="999"/>
      <c r="AO119" s="999"/>
      <c r="AP119" s="999"/>
      <c r="AQ119" s="999"/>
      <c r="AR119" s="999"/>
      <c r="AS119" s="999"/>
      <c r="AT119" s="999"/>
      <c r="AU119" s="1000"/>
      <c r="AV119" s="995"/>
      <c r="AW119" s="996"/>
      <c r="AX119" s="996"/>
      <c r="AY119" s="1001"/>
    </row>
    <row r="120" spans="2:51" ht="24.75" customHeight="1" x14ac:dyDescent="0.15">
      <c r="B120" s="472"/>
      <c r="C120" s="473"/>
      <c r="D120" s="473"/>
      <c r="E120" s="473"/>
      <c r="F120" s="473"/>
      <c r="G120" s="474"/>
      <c r="H120" s="871"/>
      <c r="I120" s="872"/>
      <c r="J120" s="872"/>
      <c r="K120" s="872"/>
      <c r="L120" s="873"/>
      <c r="M120" s="1016"/>
      <c r="N120" s="1017"/>
      <c r="O120" s="1017"/>
      <c r="P120" s="1017"/>
      <c r="Q120" s="1017"/>
      <c r="R120" s="1017"/>
      <c r="S120" s="1017"/>
      <c r="T120" s="1017"/>
      <c r="U120" s="1017"/>
      <c r="V120" s="1017"/>
      <c r="W120" s="1017"/>
      <c r="X120" s="1017"/>
      <c r="Y120" s="1018"/>
      <c r="Z120" s="1019"/>
      <c r="AA120" s="1020"/>
      <c r="AB120" s="1020"/>
      <c r="AC120" s="1020"/>
      <c r="AD120" s="871"/>
      <c r="AE120" s="872"/>
      <c r="AF120" s="872"/>
      <c r="AG120" s="872"/>
      <c r="AH120" s="873"/>
      <c r="AI120" s="1016"/>
      <c r="AJ120" s="1017"/>
      <c r="AK120" s="1017"/>
      <c r="AL120" s="1017"/>
      <c r="AM120" s="1017"/>
      <c r="AN120" s="1017"/>
      <c r="AO120" s="1017"/>
      <c r="AP120" s="1017"/>
      <c r="AQ120" s="1017"/>
      <c r="AR120" s="1017"/>
      <c r="AS120" s="1017"/>
      <c r="AT120" s="1017"/>
      <c r="AU120" s="1018"/>
      <c r="AV120" s="1019"/>
      <c r="AW120" s="1020"/>
      <c r="AX120" s="1020"/>
      <c r="AY120" s="1021"/>
    </row>
    <row r="121" spans="2:51" ht="24.75" customHeight="1" thickBot="1" x14ac:dyDescent="0.2">
      <c r="B121" s="979"/>
      <c r="C121" s="980"/>
      <c r="D121" s="980"/>
      <c r="E121" s="980"/>
      <c r="F121" s="980"/>
      <c r="G121" s="981"/>
      <c r="H121" s="1035" t="s">
        <v>21</v>
      </c>
      <c r="I121" s="1036"/>
      <c r="J121" s="1036"/>
      <c r="K121" s="1036"/>
      <c r="L121" s="1036"/>
      <c r="M121" s="1037"/>
      <c r="N121" s="1038"/>
      <c r="O121" s="1038"/>
      <c r="P121" s="1038"/>
      <c r="Q121" s="1038"/>
      <c r="R121" s="1038"/>
      <c r="S121" s="1038"/>
      <c r="T121" s="1038"/>
      <c r="U121" s="1038"/>
      <c r="V121" s="1038"/>
      <c r="W121" s="1038"/>
      <c r="X121" s="1038"/>
      <c r="Y121" s="1039"/>
      <c r="Z121" s="1040">
        <f>SUM(Z113:AC120)</f>
        <v>1973.17</v>
      </c>
      <c r="AA121" s="1041"/>
      <c r="AB121" s="1041"/>
      <c r="AC121" s="1042"/>
      <c r="AD121" s="1035" t="s">
        <v>21</v>
      </c>
      <c r="AE121" s="1036"/>
      <c r="AF121" s="1036"/>
      <c r="AG121" s="1036"/>
      <c r="AH121" s="1036"/>
      <c r="AI121" s="1037"/>
      <c r="AJ121" s="1038"/>
      <c r="AK121" s="1038"/>
      <c r="AL121" s="1038"/>
      <c r="AM121" s="1038"/>
      <c r="AN121" s="1038"/>
      <c r="AO121" s="1038"/>
      <c r="AP121" s="1038"/>
      <c r="AQ121" s="1038"/>
      <c r="AR121" s="1038"/>
      <c r="AS121" s="1038"/>
      <c r="AT121" s="1038"/>
      <c r="AU121" s="1039"/>
      <c r="AV121" s="1040">
        <f>SUM(AV113:AY120)</f>
        <v>0</v>
      </c>
      <c r="AW121" s="1041"/>
      <c r="AX121" s="1041"/>
      <c r="AY121" s="1043"/>
    </row>
    <row r="124" spans="2:51" ht="14.4" x14ac:dyDescent="0.15">
      <c r="C124" s="144" t="s">
        <v>758</v>
      </c>
    </row>
    <row r="125" spans="2:51" x14ac:dyDescent="0.15">
      <c r="C125" s="116" t="s">
        <v>759</v>
      </c>
    </row>
    <row r="126" spans="2:51" ht="34.549999999999997" customHeight="1" x14ac:dyDescent="0.15">
      <c r="B126" s="1034"/>
      <c r="C126" s="1034"/>
      <c r="D126" s="434" t="s">
        <v>760</v>
      </c>
      <c r="E126" s="434"/>
      <c r="F126" s="434"/>
      <c r="G126" s="434"/>
      <c r="H126" s="434"/>
      <c r="I126" s="434"/>
      <c r="J126" s="434"/>
      <c r="K126" s="434"/>
      <c r="L126" s="434"/>
      <c r="M126" s="434"/>
      <c r="N126" s="434" t="s">
        <v>761</v>
      </c>
      <c r="O126" s="434"/>
      <c r="P126" s="434"/>
      <c r="Q126" s="434"/>
      <c r="R126" s="434"/>
      <c r="S126" s="434"/>
      <c r="T126" s="434"/>
      <c r="U126" s="434"/>
      <c r="V126" s="434"/>
      <c r="W126" s="434"/>
      <c r="X126" s="434"/>
      <c r="Y126" s="434"/>
      <c r="Z126" s="434"/>
      <c r="AA126" s="434"/>
      <c r="AB126" s="434"/>
      <c r="AC126" s="434"/>
      <c r="AD126" s="434"/>
      <c r="AE126" s="434"/>
      <c r="AF126" s="434"/>
      <c r="AG126" s="434"/>
      <c r="AH126" s="434"/>
      <c r="AI126" s="434"/>
      <c r="AJ126" s="434"/>
      <c r="AK126" s="434"/>
      <c r="AL126" s="436" t="s">
        <v>762</v>
      </c>
      <c r="AM126" s="434"/>
      <c r="AN126" s="434"/>
      <c r="AO126" s="434"/>
      <c r="AP126" s="434"/>
      <c r="AQ126" s="434"/>
      <c r="AR126" s="434" t="s">
        <v>87</v>
      </c>
      <c r="AS126" s="434"/>
      <c r="AT126" s="434"/>
      <c r="AU126" s="434"/>
      <c r="AV126" s="434" t="s">
        <v>88</v>
      </c>
      <c r="AW126" s="434"/>
      <c r="AX126" s="434"/>
    </row>
    <row r="127" spans="2:51" ht="31.6" customHeight="1" x14ac:dyDescent="0.15">
      <c r="B127" s="1034">
        <v>1</v>
      </c>
      <c r="C127" s="1034">
        <v>1</v>
      </c>
      <c r="D127" s="1044" t="s">
        <v>873</v>
      </c>
      <c r="E127" s="1044"/>
      <c r="F127" s="1044"/>
      <c r="G127" s="1044"/>
      <c r="H127" s="1044"/>
      <c r="I127" s="1044"/>
      <c r="J127" s="1044"/>
      <c r="K127" s="1044"/>
      <c r="L127" s="1044"/>
      <c r="M127" s="1044"/>
      <c r="N127" s="1046" t="s">
        <v>874</v>
      </c>
      <c r="O127" s="1047"/>
      <c r="P127" s="1047"/>
      <c r="Q127" s="1047"/>
      <c r="R127" s="1047"/>
      <c r="S127" s="1047"/>
      <c r="T127" s="1047"/>
      <c r="U127" s="1047"/>
      <c r="V127" s="1047"/>
      <c r="W127" s="1047"/>
      <c r="X127" s="1047"/>
      <c r="Y127" s="1047"/>
      <c r="Z127" s="1047"/>
      <c r="AA127" s="1047"/>
      <c r="AB127" s="1047"/>
      <c r="AC127" s="1047"/>
      <c r="AD127" s="1047"/>
      <c r="AE127" s="1047"/>
      <c r="AF127" s="1047"/>
      <c r="AG127" s="1047"/>
      <c r="AH127" s="1047"/>
      <c r="AI127" s="1047"/>
      <c r="AJ127" s="1047"/>
      <c r="AK127" s="1047"/>
      <c r="AL127" s="1048">
        <v>46.917000000000002</v>
      </c>
      <c r="AM127" s="1049"/>
      <c r="AN127" s="1049"/>
      <c r="AO127" s="1049"/>
      <c r="AP127" s="1049"/>
      <c r="AQ127" s="1049"/>
      <c r="AR127" s="1044"/>
      <c r="AS127" s="1044"/>
      <c r="AT127" s="1044"/>
      <c r="AU127" s="1044"/>
      <c r="AV127" s="1044"/>
      <c r="AW127" s="1044"/>
      <c r="AX127" s="1044"/>
    </row>
    <row r="128" spans="2:51" ht="24.05" customHeight="1" x14ac:dyDescent="0.15">
      <c r="B128" s="1034">
        <v>2</v>
      </c>
      <c r="C128" s="1034">
        <v>1</v>
      </c>
      <c r="D128" s="1044"/>
      <c r="E128" s="1044"/>
      <c r="F128" s="1044"/>
      <c r="G128" s="1044"/>
      <c r="H128" s="1044"/>
      <c r="I128" s="1044"/>
      <c r="J128" s="1044"/>
      <c r="K128" s="1044"/>
      <c r="L128" s="1044"/>
      <c r="M128" s="1044"/>
      <c r="N128" s="1044"/>
      <c r="O128" s="1044"/>
      <c r="P128" s="1044"/>
      <c r="Q128" s="1044"/>
      <c r="R128" s="1044"/>
      <c r="S128" s="1044"/>
      <c r="T128" s="1044"/>
      <c r="U128" s="1044"/>
      <c r="V128" s="1044"/>
      <c r="W128" s="1044"/>
      <c r="X128" s="1044"/>
      <c r="Y128" s="1044"/>
      <c r="Z128" s="1044"/>
      <c r="AA128" s="1044"/>
      <c r="AB128" s="1044"/>
      <c r="AC128" s="1044"/>
      <c r="AD128" s="1044"/>
      <c r="AE128" s="1044"/>
      <c r="AF128" s="1044"/>
      <c r="AG128" s="1044"/>
      <c r="AH128" s="1044"/>
      <c r="AI128" s="1044"/>
      <c r="AJ128" s="1044"/>
      <c r="AK128" s="1044"/>
      <c r="AL128" s="1045"/>
      <c r="AM128" s="1044"/>
      <c r="AN128" s="1044"/>
      <c r="AO128" s="1044"/>
      <c r="AP128" s="1044"/>
      <c r="AQ128" s="1044"/>
      <c r="AR128" s="1044"/>
      <c r="AS128" s="1044"/>
      <c r="AT128" s="1044"/>
      <c r="AU128" s="1044"/>
      <c r="AV128" s="1044"/>
      <c r="AW128" s="1044"/>
      <c r="AX128" s="1044"/>
    </row>
    <row r="129" spans="2:50" ht="24.05" customHeight="1" x14ac:dyDescent="0.15">
      <c r="B129" s="1034">
        <v>3</v>
      </c>
      <c r="C129" s="1034">
        <v>1</v>
      </c>
      <c r="D129" s="1044"/>
      <c r="E129" s="1044"/>
      <c r="F129" s="1044"/>
      <c r="G129" s="1044"/>
      <c r="H129" s="1044"/>
      <c r="I129" s="1044"/>
      <c r="J129" s="1044"/>
      <c r="K129" s="1044"/>
      <c r="L129" s="1044"/>
      <c r="M129" s="1044"/>
      <c r="N129" s="1044"/>
      <c r="O129" s="1044"/>
      <c r="P129" s="1044"/>
      <c r="Q129" s="1044"/>
      <c r="R129" s="1044"/>
      <c r="S129" s="1044"/>
      <c r="T129" s="1044"/>
      <c r="U129" s="1044"/>
      <c r="V129" s="1044"/>
      <c r="W129" s="1044"/>
      <c r="X129" s="1044"/>
      <c r="Y129" s="1044"/>
      <c r="Z129" s="1044"/>
      <c r="AA129" s="1044"/>
      <c r="AB129" s="1044"/>
      <c r="AC129" s="1044"/>
      <c r="AD129" s="1044"/>
      <c r="AE129" s="1044"/>
      <c r="AF129" s="1044"/>
      <c r="AG129" s="1044"/>
      <c r="AH129" s="1044"/>
      <c r="AI129" s="1044"/>
      <c r="AJ129" s="1044"/>
      <c r="AK129" s="1044"/>
      <c r="AL129" s="1045"/>
      <c r="AM129" s="1044"/>
      <c r="AN129" s="1044"/>
      <c r="AO129" s="1044"/>
      <c r="AP129" s="1044"/>
      <c r="AQ129" s="1044"/>
      <c r="AR129" s="1044"/>
      <c r="AS129" s="1044"/>
      <c r="AT129" s="1044"/>
      <c r="AU129" s="1044"/>
      <c r="AV129" s="1044"/>
      <c r="AW129" s="1044"/>
      <c r="AX129" s="1044"/>
    </row>
    <row r="130" spans="2:50" ht="24.05" customHeight="1" x14ac:dyDescent="0.15">
      <c r="B130" s="1034">
        <v>4</v>
      </c>
      <c r="C130" s="1034">
        <v>1</v>
      </c>
      <c r="D130" s="1044"/>
      <c r="E130" s="1044"/>
      <c r="F130" s="1044"/>
      <c r="G130" s="1044"/>
      <c r="H130" s="1044"/>
      <c r="I130" s="1044"/>
      <c r="J130" s="1044"/>
      <c r="K130" s="1044"/>
      <c r="L130" s="1044"/>
      <c r="M130" s="1044"/>
      <c r="N130" s="1044"/>
      <c r="O130" s="1044"/>
      <c r="P130" s="1044"/>
      <c r="Q130" s="1044"/>
      <c r="R130" s="1044"/>
      <c r="S130" s="1044"/>
      <c r="T130" s="1044"/>
      <c r="U130" s="1044"/>
      <c r="V130" s="1044"/>
      <c r="W130" s="1044"/>
      <c r="X130" s="1044"/>
      <c r="Y130" s="1044"/>
      <c r="Z130" s="1044"/>
      <c r="AA130" s="1044"/>
      <c r="AB130" s="1044"/>
      <c r="AC130" s="1044"/>
      <c r="AD130" s="1044"/>
      <c r="AE130" s="1044"/>
      <c r="AF130" s="1044"/>
      <c r="AG130" s="1044"/>
      <c r="AH130" s="1044"/>
      <c r="AI130" s="1044"/>
      <c r="AJ130" s="1044"/>
      <c r="AK130" s="1044"/>
      <c r="AL130" s="1045"/>
      <c r="AM130" s="1044"/>
      <c r="AN130" s="1044"/>
      <c r="AO130" s="1044"/>
      <c r="AP130" s="1044"/>
      <c r="AQ130" s="1044"/>
      <c r="AR130" s="1044"/>
      <c r="AS130" s="1044"/>
      <c r="AT130" s="1044"/>
      <c r="AU130" s="1044"/>
      <c r="AV130" s="1044"/>
      <c r="AW130" s="1044"/>
      <c r="AX130" s="1044"/>
    </row>
    <row r="131" spans="2:50" ht="24.05" customHeight="1" x14ac:dyDescent="0.15">
      <c r="B131" s="1034">
        <v>5</v>
      </c>
      <c r="C131" s="1034">
        <v>1</v>
      </c>
      <c r="D131" s="1044"/>
      <c r="E131" s="1044"/>
      <c r="F131" s="1044"/>
      <c r="G131" s="1044"/>
      <c r="H131" s="1044"/>
      <c r="I131" s="1044"/>
      <c r="J131" s="1044"/>
      <c r="K131" s="1044"/>
      <c r="L131" s="1044"/>
      <c r="M131" s="1044"/>
      <c r="N131" s="1044"/>
      <c r="O131" s="1044"/>
      <c r="P131" s="1044"/>
      <c r="Q131" s="1044"/>
      <c r="R131" s="1044"/>
      <c r="S131" s="1044"/>
      <c r="T131" s="1044"/>
      <c r="U131" s="1044"/>
      <c r="V131" s="1044"/>
      <c r="W131" s="1044"/>
      <c r="X131" s="1044"/>
      <c r="Y131" s="1044"/>
      <c r="Z131" s="1044"/>
      <c r="AA131" s="1044"/>
      <c r="AB131" s="1044"/>
      <c r="AC131" s="1044"/>
      <c r="AD131" s="1044"/>
      <c r="AE131" s="1044"/>
      <c r="AF131" s="1044"/>
      <c r="AG131" s="1044"/>
      <c r="AH131" s="1044"/>
      <c r="AI131" s="1044"/>
      <c r="AJ131" s="1044"/>
      <c r="AK131" s="1044"/>
      <c r="AL131" s="1045"/>
      <c r="AM131" s="1044"/>
      <c r="AN131" s="1044"/>
      <c r="AO131" s="1044"/>
      <c r="AP131" s="1044"/>
      <c r="AQ131" s="1044"/>
      <c r="AR131" s="1044"/>
      <c r="AS131" s="1044"/>
      <c r="AT131" s="1044"/>
      <c r="AU131" s="1044"/>
      <c r="AV131" s="1044"/>
      <c r="AW131" s="1044"/>
      <c r="AX131" s="1044"/>
    </row>
    <row r="132" spans="2:50" ht="20.95" customHeight="1" x14ac:dyDescent="0.15">
      <c r="B132" s="1034">
        <v>6</v>
      </c>
      <c r="C132" s="1034">
        <v>1</v>
      </c>
      <c r="D132" s="1044"/>
      <c r="E132" s="1044"/>
      <c r="F132" s="1044"/>
      <c r="G132" s="1044"/>
      <c r="H132" s="1044"/>
      <c r="I132" s="1044"/>
      <c r="J132" s="1044"/>
      <c r="K132" s="1044"/>
      <c r="L132" s="1044"/>
      <c r="M132" s="1044"/>
      <c r="N132" s="1044"/>
      <c r="O132" s="1044"/>
      <c r="P132" s="1044"/>
      <c r="Q132" s="1044"/>
      <c r="R132" s="1044"/>
      <c r="S132" s="1044"/>
      <c r="T132" s="1044"/>
      <c r="U132" s="1044"/>
      <c r="V132" s="1044"/>
      <c r="W132" s="1044"/>
      <c r="X132" s="1044"/>
      <c r="Y132" s="1044"/>
      <c r="Z132" s="1044"/>
      <c r="AA132" s="1044"/>
      <c r="AB132" s="1044"/>
      <c r="AC132" s="1044"/>
      <c r="AD132" s="1044"/>
      <c r="AE132" s="1044"/>
      <c r="AF132" s="1044"/>
      <c r="AG132" s="1044"/>
      <c r="AH132" s="1044"/>
      <c r="AI132" s="1044"/>
      <c r="AJ132" s="1044"/>
      <c r="AK132" s="1044"/>
      <c r="AL132" s="1045"/>
      <c r="AM132" s="1044"/>
      <c r="AN132" s="1044"/>
      <c r="AO132" s="1044"/>
      <c r="AP132" s="1044"/>
      <c r="AQ132" s="1044"/>
      <c r="AR132" s="1044"/>
      <c r="AS132" s="1044"/>
      <c r="AT132" s="1044"/>
      <c r="AU132" s="1044"/>
      <c r="AV132" s="1044"/>
      <c r="AW132" s="1044"/>
      <c r="AX132" s="1044"/>
    </row>
    <row r="133" spans="2:50" ht="20.95" customHeight="1" x14ac:dyDescent="0.15">
      <c r="B133" s="1034">
        <v>7</v>
      </c>
      <c r="C133" s="1034">
        <v>1</v>
      </c>
      <c r="D133" s="1044"/>
      <c r="E133" s="1044"/>
      <c r="F133" s="1044"/>
      <c r="G133" s="1044"/>
      <c r="H133" s="1044"/>
      <c r="I133" s="1044"/>
      <c r="J133" s="1044"/>
      <c r="K133" s="1044"/>
      <c r="L133" s="1044"/>
      <c r="M133" s="1044"/>
      <c r="N133" s="1044"/>
      <c r="O133" s="1044"/>
      <c r="P133" s="1044"/>
      <c r="Q133" s="1044"/>
      <c r="R133" s="1044"/>
      <c r="S133" s="1044"/>
      <c r="T133" s="1044"/>
      <c r="U133" s="1044"/>
      <c r="V133" s="1044"/>
      <c r="W133" s="1044"/>
      <c r="X133" s="1044"/>
      <c r="Y133" s="1044"/>
      <c r="Z133" s="1044"/>
      <c r="AA133" s="1044"/>
      <c r="AB133" s="1044"/>
      <c r="AC133" s="1044"/>
      <c r="AD133" s="1044"/>
      <c r="AE133" s="1044"/>
      <c r="AF133" s="1044"/>
      <c r="AG133" s="1044"/>
      <c r="AH133" s="1044"/>
      <c r="AI133" s="1044"/>
      <c r="AJ133" s="1044"/>
      <c r="AK133" s="1044"/>
      <c r="AL133" s="1045"/>
      <c r="AM133" s="1044"/>
      <c r="AN133" s="1044"/>
      <c r="AO133" s="1044"/>
      <c r="AP133" s="1044"/>
      <c r="AQ133" s="1044"/>
      <c r="AR133" s="1044"/>
      <c r="AS133" s="1044"/>
      <c r="AT133" s="1044"/>
      <c r="AU133" s="1044"/>
      <c r="AV133" s="1044"/>
      <c r="AW133" s="1044"/>
      <c r="AX133" s="1044"/>
    </row>
    <row r="134" spans="2:50" ht="20.95" customHeight="1" x14ac:dyDescent="0.15">
      <c r="B134" s="1034">
        <v>8</v>
      </c>
      <c r="C134" s="1034">
        <v>1</v>
      </c>
      <c r="D134" s="1044"/>
      <c r="E134" s="1044"/>
      <c r="F134" s="1044"/>
      <c r="G134" s="1044"/>
      <c r="H134" s="1044"/>
      <c r="I134" s="1044"/>
      <c r="J134" s="1044"/>
      <c r="K134" s="1044"/>
      <c r="L134" s="1044"/>
      <c r="M134" s="1044"/>
      <c r="N134" s="1044"/>
      <c r="O134" s="1044"/>
      <c r="P134" s="1044"/>
      <c r="Q134" s="1044"/>
      <c r="R134" s="1044"/>
      <c r="S134" s="1044"/>
      <c r="T134" s="1044"/>
      <c r="U134" s="1044"/>
      <c r="V134" s="1044"/>
      <c r="W134" s="1044"/>
      <c r="X134" s="1044"/>
      <c r="Y134" s="1044"/>
      <c r="Z134" s="1044"/>
      <c r="AA134" s="1044"/>
      <c r="AB134" s="1044"/>
      <c r="AC134" s="1044"/>
      <c r="AD134" s="1044"/>
      <c r="AE134" s="1044"/>
      <c r="AF134" s="1044"/>
      <c r="AG134" s="1044"/>
      <c r="AH134" s="1044"/>
      <c r="AI134" s="1044"/>
      <c r="AJ134" s="1044"/>
      <c r="AK134" s="1044"/>
      <c r="AL134" s="1045"/>
      <c r="AM134" s="1044"/>
      <c r="AN134" s="1044"/>
      <c r="AO134" s="1044"/>
      <c r="AP134" s="1044"/>
      <c r="AQ134" s="1044"/>
      <c r="AR134" s="1044"/>
      <c r="AS134" s="1044"/>
      <c r="AT134" s="1044"/>
      <c r="AU134" s="1044"/>
      <c r="AV134" s="1044"/>
      <c r="AW134" s="1044"/>
      <c r="AX134" s="1044"/>
    </row>
    <row r="135" spans="2:50" ht="20.95" customHeight="1" x14ac:dyDescent="0.15">
      <c r="B135" s="1034">
        <v>9</v>
      </c>
      <c r="C135" s="1034">
        <v>1</v>
      </c>
      <c r="D135" s="1044"/>
      <c r="E135" s="1044"/>
      <c r="F135" s="1044"/>
      <c r="G135" s="1044"/>
      <c r="H135" s="1044"/>
      <c r="I135" s="1044"/>
      <c r="J135" s="1044"/>
      <c r="K135" s="1044"/>
      <c r="L135" s="1044"/>
      <c r="M135" s="1044"/>
      <c r="N135" s="1044"/>
      <c r="O135" s="1044"/>
      <c r="P135" s="1044"/>
      <c r="Q135" s="1044"/>
      <c r="R135" s="1044"/>
      <c r="S135" s="1044"/>
      <c r="T135" s="1044"/>
      <c r="U135" s="1044"/>
      <c r="V135" s="1044"/>
      <c r="W135" s="1044"/>
      <c r="X135" s="1044"/>
      <c r="Y135" s="1044"/>
      <c r="Z135" s="1044"/>
      <c r="AA135" s="1044"/>
      <c r="AB135" s="1044"/>
      <c r="AC135" s="1044"/>
      <c r="AD135" s="1044"/>
      <c r="AE135" s="1044"/>
      <c r="AF135" s="1044"/>
      <c r="AG135" s="1044"/>
      <c r="AH135" s="1044"/>
      <c r="AI135" s="1044"/>
      <c r="AJ135" s="1044"/>
      <c r="AK135" s="1044"/>
      <c r="AL135" s="1045"/>
      <c r="AM135" s="1044"/>
      <c r="AN135" s="1044"/>
      <c r="AO135" s="1044"/>
      <c r="AP135" s="1044"/>
      <c r="AQ135" s="1044"/>
      <c r="AR135" s="1044"/>
      <c r="AS135" s="1044"/>
      <c r="AT135" s="1044"/>
      <c r="AU135" s="1044"/>
      <c r="AV135" s="1044"/>
      <c r="AW135" s="1044"/>
      <c r="AX135" s="1044"/>
    </row>
    <row r="136" spans="2:50" ht="20.95" customHeight="1" x14ac:dyDescent="0.15">
      <c r="B136" s="1034">
        <v>10</v>
      </c>
      <c r="C136" s="1034">
        <v>1</v>
      </c>
      <c r="D136" s="1044"/>
      <c r="E136" s="1044"/>
      <c r="F136" s="1044"/>
      <c r="G136" s="1044"/>
      <c r="H136" s="1044"/>
      <c r="I136" s="1044"/>
      <c r="J136" s="1044"/>
      <c r="K136" s="1044"/>
      <c r="L136" s="1044"/>
      <c r="M136" s="1044"/>
      <c r="N136" s="1044"/>
      <c r="O136" s="1044"/>
      <c r="P136" s="1044"/>
      <c r="Q136" s="1044"/>
      <c r="R136" s="1044"/>
      <c r="S136" s="1044"/>
      <c r="T136" s="1044"/>
      <c r="U136" s="1044"/>
      <c r="V136" s="1044"/>
      <c r="W136" s="1044"/>
      <c r="X136" s="1044"/>
      <c r="Y136" s="1044"/>
      <c r="Z136" s="1044"/>
      <c r="AA136" s="1044"/>
      <c r="AB136" s="1044"/>
      <c r="AC136" s="1044"/>
      <c r="AD136" s="1044"/>
      <c r="AE136" s="1044"/>
      <c r="AF136" s="1044"/>
      <c r="AG136" s="1044"/>
      <c r="AH136" s="1044"/>
      <c r="AI136" s="1044"/>
      <c r="AJ136" s="1044"/>
      <c r="AK136" s="1044"/>
      <c r="AL136" s="1045"/>
      <c r="AM136" s="1044"/>
      <c r="AN136" s="1044"/>
      <c r="AO136" s="1044"/>
      <c r="AP136" s="1044"/>
      <c r="AQ136" s="1044"/>
      <c r="AR136" s="1044"/>
      <c r="AS136" s="1044"/>
      <c r="AT136" s="1044"/>
      <c r="AU136" s="1044"/>
      <c r="AV136" s="1044"/>
      <c r="AW136" s="1044"/>
      <c r="AX136" s="1044"/>
    </row>
    <row r="138" spans="2:50" ht="23.25" hidden="1" customHeight="1" x14ac:dyDescent="0.15">
      <c r="B138" s="116" t="s">
        <v>89</v>
      </c>
    </row>
    <row r="139" spans="2:50" ht="36" hidden="1" customHeight="1" x14ac:dyDescent="0.15">
      <c r="B139" s="434" t="s">
        <v>90</v>
      </c>
      <c r="C139" s="434"/>
      <c r="D139" s="434"/>
      <c r="E139" s="434"/>
      <c r="F139" s="434"/>
      <c r="G139" s="434"/>
      <c r="H139" s="434"/>
      <c r="I139" s="817"/>
      <c r="J139" s="817"/>
      <c r="K139" s="817"/>
      <c r="L139" s="817"/>
      <c r="M139" s="817"/>
      <c r="N139" s="817"/>
      <c r="O139" s="817"/>
      <c r="P139" s="817"/>
      <c r="Q139" s="817"/>
      <c r="R139" s="817"/>
      <c r="S139" s="817"/>
      <c r="T139" s="817"/>
      <c r="U139" s="817"/>
      <c r="V139" s="817"/>
      <c r="W139" s="817"/>
      <c r="X139" s="817"/>
      <c r="Y139" s="817"/>
    </row>
    <row r="140" spans="2:50" ht="36" hidden="1" customHeight="1" x14ac:dyDescent="0.15">
      <c r="B140" s="1050" t="s">
        <v>875</v>
      </c>
      <c r="C140" s="386"/>
      <c r="D140" s="386"/>
      <c r="E140" s="386"/>
      <c r="F140" s="386"/>
      <c r="G140" s="386"/>
      <c r="H140" s="387"/>
      <c r="I140" s="345" t="s">
        <v>771</v>
      </c>
      <c r="J140" s="330"/>
      <c r="K140" s="330"/>
      <c r="L140" s="330"/>
      <c r="M140" s="344"/>
      <c r="N140" s="385" t="s">
        <v>93</v>
      </c>
      <c r="O140" s="386"/>
      <c r="P140" s="386"/>
      <c r="Q140" s="386"/>
      <c r="R140" s="386"/>
      <c r="S140" s="386"/>
      <c r="T140" s="387"/>
      <c r="U140" s="345" t="s">
        <v>771</v>
      </c>
      <c r="V140" s="330"/>
      <c r="W140" s="330"/>
      <c r="X140" s="330"/>
      <c r="Y140" s="344"/>
      <c r="Z140" s="385" t="s">
        <v>94</v>
      </c>
      <c r="AA140" s="386"/>
      <c r="AB140" s="386"/>
      <c r="AC140" s="386"/>
      <c r="AD140" s="386"/>
      <c r="AE140" s="386"/>
      <c r="AF140" s="387"/>
      <c r="AG140" s="345" t="s">
        <v>771</v>
      </c>
      <c r="AH140" s="330"/>
      <c r="AI140" s="330"/>
      <c r="AJ140" s="330"/>
      <c r="AK140" s="344"/>
      <c r="AL140" s="385" t="s">
        <v>95</v>
      </c>
      <c r="AM140" s="386"/>
      <c r="AN140" s="386"/>
      <c r="AO140" s="386"/>
      <c r="AP140" s="386"/>
      <c r="AQ140" s="386"/>
      <c r="AR140" s="387"/>
      <c r="AS140" s="345" t="s">
        <v>771</v>
      </c>
      <c r="AT140" s="330"/>
      <c r="AU140" s="330"/>
      <c r="AV140" s="330"/>
      <c r="AW140" s="344"/>
    </row>
    <row r="141" spans="2:50" ht="36" hidden="1" customHeight="1" x14ac:dyDescent="0.15">
      <c r="B141" s="385" t="s">
        <v>96</v>
      </c>
      <c r="C141" s="386"/>
      <c r="D141" s="386"/>
      <c r="E141" s="386"/>
      <c r="F141" s="386"/>
      <c r="G141" s="386"/>
      <c r="H141" s="387"/>
      <c r="I141" s="1051"/>
      <c r="J141" s="1052"/>
      <c r="K141" s="1052"/>
      <c r="L141" s="1052"/>
      <c r="M141" s="1053"/>
      <c r="N141" s="385" t="s">
        <v>97</v>
      </c>
      <c r="O141" s="386"/>
      <c r="P141" s="386"/>
      <c r="Q141" s="386"/>
      <c r="R141" s="386"/>
      <c r="S141" s="386"/>
      <c r="T141" s="387"/>
      <c r="U141" s="1051"/>
      <c r="V141" s="1052"/>
      <c r="W141" s="1052"/>
      <c r="X141" s="1052"/>
      <c r="Y141" s="1053"/>
      <c r="Z141" s="385" t="s">
        <v>98</v>
      </c>
      <c r="AA141" s="386"/>
      <c r="AB141" s="386"/>
      <c r="AC141" s="386"/>
      <c r="AD141" s="386"/>
      <c r="AE141" s="386"/>
      <c r="AF141" s="387"/>
      <c r="AG141" s="1051"/>
      <c r="AH141" s="1052"/>
      <c r="AI141" s="1052"/>
      <c r="AJ141" s="1052"/>
      <c r="AK141" s="1053"/>
      <c r="AL141" s="1050" t="s">
        <v>99</v>
      </c>
      <c r="AM141" s="386"/>
      <c r="AN141" s="386"/>
      <c r="AO141" s="386"/>
      <c r="AP141" s="386"/>
      <c r="AQ141" s="386"/>
      <c r="AR141" s="387"/>
      <c r="AS141" s="1051"/>
      <c r="AT141" s="1052"/>
      <c r="AU141" s="1052"/>
      <c r="AV141" s="1052"/>
      <c r="AW141" s="1053"/>
    </row>
    <row r="142" spans="2:50" x14ac:dyDescent="0.15">
      <c r="C142" s="116" t="s">
        <v>772</v>
      </c>
    </row>
    <row r="143" spans="2:50" ht="34.549999999999997" customHeight="1" x14ac:dyDescent="0.15">
      <c r="B143" s="1034"/>
      <c r="C143" s="1034"/>
      <c r="D143" s="434" t="s">
        <v>760</v>
      </c>
      <c r="E143" s="434"/>
      <c r="F143" s="434"/>
      <c r="G143" s="434"/>
      <c r="H143" s="434"/>
      <c r="I143" s="434"/>
      <c r="J143" s="434"/>
      <c r="K143" s="434"/>
      <c r="L143" s="434"/>
      <c r="M143" s="434"/>
      <c r="N143" s="434" t="s">
        <v>761</v>
      </c>
      <c r="O143" s="434"/>
      <c r="P143" s="434"/>
      <c r="Q143" s="434"/>
      <c r="R143" s="434"/>
      <c r="S143" s="434"/>
      <c r="T143" s="434"/>
      <c r="U143" s="434"/>
      <c r="V143" s="434"/>
      <c r="W143" s="434"/>
      <c r="X143" s="434"/>
      <c r="Y143" s="434"/>
      <c r="Z143" s="434"/>
      <c r="AA143" s="434"/>
      <c r="AB143" s="434"/>
      <c r="AC143" s="434"/>
      <c r="AD143" s="434"/>
      <c r="AE143" s="434"/>
      <c r="AF143" s="434"/>
      <c r="AG143" s="434"/>
      <c r="AH143" s="434"/>
      <c r="AI143" s="434"/>
      <c r="AJ143" s="434"/>
      <c r="AK143" s="434"/>
      <c r="AL143" s="436" t="s">
        <v>762</v>
      </c>
      <c r="AM143" s="434"/>
      <c r="AN143" s="434"/>
      <c r="AO143" s="434"/>
      <c r="AP143" s="434"/>
      <c r="AQ143" s="434"/>
      <c r="AR143" s="434" t="s">
        <v>87</v>
      </c>
      <c r="AS143" s="434"/>
      <c r="AT143" s="434"/>
      <c r="AU143" s="434"/>
      <c r="AV143" s="434" t="s">
        <v>88</v>
      </c>
      <c r="AW143" s="434"/>
      <c r="AX143" s="434"/>
    </row>
    <row r="144" spans="2:50" ht="48.8" customHeight="1" x14ac:dyDescent="0.15">
      <c r="B144" s="1034">
        <v>1</v>
      </c>
      <c r="C144" s="1034">
        <v>1</v>
      </c>
      <c r="D144" s="1044" t="s">
        <v>876</v>
      </c>
      <c r="E144" s="1044"/>
      <c r="F144" s="1044"/>
      <c r="G144" s="1044"/>
      <c r="H144" s="1044"/>
      <c r="I144" s="1044"/>
      <c r="J144" s="1044"/>
      <c r="K144" s="1044"/>
      <c r="L144" s="1044"/>
      <c r="M144" s="1044"/>
      <c r="N144" s="1054" t="s">
        <v>877</v>
      </c>
      <c r="O144" s="970"/>
      <c r="P144" s="970"/>
      <c r="Q144" s="970"/>
      <c r="R144" s="970"/>
      <c r="S144" s="970"/>
      <c r="T144" s="970"/>
      <c r="U144" s="970"/>
      <c r="V144" s="970"/>
      <c r="W144" s="970"/>
      <c r="X144" s="970"/>
      <c r="Y144" s="970"/>
      <c r="Z144" s="970"/>
      <c r="AA144" s="970"/>
      <c r="AB144" s="970"/>
      <c r="AC144" s="970"/>
      <c r="AD144" s="970"/>
      <c r="AE144" s="970"/>
      <c r="AF144" s="970"/>
      <c r="AG144" s="970"/>
      <c r="AH144" s="970"/>
      <c r="AI144" s="970"/>
      <c r="AJ144" s="970"/>
      <c r="AK144" s="1055"/>
      <c r="AL144" s="1056">
        <v>105.004</v>
      </c>
      <c r="AM144" s="1057"/>
      <c r="AN144" s="1057"/>
      <c r="AO144" s="1057"/>
      <c r="AP144" s="1057"/>
      <c r="AQ144" s="1057"/>
      <c r="AR144" s="1044"/>
      <c r="AS144" s="1044"/>
      <c r="AT144" s="1044"/>
      <c r="AU144" s="1044"/>
      <c r="AV144" s="1044"/>
      <c r="AW144" s="1044"/>
      <c r="AX144" s="1044"/>
    </row>
    <row r="145" spans="2:50" ht="24.05" customHeight="1" x14ac:dyDescent="0.15">
      <c r="B145" s="1034">
        <v>2</v>
      </c>
      <c r="C145" s="1034">
        <v>1</v>
      </c>
      <c r="D145" s="1044"/>
      <c r="E145" s="1044"/>
      <c r="F145" s="1044"/>
      <c r="G145" s="1044"/>
      <c r="H145" s="1044"/>
      <c r="I145" s="1044"/>
      <c r="J145" s="1044"/>
      <c r="K145" s="1044"/>
      <c r="L145" s="1044"/>
      <c r="M145" s="1044"/>
      <c r="N145" s="1044"/>
      <c r="O145" s="1044"/>
      <c r="P145" s="1044"/>
      <c r="Q145" s="1044"/>
      <c r="R145" s="1044"/>
      <c r="S145" s="1044"/>
      <c r="T145" s="1044"/>
      <c r="U145" s="1044"/>
      <c r="V145" s="1044"/>
      <c r="W145" s="1044"/>
      <c r="X145" s="1044"/>
      <c r="Y145" s="1044"/>
      <c r="Z145" s="1044"/>
      <c r="AA145" s="1044"/>
      <c r="AB145" s="1044"/>
      <c r="AC145" s="1044"/>
      <c r="AD145" s="1044"/>
      <c r="AE145" s="1044"/>
      <c r="AF145" s="1044"/>
      <c r="AG145" s="1044"/>
      <c r="AH145" s="1044"/>
      <c r="AI145" s="1044"/>
      <c r="AJ145" s="1044"/>
      <c r="AK145" s="1044"/>
      <c r="AL145" s="1045"/>
      <c r="AM145" s="1044"/>
      <c r="AN145" s="1044"/>
      <c r="AO145" s="1044"/>
      <c r="AP145" s="1044"/>
      <c r="AQ145" s="1044"/>
      <c r="AR145" s="1044"/>
      <c r="AS145" s="1044"/>
      <c r="AT145" s="1044"/>
      <c r="AU145" s="1044"/>
      <c r="AV145" s="1044"/>
      <c r="AW145" s="1044"/>
      <c r="AX145" s="1044"/>
    </row>
    <row r="146" spans="2:50" ht="24.05" customHeight="1" x14ac:dyDescent="0.15">
      <c r="B146" s="1034">
        <v>3</v>
      </c>
      <c r="C146" s="1034">
        <v>1</v>
      </c>
      <c r="D146" s="1044"/>
      <c r="E146" s="1044"/>
      <c r="F146" s="1044"/>
      <c r="G146" s="1044"/>
      <c r="H146" s="1044"/>
      <c r="I146" s="1044"/>
      <c r="J146" s="1044"/>
      <c r="K146" s="1044"/>
      <c r="L146" s="1044"/>
      <c r="M146" s="1044"/>
      <c r="N146" s="1044"/>
      <c r="O146" s="1044"/>
      <c r="P146" s="1044"/>
      <c r="Q146" s="1044"/>
      <c r="R146" s="1044"/>
      <c r="S146" s="1044"/>
      <c r="T146" s="1044"/>
      <c r="U146" s="1044"/>
      <c r="V146" s="1044"/>
      <c r="W146" s="1044"/>
      <c r="X146" s="1044"/>
      <c r="Y146" s="1044"/>
      <c r="Z146" s="1044"/>
      <c r="AA146" s="1044"/>
      <c r="AB146" s="1044"/>
      <c r="AC146" s="1044"/>
      <c r="AD146" s="1044"/>
      <c r="AE146" s="1044"/>
      <c r="AF146" s="1044"/>
      <c r="AG146" s="1044"/>
      <c r="AH146" s="1044"/>
      <c r="AI146" s="1044"/>
      <c r="AJ146" s="1044"/>
      <c r="AK146" s="1044"/>
      <c r="AL146" s="1045"/>
      <c r="AM146" s="1044"/>
      <c r="AN146" s="1044"/>
      <c r="AO146" s="1044"/>
      <c r="AP146" s="1044"/>
      <c r="AQ146" s="1044"/>
      <c r="AR146" s="1044"/>
      <c r="AS146" s="1044"/>
      <c r="AT146" s="1044"/>
      <c r="AU146" s="1044"/>
      <c r="AV146" s="1044"/>
      <c r="AW146" s="1044"/>
      <c r="AX146" s="1044"/>
    </row>
    <row r="147" spans="2:50" ht="24.05" customHeight="1" x14ac:dyDescent="0.15">
      <c r="B147" s="1034">
        <v>4</v>
      </c>
      <c r="C147" s="1034">
        <v>1</v>
      </c>
      <c r="D147" s="1044"/>
      <c r="E147" s="1044"/>
      <c r="F147" s="1044"/>
      <c r="G147" s="1044"/>
      <c r="H147" s="1044"/>
      <c r="I147" s="1044"/>
      <c r="J147" s="1044"/>
      <c r="K147" s="1044"/>
      <c r="L147" s="1044"/>
      <c r="M147" s="1044"/>
      <c r="N147" s="1044"/>
      <c r="O147" s="1044"/>
      <c r="P147" s="1044"/>
      <c r="Q147" s="1044"/>
      <c r="R147" s="1044"/>
      <c r="S147" s="1044"/>
      <c r="T147" s="1044"/>
      <c r="U147" s="1044"/>
      <c r="V147" s="1044"/>
      <c r="W147" s="1044"/>
      <c r="X147" s="1044"/>
      <c r="Y147" s="1044"/>
      <c r="Z147" s="1044"/>
      <c r="AA147" s="1044"/>
      <c r="AB147" s="1044"/>
      <c r="AC147" s="1044"/>
      <c r="AD147" s="1044"/>
      <c r="AE147" s="1044"/>
      <c r="AF147" s="1044"/>
      <c r="AG147" s="1044"/>
      <c r="AH147" s="1044"/>
      <c r="AI147" s="1044"/>
      <c r="AJ147" s="1044"/>
      <c r="AK147" s="1044"/>
      <c r="AL147" s="1045"/>
      <c r="AM147" s="1044"/>
      <c r="AN147" s="1044"/>
      <c r="AO147" s="1044"/>
      <c r="AP147" s="1044"/>
      <c r="AQ147" s="1044"/>
      <c r="AR147" s="1044"/>
      <c r="AS147" s="1044"/>
      <c r="AT147" s="1044"/>
      <c r="AU147" s="1044"/>
      <c r="AV147" s="1044"/>
      <c r="AW147" s="1044"/>
      <c r="AX147" s="1044"/>
    </row>
    <row r="148" spans="2:50" ht="24.05" customHeight="1" x14ac:dyDescent="0.15">
      <c r="B148" s="1034">
        <v>5</v>
      </c>
      <c r="C148" s="1034">
        <v>1</v>
      </c>
      <c r="D148" s="1044"/>
      <c r="E148" s="1044"/>
      <c r="F148" s="1044"/>
      <c r="G148" s="1044"/>
      <c r="H148" s="1044"/>
      <c r="I148" s="1044"/>
      <c r="J148" s="1044"/>
      <c r="K148" s="1044"/>
      <c r="L148" s="1044"/>
      <c r="M148" s="1044"/>
      <c r="N148" s="1044"/>
      <c r="O148" s="1044"/>
      <c r="P148" s="1044"/>
      <c r="Q148" s="1044"/>
      <c r="R148" s="1044"/>
      <c r="S148" s="1044"/>
      <c r="T148" s="1044"/>
      <c r="U148" s="1044"/>
      <c r="V148" s="1044"/>
      <c r="W148" s="1044"/>
      <c r="X148" s="1044"/>
      <c r="Y148" s="1044"/>
      <c r="Z148" s="1044"/>
      <c r="AA148" s="1044"/>
      <c r="AB148" s="1044"/>
      <c r="AC148" s="1044"/>
      <c r="AD148" s="1044"/>
      <c r="AE148" s="1044"/>
      <c r="AF148" s="1044"/>
      <c r="AG148" s="1044"/>
      <c r="AH148" s="1044"/>
      <c r="AI148" s="1044"/>
      <c r="AJ148" s="1044"/>
      <c r="AK148" s="1044"/>
      <c r="AL148" s="1045"/>
      <c r="AM148" s="1044"/>
      <c r="AN148" s="1044"/>
      <c r="AO148" s="1044"/>
      <c r="AP148" s="1044"/>
      <c r="AQ148" s="1044"/>
      <c r="AR148" s="1044"/>
      <c r="AS148" s="1044"/>
      <c r="AT148" s="1044"/>
      <c r="AU148" s="1044"/>
      <c r="AV148" s="1044"/>
      <c r="AW148" s="1044"/>
      <c r="AX148" s="1044"/>
    </row>
    <row r="149" spans="2:50" ht="20.95" customHeight="1" x14ac:dyDescent="0.15">
      <c r="B149" s="1034">
        <v>6</v>
      </c>
      <c r="C149" s="1034">
        <v>1</v>
      </c>
      <c r="D149" s="1044"/>
      <c r="E149" s="1044"/>
      <c r="F149" s="1044"/>
      <c r="G149" s="1044"/>
      <c r="H149" s="1044"/>
      <c r="I149" s="1044"/>
      <c r="J149" s="1044"/>
      <c r="K149" s="1044"/>
      <c r="L149" s="1044"/>
      <c r="M149" s="1044"/>
      <c r="N149" s="1044"/>
      <c r="O149" s="1044"/>
      <c r="P149" s="1044"/>
      <c r="Q149" s="1044"/>
      <c r="R149" s="1044"/>
      <c r="S149" s="1044"/>
      <c r="T149" s="1044"/>
      <c r="U149" s="1044"/>
      <c r="V149" s="1044"/>
      <c r="W149" s="1044"/>
      <c r="X149" s="1044"/>
      <c r="Y149" s="1044"/>
      <c r="Z149" s="1044"/>
      <c r="AA149" s="1044"/>
      <c r="AB149" s="1044"/>
      <c r="AC149" s="1044"/>
      <c r="AD149" s="1044"/>
      <c r="AE149" s="1044"/>
      <c r="AF149" s="1044"/>
      <c r="AG149" s="1044"/>
      <c r="AH149" s="1044"/>
      <c r="AI149" s="1044"/>
      <c r="AJ149" s="1044"/>
      <c r="AK149" s="1044"/>
      <c r="AL149" s="1045"/>
      <c r="AM149" s="1044"/>
      <c r="AN149" s="1044"/>
      <c r="AO149" s="1044"/>
      <c r="AP149" s="1044"/>
      <c r="AQ149" s="1044"/>
      <c r="AR149" s="1044"/>
      <c r="AS149" s="1044"/>
      <c r="AT149" s="1044"/>
      <c r="AU149" s="1044"/>
      <c r="AV149" s="1044"/>
      <c r="AW149" s="1044"/>
      <c r="AX149" s="1044"/>
    </row>
    <row r="150" spans="2:50" ht="20.95" customHeight="1" x14ac:dyDescent="0.15">
      <c r="B150" s="1034">
        <v>7</v>
      </c>
      <c r="C150" s="1034">
        <v>1</v>
      </c>
      <c r="D150" s="1044"/>
      <c r="E150" s="1044"/>
      <c r="F150" s="1044"/>
      <c r="G150" s="1044"/>
      <c r="H150" s="1044"/>
      <c r="I150" s="1044"/>
      <c r="J150" s="1044"/>
      <c r="K150" s="1044"/>
      <c r="L150" s="1044"/>
      <c r="M150" s="1044"/>
      <c r="N150" s="1044"/>
      <c r="O150" s="1044"/>
      <c r="P150" s="1044"/>
      <c r="Q150" s="1044"/>
      <c r="R150" s="1044"/>
      <c r="S150" s="1044"/>
      <c r="T150" s="1044"/>
      <c r="U150" s="1044"/>
      <c r="V150" s="1044"/>
      <c r="W150" s="1044"/>
      <c r="X150" s="1044"/>
      <c r="Y150" s="1044"/>
      <c r="Z150" s="1044"/>
      <c r="AA150" s="1044"/>
      <c r="AB150" s="1044"/>
      <c r="AC150" s="1044"/>
      <c r="AD150" s="1044"/>
      <c r="AE150" s="1044"/>
      <c r="AF150" s="1044"/>
      <c r="AG150" s="1044"/>
      <c r="AH150" s="1044"/>
      <c r="AI150" s="1044"/>
      <c r="AJ150" s="1044"/>
      <c r="AK150" s="1044"/>
      <c r="AL150" s="1045"/>
      <c r="AM150" s="1044"/>
      <c r="AN150" s="1044"/>
      <c r="AO150" s="1044"/>
      <c r="AP150" s="1044"/>
      <c r="AQ150" s="1044"/>
      <c r="AR150" s="1044"/>
      <c r="AS150" s="1044"/>
      <c r="AT150" s="1044"/>
      <c r="AU150" s="1044"/>
      <c r="AV150" s="1044"/>
      <c r="AW150" s="1044"/>
      <c r="AX150" s="1044"/>
    </row>
    <row r="151" spans="2:50" ht="20.95" customHeight="1" x14ac:dyDescent="0.15">
      <c r="B151" s="1034">
        <v>8</v>
      </c>
      <c r="C151" s="1034">
        <v>1</v>
      </c>
      <c r="D151" s="1044"/>
      <c r="E151" s="1044"/>
      <c r="F151" s="1044"/>
      <c r="G151" s="1044"/>
      <c r="H151" s="1044"/>
      <c r="I151" s="1044"/>
      <c r="J151" s="1044"/>
      <c r="K151" s="1044"/>
      <c r="L151" s="1044"/>
      <c r="M151" s="1044"/>
      <c r="N151" s="1044"/>
      <c r="O151" s="1044"/>
      <c r="P151" s="1044"/>
      <c r="Q151" s="1044"/>
      <c r="R151" s="1044"/>
      <c r="S151" s="1044"/>
      <c r="T151" s="1044"/>
      <c r="U151" s="1044"/>
      <c r="V151" s="1044"/>
      <c r="W151" s="1044"/>
      <c r="X151" s="1044"/>
      <c r="Y151" s="1044"/>
      <c r="Z151" s="1044"/>
      <c r="AA151" s="1044"/>
      <c r="AB151" s="1044"/>
      <c r="AC151" s="1044"/>
      <c r="AD151" s="1044"/>
      <c r="AE151" s="1044"/>
      <c r="AF151" s="1044"/>
      <c r="AG151" s="1044"/>
      <c r="AH151" s="1044"/>
      <c r="AI151" s="1044"/>
      <c r="AJ151" s="1044"/>
      <c r="AK151" s="1044"/>
      <c r="AL151" s="1045"/>
      <c r="AM151" s="1044"/>
      <c r="AN151" s="1044"/>
      <c r="AO151" s="1044"/>
      <c r="AP151" s="1044"/>
      <c r="AQ151" s="1044"/>
      <c r="AR151" s="1044"/>
      <c r="AS151" s="1044"/>
      <c r="AT151" s="1044"/>
      <c r="AU151" s="1044"/>
      <c r="AV151" s="1044"/>
      <c r="AW151" s="1044"/>
      <c r="AX151" s="1044"/>
    </row>
    <row r="152" spans="2:50" ht="20.95" customHeight="1" x14ac:dyDescent="0.15">
      <c r="B152" s="1034">
        <v>9</v>
      </c>
      <c r="C152" s="1034">
        <v>1</v>
      </c>
      <c r="D152" s="1044"/>
      <c r="E152" s="1044"/>
      <c r="F152" s="1044"/>
      <c r="G152" s="1044"/>
      <c r="H152" s="1044"/>
      <c r="I152" s="1044"/>
      <c r="J152" s="1044"/>
      <c r="K152" s="1044"/>
      <c r="L152" s="1044"/>
      <c r="M152" s="1044"/>
      <c r="N152" s="1044"/>
      <c r="O152" s="1044"/>
      <c r="P152" s="1044"/>
      <c r="Q152" s="1044"/>
      <c r="R152" s="1044"/>
      <c r="S152" s="1044"/>
      <c r="T152" s="1044"/>
      <c r="U152" s="1044"/>
      <c r="V152" s="1044"/>
      <c r="W152" s="1044"/>
      <c r="X152" s="1044"/>
      <c r="Y152" s="1044"/>
      <c r="Z152" s="1044"/>
      <c r="AA152" s="1044"/>
      <c r="AB152" s="1044"/>
      <c r="AC152" s="1044"/>
      <c r="AD152" s="1044"/>
      <c r="AE152" s="1044"/>
      <c r="AF152" s="1044"/>
      <c r="AG152" s="1044"/>
      <c r="AH152" s="1044"/>
      <c r="AI152" s="1044"/>
      <c r="AJ152" s="1044"/>
      <c r="AK152" s="1044"/>
      <c r="AL152" s="1045"/>
      <c r="AM152" s="1044"/>
      <c r="AN152" s="1044"/>
      <c r="AO152" s="1044"/>
      <c r="AP152" s="1044"/>
      <c r="AQ152" s="1044"/>
      <c r="AR152" s="1044"/>
      <c r="AS152" s="1044"/>
      <c r="AT152" s="1044"/>
      <c r="AU152" s="1044"/>
      <c r="AV152" s="1044"/>
      <c r="AW152" s="1044"/>
      <c r="AX152" s="1044"/>
    </row>
    <row r="153" spans="2:50" ht="20.95" customHeight="1" x14ac:dyDescent="0.15">
      <c r="B153" s="1034">
        <v>10</v>
      </c>
      <c r="C153" s="1034">
        <v>1</v>
      </c>
      <c r="D153" s="1044"/>
      <c r="E153" s="1044"/>
      <c r="F153" s="1044"/>
      <c r="G153" s="1044"/>
      <c r="H153" s="1044"/>
      <c r="I153" s="1044"/>
      <c r="J153" s="1044"/>
      <c r="K153" s="1044"/>
      <c r="L153" s="1044"/>
      <c r="M153" s="1044"/>
      <c r="N153" s="1044"/>
      <c r="O153" s="1044"/>
      <c r="P153" s="1044"/>
      <c r="Q153" s="1044"/>
      <c r="R153" s="1044"/>
      <c r="S153" s="1044"/>
      <c r="T153" s="1044"/>
      <c r="U153" s="1044"/>
      <c r="V153" s="1044"/>
      <c r="W153" s="1044"/>
      <c r="X153" s="1044"/>
      <c r="Y153" s="1044"/>
      <c r="Z153" s="1044"/>
      <c r="AA153" s="1044"/>
      <c r="AB153" s="1044"/>
      <c r="AC153" s="1044"/>
      <c r="AD153" s="1044"/>
      <c r="AE153" s="1044"/>
      <c r="AF153" s="1044"/>
      <c r="AG153" s="1044"/>
      <c r="AH153" s="1044"/>
      <c r="AI153" s="1044"/>
      <c r="AJ153" s="1044"/>
      <c r="AK153" s="1044"/>
      <c r="AL153" s="1045"/>
      <c r="AM153" s="1044"/>
      <c r="AN153" s="1044"/>
      <c r="AO153" s="1044"/>
      <c r="AP153" s="1044"/>
      <c r="AQ153" s="1044"/>
      <c r="AR153" s="1044"/>
      <c r="AS153" s="1044"/>
      <c r="AT153" s="1044"/>
      <c r="AU153" s="1044"/>
      <c r="AV153" s="1044"/>
      <c r="AW153" s="1044"/>
      <c r="AX153" s="1044"/>
    </row>
    <row r="156" spans="2:50" ht="23.25" hidden="1" customHeight="1" x14ac:dyDescent="0.15">
      <c r="B156" s="116" t="s">
        <v>89</v>
      </c>
    </row>
    <row r="157" spans="2:50" ht="36" hidden="1" customHeight="1" x14ac:dyDescent="0.15">
      <c r="B157" s="434" t="s">
        <v>90</v>
      </c>
      <c r="C157" s="434"/>
      <c r="D157" s="434"/>
      <c r="E157" s="434"/>
      <c r="F157" s="434"/>
      <c r="G157" s="434"/>
      <c r="H157" s="434"/>
      <c r="I157" s="817"/>
      <c r="J157" s="817"/>
      <c r="K157" s="817"/>
      <c r="L157" s="817"/>
      <c r="M157" s="817"/>
      <c r="N157" s="817"/>
      <c r="O157" s="817"/>
      <c r="P157" s="817"/>
      <c r="Q157" s="817"/>
      <c r="R157" s="817"/>
      <c r="S157" s="817"/>
      <c r="T157" s="817"/>
      <c r="U157" s="817"/>
      <c r="V157" s="817"/>
      <c r="W157" s="817"/>
      <c r="X157" s="817"/>
      <c r="Y157" s="817"/>
    </row>
    <row r="158" spans="2:50" ht="36" hidden="1" customHeight="1" x14ac:dyDescent="0.15">
      <c r="B158" s="1050" t="s">
        <v>875</v>
      </c>
      <c r="C158" s="386"/>
      <c r="D158" s="386"/>
      <c r="E158" s="386"/>
      <c r="F158" s="386"/>
      <c r="G158" s="386"/>
      <c r="H158" s="387"/>
      <c r="I158" s="345" t="s">
        <v>771</v>
      </c>
      <c r="J158" s="330"/>
      <c r="K158" s="330"/>
      <c r="L158" s="330"/>
      <c r="M158" s="344"/>
      <c r="N158" s="385" t="s">
        <v>93</v>
      </c>
      <c r="O158" s="386"/>
      <c r="P158" s="386"/>
      <c r="Q158" s="386"/>
      <c r="R158" s="386"/>
      <c r="S158" s="386"/>
      <c r="T158" s="387"/>
      <c r="U158" s="345" t="s">
        <v>771</v>
      </c>
      <c r="V158" s="330"/>
      <c r="W158" s="330"/>
      <c r="X158" s="330"/>
      <c r="Y158" s="344"/>
      <c r="Z158" s="385" t="s">
        <v>94</v>
      </c>
      <c r="AA158" s="386"/>
      <c r="AB158" s="386"/>
      <c r="AC158" s="386"/>
      <c r="AD158" s="386"/>
      <c r="AE158" s="386"/>
      <c r="AF158" s="387"/>
      <c r="AG158" s="345" t="s">
        <v>771</v>
      </c>
      <c r="AH158" s="330"/>
      <c r="AI158" s="330"/>
      <c r="AJ158" s="330"/>
      <c r="AK158" s="344"/>
      <c r="AL158" s="385" t="s">
        <v>95</v>
      </c>
      <c r="AM158" s="386"/>
      <c r="AN158" s="386"/>
      <c r="AO158" s="386"/>
      <c r="AP158" s="386"/>
      <c r="AQ158" s="386"/>
      <c r="AR158" s="387"/>
      <c r="AS158" s="345" t="s">
        <v>771</v>
      </c>
      <c r="AT158" s="330"/>
      <c r="AU158" s="330"/>
      <c r="AV158" s="330"/>
      <c r="AW158" s="344"/>
    </row>
    <row r="159" spans="2:50" ht="36" hidden="1" customHeight="1" x14ac:dyDescent="0.15">
      <c r="B159" s="385" t="s">
        <v>96</v>
      </c>
      <c r="C159" s="386"/>
      <c r="D159" s="386"/>
      <c r="E159" s="386"/>
      <c r="F159" s="386"/>
      <c r="G159" s="386"/>
      <c r="H159" s="387"/>
      <c r="I159" s="1051"/>
      <c r="J159" s="1052"/>
      <c r="K159" s="1052"/>
      <c r="L159" s="1052"/>
      <c r="M159" s="1053"/>
      <c r="N159" s="385" t="s">
        <v>97</v>
      </c>
      <c r="O159" s="386"/>
      <c r="P159" s="386"/>
      <c r="Q159" s="386"/>
      <c r="R159" s="386"/>
      <c r="S159" s="386"/>
      <c r="T159" s="387"/>
      <c r="U159" s="1051"/>
      <c r="V159" s="1052"/>
      <c r="W159" s="1052"/>
      <c r="X159" s="1052"/>
      <c r="Y159" s="1053"/>
      <c r="Z159" s="385" t="s">
        <v>98</v>
      </c>
      <c r="AA159" s="386"/>
      <c r="AB159" s="386"/>
      <c r="AC159" s="386"/>
      <c r="AD159" s="386"/>
      <c r="AE159" s="386"/>
      <c r="AF159" s="387"/>
      <c r="AG159" s="1051"/>
      <c r="AH159" s="1052"/>
      <c r="AI159" s="1052"/>
      <c r="AJ159" s="1052"/>
      <c r="AK159" s="1053"/>
      <c r="AL159" s="1050" t="s">
        <v>99</v>
      </c>
      <c r="AM159" s="386"/>
      <c r="AN159" s="386"/>
      <c r="AO159" s="386"/>
      <c r="AP159" s="386"/>
      <c r="AQ159" s="386"/>
      <c r="AR159" s="387"/>
      <c r="AS159" s="1051"/>
      <c r="AT159" s="1052"/>
      <c r="AU159" s="1052"/>
      <c r="AV159" s="1052"/>
      <c r="AW159" s="1053"/>
    </row>
    <row r="160" spans="2:50" x14ac:dyDescent="0.15">
      <c r="C160" s="116" t="s">
        <v>878</v>
      </c>
    </row>
    <row r="161" spans="2:50" ht="34.549999999999997" customHeight="1" x14ac:dyDescent="0.15">
      <c r="B161" s="1034"/>
      <c r="C161" s="1034"/>
      <c r="D161" s="434" t="s">
        <v>760</v>
      </c>
      <c r="E161" s="434"/>
      <c r="F161" s="434"/>
      <c r="G161" s="434"/>
      <c r="H161" s="434"/>
      <c r="I161" s="434"/>
      <c r="J161" s="434"/>
      <c r="K161" s="434"/>
      <c r="L161" s="434"/>
      <c r="M161" s="434"/>
      <c r="N161" s="434" t="s">
        <v>761</v>
      </c>
      <c r="O161" s="434"/>
      <c r="P161" s="434"/>
      <c r="Q161" s="434"/>
      <c r="R161" s="434"/>
      <c r="S161" s="434"/>
      <c r="T161" s="434"/>
      <c r="U161" s="434"/>
      <c r="V161" s="434"/>
      <c r="W161" s="434"/>
      <c r="X161" s="434"/>
      <c r="Y161" s="434"/>
      <c r="Z161" s="434"/>
      <c r="AA161" s="434"/>
      <c r="AB161" s="434"/>
      <c r="AC161" s="434"/>
      <c r="AD161" s="434"/>
      <c r="AE161" s="434"/>
      <c r="AF161" s="434"/>
      <c r="AG161" s="434"/>
      <c r="AH161" s="434"/>
      <c r="AI161" s="434"/>
      <c r="AJ161" s="434"/>
      <c r="AK161" s="434"/>
      <c r="AL161" s="436" t="s">
        <v>762</v>
      </c>
      <c r="AM161" s="434"/>
      <c r="AN161" s="434"/>
      <c r="AO161" s="434"/>
      <c r="AP161" s="434"/>
      <c r="AQ161" s="434"/>
      <c r="AR161" s="434" t="s">
        <v>87</v>
      </c>
      <c r="AS161" s="434"/>
      <c r="AT161" s="434"/>
      <c r="AU161" s="434"/>
      <c r="AV161" s="434" t="s">
        <v>88</v>
      </c>
      <c r="AW161" s="434"/>
      <c r="AX161" s="434"/>
    </row>
    <row r="162" spans="2:50" ht="24.05" customHeight="1" x14ac:dyDescent="0.15">
      <c r="B162" s="1034">
        <v>1</v>
      </c>
      <c r="C162" s="1034">
        <v>1</v>
      </c>
      <c r="D162" s="1044" t="s">
        <v>879</v>
      </c>
      <c r="E162" s="1044"/>
      <c r="F162" s="1044"/>
      <c r="G162" s="1044"/>
      <c r="H162" s="1044"/>
      <c r="I162" s="1044"/>
      <c r="J162" s="1044"/>
      <c r="K162" s="1044"/>
      <c r="L162" s="1044"/>
      <c r="M162" s="1044"/>
      <c r="N162" s="1044" t="s">
        <v>880</v>
      </c>
      <c r="O162" s="1044"/>
      <c r="P162" s="1044"/>
      <c r="Q162" s="1044"/>
      <c r="R162" s="1044"/>
      <c r="S162" s="1044"/>
      <c r="T162" s="1044"/>
      <c r="U162" s="1044"/>
      <c r="V162" s="1044"/>
      <c r="W162" s="1044"/>
      <c r="X162" s="1044"/>
      <c r="Y162" s="1044"/>
      <c r="Z162" s="1044"/>
      <c r="AA162" s="1044"/>
      <c r="AB162" s="1044"/>
      <c r="AC162" s="1044"/>
      <c r="AD162" s="1044"/>
      <c r="AE162" s="1044"/>
      <c r="AF162" s="1044"/>
      <c r="AG162" s="1044"/>
      <c r="AH162" s="1044"/>
      <c r="AI162" s="1044"/>
      <c r="AJ162" s="1044"/>
      <c r="AK162" s="1044"/>
      <c r="AL162" s="1058">
        <v>3783</v>
      </c>
      <c r="AM162" s="1059"/>
      <c r="AN162" s="1059"/>
      <c r="AO162" s="1059"/>
      <c r="AP162" s="1059"/>
      <c r="AQ162" s="1059"/>
      <c r="AR162" s="1044"/>
      <c r="AS162" s="1044"/>
      <c r="AT162" s="1044"/>
      <c r="AU162" s="1044"/>
      <c r="AV162" s="1044"/>
      <c r="AW162" s="1044"/>
      <c r="AX162" s="1044"/>
    </row>
    <row r="163" spans="2:50" ht="24.05" customHeight="1" x14ac:dyDescent="0.15">
      <c r="B163" s="1034">
        <v>2</v>
      </c>
      <c r="C163" s="1034">
        <v>1</v>
      </c>
      <c r="D163" s="1044"/>
      <c r="E163" s="1044"/>
      <c r="F163" s="1044"/>
      <c r="G163" s="1044"/>
      <c r="H163" s="1044"/>
      <c r="I163" s="1044"/>
      <c r="J163" s="1044"/>
      <c r="K163" s="1044"/>
      <c r="L163" s="1044"/>
      <c r="M163" s="1044"/>
      <c r="N163" s="1044"/>
      <c r="O163" s="1044"/>
      <c r="P163" s="1044"/>
      <c r="Q163" s="1044"/>
      <c r="R163" s="1044"/>
      <c r="S163" s="1044"/>
      <c r="T163" s="1044"/>
      <c r="U163" s="1044"/>
      <c r="V163" s="1044"/>
      <c r="W163" s="1044"/>
      <c r="X163" s="1044"/>
      <c r="Y163" s="1044"/>
      <c r="Z163" s="1044"/>
      <c r="AA163" s="1044"/>
      <c r="AB163" s="1044"/>
      <c r="AC163" s="1044"/>
      <c r="AD163" s="1044"/>
      <c r="AE163" s="1044"/>
      <c r="AF163" s="1044"/>
      <c r="AG163" s="1044"/>
      <c r="AH163" s="1044"/>
      <c r="AI163" s="1044"/>
      <c r="AJ163" s="1044"/>
      <c r="AK163" s="1044"/>
      <c r="AL163" s="1045"/>
      <c r="AM163" s="1044"/>
      <c r="AN163" s="1044"/>
      <c r="AO163" s="1044"/>
      <c r="AP163" s="1044"/>
      <c r="AQ163" s="1044"/>
      <c r="AR163" s="1044"/>
      <c r="AS163" s="1044"/>
      <c r="AT163" s="1044"/>
      <c r="AU163" s="1044"/>
      <c r="AV163" s="1044"/>
      <c r="AW163" s="1044"/>
      <c r="AX163" s="1044"/>
    </row>
    <row r="164" spans="2:50" ht="24.05" customHeight="1" x14ac:dyDescent="0.15">
      <c r="B164" s="1034">
        <v>3</v>
      </c>
      <c r="C164" s="1034">
        <v>1</v>
      </c>
      <c r="D164" s="1044"/>
      <c r="E164" s="1044"/>
      <c r="F164" s="1044"/>
      <c r="G164" s="1044"/>
      <c r="H164" s="1044"/>
      <c r="I164" s="1044"/>
      <c r="J164" s="1044"/>
      <c r="K164" s="1044"/>
      <c r="L164" s="1044"/>
      <c r="M164" s="1044"/>
      <c r="N164" s="1044"/>
      <c r="O164" s="1044"/>
      <c r="P164" s="1044"/>
      <c r="Q164" s="1044"/>
      <c r="R164" s="1044"/>
      <c r="S164" s="1044"/>
      <c r="T164" s="1044"/>
      <c r="U164" s="1044"/>
      <c r="V164" s="1044"/>
      <c r="W164" s="1044"/>
      <c r="X164" s="1044"/>
      <c r="Y164" s="1044"/>
      <c r="Z164" s="1044"/>
      <c r="AA164" s="1044"/>
      <c r="AB164" s="1044"/>
      <c r="AC164" s="1044"/>
      <c r="AD164" s="1044"/>
      <c r="AE164" s="1044"/>
      <c r="AF164" s="1044"/>
      <c r="AG164" s="1044"/>
      <c r="AH164" s="1044"/>
      <c r="AI164" s="1044"/>
      <c r="AJ164" s="1044"/>
      <c r="AK164" s="1044"/>
      <c r="AL164" s="1045"/>
      <c r="AM164" s="1044"/>
      <c r="AN164" s="1044"/>
      <c r="AO164" s="1044"/>
      <c r="AP164" s="1044"/>
      <c r="AQ164" s="1044"/>
      <c r="AR164" s="1044"/>
      <c r="AS164" s="1044"/>
      <c r="AT164" s="1044"/>
      <c r="AU164" s="1044"/>
      <c r="AV164" s="1044"/>
      <c r="AW164" s="1044"/>
      <c r="AX164" s="1044"/>
    </row>
    <row r="165" spans="2:50" ht="24.05" customHeight="1" x14ac:dyDescent="0.15">
      <c r="B165" s="1034">
        <v>4</v>
      </c>
      <c r="C165" s="1034">
        <v>1</v>
      </c>
      <c r="D165" s="1044"/>
      <c r="E165" s="1044"/>
      <c r="F165" s="1044"/>
      <c r="G165" s="1044"/>
      <c r="H165" s="1044"/>
      <c r="I165" s="1044"/>
      <c r="J165" s="1044"/>
      <c r="K165" s="1044"/>
      <c r="L165" s="1044"/>
      <c r="M165" s="1044"/>
      <c r="N165" s="1044"/>
      <c r="O165" s="1044"/>
      <c r="P165" s="1044"/>
      <c r="Q165" s="1044"/>
      <c r="R165" s="1044"/>
      <c r="S165" s="1044"/>
      <c r="T165" s="1044"/>
      <c r="U165" s="1044"/>
      <c r="V165" s="1044"/>
      <c r="W165" s="1044"/>
      <c r="X165" s="1044"/>
      <c r="Y165" s="1044"/>
      <c r="Z165" s="1044"/>
      <c r="AA165" s="1044"/>
      <c r="AB165" s="1044"/>
      <c r="AC165" s="1044"/>
      <c r="AD165" s="1044"/>
      <c r="AE165" s="1044"/>
      <c r="AF165" s="1044"/>
      <c r="AG165" s="1044"/>
      <c r="AH165" s="1044"/>
      <c r="AI165" s="1044"/>
      <c r="AJ165" s="1044"/>
      <c r="AK165" s="1044"/>
      <c r="AL165" s="1045"/>
      <c r="AM165" s="1044"/>
      <c r="AN165" s="1044"/>
      <c r="AO165" s="1044"/>
      <c r="AP165" s="1044"/>
      <c r="AQ165" s="1044"/>
      <c r="AR165" s="1044"/>
      <c r="AS165" s="1044"/>
      <c r="AT165" s="1044"/>
      <c r="AU165" s="1044"/>
      <c r="AV165" s="1044"/>
      <c r="AW165" s="1044"/>
      <c r="AX165" s="1044"/>
    </row>
    <row r="166" spans="2:50" ht="24.05" customHeight="1" x14ac:dyDescent="0.15">
      <c r="B166" s="1034">
        <v>5</v>
      </c>
      <c r="C166" s="1034">
        <v>1</v>
      </c>
      <c r="D166" s="1044"/>
      <c r="E166" s="1044"/>
      <c r="F166" s="1044"/>
      <c r="G166" s="1044"/>
      <c r="H166" s="1044"/>
      <c r="I166" s="1044"/>
      <c r="J166" s="1044"/>
      <c r="K166" s="1044"/>
      <c r="L166" s="1044"/>
      <c r="M166" s="1044"/>
      <c r="N166" s="1044"/>
      <c r="O166" s="1044"/>
      <c r="P166" s="1044"/>
      <c r="Q166" s="1044"/>
      <c r="R166" s="1044"/>
      <c r="S166" s="1044"/>
      <c r="T166" s="1044"/>
      <c r="U166" s="1044"/>
      <c r="V166" s="1044"/>
      <c r="W166" s="1044"/>
      <c r="X166" s="1044"/>
      <c r="Y166" s="1044"/>
      <c r="Z166" s="1044"/>
      <c r="AA166" s="1044"/>
      <c r="AB166" s="1044"/>
      <c r="AC166" s="1044"/>
      <c r="AD166" s="1044"/>
      <c r="AE166" s="1044"/>
      <c r="AF166" s="1044"/>
      <c r="AG166" s="1044"/>
      <c r="AH166" s="1044"/>
      <c r="AI166" s="1044"/>
      <c r="AJ166" s="1044"/>
      <c r="AK166" s="1044"/>
      <c r="AL166" s="1045"/>
      <c r="AM166" s="1044"/>
      <c r="AN166" s="1044"/>
      <c r="AO166" s="1044"/>
      <c r="AP166" s="1044"/>
      <c r="AQ166" s="1044"/>
      <c r="AR166" s="1044"/>
      <c r="AS166" s="1044"/>
      <c r="AT166" s="1044"/>
      <c r="AU166" s="1044"/>
      <c r="AV166" s="1044"/>
      <c r="AW166" s="1044"/>
      <c r="AX166" s="1044"/>
    </row>
    <row r="167" spans="2:50" ht="20.95" customHeight="1" x14ac:dyDescent="0.15">
      <c r="B167" s="1034">
        <v>6</v>
      </c>
      <c r="C167" s="1034">
        <v>1</v>
      </c>
      <c r="D167" s="1044"/>
      <c r="E167" s="1044"/>
      <c r="F167" s="1044"/>
      <c r="G167" s="1044"/>
      <c r="H167" s="1044"/>
      <c r="I167" s="1044"/>
      <c r="J167" s="1044"/>
      <c r="K167" s="1044"/>
      <c r="L167" s="1044"/>
      <c r="M167" s="1044"/>
      <c r="N167" s="1044"/>
      <c r="O167" s="1044"/>
      <c r="P167" s="1044"/>
      <c r="Q167" s="1044"/>
      <c r="R167" s="1044"/>
      <c r="S167" s="1044"/>
      <c r="T167" s="1044"/>
      <c r="U167" s="1044"/>
      <c r="V167" s="1044"/>
      <c r="W167" s="1044"/>
      <c r="X167" s="1044"/>
      <c r="Y167" s="1044"/>
      <c r="Z167" s="1044"/>
      <c r="AA167" s="1044"/>
      <c r="AB167" s="1044"/>
      <c r="AC167" s="1044"/>
      <c r="AD167" s="1044"/>
      <c r="AE167" s="1044"/>
      <c r="AF167" s="1044"/>
      <c r="AG167" s="1044"/>
      <c r="AH167" s="1044"/>
      <c r="AI167" s="1044"/>
      <c r="AJ167" s="1044"/>
      <c r="AK167" s="1044"/>
      <c r="AL167" s="1045"/>
      <c r="AM167" s="1044"/>
      <c r="AN167" s="1044"/>
      <c r="AO167" s="1044"/>
      <c r="AP167" s="1044"/>
      <c r="AQ167" s="1044"/>
      <c r="AR167" s="1044"/>
      <c r="AS167" s="1044"/>
      <c r="AT167" s="1044"/>
      <c r="AU167" s="1044"/>
      <c r="AV167" s="1044"/>
      <c r="AW167" s="1044"/>
      <c r="AX167" s="1044"/>
    </row>
    <row r="168" spans="2:50" ht="20.95" customHeight="1" x14ac:dyDescent="0.15">
      <c r="B168" s="1034">
        <v>7</v>
      </c>
      <c r="C168" s="1034">
        <v>1</v>
      </c>
      <c r="D168" s="1044"/>
      <c r="E168" s="1044"/>
      <c r="F168" s="1044"/>
      <c r="G168" s="1044"/>
      <c r="H168" s="1044"/>
      <c r="I168" s="1044"/>
      <c r="J168" s="1044"/>
      <c r="K168" s="1044"/>
      <c r="L168" s="1044"/>
      <c r="M168" s="1044"/>
      <c r="N168" s="1044"/>
      <c r="O168" s="1044"/>
      <c r="P168" s="1044"/>
      <c r="Q168" s="1044"/>
      <c r="R168" s="1044"/>
      <c r="S168" s="1044"/>
      <c r="T168" s="1044"/>
      <c r="U168" s="1044"/>
      <c r="V168" s="1044"/>
      <c r="W168" s="1044"/>
      <c r="X168" s="1044"/>
      <c r="Y168" s="1044"/>
      <c r="Z168" s="1044"/>
      <c r="AA168" s="1044"/>
      <c r="AB168" s="1044"/>
      <c r="AC168" s="1044"/>
      <c r="AD168" s="1044"/>
      <c r="AE168" s="1044"/>
      <c r="AF168" s="1044"/>
      <c r="AG168" s="1044"/>
      <c r="AH168" s="1044"/>
      <c r="AI168" s="1044"/>
      <c r="AJ168" s="1044"/>
      <c r="AK168" s="1044"/>
      <c r="AL168" s="1045"/>
      <c r="AM168" s="1044"/>
      <c r="AN168" s="1044"/>
      <c r="AO168" s="1044"/>
      <c r="AP168" s="1044"/>
      <c r="AQ168" s="1044"/>
      <c r="AR168" s="1044"/>
      <c r="AS168" s="1044"/>
      <c r="AT168" s="1044"/>
      <c r="AU168" s="1044"/>
      <c r="AV168" s="1044"/>
      <c r="AW168" s="1044"/>
      <c r="AX168" s="1044"/>
    </row>
    <row r="169" spans="2:50" ht="20.95" customHeight="1" x14ac:dyDescent="0.15">
      <c r="B169" s="1034">
        <v>8</v>
      </c>
      <c r="C169" s="1034">
        <v>1</v>
      </c>
      <c r="D169" s="1044"/>
      <c r="E169" s="1044"/>
      <c r="F169" s="1044"/>
      <c r="G169" s="1044"/>
      <c r="H169" s="1044"/>
      <c r="I169" s="1044"/>
      <c r="J169" s="1044"/>
      <c r="K169" s="1044"/>
      <c r="L169" s="1044"/>
      <c r="M169" s="1044"/>
      <c r="N169" s="1044"/>
      <c r="O169" s="1044"/>
      <c r="P169" s="1044"/>
      <c r="Q169" s="1044"/>
      <c r="R169" s="1044"/>
      <c r="S169" s="1044"/>
      <c r="T169" s="1044"/>
      <c r="U169" s="1044"/>
      <c r="V169" s="1044"/>
      <c r="W169" s="1044"/>
      <c r="X169" s="1044"/>
      <c r="Y169" s="1044"/>
      <c r="Z169" s="1044"/>
      <c r="AA169" s="1044"/>
      <c r="AB169" s="1044"/>
      <c r="AC169" s="1044"/>
      <c r="AD169" s="1044"/>
      <c r="AE169" s="1044"/>
      <c r="AF169" s="1044"/>
      <c r="AG169" s="1044"/>
      <c r="AH169" s="1044"/>
      <c r="AI169" s="1044"/>
      <c r="AJ169" s="1044"/>
      <c r="AK169" s="1044"/>
      <c r="AL169" s="1045"/>
      <c r="AM169" s="1044"/>
      <c r="AN169" s="1044"/>
      <c r="AO169" s="1044"/>
      <c r="AP169" s="1044"/>
      <c r="AQ169" s="1044"/>
      <c r="AR169" s="1044"/>
      <c r="AS169" s="1044"/>
      <c r="AT169" s="1044"/>
      <c r="AU169" s="1044"/>
      <c r="AV169" s="1044"/>
      <c r="AW169" s="1044"/>
      <c r="AX169" s="1044"/>
    </row>
    <row r="170" spans="2:50" ht="20.95" customHeight="1" x14ac:dyDescent="0.15">
      <c r="B170" s="1034">
        <v>9</v>
      </c>
      <c r="C170" s="1034">
        <v>1</v>
      </c>
      <c r="D170" s="1044"/>
      <c r="E170" s="1044"/>
      <c r="F170" s="1044"/>
      <c r="G170" s="1044"/>
      <c r="H170" s="1044"/>
      <c r="I170" s="1044"/>
      <c r="J170" s="1044"/>
      <c r="K170" s="1044"/>
      <c r="L170" s="1044"/>
      <c r="M170" s="1044"/>
      <c r="N170" s="1044"/>
      <c r="O170" s="1044"/>
      <c r="P170" s="1044"/>
      <c r="Q170" s="1044"/>
      <c r="R170" s="1044"/>
      <c r="S170" s="1044"/>
      <c r="T170" s="1044"/>
      <c r="U170" s="1044"/>
      <c r="V170" s="1044"/>
      <c r="W170" s="1044"/>
      <c r="X170" s="1044"/>
      <c r="Y170" s="1044"/>
      <c r="Z170" s="1044"/>
      <c r="AA170" s="1044"/>
      <c r="AB170" s="1044"/>
      <c r="AC170" s="1044"/>
      <c r="AD170" s="1044"/>
      <c r="AE170" s="1044"/>
      <c r="AF170" s="1044"/>
      <c r="AG170" s="1044"/>
      <c r="AH170" s="1044"/>
      <c r="AI170" s="1044"/>
      <c r="AJ170" s="1044"/>
      <c r="AK170" s="1044"/>
      <c r="AL170" s="1045"/>
      <c r="AM170" s="1044"/>
      <c r="AN170" s="1044"/>
      <c r="AO170" s="1044"/>
      <c r="AP170" s="1044"/>
      <c r="AQ170" s="1044"/>
      <c r="AR170" s="1044"/>
      <c r="AS170" s="1044"/>
      <c r="AT170" s="1044"/>
      <c r="AU170" s="1044"/>
      <c r="AV170" s="1044"/>
      <c r="AW170" s="1044"/>
      <c r="AX170" s="1044"/>
    </row>
    <row r="171" spans="2:50" ht="20.95" customHeight="1" x14ac:dyDescent="0.15">
      <c r="B171" s="1034">
        <v>10</v>
      </c>
      <c r="C171" s="1034">
        <v>1</v>
      </c>
      <c r="D171" s="1044"/>
      <c r="E171" s="1044"/>
      <c r="F171" s="1044"/>
      <c r="G171" s="1044"/>
      <c r="H171" s="1044"/>
      <c r="I171" s="1044"/>
      <c r="J171" s="1044"/>
      <c r="K171" s="1044"/>
      <c r="L171" s="1044"/>
      <c r="M171" s="1044"/>
      <c r="N171" s="1044"/>
      <c r="O171" s="1044"/>
      <c r="P171" s="1044"/>
      <c r="Q171" s="1044"/>
      <c r="R171" s="1044"/>
      <c r="S171" s="1044"/>
      <c r="T171" s="1044"/>
      <c r="U171" s="1044"/>
      <c r="V171" s="1044"/>
      <c r="W171" s="1044"/>
      <c r="X171" s="1044"/>
      <c r="Y171" s="1044"/>
      <c r="Z171" s="1044"/>
      <c r="AA171" s="1044"/>
      <c r="AB171" s="1044"/>
      <c r="AC171" s="1044"/>
      <c r="AD171" s="1044"/>
      <c r="AE171" s="1044"/>
      <c r="AF171" s="1044"/>
      <c r="AG171" s="1044"/>
      <c r="AH171" s="1044"/>
      <c r="AI171" s="1044"/>
      <c r="AJ171" s="1044"/>
      <c r="AK171" s="1044"/>
      <c r="AL171" s="1045"/>
      <c r="AM171" s="1044"/>
      <c r="AN171" s="1044"/>
      <c r="AO171" s="1044"/>
      <c r="AP171" s="1044"/>
      <c r="AQ171" s="1044"/>
      <c r="AR171" s="1044"/>
      <c r="AS171" s="1044"/>
      <c r="AT171" s="1044"/>
      <c r="AU171" s="1044"/>
      <c r="AV171" s="1044"/>
      <c r="AW171" s="1044"/>
      <c r="AX171" s="1044"/>
    </row>
    <row r="173" spans="2:50" x14ac:dyDescent="0.15">
      <c r="C173" s="116" t="s">
        <v>881</v>
      </c>
    </row>
    <row r="174" spans="2:50" ht="34.549999999999997" customHeight="1" x14ac:dyDescent="0.15">
      <c r="B174" s="1034"/>
      <c r="C174" s="1034"/>
      <c r="D174" s="434" t="s">
        <v>760</v>
      </c>
      <c r="E174" s="434"/>
      <c r="F174" s="434"/>
      <c r="G174" s="434"/>
      <c r="H174" s="434"/>
      <c r="I174" s="434"/>
      <c r="J174" s="434"/>
      <c r="K174" s="434"/>
      <c r="L174" s="434"/>
      <c r="M174" s="434"/>
      <c r="N174" s="434" t="s">
        <v>761</v>
      </c>
      <c r="O174" s="434"/>
      <c r="P174" s="434"/>
      <c r="Q174" s="434"/>
      <c r="R174" s="434"/>
      <c r="S174" s="434"/>
      <c r="T174" s="434"/>
      <c r="U174" s="434"/>
      <c r="V174" s="434"/>
      <c r="W174" s="434"/>
      <c r="X174" s="434"/>
      <c r="Y174" s="434"/>
      <c r="Z174" s="434"/>
      <c r="AA174" s="434"/>
      <c r="AB174" s="434"/>
      <c r="AC174" s="434"/>
      <c r="AD174" s="434"/>
      <c r="AE174" s="434"/>
      <c r="AF174" s="434"/>
      <c r="AG174" s="434"/>
      <c r="AH174" s="434"/>
      <c r="AI174" s="434"/>
      <c r="AJ174" s="434"/>
      <c r="AK174" s="434"/>
      <c r="AL174" s="436" t="s">
        <v>762</v>
      </c>
      <c r="AM174" s="434"/>
      <c r="AN174" s="434"/>
      <c r="AO174" s="434"/>
      <c r="AP174" s="434"/>
      <c r="AQ174" s="434"/>
      <c r="AR174" s="434" t="s">
        <v>87</v>
      </c>
      <c r="AS174" s="434"/>
      <c r="AT174" s="434"/>
      <c r="AU174" s="434"/>
      <c r="AV174" s="434" t="s">
        <v>88</v>
      </c>
      <c r="AW174" s="434"/>
      <c r="AX174" s="434"/>
    </row>
    <row r="175" spans="2:50" ht="24.05" customHeight="1" x14ac:dyDescent="0.15">
      <c r="B175" s="1034">
        <v>1</v>
      </c>
      <c r="C175" s="1034">
        <v>1</v>
      </c>
      <c r="D175" s="1060" t="s">
        <v>882</v>
      </c>
      <c r="E175" s="1060"/>
      <c r="F175" s="1060"/>
      <c r="G175" s="1060"/>
      <c r="H175" s="1060"/>
      <c r="I175" s="1060"/>
      <c r="J175" s="1060"/>
      <c r="K175" s="1060"/>
      <c r="L175" s="1060"/>
      <c r="M175" s="1060"/>
      <c r="N175" s="1044" t="s">
        <v>883</v>
      </c>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4"/>
      <c r="AK175" s="1044"/>
      <c r="AL175" s="1061">
        <v>1973.171</v>
      </c>
      <c r="AM175" s="1062"/>
      <c r="AN175" s="1062"/>
      <c r="AO175" s="1062"/>
      <c r="AP175" s="1062"/>
      <c r="AQ175" s="1062"/>
      <c r="AR175" s="1044"/>
      <c r="AS175" s="1044"/>
      <c r="AT175" s="1044"/>
      <c r="AU175" s="1044"/>
      <c r="AV175" s="1044"/>
      <c r="AW175" s="1044"/>
      <c r="AX175" s="1044"/>
    </row>
    <row r="176" spans="2:50" ht="24.05" customHeight="1" x14ac:dyDescent="0.15">
      <c r="B176" s="1034">
        <v>2</v>
      </c>
      <c r="C176" s="1034">
        <v>1</v>
      </c>
      <c r="D176" s="1060" t="s">
        <v>884</v>
      </c>
      <c r="E176" s="1060"/>
      <c r="F176" s="1060"/>
      <c r="G176" s="1060"/>
      <c r="H176" s="1060"/>
      <c r="I176" s="1060"/>
      <c r="J176" s="1060"/>
      <c r="K176" s="1060"/>
      <c r="L176" s="1060"/>
      <c r="M176" s="1060"/>
      <c r="N176" s="1044" t="s">
        <v>883</v>
      </c>
      <c r="O176" s="1044"/>
      <c r="P176" s="1044"/>
      <c r="Q176" s="1044"/>
      <c r="R176" s="1044"/>
      <c r="S176" s="1044"/>
      <c r="T176" s="1044"/>
      <c r="U176" s="1044"/>
      <c r="V176" s="1044"/>
      <c r="W176" s="1044"/>
      <c r="X176" s="1044"/>
      <c r="Y176" s="1044"/>
      <c r="Z176" s="1044"/>
      <c r="AA176" s="1044"/>
      <c r="AB176" s="1044"/>
      <c r="AC176" s="1044"/>
      <c r="AD176" s="1044"/>
      <c r="AE176" s="1044"/>
      <c r="AF176" s="1044"/>
      <c r="AG176" s="1044"/>
      <c r="AH176" s="1044"/>
      <c r="AI176" s="1044"/>
      <c r="AJ176" s="1044"/>
      <c r="AK176" s="1044"/>
      <c r="AL176" s="1063">
        <v>855.71799999999996</v>
      </c>
      <c r="AM176" s="1064"/>
      <c r="AN176" s="1064"/>
      <c r="AO176" s="1064"/>
      <c r="AP176" s="1064"/>
      <c r="AQ176" s="1064"/>
      <c r="AR176" s="1044"/>
      <c r="AS176" s="1044"/>
      <c r="AT176" s="1044"/>
      <c r="AU176" s="1044"/>
      <c r="AV176" s="1044"/>
      <c r="AW176" s="1044"/>
      <c r="AX176" s="1044"/>
    </row>
    <row r="177" spans="2:50" ht="24.05" customHeight="1" x14ac:dyDescent="0.15">
      <c r="B177" s="1034">
        <v>3</v>
      </c>
      <c r="C177" s="1034">
        <v>1</v>
      </c>
      <c r="D177" s="1060" t="s">
        <v>885</v>
      </c>
      <c r="E177" s="1060"/>
      <c r="F177" s="1060"/>
      <c r="G177" s="1060"/>
      <c r="H177" s="1060"/>
      <c r="I177" s="1060"/>
      <c r="J177" s="1060"/>
      <c r="K177" s="1060"/>
      <c r="L177" s="1060"/>
      <c r="M177" s="1060"/>
      <c r="N177" s="1044" t="s">
        <v>883</v>
      </c>
      <c r="O177" s="1044"/>
      <c r="P177" s="1044"/>
      <c r="Q177" s="1044"/>
      <c r="R177" s="1044"/>
      <c r="S177" s="1044"/>
      <c r="T177" s="1044"/>
      <c r="U177" s="1044"/>
      <c r="V177" s="1044"/>
      <c r="W177" s="1044"/>
      <c r="X177" s="1044"/>
      <c r="Y177" s="1044"/>
      <c r="Z177" s="1044"/>
      <c r="AA177" s="1044"/>
      <c r="AB177" s="1044"/>
      <c r="AC177" s="1044"/>
      <c r="AD177" s="1044"/>
      <c r="AE177" s="1044"/>
      <c r="AF177" s="1044"/>
      <c r="AG177" s="1044"/>
      <c r="AH177" s="1044"/>
      <c r="AI177" s="1044"/>
      <c r="AJ177" s="1044"/>
      <c r="AK177" s="1044"/>
      <c r="AL177" s="1063">
        <v>101.31699999999999</v>
      </c>
      <c r="AM177" s="1064"/>
      <c r="AN177" s="1064"/>
      <c r="AO177" s="1064"/>
      <c r="AP177" s="1064"/>
      <c r="AQ177" s="1064"/>
      <c r="AR177" s="1044"/>
      <c r="AS177" s="1044"/>
      <c r="AT177" s="1044"/>
      <c r="AU177" s="1044"/>
      <c r="AV177" s="1044"/>
      <c r="AW177" s="1044"/>
      <c r="AX177" s="1044"/>
    </row>
    <row r="178" spans="2:50" ht="24.05" customHeight="1" x14ac:dyDescent="0.15">
      <c r="B178" s="1034">
        <v>4</v>
      </c>
      <c r="C178" s="1034">
        <v>1</v>
      </c>
      <c r="D178" s="1060" t="s">
        <v>886</v>
      </c>
      <c r="E178" s="1060"/>
      <c r="F178" s="1060"/>
      <c r="G178" s="1060"/>
      <c r="H178" s="1060"/>
      <c r="I178" s="1060"/>
      <c r="J178" s="1060"/>
      <c r="K178" s="1060"/>
      <c r="L178" s="1060"/>
      <c r="M178" s="1060"/>
      <c r="N178" s="1044" t="s">
        <v>883</v>
      </c>
      <c r="O178" s="1044"/>
      <c r="P178" s="1044"/>
      <c r="Q178" s="1044"/>
      <c r="R178" s="1044"/>
      <c r="S178" s="1044"/>
      <c r="T178" s="1044"/>
      <c r="U178" s="1044"/>
      <c r="V178" s="1044"/>
      <c r="W178" s="1044"/>
      <c r="X178" s="1044"/>
      <c r="Y178" s="1044"/>
      <c r="Z178" s="1044"/>
      <c r="AA178" s="1044"/>
      <c r="AB178" s="1044"/>
      <c r="AC178" s="1044"/>
      <c r="AD178" s="1044"/>
      <c r="AE178" s="1044"/>
      <c r="AF178" s="1044"/>
      <c r="AG178" s="1044"/>
      <c r="AH178" s="1044"/>
      <c r="AI178" s="1044"/>
      <c r="AJ178" s="1044"/>
      <c r="AK178" s="1044"/>
      <c r="AL178" s="1063">
        <v>54.371000000000002</v>
      </c>
      <c r="AM178" s="1064"/>
      <c r="AN178" s="1064"/>
      <c r="AO178" s="1064"/>
      <c r="AP178" s="1064"/>
      <c r="AQ178" s="1064"/>
      <c r="AR178" s="1044"/>
      <c r="AS178" s="1044"/>
      <c r="AT178" s="1044"/>
      <c r="AU178" s="1044"/>
      <c r="AV178" s="1044"/>
      <c r="AW178" s="1044"/>
      <c r="AX178" s="1044"/>
    </row>
    <row r="179" spans="2:50" ht="24.05" customHeight="1" x14ac:dyDescent="0.15">
      <c r="B179" s="1034">
        <v>5</v>
      </c>
      <c r="C179" s="1034">
        <v>1</v>
      </c>
      <c r="D179" s="1060" t="s">
        <v>887</v>
      </c>
      <c r="E179" s="1060"/>
      <c r="F179" s="1060"/>
      <c r="G179" s="1060"/>
      <c r="H179" s="1060"/>
      <c r="I179" s="1060"/>
      <c r="J179" s="1060"/>
      <c r="K179" s="1060"/>
      <c r="L179" s="1060"/>
      <c r="M179" s="1060"/>
      <c r="N179" s="1044" t="s">
        <v>883</v>
      </c>
      <c r="O179" s="1044"/>
      <c r="P179" s="1044"/>
      <c r="Q179" s="1044"/>
      <c r="R179" s="1044"/>
      <c r="S179" s="1044"/>
      <c r="T179" s="1044"/>
      <c r="U179" s="1044"/>
      <c r="V179" s="1044"/>
      <c r="W179" s="1044"/>
      <c r="X179" s="1044"/>
      <c r="Y179" s="1044"/>
      <c r="Z179" s="1044"/>
      <c r="AA179" s="1044"/>
      <c r="AB179" s="1044"/>
      <c r="AC179" s="1044"/>
      <c r="AD179" s="1044"/>
      <c r="AE179" s="1044"/>
      <c r="AF179" s="1044"/>
      <c r="AG179" s="1044"/>
      <c r="AH179" s="1044"/>
      <c r="AI179" s="1044"/>
      <c r="AJ179" s="1044"/>
      <c r="AK179" s="1044"/>
      <c r="AL179" s="1063">
        <v>29.158999999999999</v>
      </c>
      <c r="AM179" s="1064"/>
      <c r="AN179" s="1064"/>
      <c r="AO179" s="1064"/>
      <c r="AP179" s="1064"/>
      <c r="AQ179" s="1064"/>
      <c r="AR179" s="1044"/>
      <c r="AS179" s="1044"/>
      <c r="AT179" s="1044"/>
      <c r="AU179" s="1044"/>
      <c r="AV179" s="1044"/>
      <c r="AW179" s="1044"/>
      <c r="AX179" s="1044"/>
    </row>
    <row r="180" spans="2:50" ht="24.05" customHeight="1" x14ac:dyDescent="0.15">
      <c r="B180" s="1034">
        <v>6</v>
      </c>
      <c r="C180" s="1034">
        <v>1</v>
      </c>
      <c r="D180" s="1060" t="s">
        <v>888</v>
      </c>
      <c r="E180" s="1060"/>
      <c r="F180" s="1060"/>
      <c r="G180" s="1060"/>
      <c r="H180" s="1060"/>
      <c r="I180" s="1060"/>
      <c r="J180" s="1060"/>
      <c r="K180" s="1060"/>
      <c r="L180" s="1060"/>
      <c r="M180" s="1060"/>
      <c r="N180" s="1044" t="s">
        <v>883</v>
      </c>
      <c r="O180" s="1044"/>
      <c r="P180" s="1044"/>
      <c r="Q180" s="1044"/>
      <c r="R180" s="1044"/>
      <c r="S180" s="1044"/>
      <c r="T180" s="1044"/>
      <c r="U180" s="1044"/>
      <c r="V180" s="1044"/>
      <c r="W180" s="1044"/>
      <c r="X180" s="1044"/>
      <c r="Y180" s="1044"/>
      <c r="Z180" s="1044"/>
      <c r="AA180" s="1044"/>
      <c r="AB180" s="1044"/>
      <c r="AC180" s="1044"/>
      <c r="AD180" s="1044"/>
      <c r="AE180" s="1044"/>
      <c r="AF180" s="1044"/>
      <c r="AG180" s="1044"/>
      <c r="AH180" s="1044"/>
      <c r="AI180" s="1044"/>
      <c r="AJ180" s="1044"/>
      <c r="AK180" s="1044"/>
      <c r="AL180" s="1063">
        <v>23.963000000000001</v>
      </c>
      <c r="AM180" s="1064"/>
      <c r="AN180" s="1064"/>
      <c r="AO180" s="1064"/>
      <c r="AP180" s="1064"/>
      <c r="AQ180" s="1064"/>
      <c r="AR180" s="1044"/>
      <c r="AS180" s="1044"/>
      <c r="AT180" s="1044"/>
      <c r="AU180" s="1044"/>
      <c r="AV180" s="1044"/>
      <c r="AW180" s="1044"/>
      <c r="AX180" s="1044"/>
    </row>
    <row r="181" spans="2:50" ht="24.05" customHeight="1" x14ac:dyDescent="0.15">
      <c r="B181" s="1034">
        <v>7</v>
      </c>
      <c r="C181" s="1034">
        <v>1</v>
      </c>
      <c r="D181" s="1060" t="s">
        <v>889</v>
      </c>
      <c r="E181" s="1060"/>
      <c r="F181" s="1060"/>
      <c r="G181" s="1060"/>
      <c r="H181" s="1060"/>
      <c r="I181" s="1060"/>
      <c r="J181" s="1060"/>
      <c r="K181" s="1060"/>
      <c r="L181" s="1060"/>
      <c r="M181" s="1060"/>
      <c r="N181" s="1044" t="s">
        <v>883</v>
      </c>
      <c r="O181" s="1044"/>
      <c r="P181" s="1044"/>
      <c r="Q181" s="1044"/>
      <c r="R181" s="1044"/>
      <c r="S181" s="1044"/>
      <c r="T181" s="1044"/>
      <c r="U181" s="1044"/>
      <c r="V181" s="1044"/>
      <c r="W181" s="1044"/>
      <c r="X181" s="1044"/>
      <c r="Y181" s="1044"/>
      <c r="Z181" s="1044"/>
      <c r="AA181" s="1044"/>
      <c r="AB181" s="1044"/>
      <c r="AC181" s="1044"/>
      <c r="AD181" s="1044"/>
      <c r="AE181" s="1044"/>
      <c r="AF181" s="1044"/>
      <c r="AG181" s="1044"/>
      <c r="AH181" s="1044"/>
      <c r="AI181" s="1044"/>
      <c r="AJ181" s="1044"/>
      <c r="AK181" s="1044"/>
      <c r="AL181" s="1063">
        <v>12.223000000000001</v>
      </c>
      <c r="AM181" s="1064"/>
      <c r="AN181" s="1064"/>
      <c r="AO181" s="1064"/>
      <c r="AP181" s="1064"/>
      <c r="AQ181" s="1064"/>
      <c r="AR181" s="1044"/>
      <c r="AS181" s="1044"/>
      <c r="AT181" s="1044"/>
      <c r="AU181" s="1044"/>
      <c r="AV181" s="1044"/>
      <c r="AW181" s="1044"/>
      <c r="AX181" s="1044"/>
    </row>
    <row r="182" spans="2:50" ht="24.05" customHeight="1" x14ac:dyDescent="0.15">
      <c r="B182" s="1034">
        <v>8</v>
      </c>
      <c r="C182" s="1034">
        <v>1</v>
      </c>
      <c r="D182" s="1060" t="s">
        <v>890</v>
      </c>
      <c r="E182" s="1060"/>
      <c r="F182" s="1060"/>
      <c r="G182" s="1060"/>
      <c r="H182" s="1060"/>
      <c r="I182" s="1060"/>
      <c r="J182" s="1060"/>
      <c r="K182" s="1060"/>
      <c r="L182" s="1060"/>
      <c r="M182" s="1060"/>
      <c r="N182" s="1044" t="s">
        <v>883</v>
      </c>
      <c r="O182" s="1044"/>
      <c r="P182" s="1044"/>
      <c r="Q182" s="1044"/>
      <c r="R182" s="1044"/>
      <c r="S182" s="1044"/>
      <c r="T182" s="1044"/>
      <c r="U182" s="1044"/>
      <c r="V182" s="1044"/>
      <c r="W182" s="1044"/>
      <c r="X182" s="1044"/>
      <c r="Y182" s="1044"/>
      <c r="Z182" s="1044"/>
      <c r="AA182" s="1044"/>
      <c r="AB182" s="1044"/>
      <c r="AC182" s="1044"/>
      <c r="AD182" s="1044"/>
      <c r="AE182" s="1044"/>
      <c r="AF182" s="1044"/>
      <c r="AG182" s="1044"/>
      <c r="AH182" s="1044"/>
      <c r="AI182" s="1044"/>
      <c r="AJ182" s="1044"/>
      <c r="AK182" s="1044"/>
      <c r="AL182" s="1063">
        <v>12.215</v>
      </c>
      <c r="AM182" s="1064"/>
      <c r="AN182" s="1064"/>
      <c r="AO182" s="1064"/>
      <c r="AP182" s="1064"/>
      <c r="AQ182" s="1064"/>
      <c r="AR182" s="1044"/>
      <c r="AS182" s="1044"/>
      <c r="AT182" s="1044"/>
      <c r="AU182" s="1044"/>
      <c r="AV182" s="1044"/>
      <c r="AW182" s="1044"/>
      <c r="AX182" s="1044"/>
    </row>
    <row r="183" spans="2:50" ht="24.05" customHeight="1" x14ac:dyDescent="0.15">
      <c r="B183" s="1034">
        <v>9</v>
      </c>
      <c r="C183" s="1034">
        <v>1</v>
      </c>
      <c r="D183" s="1060" t="s">
        <v>891</v>
      </c>
      <c r="E183" s="1060"/>
      <c r="F183" s="1060"/>
      <c r="G183" s="1060"/>
      <c r="H183" s="1060"/>
      <c r="I183" s="1060"/>
      <c r="J183" s="1060"/>
      <c r="K183" s="1060"/>
      <c r="L183" s="1060"/>
      <c r="M183" s="1060"/>
      <c r="N183" s="1044" t="s">
        <v>883</v>
      </c>
      <c r="O183" s="1044"/>
      <c r="P183" s="1044"/>
      <c r="Q183" s="1044"/>
      <c r="R183" s="1044"/>
      <c r="S183" s="1044"/>
      <c r="T183" s="1044"/>
      <c r="U183" s="1044"/>
      <c r="V183" s="1044"/>
      <c r="W183" s="1044"/>
      <c r="X183" s="1044"/>
      <c r="Y183" s="1044"/>
      <c r="Z183" s="1044"/>
      <c r="AA183" s="1044"/>
      <c r="AB183" s="1044"/>
      <c r="AC183" s="1044"/>
      <c r="AD183" s="1044"/>
      <c r="AE183" s="1044"/>
      <c r="AF183" s="1044"/>
      <c r="AG183" s="1044"/>
      <c r="AH183" s="1044"/>
      <c r="AI183" s="1044"/>
      <c r="AJ183" s="1044"/>
      <c r="AK183" s="1044"/>
      <c r="AL183" s="1063">
        <v>9.6050000000000004</v>
      </c>
      <c r="AM183" s="1064"/>
      <c r="AN183" s="1064"/>
      <c r="AO183" s="1064"/>
      <c r="AP183" s="1064"/>
      <c r="AQ183" s="1064"/>
      <c r="AR183" s="1044"/>
      <c r="AS183" s="1044"/>
      <c r="AT183" s="1044"/>
      <c r="AU183" s="1044"/>
      <c r="AV183" s="1044"/>
      <c r="AW183" s="1044"/>
      <c r="AX183" s="1044"/>
    </row>
    <row r="184" spans="2:50" ht="24.05" customHeight="1" x14ac:dyDescent="0.15">
      <c r="B184" s="1034">
        <v>10</v>
      </c>
      <c r="C184" s="1034">
        <v>1</v>
      </c>
      <c r="D184" s="1060" t="s">
        <v>892</v>
      </c>
      <c r="E184" s="1060"/>
      <c r="F184" s="1060"/>
      <c r="G184" s="1060"/>
      <c r="H184" s="1060"/>
      <c r="I184" s="1060"/>
      <c r="J184" s="1060"/>
      <c r="K184" s="1060"/>
      <c r="L184" s="1060"/>
      <c r="M184" s="1060"/>
      <c r="N184" s="1044" t="s">
        <v>883</v>
      </c>
      <c r="O184" s="1044"/>
      <c r="P184" s="1044"/>
      <c r="Q184" s="1044"/>
      <c r="R184" s="1044"/>
      <c r="S184" s="1044"/>
      <c r="T184" s="1044"/>
      <c r="U184" s="1044"/>
      <c r="V184" s="1044"/>
      <c r="W184" s="1044"/>
      <c r="X184" s="1044"/>
      <c r="Y184" s="1044"/>
      <c r="Z184" s="1044"/>
      <c r="AA184" s="1044"/>
      <c r="AB184" s="1044"/>
      <c r="AC184" s="1044"/>
      <c r="AD184" s="1044"/>
      <c r="AE184" s="1044"/>
      <c r="AF184" s="1044"/>
      <c r="AG184" s="1044"/>
      <c r="AH184" s="1044"/>
      <c r="AI184" s="1044"/>
      <c r="AJ184" s="1044"/>
      <c r="AK184" s="1044"/>
      <c r="AL184" s="1063">
        <v>6.0350000000000001</v>
      </c>
      <c r="AM184" s="1064"/>
      <c r="AN184" s="1064"/>
      <c r="AO184" s="1064"/>
      <c r="AP184" s="1064"/>
      <c r="AQ184" s="1064"/>
      <c r="AR184" s="1044"/>
      <c r="AS184" s="1044"/>
      <c r="AT184" s="1044"/>
      <c r="AU184" s="1044"/>
      <c r="AV184" s="1044"/>
      <c r="AW184" s="1044"/>
      <c r="AX184" s="1044"/>
    </row>
    <row r="186" spans="2:50" x14ac:dyDescent="0.15">
      <c r="C186" s="116" t="s">
        <v>893</v>
      </c>
    </row>
    <row r="187" spans="2:50" ht="34.549999999999997" customHeight="1" x14ac:dyDescent="0.15">
      <c r="B187" s="1034"/>
      <c r="C187" s="1034"/>
      <c r="D187" s="434" t="s">
        <v>760</v>
      </c>
      <c r="E187" s="434"/>
      <c r="F187" s="434"/>
      <c r="G187" s="434"/>
      <c r="H187" s="434"/>
      <c r="I187" s="434"/>
      <c r="J187" s="434"/>
      <c r="K187" s="434"/>
      <c r="L187" s="434"/>
      <c r="M187" s="434"/>
      <c r="N187" s="434" t="s">
        <v>761</v>
      </c>
      <c r="O187" s="434"/>
      <c r="P187" s="434"/>
      <c r="Q187" s="434"/>
      <c r="R187" s="434"/>
      <c r="S187" s="434"/>
      <c r="T187" s="434"/>
      <c r="U187" s="434"/>
      <c r="V187" s="434"/>
      <c r="W187" s="434"/>
      <c r="X187" s="434"/>
      <c r="Y187" s="434"/>
      <c r="Z187" s="434"/>
      <c r="AA187" s="434"/>
      <c r="AB187" s="434"/>
      <c r="AC187" s="434"/>
      <c r="AD187" s="434"/>
      <c r="AE187" s="434"/>
      <c r="AF187" s="434"/>
      <c r="AG187" s="434"/>
      <c r="AH187" s="434"/>
      <c r="AI187" s="434"/>
      <c r="AJ187" s="434"/>
      <c r="AK187" s="434"/>
      <c r="AL187" s="436" t="s">
        <v>762</v>
      </c>
      <c r="AM187" s="434"/>
      <c r="AN187" s="434"/>
      <c r="AO187" s="434"/>
      <c r="AP187" s="434"/>
      <c r="AQ187" s="434"/>
      <c r="AR187" s="434" t="s">
        <v>87</v>
      </c>
      <c r="AS187" s="434"/>
      <c r="AT187" s="434"/>
      <c r="AU187" s="434"/>
      <c r="AV187" s="434" t="s">
        <v>88</v>
      </c>
      <c r="AW187" s="434"/>
      <c r="AX187" s="434"/>
    </row>
    <row r="188" spans="2:50" ht="24.05" customHeight="1" x14ac:dyDescent="0.15">
      <c r="B188" s="1034">
        <v>1</v>
      </c>
      <c r="C188" s="1034">
        <v>1</v>
      </c>
      <c r="D188" s="1065" t="s">
        <v>894</v>
      </c>
      <c r="E188" s="1066"/>
      <c r="F188" s="1066"/>
      <c r="G188" s="1066"/>
      <c r="H188" s="1066"/>
      <c r="I188" s="1066"/>
      <c r="J188" s="1066"/>
      <c r="K188" s="1066"/>
      <c r="L188" s="1066"/>
      <c r="M188" s="1067"/>
      <c r="N188" s="1044" t="s">
        <v>895</v>
      </c>
      <c r="O188" s="1044"/>
      <c r="P188" s="1044"/>
      <c r="Q188" s="1044"/>
      <c r="R188" s="1044"/>
      <c r="S188" s="1044"/>
      <c r="T188" s="1044"/>
      <c r="U188" s="1044"/>
      <c r="V188" s="1044"/>
      <c r="W188" s="1044"/>
      <c r="X188" s="1044"/>
      <c r="Y188" s="1044"/>
      <c r="Z188" s="1044"/>
      <c r="AA188" s="1044"/>
      <c r="AB188" s="1044"/>
      <c r="AC188" s="1044"/>
      <c r="AD188" s="1044"/>
      <c r="AE188" s="1044"/>
      <c r="AF188" s="1044"/>
      <c r="AG188" s="1044"/>
      <c r="AH188" s="1044"/>
      <c r="AI188" s="1044"/>
      <c r="AJ188" s="1044"/>
      <c r="AK188" s="1044"/>
      <c r="AL188" s="1058">
        <v>8232.6180000000004</v>
      </c>
      <c r="AM188" s="1059"/>
      <c r="AN188" s="1059"/>
      <c r="AO188" s="1059"/>
      <c r="AP188" s="1059"/>
      <c r="AQ188" s="1059"/>
      <c r="AR188" s="1044"/>
      <c r="AS188" s="1044"/>
      <c r="AT188" s="1044"/>
      <c r="AU188" s="1044"/>
      <c r="AV188" s="1044"/>
      <c r="AW188" s="1044"/>
      <c r="AX188" s="1044"/>
    </row>
    <row r="189" spans="2:50" ht="24.05" customHeight="1" x14ac:dyDescent="0.15">
      <c r="B189" s="1034">
        <v>2</v>
      </c>
      <c r="C189" s="1034">
        <v>1</v>
      </c>
      <c r="D189" s="1044"/>
      <c r="E189" s="1044"/>
      <c r="F189" s="1044"/>
      <c r="G189" s="1044"/>
      <c r="H189" s="1044"/>
      <c r="I189" s="1044"/>
      <c r="J189" s="1044"/>
      <c r="K189" s="1044"/>
      <c r="L189" s="1044"/>
      <c r="M189" s="1044"/>
      <c r="N189" s="1044"/>
      <c r="O189" s="1044"/>
      <c r="P189" s="1044"/>
      <c r="Q189" s="1044"/>
      <c r="R189" s="1044"/>
      <c r="S189" s="1044"/>
      <c r="T189" s="1044"/>
      <c r="U189" s="1044"/>
      <c r="V189" s="1044"/>
      <c r="W189" s="1044"/>
      <c r="X189" s="1044"/>
      <c r="Y189" s="1044"/>
      <c r="Z189" s="1044"/>
      <c r="AA189" s="1044"/>
      <c r="AB189" s="1044"/>
      <c r="AC189" s="1044"/>
      <c r="AD189" s="1044"/>
      <c r="AE189" s="1044"/>
      <c r="AF189" s="1044"/>
      <c r="AG189" s="1044"/>
      <c r="AH189" s="1044"/>
      <c r="AI189" s="1044"/>
      <c r="AJ189" s="1044"/>
      <c r="AK189" s="1044"/>
      <c r="AL189" s="1045"/>
      <c r="AM189" s="1044"/>
      <c r="AN189" s="1044"/>
      <c r="AO189" s="1044"/>
      <c r="AP189" s="1044"/>
      <c r="AQ189" s="1044"/>
      <c r="AR189" s="1044"/>
      <c r="AS189" s="1044"/>
      <c r="AT189" s="1044"/>
      <c r="AU189" s="1044"/>
      <c r="AV189" s="1044"/>
      <c r="AW189" s="1044"/>
      <c r="AX189" s="1044"/>
    </row>
    <row r="190" spans="2:50" ht="24.05" customHeight="1" x14ac:dyDescent="0.15">
      <c r="B190" s="1034">
        <v>3</v>
      </c>
      <c r="C190" s="1034">
        <v>1</v>
      </c>
      <c r="D190" s="1044"/>
      <c r="E190" s="1044"/>
      <c r="F190" s="1044"/>
      <c r="G190" s="1044"/>
      <c r="H190" s="1044"/>
      <c r="I190" s="1044"/>
      <c r="J190" s="1044"/>
      <c r="K190" s="1044"/>
      <c r="L190" s="1044"/>
      <c r="M190" s="1044"/>
      <c r="N190" s="1044"/>
      <c r="O190" s="1044"/>
      <c r="P190" s="1044"/>
      <c r="Q190" s="1044"/>
      <c r="R190" s="1044"/>
      <c r="S190" s="1044"/>
      <c r="T190" s="1044"/>
      <c r="U190" s="1044"/>
      <c r="V190" s="1044"/>
      <c r="W190" s="1044"/>
      <c r="X190" s="1044"/>
      <c r="Y190" s="1044"/>
      <c r="Z190" s="1044"/>
      <c r="AA190" s="1044"/>
      <c r="AB190" s="1044"/>
      <c r="AC190" s="1044"/>
      <c r="AD190" s="1044"/>
      <c r="AE190" s="1044"/>
      <c r="AF190" s="1044"/>
      <c r="AG190" s="1044"/>
      <c r="AH190" s="1044"/>
      <c r="AI190" s="1044"/>
      <c r="AJ190" s="1044"/>
      <c r="AK190" s="1044"/>
      <c r="AL190" s="1045"/>
      <c r="AM190" s="1044"/>
      <c r="AN190" s="1044"/>
      <c r="AO190" s="1044"/>
      <c r="AP190" s="1044"/>
      <c r="AQ190" s="1044"/>
      <c r="AR190" s="1044"/>
      <c r="AS190" s="1044"/>
      <c r="AT190" s="1044"/>
      <c r="AU190" s="1044"/>
      <c r="AV190" s="1044"/>
      <c r="AW190" s="1044"/>
      <c r="AX190" s="1044"/>
    </row>
    <row r="191" spans="2:50" ht="24.05" customHeight="1" x14ac:dyDescent="0.15">
      <c r="B191" s="1034">
        <v>4</v>
      </c>
      <c r="C191" s="1034">
        <v>1</v>
      </c>
      <c r="D191" s="1044"/>
      <c r="E191" s="1044"/>
      <c r="F191" s="1044"/>
      <c r="G191" s="1044"/>
      <c r="H191" s="1044"/>
      <c r="I191" s="1044"/>
      <c r="J191" s="1044"/>
      <c r="K191" s="1044"/>
      <c r="L191" s="1044"/>
      <c r="M191" s="1044"/>
      <c r="N191" s="1044"/>
      <c r="O191" s="1044"/>
      <c r="P191" s="1044"/>
      <c r="Q191" s="1044"/>
      <c r="R191" s="1044"/>
      <c r="S191" s="1044"/>
      <c r="T191" s="1044"/>
      <c r="U191" s="1044"/>
      <c r="V191" s="1044"/>
      <c r="W191" s="1044"/>
      <c r="X191" s="1044"/>
      <c r="Y191" s="1044"/>
      <c r="Z191" s="1044"/>
      <c r="AA191" s="1044"/>
      <c r="AB191" s="1044"/>
      <c r="AC191" s="1044"/>
      <c r="AD191" s="1044"/>
      <c r="AE191" s="1044"/>
      <c r="AF191" s="1044"/>
      <c r="AG191" s="1044"/>
      <c r="AH191" s="1044"/>
      <c r="AI191" s="1044"/>
      <c r="AJ191" s="1044"/>
      <c r="AK191" s="1044"/>
      <c r="AL191" s="1045"/>
      <c r="AM191" s="1044"/>
      <c r="AN191" s="1044"/>
      <c r="AO191" s="1044"/>
      <c r="AP191" s="1044"/>
      <c r="AQ191" s="1044"/>
      <c r="AR191" s="1044"/>
      <c r="AS191" s="1044"/>
      <c r="AT191" s="1044"/>
      <c r="AU191" s="1044"/>
      <c r="AV191" s="1044"/>
      <c r="AW191" s="1044"/>
      <c r="AX191" s="1044"/>
    </row>
    <row r="192" spans="2:50" ht="24.05" customHeight="1" x14ac:dyDescent="0.15">
      <c r="B192" s="1034">
        <v>5</v>
      </c>
      <c r="C192" s="1034">
        <v>1</v>
      </c>
      <c r="D192" s="1044"/>
      <c r="E192" s="1044"/>
      <c r="F192" s="1044"/>
      <c r="G192" s="1044"/>
      <c r="H192" s="1044"/>
      <c r="I192" s="1044"/>
      <c r="J192" s="1044"/>
      <c r="K192" s="1044"/>
      <c r="L192" s="1044"/>
      <c r="M192" s="1044"/>
      <c r="N192" s="1044"/>
      <c r="O192" s="1044"/>
      <c r="P192" s="1044"/>
      <c r="Q192" s="1044"/>
      <c r="R192" s="1044"/>
      <c r="S192" s="1044"/>
      <c r="T192" s="1044"/>
      <c r="U192" s="1044"/>
      <c r="V192" s="1044"/>
      <c r="W192" s="1044"/>
      <c r="X192" s="1044"/>
      <c r="Y192" s="1044"/>
      <c r="Z192" s="1044"/>
      <c r="AA192" s="1044"/>
      <c r="AB192" s="1044"/>
      <c r="AC192" s="1044"/>
      <c r="AD192" s="1044"/>
      <c r="AE192" s="1044"/>
      <c r="AF192" s="1044"/>
      <c r="AG192" s="1044"/>
      <c r="AH192" s="1044"/>
      <c r="AI192" s="1044"/>
      <c r="AJ192" s="1044"/>
      <c r="AK192" s="1044"/>
      <c r="AL192" s="1045"/>
      <c r="AM192" s="1044"/>
      <c r="AN192" s="1044"/>
      <c r="AO192" s="1044"/>
      <c r="AP192" s="1044"/>
      <c r="AQ192" s="1044"/>
      <c r="AR192" s="1044"/>
      <c r="AS192" s="1044"/>
      <c r="AT192" s="1044"/>
      <c r="AU192" s="1044"/>
      <c r="AV192" s="1044"/>
      <c r="AW192" s="1044"/>
      <c r="AX192" s="1044"/>
    </row>
    <row r="193" spans="2:50" ht="24.05" customHeight="1" x14ac:dyDescent="0.15">
      <c r="B193" s="1034">
        <v>6</v>
      </c>
      <c r="C193" s="1034">
        <v>1</v>
      </c>
      <c r="D193" s="1044"/>
      <c r="E193" s="1044"/>
      <c r="F193" s="1044"/>
      <c r="G193" s="1044"/>
      <c r="H193" s="1044"/>
      <c r="I193" s="1044"/>
      <c r="J193" s="1044"/>
      <c r="K193" s="1044"/>
      <c r="L193" s="1044"/>
      <c r="M193" s="1044"/>
      <c r="N193" s="1044"/>
      <c r="O193" s="1044"/>
      <c r="P193" s="1044"/>
      <c r="Q193" s="1044"/>
      <c r="R193" s="1044"/>
      <c r="S193" s="1044"/>
      <c r="T193" s="1044"/>
      <c r="U193" s="1044"/>
      <c r="V193" s="1044"/>
      <c r="W193" s="1044"/>
      <c r="X193" s="1044"/>
      <c r="Y193" s="1044"/>
      <c r="Z193" s="1044"/>
      <c r="AA193" s="1044"/>
      <c r="AB193" s="1044"/>
      <c r="AC193" s="1044"/>
      <c r="AD193" s="1044"/>
      <c r="AE193" s="1044"/>
      <c r="AF193" s="1044"/>
      <c r="AG193" s="1044"/>
      <c r="AH193" s="1044"/>
      <c r="AI193" s="1044"/>
      <c r="AJ193" s="1044"/>
      <c r="AK193" s="1044"/>
      <c r="AL193" s="1045"/>
      <c r="AM193" s="1044"/>
      <c r="AN193" s="1044"/>
      <c r="AO193" s="1044"/>
      <c r="AP193" s="1044"/>
      <c r="AQ193" s="1044"/>
      <c r="AR193" s="1044"/>
      <c r="AS193" s="1044"/>
      <c r="AT193" s="1044"/>
      <c r="AU193" s="1044"/>
      <c r="AV193" s="1044"/>
      <c r="AW193" s="1044"/>
      <c r="AX193" s="1044"/>
    </row>
    <row r="194" spans="2:50" ht="24.05" customHeight="1" x14ac:dyDescent="0.15">
      <c r="B194" s="1034">
        <v>7</v>
      </c>
      <c r="C194" s="1034">
        <v>1</v>
      </c>
      <c r="D194" s="1044"/>
      <c r="E194" s="1044"/>
      <c r="F194" s="1044"/>
      <c r="G194" s="1044"/>
      <c r="H194" s="1044"/>
      <c r="I194" s="1044"/>
      <c r="J194" s="1044"/>
      <c r="K194" s="1044"/>
      <c r="L194" s="1044"/>
      <c r="M194" s="1044"/>
      <c r="N194" s="1044"/>
      <c r="O194" s="1044"/>
      <c r="P194" s="1044"/>
      <c r="Q194" s="1044"/>
      <c r="R194" s="1044"/>
      <c r="S194" s="1044"/>
      <c r="T194" s="1044"/>
      <c r="U194" s="1044"/>
      <c r="V194" s="1044"/>
      <c r="W194" s="1044"/>
      <c r="X194" s="1044"/>
      <c r="Y194" s="1044"/>
      <c r="Z194" s="1044"/>
      <c r="AA194" s="1044"/>
      <c r="AB194" s="1044"/>
      <c r="AC194" s="1044"/>
      <c r="AD194" s="1044"/>
      <c r="AE194" s="1044"/>
      <c r="AF194" s="1044"/>
      <c r="AG194" s="1044"/>
      <c r="AH194" s="1044"/>
      <c r="AI194" s="1044"/>
      <c r="AJ194" s="1044"/>
      <c r="AK194" s="1044"/>
      <c r="AL194" s="1045"/>
      <c r="AM194" s="1044"/>
      <c r="AN194" s="1044"/>
      <c r="AO194" s="1044"/>
      <c r="AP194" s="1044"/>
      <c r="AQ194" s="1044"/>
      <c r="AR194" s="1044"/>
      <c r="AS194" s="1044"/>
      <c r="AT194" s="1044"/>
      <c r="AU194" s="1044"/>
      <c r="AV194" s="1044"/>
      <c r="AW194" s="1044"/>
      <c r="AX194" s="1044"/>
    </row>
    <row r="195" spans="2:50" ht="24.05" customHeight="1" x14ac:dyDescent="0.15">
      <c r="B195" s="1034">
        <v>8</v>
      </c>
      <c r="C195" s="1034">
        <v>1</v>
      </c>
      <c r="D195" s="1044"/>
      <c r="E195" s="1044"/>
      <c r="F195" s="1044"/>
      <c r="G195" s="1044"/>
      <c r="H195" s="1044"/>
      <c r="I195" s="1044"/>
      <c r="J195" s="1044"/>
      <c r="K195" s="1044"/>
      <c r="L195" s="1044"/>
      <c r="M195" s="1044"/>
      <c r="N195" s="1044"/>
      <c r="O195" s="1044"/>
      <c r="P195" s="1044"/>
      <c r="Q195" s="1044"/>
      <c r="R195" s="1044"/>
      <c r="S195" s="1044"/>
      <c r="T195" s="1044"/>
      <c r="U195" s="1044"/>
      <c r="V195" s="1044"/>
      <c r="W195" s="1044"/>
      <c r="X195" s="1044"/>
      <c r="Y195" s="1044"/>
      <c r="Z195" s="1044"/>
      <c r="AA195" s="1044"/>
      <c r="AB195" s="1044"/>
      <c r="AC195" s="1044"/>
      <c r="AD195" s="1044"/>
      <c r="AE195" s="1044"/>
      <c r="AF195" s="1044"/>
      <c r="AG195" s="1044"/>
      <c r="AH195" s="1044"/>
      <c r="AI195" s="1044"/>
      <c r="AJ195" s="1044"/>
      <c r="AK195" s="1044"/>
      <c r="AL195" s="1045"/>
      <c r="AM195" s="1044"/>
      <c r="AN195" s="1044"/>
      <c r="AO195" s="1044"/>
      <c r="AP195" s="1044"/>
      <c r="AQ195" s="1044"/>
      <c r="AR195" s="1044"/>
      <c r="AS195" s="1044"/>
      <c r="AT195" s="1044"/>
      <c r="AU195" s="1044"/>
      <c r="AV195" s="1044"/>
      <c r="AW195" s="1044"/>
      <c r="AX195" s="1044"/>
    </row>
    <row r="196" spans="2:50" ht="24.05" customHeight="1" x14ac:dyDescent="0.15">
      <c r="B196" s="1034">
        <v>9</v>
      </c>
      <c r="C196" s="1034">
        <v>1</v>
      </c>
      <c r="D196" s="1044"/>
      <c r="E196" s="1044"/>
      <c r="F196" s="1044"/>
      <c r="G196" s="1044"/>
      <c r="H196" s="1044"/>
      <c r="I196" s="1044"/>
      <c r="J196" s="1044"/>
      <c r="K196" s="1044"/>
      <c r="L196" s="1044"/>
      <c r="M196" s="1044"/>
      <c r="N196" s="1044"/>
      <c r="O196" s="1044"/>
      <c r="P196" s="1044"/>
      <c r="Q196" s="1044"/>
      <c r="R196" s="1044"/>
      <c r="S196" s="1044"/>
      <c r="T196" s="1044"/>
      <c r="U196" s="1044"/>
      <c r="V196" s="1044"/>
      <c r="W196" s="1044"/>
      <c r="X196" s="1044"/>
      <c r="Y196" s="1044"/>
      <c r="Z196" s="1044"/>
      <c r="AA196" s="1044"/>
      <c r="AB196" s="1044"/>
      <c r="AC196" s="1044"/>
      <c r="AD196" s="1044"/>
      <c r="AE196" s="1044"/>
      <c r="AF196" s="1044"/>
      <c r="AG196" s="1044"/>
      <c r="AH196" s="1044"/>
      <c r="AI196" s="1044"/>
      <c r="AJ196" s="1044"/>
      <c r="AK196" s="1044"/>
      <c r="AL196" s="1045"/>
      <c r="AM196" s="1044"/>
      <c r="AN196" s="1044"/>
      <c r="AO196" s="1044"/>
      <c r="AP196" s="1044"/>
      <c r="AQ196" s="1044"/>
      <c r="AR196" s="1044"/>
      <c r="AS196" s="1044"/>
      <c r="AT196" s="1044"/>
      <c r="AU196" s="1044"/>
      <c r="AV196" s="1044"/>
      <c r="AW196" s="1044"/>
      <c r="AX196" s="1044"/>
    </row>
    <row r="197" spans="2:50" ht="24.05" customHeight="1" x14ac:dyDescent="0.15">
      <c r="B197" s="1034">
        <v>10</v>
      </c>
      <c r="C197" s="1034">
        <v>1</v>
      </c>
      <c r="D197" s="1044"/>
      <c r="E197" s="1044"/>
      <c r="F197" s="1044"/>
      <c r="G197" s="1044"/>
      <c r="H197" s="1044"/>
      <c r="I197" s="1044"/>
      <c r="J197" s="1044"/>
      <c r="K197" s="1044"/>
      <c r="L197" s="1044"/>
      <c r="M197" s="1044"/>
      <c r="N197" s="1044"/>
      <c r="O197" s="1044"/>
      <c r="P197" s="1044"/>
      <c r="Q197" s="1044"/>
      <c r="R197" s="1044"/>
      <c r="S197" s="1044"/>
      <c r="T197" s="1044"/>
      <c r="U197" s="1044"/>
      <c r="V197" s="1044"/>
      <c r="W197" s="1044"/>
      <c r="X197" s="1044"/>
      <c r="Y197" s="1044"/>
      <c r="Z197" s="1044"/>
      <c r="AA197" s="1044"/>
      <c r="AB197" s="1044"/>
      <c r="AC197" s="1044"/>
      <c r="AD197" s="1044"/>
      <c r="AE197" s="1044"/>
      <c r="AF197" s="1044"/>
      <c r="AG197" s="1044"/>
      <c r="AH197" s="1044"/>
      <c r="AI197" s="1044"/>
      <c r="AJ197" s="1044"/>
      <c r="AK197" s="1044"/>
      <c r="AL197" s="1045"/>
      <c r="AM197" s="1044"/>
      <c r="AN197" s="1044"/>
      <c r="AO197" s="1044"/>
      <c r="AP197" s="1044"/>
      <c r="AQ197" s="1044"/>
      <c r="AR197" s="1044"/>
      <c r="AS197" s="1044"/>
      <c r="AT197" s="1044"/>
      <c r="AU197" s="1044"/>
      <c r="AV197" s="1044"/>
      <c r="AW197" s="1044"/>
      <c r="AX197" s="1044"/>
    </row>
    <row r="199" spans="2:50" x14ac:dyDescent="0.15">
      <c r="C199" s="116" t="s">
        <v>896</v>
      </c>
    </row>
    <row r="200" spans="2:50" ht="34.549999999999997" customHeight="1" x14ac:dyDescent="0.15">
      <c r="B200" s="1034"/>
      <c r="C200" s="1034"/>
      <c r="D200" s="434" t="s">
        <v>760</v>
      </c>
      <c r="E200" s="434"/>
      <c r="F200" s="434"/>
      <c r="G200" s="434"/>
      <c r="H200" s="434"/>
      <c r="I200" s="434"/>
      <c r="J200" s="434"/>
      <c r="K200" s="434"/>
      <c r="L200" s="434"/>
      <c r="M200" s="434"/>
      <c r="N200" s="434" t="s">
        <v>761</v>
      </c>
      <c r="O200" s="434"/>
      <c r="P200" s="434"/>
      <c r="Q200" s="434"/>
      <c r="R200" s="434"/>
      <c r="S200" s="434"/>
      <c r="T200" s="434"/>
      <c r="U200" s="434"/>
      <c r="V200" s="434"/>
      <c r="W200" s="434"/>
      <c r="X200" s="434"/>
      <c r="Y200" s="434"/>
      <c r="Z200" s="434"/>
      <c r="AA200" s="434"/>
      <c r="AB200" s="434"/>
      <c r="AC200" s="434"/>
      <c r="AD200" s="434"/>
      <c r="AE200" s="434"/>
      <c r="AF200" s="434"/>
      <c r="AG200" s="434"/>
      <c r="AH200" s="434"/>
      <c r="AI200" s="434"/>
      <c r="AJ200" s="434"/>
      <c r="AK200" s="434"/>
      <c r="AL200" s="436" t="s">
        <v>762</v>
      </c>
      <c r="AM200" s="434"/>
      <c r="AN200" s="434"/>
      <c r="AO200" s="434"/>
      <c r="AP200" s="434"/>
      <c r="AQ200" s="434"/>
      <c r="AR200" s="434" t="s">
        <v>87</v>
      </c>
      <c r="AS200" s="434"/>
      <c r="AT200" s="434"/>
      <c r="AU200" s="434"/>
      <c r="AV200" s="434" t="s">
        <v>88</v>
      </c>
      <c r="AW200" s="434"/>
      <c r="AX200" s="434"/>
    </row>
    <row r="201" spans="2:50" ht="24.05" customHeight="1" x14ac:dyDescent="0.15">
      <c r="B201" s="1034">
        <v>1</v>
      </c>
      <c r="C201" s="1034">
        <v>1</v>
      </c>
      <c r="D201" s="1044" t="s">
        <v>897</v>
      </c>
      <c r="E201" s="1044"/>
      <c r="F201" s="1044"/>
      <c r="G201" s="1044"/>
      <c r="H201" s="1044"/>
      <c r="I201" s="1044"/>
      <c r="J201" s="1044"/>
      <c r="K201" s="1044"/>
      <c r="L201" s="1044"/>
      <c r="M201" s="1044"/>
      <c r="N201" s="1044" t="s">
        <v>898</v>
      </c>
      <c r="O201" s="1044"/>
      <c r="P201" s="1044"/>
      <c r="Q201" s="1044"/>
      <c r="R201" s="1044"/>
      <c r="S201" s="1044"/>
      <c r="T201" s="1044"/>
      <c r="U201" s="1044"/>
      <c r="V201" s="1044"/>
      <c r="W201" s="1044"/>
      <c r="X201" s="1044"/>
      <c r="Y201" s="1044"/>
      <c r="Z201" s="1044"/>
      <c r="AA201" s="1044"/>
      <c r="AB201" s="1044"/>
      <c r="AC201" s="1044"/>
      <c r="AD201" s="1044"/>
      <c r="AE201" s="1044"/>
      <c r="AF201" s="1044"/>
      <c r="AG201" s="1044"/>
      <c r="AH201" s="1044"/>
      <c r="AI201" s="1044"/>
      <c r="AJ201" s="1044"/>
      <c r="AK201" s="1044"/>
      <c r="AL201" s="1048">
        <v>6.4716430000000003</v>
      </c>
      <c r="AM201" s="1049"/>
      <c r="AN201" s="1049"/>
      <c r="AO201" s="1049"/>
      <c r="AP201" s="1049"/>
      <c r="AQ201" s="1049"/>
      <c r="AR201" s="1044"/>
      <c r="AS201" s="1044"/>
      <c r="AT201" s="1044"/>
      <c r="AU201" s="1044"/>
      <c r="AV201" s="1044"/>
      <c r="AW201" s="1044"/>
      <c r="AX201" s="1044"/>
    </row>
    <row r="202" spans="2:50" ht="24.05" customHeight="1" x14ac:dyDescent="0.15">
      <c r="B202" s="1034">
        <v>2</v>
      </c>
      <c r="C202" s="1034">
        <v>1</v>
      </c>
      <c r="D202" s="1044" t="s">
        <v>899</v>
      </c>
      <c r="E202" s="1044"/>
      <c r="F202" s="1044"/>
      <c r="G202" s="1044"/>
      <c r="H202" s="1044"/>
      <c r="I202" s="1044"/>
      <c r="J202" s="1044"/>
      <c r="K202" s="1044"/>
      <c r="L202" s="1044"/>
      <c r="M202" s="1044"/>
      <c r="N202" s="1044" t="s">
        <v>898</v>
      </c>
      <c r="O202" s="1044"/>
      <c r="P202" s="1044"/>
      <c r="Q202" s="1044"/>
      <c r="R202" s="1044"/>
      <c r="S202" s="1044"/>
      <c r="T202" s="1044"/>
      <c r="U202" s="1044"/>
      <c r="V202" s="1044"/>
      <c r="W202" s="1044"/>
      <c r="X202" s="1044"/>
      <c r="Y202" s="1044"/>
      <c r="Z202" s="1044"/>
      <c r="AA202" s="1044"/>
      <c r="AB202" s="1044"/>
      <c r="AC202" s="1044"/>
      <c r="AD202" s="1044"/>
      <c r="AE202" s="1044"/>
      <c r="AF202" s="1044"/>
      <c r="AG202" s="1044"/>
      <c r="AH202" s="1044"/>
      <c r="AI202" s="1044"/>
      <c r="AJ202" s="1044"/>
      <c r="AK202" s="1044"/>
      <c r="AL202" s="1048">
        <v>4.9417799999999996</v>
      </c>
      <c r="AM202" s="1049"/>
      <c r="AN202" s="1049"/>
      <c r="AO202" s="1049"/>
      <c r="AP202" s="1049"/>
      <c r="AQ202" s="1049"/>
      <c r="AR202" s="1044"/>
      <c r="AS202" s="1044"/>
      <c r="AT202" s="1044"/>
      <c r="AU202" s="1044"/>
      <c r="AV202" s="1044"/>
      <c r="AW202" s="1044"/>
      <c r="AX202" s="1044"/>
    </row>
    <row r="203" spans="2:50" ht="24.05" customHeight="1" x14ac:dyDescent="0.15">
      <c r="B203" s="1034">
        <v>3</v>
      </c>
      <c r="C203" s="1034">
        <v>1</v>
      </c>
      <c r="D203" s="1044" t="s">
        <v>900</v>
      </c>
      <c r="E203" s="1044"/>
      <c r="F203" s="1044"/>
      <c r="G203" s="1044"/>
      <c r="H203" s="1044"/>
      <c r="I203" s="1044"/>
      <c r="J203" s="1044"/>
      <c r="K203" s="1044"/>
      <c r="L203" s="1044"/>
      <c r="M203" s="1044"/>
      <c r="N203" s="1044" t="s">
        <v>898</v>
      </c>
      <c r="O203" s="1044"/>
      <c r="P203" s="1044"/>
      <c r="Q203" s="1044"/>
      <c r="R203" s="1044"/>
      <c r="S203" s="1044"/>
      <c r="T203" s="1044"/>
      <c r="U203" s="1044"/>
      <c r="V203" s="1044"/>
      <c r="W203" s="1044"/>
      <c r="X203" s="1044"/>
      <c r="Y203" s="1044"/>
      <c r="Z203" s="1044"/>
      <c r="AA203" s="1044"/>
      <c r="AB203" s="1044"/>
      <c r="AC203" s="1044"/>
      <c r="AD203" s="1044"/>
      <c r="AE203" s="1044"/>
      <c r="AF203" s="1044"/>
      <c r="AG203" s="1044"/>
      <c r="AH203" s="1044"/>
      <c r="AI203" s="1044"/>
      <c r="AJ203" s="1044"/>
      <c r="AK203" s="1044"/>
      <c r="AL203" s="1048">
        <v>3.9701399999999998</v>
      </c>
      <c r="AM203" s="1049"/>
      <c r="AN203" s="1049"/>
      <c r="AO203" s="1049"/>
      <c r="AP203" s="1049"/>
      <c r="AQ203" s="1049"/>
      <c r="AR203" s="1044"/>
      <c r="AS203" s="1044"/>
      <c r="AT203" s="1044"/>
      <c r="AU203" s="1044"/>
      <c r="AV203" s="1044"/>
      <c r="AW203" s="1044"/>
      <c r="AX203" s="1044"/>
    </row>
    <row r="204" spans="2:50" ht="24.05" customHeight="1" x14ac:dyDescent="0.15">
      <c r="B204" s="1034">
        <v>4</v>
      </c>
      <c r="C204" s="1034">
        <v>1</v>
      </c>
      <c r="D204" s="1044" t="s">
        <v>901</v>
      </c>
      <c r="E204" s="1044"/>
      <c r="F204" s="1044"/>
      <c r="G204" s="1044"/>
      <c r="H204" s="1044"/>
      <c r="I204" s="1044"/>
      <c r="J204" s="1044"/>
      <c r="K204" s="1044"/>
      <c r="L204" s="1044"/>
      <c r="M204" s="1044"/>
      <c r="N204" s="1044" t="s">
        <v>898</v>
      </c>
      <c r="O204" s="1044"/>
      <c r="P204" s="1044"/>
      <c r="Q204" s="1044"/>
      <c r="R204" s="1044"/>
      <c r="S204" s="1044"/>
      <c r="T204" s="1044"/>
      <c r="U204" s="1044"/>
      <c r="V204" s="1044"/>
      <c r="W204" s="1044"/>
      <c r="X204" s="1044"/>
      <c r="Y204" s="1044"/>
      <c r="Z204" s="1044"/>
      <c r="AA204" s="1044"/>
      <c r="AB204" s="1044"/>
      <c r="AC204" s="1044"/>
      <c r="AD204" s="1044"/>
      <c r="AE204" s="1044"/>
      <c r="AF204" s="1044"/>
      <c r="AG204" s="1044"/>
      <c r="AH204" s="1044"/>
      <c r="AI204" s="1044"/>
      <c r="AJ204" s="1044"/>
      <c r="AK204" s="1044"/>
      <c r="AL204" s="1048">
        <v>3.0254789999999998</v>
      </c>
      <c r="AM204" s="1049"/>
      <c r="AN204" s="1049"/>
      <c r="AO204" s="1049"/>
      <c r="AP204" s="1049"/>
      <c r="AQ204" s="1049"/>
      <c r="AR204" s="1044"/>
      <c r="AS204" s="1044"/>
      <c r="AT204" s="1044"/>
      <c r="AU204" s="1044"/>
      <c r="AV204" s="1044"/>
      <c r="AW204" s="1044"/>
      <c r="AX204" s="1044"/>
    </row>
    <row r="205" spans="2:50" ht="24.05" customHeight="1" x14ac:dyDescent="0.15">
      <c r="B205" s="1034">
        <v>5</v>
      </c>
      <c r="C205" s="1034">
        <v>1</v>
      </c>
      <c r="D205" s="1044" t="s">
        <v>902</v>
      </c>
      <c r="E205" s="1044"/>
      <c r="F205" s="1044"/>
      <c r="G205" s="1044"/>
      <c r="H205" s="1044"/>
      <c r="I205" s="1044"/>
      <c r="J205" s="1044"/>
      <c r="K205" s="1044"/>
      <c r="L205" s="1044"/>
      <c r="M205" s="1044"/>
      <c r="N205" s="1044" t="s">
        <v>898</v>
      </c>
      <c r="O205" s="1044"/>
      <c r="P205" s="1044"/>
      <c r="Q205" s="1044"/>
      <c r="R205" s="1044"/>
      <c r="S205" s="1044"/>
      <c r="T205" s="1044"/>
      <c r="U205" s="1044"/>
      <c r="V205" s="1044"/>
      <c r="W205" s="1044"/>
      <c r="X205" s="1044"/>
      <c r="Y205" s="1044"/>
      <c r="Z205" s="1044"/>
      <c r="AA205" s="1044"/>
      <c r="AB205" s="1044"/>
      <c r="AC205" s="1044"/>
      <c r="AD205" s="1044"/>
      <c r="AE205" s="1044"/>
      <c r="AF205" s="1044"/>
      <c r="AG205" s="1044"/>
      <c r="AH205" s="1044"/>
      <c r="AI205" s="1044"/>
      <c r="AJ205" s="1044"/>
      <c r="AK205" s="1044"/>
      <c r="AL205" s="1048">
        <v>2.7923490000000002</v>
      </c>
      <c r="AM205" s="1049"/>
      <c r="AN205" s="1049"/>
      <c r="AO205" s="1049"/>
      <c r="AP205" s="1049"/>
      <c r="AQ205" s="1049"/>
      <c r="AR205" s="1044"/>
      <c r="AS205" s="1044"/>
      <c r="AT205" s="1044"/>
      <c r="AU205" s="1044"/>
      <c r="AV205" s="1044"/>
      <c r="AW205" s="1044"/>
      <c r="AX205" s="1044"/>
    </row>
    <row r="206" spans="2:50" ht="24.05" customHeight="1" x14ac:dyDescent="0.15">
      <c r="B206" s="1034">
        <v>6</v>
      </c>
      <c r="C206" s="1034">
        <v>1</v>
      </c>
      <c r="D206" s="1044" t="s">
        <v>903</v>
      </c>
      <c r="E206" s="1044"/>
      <c r="F206" s="1044"/>
      <c r="G206" s="1044"/>
      <c r="H206" s="1044"/>
      <c r="I206" s="1044"/>
      <c r="J206" s="1044"/>
      <c r="K206" s="1044"/>
      <c r="L206" s="1044"/>
      <c r="M206" s="1044"/>
      <c r="N206" s="1044" t="s">
        <v>898</v>
      </c>
      <c r="O206" s="1044"/>
      <c r="P206" s="1044"/>
      <c r="Q206" s="1044"/>
      <c r="R206" s="1044"/>
      <c r="S206" s="1044"/>
      <c r="T206" s="1044"/>
      <c r="U206" s="1044"/>
      <c r="V206" s="1044"/>
      <c r="W206" s="1044"/>
      <c r="X206" s="1044"/>
      <c r="Y206" s="1044"/>
      <c r="Z206" s="1044"/>
      <c r="AA206" s="1044"/>
      <c r="AB206" s="1044"/>
      <c r="AC206" s="1044"/>
      <c r="AD206" s="1044"/>
      <c r="AE206" s="1044"/>
      <c r="AF206" s="1044"/>
      <c r="AG206" s="1044"/>
      <c r="AH206" s="1044"/>
      <c r="AI206" s="1044"/>
      <c r="AJ206" s="1044"/>
      <c r="AK206" s="1044"/>
      <c r="AL206" s="1048">
        <v>1.0607869999999999</v>
      </c>
      <c r="AM206" s="1049"/>
      <c r="AN206" s="1049"/>
      <c r="AO206" s="1049"/>
      <c r="AP206" s="1049"/>
      <c r="AQ206" s="1049"/>
      <c r="AR206" s="1044"/>
      <c r="AS206" s="1044"/>
      <c r="AT206" s="1044"/>
      <c r="AU206" s="1044"/>
      <c r="AV206" s="1044"/>
      <c r="AW206" s="1044"/>
      <c r="AX206" s="1044"/>
    </row>
    <row r="207" spans="2:50" ht="24.05" customHeight="1" x14ac:dyDescent="0.15">
      <c r="B207" s="1034">
        <v>7</v>
      </c>
      <c r="C207" s="1034">
        <v>1</v>
      </c>
      <c r="D207" s="1044" t="s">
        <v>904</v>
      </c>
      <c r="E207" s="1044"/>
      <c r="F207" s="1044"/>
      <c r="G207" s="1044"/>
      <c r="H207" s="1044"/>
      <c r="I207" s="1044"/>
      <c r="J207" s="1044"/>
      <c r="K207" s="1044"/>
      <c r="L207" s="1044"/>
      <c r="M207" s="1044"/>
      <c r="N207" s="1044" t="s">
        <v>898</v>
      </c>
      <c r="O207" s="1044"/>
      <c r="P207" s="1044"/>
      <c r="Q207" s="1044"/>
      <c r="R207" s="1044"/>
      <c r="S207" s="1044"/>
      <c r="T207" s="1044"/>
      <c r="U207" s="1044"/>
      <c r="V207" s="1044"/>
      <c r="W207" s="1044"/>
      <c r="X207" s="1044"/>
      <c r="Y207" s="1044"/>
      <c r="Z207" s="1044"/>
      <c r="AA207" s="1044"/>
      <c r="AB207" s="1044"/>
      <c r="AC207" s="1044"/>
      <c r="AD207" s="1044"/>
      <c r="AE207" s="1044"/>
      <c r="AF207" s="1044"/>
      <c r="AG207" s="1044"/>
      <c r="AH207" s="1044"/>
      <c r="AI207" s="1044"/>
      <c r="AJ207" s="1044"/>
      <c r="AK207" s="1044"/>
      <c r="AL207" s="1048">
        <v>0.94674599999999998</v>
      </c>
      <c r="AM207" s="1049"/>
      <c r="AN207" s="1049"/>
      <c r="AO207" s="1049"/>
      <c r="AP207" s="1049"/>
      <c r="AQ207" s="1049"/>
      <c r="AR207" s="1044"/>
      <c r="AS207" s="1044"/>
      <c r="AT207" s="1044"/>
      <c r="AU207" s="1044"/>
      <c r="AV207" s="1044"/>
      <c r="AW207" s="1044"/>
      <c r="AX207" s="1044"/>
    </row>
    <row r="208" spans="2:50" ht="24.05" customHeight="1" x14ac:dyDescent="0.15">
      <c r="B208" s="1034">
        <v>8</v>
      </c>
      <c r="C208" s="1034">
        <v>1</v>
      </c>
      <c r="D208" s="1044" t="s">
        <v>905</v>
      </c>
      <c r="E208" s="1044"/>
      <c r="F208" s="1044"/>
      <c r="G208" s="1044"/>
      <c r="H208" s="1044"/>
      <c r="I208" s="1044"/>
      <c r="J208" s="1044"/>
      <c r="K208" s="1044"/>
      <c r="L208" s="1044"/>
      <c r="M208" s="1044"/>
      <c r="N208" s="1044" t="s">
        <v>898</v>
      </c>
      <c r="O208" s="1044"/>
      <c r="P208" s="1044"/>
      <c r="Q208" s="1044"/>
      <c r="R208" s="1044"/>
      <c r="S208" s="1044"/>
      <c r="T208" s="1044"/>
      <c r="U208" s="1044"/>
      <c r="V208" s="1044"/>
      <c r="W208" s="1044"/>
      <c r="X208" s="1044"/>
      <c r="Y208" s="1044"/>
      <c r="Z208" s="1044"/>
      <c r="AA208" s="1044"/>
      <c r="AB208" s="1044"/>
      <c r="AC208" s="1044"/>
      <c r="AD208" s="1044"/>
      <c r="AE208" s="1044"/>
      <c r="AF208" s="1044"/>
      <c r="AG208" s="1044"/>
      <c r="AH208" s="1044"/>
      <c r="AI208" s="1044"/>
      <c r="AJ208" s="1044"/>
      <c r="AK208" s="1044"/>
      <c r="AL208" s="1048">
        <v>0.89346499999999995</v>
      </c>
      <c r="AM208" s="1049"/>
      <c r="AN208" s="1049"/>
      <c r="AO208" s="1049"/>
      <c r="AP208" s="1049"/>
      <c r="AQ208" s="1049"/>
      <c r="AR208" s="1044"/>
      <c r="AS208" s="1044"/>
      <c r="AT208" s="1044"/>
      <c r="AU208" s="1044"/>
      <c r="AV208" s="1044"/>
      <c r="AW208" s="1044"/>
      <c r="AX208" s="1044"/>
    </row>
    <row r="209" spans="2:50" ht="24.05" customHeight="1" x14ac:dyDescent="0.15">
      <c r="B209" s="1034">
        <v>9</v>
      </c>
      <c r="C209" s="1034">
        <v>1</v>
      </c>
      <c r="D209" s="1044" t="s">
        <v>906</v>
      </c>
      <c r="E209" s="1044"/>
      <c r="F209" s="1044"/>
      <c r="G209" s="1044"/>
      <c r="H209" s="1044"/>
      <c r="I209" s="1044"/>
      <c r="J209" s="1044"/>
      <c r="K209" s="1044"/>
      <c r="L209" s="1044"/>
      <c r="M209" s="1044"/>
      <c r="N209" s="1044" t="s">
        <v>898</v>
      </c>
      <c r="O209" s="1044"/>
      <c r="P209" s="1044"/>
      <c r="Q209" s="1044"/>
      <c r="R209" s="1044"/>
      <c r="S209" s="1044"/>
      <c r="T209" s="1044"/>
      <c r="U209" s="1044"/>
      <c r="V209" s="1044"/>
      <c r="W209" s="1044"/>
      <c r="X209" s="1044"/>
      <c r="Y209" s="1044"/>
      <c r="Z209" s="1044"/>
      <c r="AA209" s="1044"/>
      <c r="AB209" s="1044"/>
      <c r="AC209" s="1044"/>
      <c r="AD209" s="1044"/>
      <c r="AE209" s="1044"/>
      <c r="AF209" s="1044"/>
      <c r="AG209" s="1044"/>
      <c r="AH209" s="1044"/>
      <c r="AI209" s="1044"/>
      <c r="AJ209" s="1044"/>
      <c r="AK209" s="1044"/>
      <c r="AL209" s="1048">
        <v>0.81623199999999996</v>
      </c>
      <c r="AM209" s="1049"/>
      <c r="AN209" s="1049"/>
      <c r="AO209" s="1049"/>
      <c r="AP209" s="1049"/>
      <c r="AQ209" s="1049"/>
      <c r="AR209" s="1044"/>
      <c r="AS209" s="1044"/>
      <c r="AT209" s="1044"/>
      <c r="AU209" s="1044"/>
      <c r="AV209" s="1044"/>
      <c r="AW209" s="1044"/>
      <c r="AX209" s="1044"/>
    </row>
    <row r="210" spans="2:50" ht="24.05" customHeight="1" x14ac:dyDescent="0.15">
      <c r="B210" s="1034">
        <v>10</v>
      </c>
      <c r="C210" s="1034">
        <v>1</v>
      </c>
      <c r="D210" s="1044" t="s">
        <v>907</v>
      </c>
      <c r="E210" s="1044"/>
      <c r="F210" s="1044"/>
      <c r="G210" s="1044"/>
      <c r="H210" s="1044"/>
      <c r="I210" s="1044"/>
      <c r="J210" s="1044"/>
      <c r="K210" s="1044"/>
      <c r="L210" s="1044"/>
      <c r="M210" s="1044"/>
      <c r="N210" s="1044" t="s">
        <v>898</v>
      </c>
      <c r="O210" s="1044"/>
      <c r="P210" s="1044"/>
      <c r="Q210" s="1044"/>
      <c r="R210" s="1044"/>
      <c r="S210" s="1044"/>
      <c r="T210" s="1044"/>
      <c r="U210" s="1044"/>
      <c r="V210" s="1044"/>
      <c r="W210" s="1044"/>
      <c r="X210" s="1044"/>
      <c r="Y210" s="1044"/>
      <c r="Z210" s="1044"/>
      <c r="AA210" s="1044"/>
      <c r="AB210" s="1044"/>
      <c r="AC210" s="1044"/>
      <c r="AD210" s="1044"/>
      <c r="AE210" s="1044"/>
      <c r="AF210" s="1044"/>
      <c r="AG210" s="1044"/>
      <c r="AH210" s="1044"/>
      <c r="AI210" s="1044"/>
      <c r="AJ210" s="1044"/>
      <c r="AK210" s="1044"/>
      <c r="AL210" s="1048">
        <v>0.62825299999999995</v>
      </c>
      <c r="AM210" s="1049"/>
      <c r="AN210" s="1049"/>
      <c r="AO210" s="1049"/>
      <c r="AP210" s="1049"/>
      <c r="AQ210" s="1049"/>
      <c r="AR210" s="1044"/>
      <c r="AS210" s="1044"/>
      <c r="AT210" s="1044"/>
      <c r="AU210" s="1044"/>
      <c r="AV210" s="1044"/>
      <c r="AW210" s="1044"/>
      <c r="AX210" s="1044"/>
    </row>
    <row r="212" spans="2:50" x14ac:dyDescent="0.15">
      <c r="C212" s="116" t="s">
        <v>908</v>
      </c>
    </row>
    <row r="213" spans="2:50" ht="34.549999999999997" customHeight="1" x14ac:dyDescent="0.15">
      <c r="B213" s="1034"/>
      <c r="C213" s="1034"/>
      <c r="D213" s="434" t="s">
        <v>760</v>
      </c>
      <c r="E213" s="434"/>
      <c r="F213" s="434"/>
      <c r="G213" s="434"/>
      <c r="H213" s="434"/>
      <c r="I213" s="434"/>
      <c r="J213" s="434"/>
      <c r="K213" s="434"/>
      <c r="L213" s="434"/>
      <c r="M213" s="434"/>
      <c r="N213" s="434" t="s">
        <v>761</v>
      </c>
      <c r="O213" s="434"/>
      <c r="P213" s="434"/>
      <c r="Q213" s="434"/>
      <c r="R213" s="434"/>
      <c r="S213" s="434"/>
      <c r="T213" s="434"/>
      <c r="U213" s="434"/>
      <c r="V213" s="434"/>
      <c r="W213" s="434"/>
      <c r="X213" s="434"/>
      <c r="Y213" s="434"/>
      <c r="Z213" s="434"/>
      <c r="AA213" s="434"/>
      <c r="AB213" s="434"/>
      <c r="AC213" s="434"/>
      <c r="AD213" s="434"/>
      <c r="AE213" s="434"/>
      <c r="AF213" s="434"/>
      <c r="AG213" s="434"/>
      <c r="AH213" s="434"/>
      <c r="AI213" s="434"/>
      <c r="AJ213" s="434"/>
      <c r="AK213" s="434"/>
      <c r="AL213" s="436" t="s">
        <v>762</v>
      </c>
      <c r="AM213" s="434"/>
      <c r="AN213" s="434"/>
      <c r="AO213" s="434"/>
      <c r="AP213" s="434"/>
      <c r="AQ213" s="434"/>
      <c r="AR213" s="434" t="s">
        <v>87</v>
      </c>
      <c r="AS213" s="434"/>
      <c r="AT213" s="434"/>
      <c r="AU213" s="434"/>
      <c r="AV213" s="434" t="s">
        <v>88</v>
      </c>
      <c r="AW213" s="434"/>
      <c r="AX213" s="434"/>
    </row>
    <row r="214" spans="2:50" ht="24.05" customHeight="1" x14ac:dyDescent="0.15">
      <c r="B214" s="1034">
        <v>1</v>
      </c>
      <c r="C214" s="1034">
        <v>1</v>
      </c>
      <c r="D214" s="1065" t="s">
        <v>909</v>
      </c>
      <c r="E214" s="1066"/>
      <c r="F214" s="1066"/>
      <c r="G214" s="1066"/>
      <c r="H214" s="1066"/>
      <c r="I214" s="1066"/>
      <c r="J214" s="1066"/>
      <c r="K214" s="1066"/>
      <c r="L214" s="1066"/>
      <c r="M214" s="1067"/>
      <c r="N214" s="1044" t="s">
        <v>910</v>
      </c>
      <c r="O214" s="1044"/>
      <c r="P214" s="1044"/>
      <c r="Q214" s="1044"/>
      <c r="R214" s="1044"/>
      <c r="S214" s="1044"/>
      <c r="T214" s="1044"/>
      <c r="U214" s="1044"/>
      <c r="V214" s="1044"/>
      <c r="W214" s="1044"/>
      <c r="X214" s="1044"/>
      <c r="Y214" s="1044"/>
      <c r="Z214" s="1044"/>
      <c r="AA214" s="1044"/>
      <c r="AB214" s="1044"/>
      <c r="AC214" s="1044"/>
      <c r="AD214" s="1044"/>
      <c r="AE214" s="1044"/>
      <c r="AF214" s="1044"/>
      <c r="AG214" s="1044"/>
      <c r="AH214" s="1044"/>
      <c r="AI214" s="1044"/>
      <c r="AJ214" s="1044"/>
      <c r="AK214" s="1044"/>
      <c r="AL214" s="1068">
        <v>62.368000000000002</v>
      </c>
      <c r="AM214" s="1069"/>
      <c r="AN214" s="1069"/>
      <c r="AO214" s="1069"/>
      <c r="AP214" s="1069"/>
      <c r="AQ214" s="1069"/>
      <c r="AR214" s="1044"/>
      <c r="AS214" s="1044"/>
      <c r="AT214" s="1044"/>
      <c r="AU214" s="1044"/>
      <c r="AV214" s="1044"/>
      <c r="AW214" s="1044"/>
      <c r="AX214" s="1044"/>
    </row>
    <row r="215" spans="2:50" ht="24.05" customHeight="1" x14ac:dyDescent="0.15">
      <c r="B215" s="1034">
        <v>2</v>
      </c>
      <c r="C215" s="1034">
        <v>1</v>
      </c>
      <c r="D215" s="1065" t="s">
        <v>911</v>
      </c>
      <c r="E215" s="1066"/>
      <c r="F215" s="1066"/>
      <c r="G215" s="1066"/>
      <c r="H215" s="1066"/>
      <c r="I215" s="1066"/>
      <c r="J215" s="1066"/>
      <c r="K215" s="1066"/>
      <c r="L215" s="1066"/>
      <c r="M215" s="1067"/>
      <c r="N215" s="1044" t="s">
        <v>910</v>
      </c>
      <c r="O215" s="1044"/>
      <c r="P215" s="1044"/>
      <c r="Q215" s="1044"/>
      <c r="R215" s="1044"/>
      <c r="S215" s="1044"/>
      <c r="T215" s="1044"/>
      <c r="U215" s="1044"/>
      <c r="V215" s="1044"/>
      <c r="W215" s="1044"/>
      <c r="X215" s="1044"/>
      <c r="Y215" s="1044"/>
      <c r="Z215" s="1044"/>
      <c r="AA215" s="1044"/>
      <c r="AB215" s="1044"/>
      <c r="AC215" s="1044"/>
      <c r="AD215" s="1044"/>
      <c r="AE215" s="1044"/>
      <c r="AF215" s="1044"/>
      <c r="AG215" s="1044"/>
      <c r="AH215" s="1044"/>
      <c r="AI215" s="1044"/>
      <c r="AJ215" s="1044"/>
      <c r="AK215" s="1044"/>
      <c r="AL215" s="1068">
        <v>40.173999999999999</v>
      </c>
      <c r="AM215" s="1069"/>
      <c r="AN215" s="1069"/>
      <c r="AO215" s="1069"/>
      <c r="AP215" s="1069"/>
      <c r="AQ215" s="1069"/>
      <c r="AR215" s="1044"/>
      <c r="AS215" s="1044"/>
      <c r="AT215" s="1044"/>
      <c r="AU215" s="1044"/>
      <c r="AV215" s="1044"/>
      <c r="AW215" s="1044"/>
      <c r="AX215" s="1044"/>
    </row>
    <row r="216" spans="2:50" ht="24.05" customHeight="1" x14ac:dyDescent="0.15">
      <c r="B216" s="1034">
        <v>3</v>
      </c>
      <c r="C216" s="1034">
        <v>1</v>
      </c>
      <c r="D216" s="1065" t="s">
        <v>912</v>
      </c>
      <c r="E216" s="1066"/>
      <c r="F216" s="1066"/>
      <c r="G216" s="1066"/>
      <c r="H216" s="1066"/>
      <c r="I216" s="1066"/>
      <c r="J216" s="1066"/>
      <c r="K216" s="1066"/>
      <c r="L216" s="1066"/>
      <c r="M216" s="1067"/>
      <c r="N216" s="1044" t="s">
        <v>910</v>
      </c>
      <c r="O216" s="1044"/>
      <c r="P216" s="1044"/>
      <c r="Q216" s="1044"/>
      <c r="R216" s="1044"/>
      <c r="S216" s="1044"/>
      <c r="T216" s="1044"/>
      <c r="U216" s="1044"/>
      <c r="V216" s="1044"/>
      <c r="W216" s="1044"/>
      <c r="X216" s="1044"/>
      <c r="Y216" s="1044"/>
      <c r="Z216" s="1044"/>
      <c r="AA216" s="1044"/>
      <c r="AB216" s="1044"/>
      <c r="AC216" s="1044"/>
      <c r="AD216" s="1044"/>
      <c r="AE216" s="1044"/>
      <c r="AF216" s="1044"/>
      <c r="AG216" s="1044"/>
      <c r="AH216" s="1044"/>
      <c r="AI216" s="1044"/>
      <c r="AJ216" s="1044"/>
      <c r="AK216" s="1044"/>
      <c r="AL216" s="1068">
        <v>0.438</v>
      </c>
      <c r="AM216" s="1069"/>
      <c r="AN216" s="1069"/>
      <c r="AO216" s="1069"/>
      <c r="AP216" s="1069"/>
      <c r="AQ216" s="1069"/>
      <c r="AR216" s="1044"/>
      <c r="AS216" s="1044"/>
      <c r="AT216" s="1044"/>
      <c r="AU216" s="1044"/>
      <c r="AV216" s="1044"/>
      <c r="AW216" s="1044"/>
      <c r="AX216" s="1044"/>
    </row>
    <row r="217" spans="2:50" ht="24.05" customHeight="1" x14ac:dyDescent="0.15">
      <c r="B217" s="1034">
        <v>4</v>
      </c>
      <c r="C217" s="1034">
        <v>1</v>
      </c>
      <c r="D217" s="1065" t="s">
        <v>913</v>
      </c>
      <c r="E217" s="1066"/>
      <c r="F217" s="1066"/>
      <c r="G217" s="1066"/>
      <c r="H217" s="1066"/>
      <c r="I217" s="1066"/>
      <c r="J217" s="1066"/>
      <c r="K217" s="1066"/>
      <c r="L217" s="1066"/>
      <c r="M217" s="1067"/>
      <c r="N217" s="1044" t="s">
        <v>910</v>
      </c>
      <c r="O217" s="1044"/>
      <c r="P217" s="1044"/>
      <c r="Q217" s="1044"/>
      <c r="R217" s="1044"/>
      <c r="S217" s="1044"/>
      <c r="T217" s="1044"/>
      <c r="U217" s="1044"/>
      <c r="V217" s="1044"/>
      <c r="W217" s="1044"/>
      <c r="X217" s="1044"/>
      <c r="Y217" s="1044"/>
      <c r="Z217" s="1044"/>
      <c r="AA217" s="1044"/>
      <c r="AB217" s="1044"/>
      <c r="AC217" s="1044"/>
      <c r="AD217" s="1044"/>
      <c r="AE217" s="1044"/>
      <c r="AF217" s="1044"/>
      <c r="AG217" s="1044"/>
      <c r="AH217" s="1044"/>
      <c r="AI217" s="1044"/>
      <c r="AJ217" s="1044"/>
      <c r="AK217" s="1044"/>
      <c r="AL217" s="1068">
        <v>0.105</v>
      </c>
      <c r="AM217" s="1069"/>
      <c r="AN217" s="1069"/>
      <c r="AO217" s="1069"/>
      <c r="AP217" s="1069"/>
      <c r="AQ217" s="1069"/>
      <c r="AR217" s="1044"/>
      <c r="AS217" s="1044"/>
      <c r="AT217" s="1044"/>
      <c r="AU217" s="1044"/>
      <c r="AV217" s="1044"/>
      <c r="AW217" s="1044"/>
      <c r="AX217" s="1044"/>
    </row>
    <row r="218" spans="2:50" ht="24.05" customHeight="1" x14ac:dyDescent="0.15">
      <c r="B218" s="1034">
        <v>5</v>
      </c>
      <c r="C218" s="1034">
        <v>1</v>
      </c>
      <c r="D218" s="1065" t="s">
        <v>914</v>
      </c>
      <c r="E218" s="1066"/>
      <c r="F218" s="1066"/>
      <c r="G218" s="1066"/>
      <c r="H218" s="1066"/>
      <c r="I218" s="1066"/>
      <c r="J218" s="1066"/>
      <c r="K218" s="1066"/>
      <c r="L218" s="1066"/>
      <c r="M218" s="1067"/>
      <c r="N218" s="1044" t="s">
        <v>910</v>
      </c>
      <c r="O218" s="1044"/>
      <c r="P218" s="1044"/>
      <c r="Q218" s="1044"/>
      <c r="R218" s="1044"/>
      <c r="S218" s="1044"/>
      <c r="T218" s="1044"/>
      <c r="U218" s="1044"/>
      <c r="V218" s="1044"/>
      <c r="W218" s="1044"/>
      <c r="X218" s="1044"/>
      <c r="Y218" s="1044"/>
      <c r="Z218" s="1044"/>
      <c r="AA218" s="1044"/>
      <c r="AB218" s="1044"/>
      <c r="AC218" s="1044"/>
      <c r="AD218" s="1044"/>
      <c r="AE218" s="1044"/>
      <c r="AF218" s="1044"/>
      <c r="AG218" s="1044"/>
      <c r="AH218" s="1044"/>
      <c r="AI218" s="1044"/>
      <c r="AJ218" s="1044"/>
      <c r="AK218" s="1044"/>
      <c r="AL218" s="1068">
        <v>3.4000000000000002E-2</v>
      </c>
      <c r="AM218" s="1069"/>
      <c r="AN218" s="1069"/>
      <c r="AO218" s="1069"/>
      <c r="AP218" s="1069"/>
      <c r="AQ218" s="1069"/>
      <c r="AR218" s="1044"/>
      <c r="AS218" s="1044"/>
      <c r="AT218" s="1044"/>
      <c r="AU218" s="1044"/>
      <c r="AV218" s="1044"/>
      <c r="AW218" s="1044"/>
      <c r="AX218" s="1044"/>
    </row>
    <row r="219" spans="2:50" ht="24.05" customHeight="1" x14ac:dyDescent="0.15">
      <c r="B219" s="1034">
        <v>6</v>
      </c>
      <c r="C219" s="1034">
        <v>1</v>
      </c>
      <c r="D219" s="1070"/>
      <c r="E219" s="967"/>
      <c r="F219" s="967"/>
      <c r="G219" s="967"/>
      <c r="H219" s="967"/>
      <c r="I219" s="967"/>
      <c r="J219" s="967"/>
      <c r="K219" s="967"/>
      <c r="L219" s="967"/>
      <c r="M219" s="1071"/>
      <c r="N219" s="1044"/>
      <c r="O219" s="1044"/>
      <c r="P219" s="1044"/>
      <c r="Q219" s="1044"/>
      <c r="R219" s="1044"/>
      <c r="S219" s="1044"/>
      <c r="T219" s="1044"/>
      <c r="U219" s="1044"/>
      <c r="V219" s="1044"/>
      <c r="W219" s="1044"/>
      <c r="X219" s="1044"/>
      <c r="Y219" s="1044"/>
      <c r="Z219" s="1044"/>
      <c r="AA219" s="1044"/>
      <c r="AB219" s="1044"/>
      <c r="AC219" s="1044"/>
      <c r="AD219" s="1044"/>
      <c r="AE219" s="1044"/>
      <c r="AF219" s="1044"/>
      <c r="AG219" s="1044"/>
      <c r="AH219" s="1044"/>
      <c r="AI219" s="1044"/>
      <c r="AJ219" s="1044"/>
      <c r="AK219" s="1044"/>
      <c r="AL219" s="1068"/>
      <c r="AM219" s="1069"/>
      <c r="AN219" s="1069"/>
      <c r="AO219" s="1069"/>
      <c r="AP219" s="1069"/>
      <c r="AQ219" s="1069"/>
      <c r="AR219" s="1044"/>
      <c r="AS219" s="1044"/>
      <c r="AT219" s="1044"/>
      <c r="AU219" s="1044"/>
      <c r="AV219" s="1044"/>
      <c r="AW219" s="1044"/>
      <c r="AX219" s="1044"/>
    </row>
    <row r="220" spans="2:50" ht="24.05" customHeight="1" x14ac:dyDescent="0.15">
      <c r="B220" s="1034">
        <v>7</v>
      </c>
      <c r="C220" s="1034">
        <v>1</v>
      </c>
      <c r="D220" s="1044"/>
      <c r="E220" s="1044"/>
      <c r="F220" s="1044"/>
      <c r="G220" s="1044"/>
      <c r="H220" s="1044"/>
      <c r="I220" s="1044"/>
      <c r="J220" s="1044"/>
      <c r="K220" s="1044"/>
      <c r="L220" s="1044"/>
      <c r="M220" s="1044"/>
      <c r="N220" s="1044"/>
      <c r="O220" s="1044"/>
      <c r="P220" s="1044"/>
      <c r="Q220" s="1044"/>
      <c r="R220" s="1044"/>
      <c r="S220" s="1044"/>
      <c r="T220" s="1044"/>
      <c r="U220" s="1044"/>
      <c r="V220" s="1044"/>
      <c r="W220" s="1044"/>
      <c r="X220" s="1044"/>
      <c r="Y220" s="1044"/>
      <c r="Z220" s="1044"/>
      <c r="AA220" s="1044"/>
      <c r="AB220" s="1044"/>
      <c r="AC220" s="1044"/>
      <c r="AD220" s="1044"/>
      <c r="AE220" s="1044"/>
      <c r="AF220" s="1044"/>
      <c r="AG220" s="1044"/>
      <c r="AH220" s="1044"/>
      <c r="AI220" s="1044"/>
      <c r="AJ220" s="1044"/>
      <c r="AK220" s="1044"/>
      <c r="AL220" s="1068"/>
      <c r="AM220" s="1069"/>
      <c r="AN220" s="1069"/>
      <c r="AO220" s="1069"/>
      <c r="AP220" s="1069"/>
      <c r="AQ220" s="1069"/>
      <c r="AR220" s="1044"/>
      <c r="AS220" s="1044"/>
      <c r="AT220" s="1044"/>
      <c r="AU220" s="1044"/>
      <c r="AV220" s="1044"/>
      <c r="AW220" s="1044"/>
      <c r="AX220" s="1044"/>
    </row>
    <row r="221" spans="2:50" ht="24.05" customHeight="1" x14ac:dyDescent="0.15">
      <c r="B221" s="1034">
        <v>8</v>
      </c>
      <c r="C221" s="1034">
        <v>1</v>
      </c>
      <c r="D221" s="1044"/>
      <c r="E221" s="1044"/>
      <c r="F221" s="1044"/>
      <c r="G221" s="1044"/>
      <c r="H221" s="1044"/>
      <c r="I221" s="1044"/>
      <c r="J221" s="1044"/>
      <c r="K221" s="1044"/>
      <c r="L221" s="1044"/>
      <c r="M221" s="1044"/>
      <c r="N221" s="1044"/>
      <c r="O221" s="1044"/>
      <c r="P221" s="1044"/>
      <c r="Q221" s="1044"/>
      <c r="R221" s="1044"/>
      <c r="S221" s="1044"/>
      <c r="T221" s="1044"/>
      <c r="U221" s="1044"/>
      <c r="V221" s="1044"/>
      <c r="W221" s="1044"/>
      <c r="X221" s="1044"/>
      <c r="Y221" s="1044"/>
      <c r="Z221" s="1044"/>
      <c r="AA221" s="1044"/>
      <c r="AB221" s="1044"/>
      <c r="AC221" s="1044"/>
      <c r="AD221" s="1044"/>
      <c r="AE221" s="1044"/>
      <c r="AF221" s="1044"/>
      <c r="AG221" s="1044"/>
      <c r="AH221" s="1044"/>
      <c r="AI221" s="1044"/>
      <c r="AJ221" s="1044"/>
      <c r="AK221" s="1044"/>
      <c r="AL221" s="1068"/>
      <c r="AM221" s="1069"/>
      <c r="AN221" s="1069"/>
      <c r="AO221" s="1069"/>
      <c r="AP221" s="1069"/>
      <c r="AQ221" s="1069"/>
      <c r="AR221" s="1044"/>
      <c r="AS221" s="1044"/>
      <c r="AT221" s="1044"/>
      <c r="AU221" s="1044"/>
      <c r="AV221" s="1044"/>
      <c r="AW221" s="1044"/>
      <c r="AX221" s="1044"/>
    </row>
    <row r="222" spans="2:50" ht="24.05" customHeight="1" x14ac:dyDescent="0.15">
      <c r="B222" s="1034">
        <v>9</v>
      </c>
      <c r="C222" s="1034">
        <v>1</v>
      </c>
      <c r="D222" s="1044"/>
      <c r="E222" s="1044"/>
      <c r="F222" s="1044"/>
      <c r="G222" s="1044"/>
      <c r="H222" s="1044"/>
      <c r="I222" s="1044"/>
      <c r="J222" s="1044"/>
      <c r="K222" s="1044"/>
      <c r="L222" s="1044"/>
      <c r="M222" s="1044"/>
      <c r="N222" s="1044"/>
      <c r="O222" s="1044"/>
      <c r="P222" s="1044"/>
      <c r="Q222" s="1044"/>
      <c r="R222" s="1044"/>
      <c r="S222" s="1044"/>
      <c r="T222" s="1044"/>
      <c r="U222" s="1044"/>
      <c r="V222" s="1044"/>
      <c r="W222" s="1044"/>
      <c r="X222" s="1044"/>
      <c r="Y222" s="1044"/>
      <c r="Z222" s="1044"/>
      <c r="AA222" s="1044"/>
      <c r="AB222" s="1044"/>
      <c r="AC222" s="1044"/>
      <c r="AD222" s="1044"/>
      <c r="AE222" s="1044"/>
      <c r="AF222" s="1044"/>
      <c r="AG222" s="1044"/>
      <c r="AH222" s="1044"/>
      <c r="AI222" s="1044"/>
      <c r="AJ222" s="1044"/>
      <c r="AK222" s="1044"/>
      <c r="AL222" s="1068"/>
      <c r="AM222" s="1069"/>
      <c r="AN222" s="1069"/>
      <c r="AO222" s="1069"/>
      <c r="AP222" s="1069"/>
      <c r="AQ222" s="1069"/>
      <c r="AR222" s="1044"/>
      <c r="AS222" s="1044"/>
      <c r="AT222" s="1044"/>
      <c r="AU222" s="1044"/>
      <c r="AV222" s="1044"/>
      <c r="AW222" s="1044"/>
      <c r="AX222" s="1044"/>
    </row>
    <row r="223" spans="2:50" ht="24.05" customHeight="1" x14ac:dyDescent="0.15">
      <c r="B223" s="1034">
        <v>10</v>
      </c>
      <c r="C223" s="1034">
        <v>1</v>
      </c>
      <c r="D223" s="1044"/>
      <c r="E223" s="1044"/>
      <c r="F223" s="1044"/>
      <c r="G223" s="1044"/>
      <c r="H223" s="1044"/>
      <c r="I223" s="1044"/>
      <c r="J223" s="1044"/>
      <c r="K223" s="1044"/>
      <c r="L223" s="1044"/>
      <c r="M223" s="1044"/>
      <c r="N223" s="1044"/>
      <c r="O223" s="1044"/>
      <c r="P223" s="1044"/>
      <c r="Q223" s="1044"/>
      <c r="R223" s="1044"/>
      <c r="S223" s="1044"/>
      <c r="T223" s="1044"/>
      <c r="U223" s="1044"/>
      <c r="V223" s="1044"/>
      <c r="W223" s="1044"/>
      <c r="X223" s="1044"/>
      <c r="Y223" s="1044"/>
      <c r="Z223" s="1044"/>
      <c r="AA223" s="1044"/>
      <c r="AB223" s="1044"/>
      <c r="AC223" s="1044"/>
      <c r="AD223" s="1044"/>
      <c r="AE223" s="1044"/>
      <c r="AF223" s="1044"/>
      <c r="AG223" s="1044"/>
      <c r="AH223" s="1044"/>
      <c r="AI223" s="1044"/>
      <c r="AJ223" s="1044"/>
      <c r="AK223" s="1044"/>
      <c r="AL223" s="1068"/>
      <c r="AM223" s="1069"/>
      <c r="AN223" s="1069"/>
      <c r="AO223" s="1069"/>
      <c r="AP223" s="1069"/>
      <c r="AQ223" s="1069"/>
      <c r="AR223" s="1044"/>
      <c r="AS223" s="1044"/>
      <c r="AT223" s="1044"/>
      <c r="AU223" s="1044"/>
      <c r="AV223" s="1044"/>
      <c r="AW223" s="1044"/>
      <c r="AX223" s="1044"/>
    </row>
  </sheetData>
  <mergeCells count="960">
    <mergeCell ref="B223:C223"/>
    <mergeCell ref="D223:M223"/>
    <mergeCell ref="N223:AK223"/>
    <mergeCell ref="AL223:AQ223"/>
    <mergeCell ref="AR223:AU223"/>
    <mergeCell ref="AV223:AX223"/>
    <mergeCell ref="B222:C222"/>
    <mergeCell ref="D222:M222"/>
    <mergeCell ref="N222:AK222"/>
    <mergeCell ref="AL222:AQ222"/>
    <mergeCell ref="AR222:AU222"/>
    <mergeCell ref="AV222:AX222"/>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7:C197"/>
    <mergeCell ref="D197:M197"/>
    <mergeCell ref="N197:AK197"/>
    <mergeCell ref="AL197:AQ197"/>
    <mergeCell ref="AR197:AU197"/>
    <mergeCell ref="AV197:AX197"/>
    <mergeCell ref="B196:C196"/>
    <mergeCell ref="D196:M196"/>
    <mergeCell ref="N196:AK196"/>
    <mergeCell ref="AL196:AQ196"/>
    <mergeCell ref="AR196:AU196"/>
    <mergeCell ref="AV196:AX196"/>
    <mergeCell ref="B195:C195"/>
    <mergeCell ref="D195:M195"/>
    <mergeCell ref="N195:AK195"/>
    <mergeCell ref="AL195:AQ195"/>
    <mergeCell ref="AR195:AU195"/>
    <mergeCell ref="AV195:AX195"/>
    <mergeCell ref="B194:C194"/>
    <mergeCell ref="D194:M194"/>
    <mergeCell ref="N194:AK194"/>
    <mergeCell ref="AL194:AQ194"/>
    <mergeCell ref="AR194:AU194"/>
    <mergeCell ref="AV194:AX194"/>
    <mergeCell ref="B193:C193"/>
    <mergeCell ref="D193:M193"/>
    <mergeCell ref="N193:AK193"/>
    <mergeCell ref="AL193:AQ193"/>
    <mergeCell ref="AR193:AU193"/>
    <mergeCell ref="AV193:AX193"/>
    <mergeCell ref="B192:C192"/>
    <mergeCell ref="D192:M192"/>
    <mergeCell ref="N192:AK192"/>
    <mergeCell ref="AL192:AQ192"/>
    <mergeCell ref="AR192:AU192"/>
    <mergeCell ref="AV192:AX192"/>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AL159:AR159"/>
    <mergeCell ref="AS159:AW159"/>
    <mergeCell ref="B161:C161"/>
    <mergeCell ref="D161:M161"/>
    <mergeCell ref="N161:AK161"/>
    <mergeCell ref="AL161:AQ161"/>
    <mergeCell ref="AR161:AU161"/>
    <mergeCell ref="AV161:AX161"/>
    <mergeCell ref="Z158:AF158"/>
    <mergeCell ref="AG158:AK158"/>
    <mergeCell ref="AL158:AR158"/>
    <mergeCell ref="AS158:AW158"/>
    <mergeCell ref="B159:H159"/>
    <mergeCell ref="I159:M159"/>
    <mergeCell ref="N159:T159"/>
    <mergeCell ref="U159:Y159"/>
    <mergeCell ref="Z159:AF159"/>
    <mergeCell ref="AG159:AK159"/>
    <mergeCell ref="B157:H157"/>
    <mergeCell ref="I157:Y157"/>
    <mergeCell ref="B158:H158"/>
    <mergeCell ref="I158:M158"/>
    <mergeCell ref="N158:T158"/>
    <mergeCell ref="U158:Y158"/>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M70:AA70"/>
    <mergeCell ref="AL70:AY70"/>
    <mergeCell ref="B73:G75"/>
    <mergeCell ref="B78:G121"/>
    <mergeCell ref="H78:AC78"/>
    <mergeCell ref="AD78:AY78"/>
    <mergeCell ref="H79:L79"/>
    <mergeCell ref="M79:Y79"/>
    <mergeCell ref="Z79:AC79"/>
    <mergeCell ref="AD79:AH79"/>
    <mergeCell ref="H81:L81"/>
    <mergeCell ref="M81:Y81"/>
    <mergeCell ref="Z81:AC81"/>
    <mergeCell ref="AD81:AH81"/>
    <mergeCell ref="AI81:AU81"/>
    <mergeCell ref="AV81:AY81"/>
    <mergeCell ref="AI79:AU79"/>
    <mergeCell ref="AV79:AY79"/>
    <mergeCell ref="H80:L80"/>
    <mergeCell ref="M80:Y80"/>
    <mergeCell ref="Z80:AC80"/>
    <mergeCell ref="AD80:AH80"/>
    <mergeCell ref="AI80:AU80"/>
    <mergeCell ref="AV80:AY80"/>
    <mergeCell ref="B65:AY65"/>
    <mergeCell ref="B66:F66"/>
    <mergeCell ref="G66:AY66"/>
    <mergeCell ref="B67:AY67"/>
    <mergeCell ref="B68:AY68"/>
    <mergeCell ref="B69:AY69"/>
    <mergeCell ref="D60:AY60"/>
    <mergeCell ref="D61:AY61"/>
    <mergeCell ref="D62:AY62"/>
    <mergeCell ref="B63:AY63"/>
    <mergeCell ref="B64:F64"/>
    <mergeCell ref="G64:AY64"/>
    <mergeCell ref="H52:AG52"/>
    <mergeCell ref="D57:G57"/>
    <mergeCell ref="H57:U57"/>
    <mergeCell ref="V57:AG57"/>
    <mergeCell ref="D58:G58"/>
    <mergeCell ref="H58:AG58"/>
    <mergeCell ref="B59:C59"/>
    <mergeCell ref="D59:AY59"/>
    <mergeCell ref="B53:C58"/>
    <mergeCell ref="D53:G53"/>
    <mergeCell ref="H53:AG53"/>
    <mergeCell ref="AH53:AY58"/>
    <mergeCell ref="D54:G54"/>
    <mergeCell ref="H54:AG54"/>
    <mergeCell ref="D55:G55"/>
    <mergeCell ref="H55:AG55"/>
    <mergeCell ref="D56:G56"/>
    <mergeCell ref="H56:AG56"/>
    <mergeCell ref="H46:AG46"/>
    <mergeCell ref="D47:G47"/>
    <mergeCell ref="H47:AG47"/>
    <mergeCell ref="B48:C52"/>
    <mergeCell ref="D48:G48"/>
    <mergeCell ref="H48:AG48"/>
    <mergeCell ref="D42:AY42"/>
    <mergeCell ref="B43:AY43"/>
    <mergeCell ref="D44:G44"/>
    <mergeCell ref="H44:AG44"/>
    <mergeCell ref="AH44:AY44"/>
    <mergeCell ref="B45:C47"/>
    <mergeCell ref="D45:G45"/>
    <mergeCell ref="H45:AG45"/>
    <mergeCell ref="AH45:AY47"/>
    <mergeCell ref="D46:G46"/>
    <mergeCell ref="AH48:AY52"/>
    <mergeCell ref="D49:G49"/>
    <mergeCell ref="H49:AG49"/>
    <mergeCell ref="D50:G50"/>
    <mergeCell ref="H50:AG50"/>
    <mergeCell ref="D51:G51"/>
    <mergeCell ref="H51:AG51"/>
    <mergeCell ref="D52:G52"/>
    <mergeCell ref="Y31:AY32"/>
    <mergeCell ref="D32:L32"/>
    <mergeCell ref="M32:R32"/>
    <mergeCell ref="B37:C40"/>
    <mergeCell ref="D37:AY37"/>
    <mergeCell ref="D38:AY38"/>
    <mergeCell ref="D39:AY39"/>
    <mergeCell ref="D40:AY40"/>
    <mergeCell ref="D41:AY41"/>
    <mergeCell ref="S32:X32"/>
    <mergeCell ref="D33:L33"/>
    <mergeCell ref="M33:R33"/>
    <mergeCell ref="S33:X33"/>
    <mergeCell ref="Y33:AY33"/>
    <mergeCell ref="D34:L34"/>
    <mergeCell ref="M34:R34"/>
    <mergeCell ref="S34:X34"/>
    <mergeCell ref="Y34:AY34"/>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0:L30"/>
    <mergeCell ref="M30:R30"/>
    <mergeCell ref="S30:X30"/>
    <mergeCell ref="Y30:AY30"/>
    <mergeCell ref="D31:L31"/>
    <mergeCell ref="M31:R31"/>
    <mergeCell ref="S31:X31"/>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Z5:AE5"/>
    <mergeCell ref="AR5:AY5"/>
    <mergeCell ref="B6:G6"/>
    <mergeCell ref="H6:Y6"/>
    <mergeCell ref="Z6:AE6"/>
    <mergeCell ref="AF6:AY6"/>
    <mergeCell ref="AK2:AQ2"/>
    <mergeCell ref="AR2:AY2"/>
    <mergeCell ref="B3:AY3"/>
    <mergeCell ref="B4:G4"/>
    <mergeCell ref="H4:Y4"/>
    <mergeCell ref="Z4:AE4"/>
    <mergeCell ref="AF4:AQ5"/>
    <mergeCell ref="AR4:AY4"/>
    <mergeCell ref="B5:G5"/>
    <mergeCell ref="H5:Y5"/>
  </mergeCells>
  <phoneticPr fontId="2"/>
  <pageMargins left="0.62992125984251968" right="0.39370078740157483" top="0.59055118110236227" bottom="0.39370078740157483" header="0.51181102362204722" footer="0.51181102362204722"/>
  <pageSetup paperSize="9" scale="67" fitToHeight="4" orientation="portrait" r:id="rId1"/>
  <headerFooter differentFirst="1" alignWithMargins="0"/>
  <rowBreaks count="5" manualBreakCount="5">
    <brk id="35" max="50" man="1"/>
    <brk id="71" max="50" man="1"/>
    <brk id="76" max="50" man="1"/>
    <brk id="122" max="16383" man="1"/>
    <brk id="185" max="50"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6"/>
  <sheetViews>
    <sheetView topLeftCell="A105" zoomScale="75" zoomScaleNormal="75" zoomScaleSheetLayoutView="70"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Q1" s="44"/>
      <c r="AR1" s="3724" t="s">
        <v>340</v>
      </c>
      <c r="AS1" s="3724"/>
      <c r="AT1" s="3724"/>
      <c r="AU1" s="3724"/>
      <c r="AV1" s="3724"/>
      <c r="AW1" s="3724"/>
      <c r="AX1" s="3724"/>
      <c r="AY1" s="3724"/>
    </row>
    <row r="2" spans="2:51" s="45" customFormat="1" ht="21.8" customHeight="1" thickBot="1" x14ac:dyDescent="0.2">
      <c r="AK2" s="3726" t="s">
        <v>0</v>
      </c>
      <c r="AL2" s="3726"/>
      <c r="AM2" s="3726"/>
      <c r="AN2" s="3726"/>
      <c r="AO2" s="3726"/>
      <c r="AP2" s="3726"/>
      <c r="AQ2" s="3726"/>
      <c r="AR2" s="3725"/>
      <c r="AS2" s="3725"/>
      <c r="AT2" s="3725"/>
      <c r="AU2" s="3725"/>
      <c r="AV2" s="3725"/>
      <c r="AW2" s="3725"/>
      <c r="AX2" s="3725"/>
      <c r="AY2" s="3725"/>
    </row>
    <row r="3" spans="2:51" s="45" customFormat="1" ht="29.95" customHeight="1" thickBot="1" x14ac:dyDescent="0.2">
      <c r="B3" s="4142" t="s">
        <v>341</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38.299999999999997" customHeight="1" x14ac:dyDescent="0.15">
      <c r="B4" s="3730" t="s">
        <v>1</v>
      </c>
      <c r="C4" s="3731"/>
      <c r="D4" s="3731"/>
      <c r="E4" s="3731"/>
      <c r="F4" s="3731"/>
      <c r="G4" s="3731"/>
      <c r="H4" s="3732" t="s">
        <v>342</v>
      </c>
      <c r="I4" s="4242"/>
      <c r="J4" s="4242"/>
      <c r="K4" s="4242"/>
      <c r="L4" s="4242"/>
      <c r="M4" s="4242"/>
      <c r="N4" s="4242"/>
      <c r="O4" s="4242"/>
      <c r="P4" s="4242"/>
      <c r="Q4" s="4242"/>
      <c r="R4" s="4242"/>
      <c r="S4" s="4242"/>
      <c r="T4" s="4242"/>
      <c r="U4" s="4242"/>
      <c r="V4" s="4242"/>
      <c r="W4" s="4242"/>
      <c r="X4" s="4242"/>
      <c r="Y4" s="4243"/>
      <c r="Z4" s="3735" t="s">
        <v>343</v>
      </c>
      <c r="AA4" s="3736"/>
      <c r="AB4" s="3736"/>
      <c r="AC4" s="3736"/>
      <c r="AD4" s="3736"/>
      <c r="AE4" s="3737"/>
      <c r="AF4" s="4145" t="s">
        <v>220</v>
      </c>
      <c r="AG4" s="4146"/>
      <c r="AH4" s="4146"/>
      <c r="AI4" s="4146"/>
      <c r="AJ4" s="4146"/>
      <c r="AK4" s="4146"/>
      <c r="AL4" s="4146"/>
      <c r="AM4" s="4146"/>
      <c r="AN4" s="4146"/>
      <c r="AO4" s="4146"/>
      <c r="AP4" s="4146"/>
      <c r="AQ4" s="4147"/>
      <c r="AR4" s="3744" t="s">
        <v>2</v>
      </c>
      <c r="AS4" s="3736"/>
      <c r="AT4" s="3736"/>
      <c r="AU4" s="3736"/>
      <c r="AV4" s="3736"/>
      <c r="AW4" s="3736"/>
      <c r="AX4" s="3736"/>
      <c r="AY4" s="3745"/>
    </row>
    <row r="5" spans="2:51" s="45" customFormat="1" ht="38.299999999999997" customHeight="1" x14ac:dyDescent="0.15">
      <c r="B5" s="3746" t="s">
        <v>3</v>
      </c>
      <c r="C5" s="3747"/>
      <c r="D5" s="3747"/>
      <c r="E5" s="3747"/>
      <c r="F5" s="3747"/>
      <c r="G5" s="3748"/>
      <c r="H5" s="3749" t="s">
        <v>344</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148"/>
      <c r="AG5" s="3852"/>
      <c r="AH5" s="3852"/>
      <c r="AI5" s="3852"/>
      <c r="AJ5" s="3852"/>
      <c r="AK5" s="3852"/>
      <c r="AL5" s="3852"/>
      <c r="AM5" s="3852"/>
      <c r="AN5" s="3852"/>
      <c r="AO5" s="3852"/>
      <c r="AP5" s="3852"/>
      <c r="AQ5" s="3853"/>
      <c r="AR5" s="3798" t="s">
        <v>222</v>
      </c>
      <c r="AS5" s="3799"/>
      <c r="AT5" s="3799"/>
      <c r="AU5" s="3799"/>
      <c r="AV5" s="3799"/>
      <c r="AW5" s="3799"/>
      <c r="AX5" s="3799"/>
      <c r="AY5" s="3800"/>
    </row>
    <row r="6" spans="2:51" s="45" customFormat="1" ht="43.55" customHeight="1" x14ac:dyDescent="0.15">
      <c r="B6" s="3752" t="s">
        <v>5</v>
      </c>
      <c r="C6" s="3753"/>
      <c r="D6" s="3753"/>
      <c r="E6" s="3753"/>
      <c r="F6" s="3753"/>
      <c r="G6" s="3753"/>
      <c r="H6" s="3801" t="s">
        <v>345</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29.95" customHeight="1" x14ac:dyDescent="0.15">
      <c r="B7" s="3775" t="s">
        <v>159</v>
      </c>
      <c r="C7" s="3776"/>
      <c r="D7" s="3776"/>
      <c r="E7" s="3776"/>
      <c r="F7" s="3776"/>
      <c r="G7" s="3776"/>
      <c r="H7" s="4149" t="s">
        <v>346</v>
      </c>
      <c r="I7" s="4150"/>
      <c r="J7" s="4150"/>
      <c r="K7" s="4150"/>
      <c r="L7" s="4150"/>
      <c r="M7" s="4150"/>
      <c r="N7" s="4150"/>
      <c r="O7" s="4150"/>
      <c r="P7" s="4150"/>
      <c r="Q7" s="4150"/>
      <c r="R7" s="4150"/>
      <c r="S7" s="4150"/>
      <c r="T7" s="4150"/>
      <c r="U7" s="4150"/>
      <c r="V7" s="4150"/>
      <c r="W7" s="4150"/>
      <c r="X7" s="4150"/>
      <c r="Y7" s="4151"/>
      <c r="Z7" s="3785" t="s">
        <v>347</v>
      </c>
      <c r="AA7" s="3786"/>
      <c r="AB7" s="3786"/>
      <c r="AC7" s="3786"/>
      <c r="AD7" s="3786"/>
      <c r="AE7" s="3787"/>
      <c r="AF7" s="3789" t="s">
        <v>348</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9.95" customHeight="1" x14ac:dyDescent="0.15">
      <c r="B8" s="3777"/>
      <c r="C8" s="3778"/>
      <c r="D8" s="3778"/>
      <c r="E8" s="3778"/>
      <c r="F8" s="3778"/>
      <c r="G8" s="3778"/>
      <c r="H8" s="4152"/>
      <c r="I8" s="4153"/>
      <c r="J8" s="4153"/>
      <c r="K8" s="4153"/>
      <c r="L8" s="4153"/>
      <c r="M8" s="4153"/>
      <c r="N8" s="4153"/>
      <c r="O8" s="4153"/>
      <c r="P8" s="4153"/>
      <c r="Q8" s="4153"/>
      <c r="R8" s="4153"/>
      <c r="S8" s="4153"/>
      <c r="T8" s="4153"/>
      <c r="U8" s="4153"/>
      <c r="V8" s="4153"/>
      <c r="W8" s="4153"/>
      <c r="X8" s="4153"/>
      <c r="Y8" s="415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76.599999999999994" customHeight="1" x14ac:dyDescent="0.15">
      <c r="B9" s="3752" t="s">
        <v>113</v>
      </c>
      <c r="C9" s="3753"/>
      <c r="D9" s="3753"/>
      <c r="E9" s="3753"/>
      <c r="F9" s="3753"/>
      <c r="G9" s="3753"/>
      <c r="H9" s="3754" t="s">
        <v>349</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93.6" customHeight="1" x14ac:dyDescent="0.15">
      <c r="B10" s="3752" t="s">
        <v>114</v>
      </c>
      <c r="C10" s="3753"/>
      <c r="D10" s="3753"/>
      <c r="E10" s="3753"/>
      <c r="F10" s="3753"/>
      <c r="G10" s="3753"/>
      <c r="H10" s="3754" t="s">
        <v>350</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351</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3828" t="s">
        <v>102</v>
      </c>
      <c r="AM13" s="3828"/>
      <c r="AN13" s="3828"/>
      <c r="AO13" s="3828"/>
      <c r="AP13" s="3828"/>
      <c r="AQ13" s="3828"/>
      <c r="AR13" s="3828"/>
      <c r="AS13" s="4244">
        <v>3131</v>
      </c>
      <c r="AT13" s="4244"/>
      <c r="AU13" s="4244"/>
      <c r="AV13" s="4244"/>
      <c r="AW13" s="4244"/>
      <c r="AX13" s="4244"/>
      <c r="AY13" s="4245"/>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8">
        <v>7523</v>
      </c>
      <c r="AF14" s="3808"/>
      <c r="AG14" s="3808"/>
      <c r="AH14" s="3808"/>
      <c r="AI14" s="3808"/>
      <c r="AJ14" s="3808"/>
      <c r="AK14" s="3808"/>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v>-7047</v>
      </c>
      <c r="AF15" s="3817"/>
      <c r="AG15" s="3817"/>
      <c r="AH15" s="3817"/>
      <c r="AI15" s="3817"/>
      <c r="AJ15" s="3817"/>
      <c r="AK15" s="3817"/>
      <c r="AL15" s="3817">
        <v>7047</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476</v>
      </c>
      <c r="AF16" s="3844"/>
      <c r="AG16" s="3844"/>
      <c r="AH16" s="3844"/>
      <c r="AI16" s="3844"/>
      <c r="AJ16" s="3844"/>
      <c r="AK16" s="3844"/>
      <c r="AL16" s="3844">
        <v>7047</v>
      </c>
      <c r="AM16" s="3844"/>
      <c r="AN16" s="3844"/>
      <c r="AO16" s="3844"/>
      <c r="AP16" s="3844"/>
      <c r="AQ16" s="3844"/>
      <c r="AR16" s="3844"/>
      <c r="AS16" s="3844">
        <v>3131</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52</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172</v>
      </c>
      <c r="R18" s="3835"/>
      <c r="S18" s="3835"/>
      <c r="T18" s="3835"/>
      <c r="U18" s="3835"/>
      <c r="V18" s="3835"/>
      <c r="W18" s="3835"/>
      <c r="X18" s="3835" t="s">
        <v>172</v>
      </c>
      <c r="Y18" s="3835"/>
      <c r="Z18" s="3835"/>
      <c r="AA18" s="3835"/>
      <c r="AB18" s="3835"/>
      <c r="AC18" s="3835"/>
      <c r="AD18" s="3835"/>
      <c r="AE18" s="3835">
        <v>0.1092436974789916</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352</v>
      </c>
      <c r="AV19" s="3846"/>
      <c r="AW19" s="3846"/>
      <c r="AX19" s="3846"/>
      <c r="AY19" s="3847"/>
    </row>
    <row r="20" spans="2:51" s="45" customFormat="1" ht="38.950000000000003" customHeight="1" x14ac:dyDescent="0.15">
      <c r="B20" s="3863"/>
      <c r="C20" s="3864"/>
      <c r="D20" s="3864"/>
      <c r="E20" s="3864"/>
      <c r="F20" s="3864"/>
      <c r="G20" s="3865"/>
      <c r="H20" s="3848" t="s">
        <v>353</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171</v>
      </c>
      <c r="AD20" s="3857"/>
      <c r="AE20" s="3857"/>
      <c r="AF20" s="3858" t="s">
        <v>172</v>
      </c>
      <c r="AG20" s="3858"/>
      <c r="AH20" s="3858"/>
      <c r="AI20" s="3858"/>
      <c r="AJ20" s="3858"/>
      <c r="AK20" s="3858" t="s">
        <v>172</v>
      </c>
      <c r="AL20" s="3858"/>
      <c r="AM20" s="3858"/>
      <c r="AN20" s="3858"/>
      <c r="AO20" s="3858"/>
      <c r="AP20" s="3858">
        <v>921</v>
      </c>
      <c r="AQ20" s="3858"/>
      <c r="AR20" s="3858"/>
      <c r="AS20" s="3858"/>
      <c r="AT20" s="3858"/>
      <c r="AU20" s="3858" t="s">
        <v>170</v>
      </c>
      <c r="AV20" s="3858"/>
      <c r="AW20" s="3858"/>
      <c r="AX20" s="3858"/>
      <c r="AY20" s="3862"/>
    </row>
    <row r="21" spans="2:51" s="45" customFormat="1" ht="38.950000000000003"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172</v>
      </c>
      <c r="AG21" s="3873"/>
      <c r="AH21" s="3873"/>
      <c r="AI21" s="3873"/>
      <c r="AJ21" s="3873"/>
      <c r="AK21" s="3873" t="s">
        <v>172</v>
      </c>
      <c r="AL21" s="3873"/>
      <c r="AM21" s="3873"/>
      <c r="AN21" s="3873"/>
      <c r="AO21" s="3873"/>
      <c r="AP21" s="3873" t="s">
        <v>102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7.95" customHeight="1" x14ac:dyDescent="0.15">
      <c r="B35" s="3883"/>
      <c r="C35" s="3884"/>
      <c r="D35" s="3884"/>
      <c r="E35" s="3884"/>
      <c r="F35" s="3884"/>
      <c r="G35" s="3885"/>
      <c r="H35" s="3848" t="s">
        <v>354</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172</v>
      </c>
      <c r="AD35" s="3899"/>
      <c r="AE35" s="3900"/>
      <c r="AF35" s="3873" t="s">
        <v>172</v>
      </c>
      <c r="AG35" s="3873"/>
      <c r="AH35" s="3873"/>
      <c r="AI35" s="3873"/>
      <c r="AJ35" s="3873"/>
      <c r="AK35" s="3873" t="s">
        <v>172</v>
      </c>
      <c r="AL35" s="3873"/>
      <c r="AM35" s="3873"/>
      <c r="AN35" s="3873"/>
      <c r="AO35" s="3873"/>
      <c r="AP35" s="3873">
        <v>6</v>
      </c>
      <c r="AQ35" s="3873"/>
      <c r="AR35" s="3873"/>
      <c r="AS35" s="3873"/>
      <c r="AT35" s="3873"/>
      <c r="AU35" s="3904" t="s">
        <v>33</v>
      </c>
      <c r="AV35" s="3877"/>
      <c r="AW35" s="3877"/>
      <c r="AX35" s="3877"/>
      <c r="AY35" s="3905"/>
    </row>
    <row r="36" spans="2:51" s="45" customFormat="1" ht="47.9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906" t="s">
        <v>172</v>
      </c>
      <c r="AG36" s="3907"/>
      <c r="AH36" s="3907"/>
      <c r="AI36" s="3907"/>
      <c r="AJ36" s="3908"/>
      <c r="AK36" s="3906" t="s">
        <v>237</v>
      </c>
      <c r="AL36" s="3907"/>
      <c r="AM36" s="3907"/>
      <c r="AN36" s="3907"/>
      <c r="AO36" s="3908"/>
      <c r="AP36" s="3906">
        <v>6</v>
      </c>
      <c r="AQ36" s="3907"/>
      <c r="AR36" s="3907"/>
      <c r="AS36" s="3907"/>
      <c r="AT36" s="3908"/>
      <c r="AU36" s="3906" t="s">
        <v>237</v>
      </c>
      <c r="AV36" s="3907"/>
      <c r="AW36" s="3907"/>
      <c r="AX36" s="3907"/>
      <c r="AY36" s="3909"/>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74.95" customHeight="1" x14ac:dyDescent="0.15">
      <c r="B49" s="3880" t="s">
        <v>34</v>
      </c>
      <c r="C49" s="3881"/>
      <c r="D49" s="3881"/>
      <c r="E49" s="3881"/>
      <c r="F49" s="3881"/>
      <c r="G49" s="3881"/>
      <c r="H49" s="4066" t="s">
        <v>355</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356</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42.05" customHeight="1" x14ac:dyDescent="0.15">
      <c r="B55" s="3946"/>
      <c r="C55" s="3947"/>
      <c r="D55" s="4182" t="s">
        <v>357</v>
      </c>
      <c r="E55" s="4183"/>
      <c r="F55" s="4183"/>
      <c r="G55" s="4183"/>
      <c r="H55" s="4183"/>
      <c r="I55" s="4183"/>
      <c r="J55" s="4183"/>
      <c r="K55" s="4183"/>
      <c r="L55" s="4184"/>
      <c r="M55" s="3928" t="s">
        <v>172</v>
      </c>
      <c r="N55" s="3928"/>
      <c r="O55" s="3928"/>
      <c r="P55" s="3928"/>
      <c r="Q55" s="3928"/>
      <c r="R55" s="3928"/>
      <c r="S55" s="3928">
        <v>2711</v>
      </c>
      <c r="T55" s="3928"/>
      <c r="U55" s="3928"/>
      <c r="V55" s="3928"/>
      <c r="W55" s="3928"/>
      <c r="X55" s="3928"/>
      <c r="Y55" s="4246" t="s">
        <v>358</v>
      </c>
      <c r="Z55" s="4247"/>
      <c r="AA55" s="4247"/>
      <c r="AB55" s="4247"/>
      <c r="AC55" s="4247"/>
      <c r="AD55" s="4247"/>
      <c r="AE55" s="4247"/>
      <c r="AF55" s="4247"/>
      <c r="AG55" s="4247"/>
      <c r="AH55" s="4247"/>
      <c r="AI55" s="4247"/>
      <c r="AJ55" s="4247"/>
      <c r="AK55" s="4247"/>
      <c r="AL55" s="4247"/>
      <c r="AM55" s="4247"/>
      <c r="AN55" s="4247"/>
      <c r="AO55" s="4247"/>
      <c r="AP55" s="4247"/>
      <c r="AQ55" s="4247"/>
      <c r="AR55" s="4247"/>
      <c r="AS55" s="4247"/>
      <c r="AT55" s="4247"/>
      <c r="AU55" s="4247"/>
      <c r="AV55" s="4247"/>
      <c r="AW55" s="4247"/>
      <c r="AX55" s="4247"/>
      <c r="AY55" s="4248"/>
    </row>
    <row r="56" spans="2:51" s="45" customFormat="1" ht="23.1" customHeight="1" x14ac:dyDescent="0.15">
      <c r="B56" s="3946"/>
      <c r="C56" s="3947"/>
      <c r="D56" s="3938" t="s">
        <v>359</v>
      </c>
      <c r="E56" s="3939"/>
      <c r="F56" s="3939"/>
      <c r="G56" s="3939"/>
      <c r="H56" s="3939"/>
      <c r="I56" s="3939"/>
      <c r="J56" s="3939"/>
      <c r="K56" s="3939"/>
      <c r="L56" s="3940"/>
      <c r="M56" s="3943" t="s">
        <v>172</v>
      </c>
      <c r="N56" s="3943"/>
      <c r="O56" s="3943"/>
      <c r="P56" s="3943"/>
      <c r="Q56" s="3943"/>
      <c r="R56" s="3943"/>
      <c r="S56" s="3943">
        <v>420</v>
      </c>
      <c r="T56" s="3943"/>
      <c r="U56" s="3943"/>
      <c r="V56" s="3943"/>
      <c r="W56" s="3943"/>
      <c r="X56" s="3943"/>
      <c r="Y56" s="4249"/>
      <c r="Z56" s="4250"/>
      <c r="AA56" s="4250"/>
      <c r="AB56" s="4250"/>
      <c r="AC56" s="4250"/>
      <c r="AD56" s="4250"/>
      <c r="AE56" s="4250"/>
      <c r="AF56" s="4250"/>
      <c r="AG56" s="4250"/>
      <c r="AH56" s="4250"/>
      <c r="AI56" s="4250"/>
      <c r="AJ56" s="4250"/>
      <c r="AK56" s="4250"/>
      <c r="AL56" s="4250"/>
      <c r="AM56" s="4250"/>
      <c r="AN56" s="4250"/>
      <c r="AO56" s="4250"/>
      <c r="AP56" s="4250"/>
      <c r="AQ56" s="4250"/>
      <c r="AR56" s="4250"/>
      <c r="AS56" s="4250"/>
      <c r="AT56" s="4250"/>
      <c r="AU56" s="4250"/>
      <c r="AV56" s="4250"/>
      <c r="AW56" s="4250"/>
      <c r="AX56" s="4250"/>
      <c r="AY56" s="4251"/>
    </row>
    <row r="57" spans="2:51" s="45" customFormat="1" ht="22.6" customHeight="1" x14ac:dyDescent="0.15">
      <c r="B57" s="3946"/>
      <c r="C57" s="3947"/>
      <c r="D57" s="4209" t="s">
        <v>172</v>
      </c>
      <c r="E57" s="4210"/>
      <c r="F57" s="4210"/>
      <c r="G57" s="4210"/>
      <c r="H57" s="4210"/>
      <c r="I57" s="4210"/>
      <c r="J57" s="4210"/>
      <c r="K57" s="4210"/>
      <c r="L57" s="4211"/>
      <c r="M57" s="3943" t="s">
        <v>172</v>
      </c>
      <c r="N57" s="3943"/>
      <c r="O57" s="3943"/>
      <c r="P57" s="3943"/>
      <c r="Q57" s="3943"/>
      <c r="R57" s="3943"/>
      <c r="S57" s="3943" t="s">
        <v>172</v>
      </c>
      <c r="T57" s="3943"/>
      <c r="U57" s="3943"/>
      <c r="V57" s="3943"/>
      <c r="W57" s="3943"/>
      <c r="X57" s="3943"/>
      <c r="Y57" s="4249"/>
      <c r="Z57" s="4250"/>
      <c r="AA57" s="4250"/>
      <c r="AB57" s="4250"/>
      <c r="AC57" s="4250"/>
      <c r="AD57" s="4250"/>
      <c r="AE57" s="4250"/>
      <c r="AF57" s="4250"/>
      <c r="AG57" s="4250"/>
      <c r="AH57" s="4250"/>
      <c r="AI57" s="4250"/>
      <c r="AJ57" s="4250"/>
      <c r="AK57" s="4250"/>
      <c r="AL57" s="4250"/>
      <c r="AM57" s="4250"/>
      <c r="AN57" s="4250"/>
      <c r="AO57" s="4250"/>
      <c r="AP57" s="4250"/>
      <c r="AQ57" s="4250"/>
      <c r="AR57" s="4250"/>
      <c r="AS57" s="4250"/>
      <c r="AT57" s="4250"/>
      <c r="AU57" s="4250"/>
      <c r="AV57" s="4250"/>
      <c r="AW57" s="4250"/>
      <c r="AX57" s="4250"/>
      <c r="AY57" s="4251"/>
    </row>
    <row r="58" spans="2:51" s="45" customFormat="1" ht="23.1"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4249"/>
      <c r="Z58" s="4250"/>
      <c r="AA58" s="4250"/>
      <c r="AB58" s="4250"/>
      <c r="AC58" s="4250"/>
      <c r="AD58" s="4250"/>
      <c r="AE58" s="4250"/>
      <c r="AF58" s="4250"/>
      <c r="AG58" s="4250"/>
      <c r="AH58" s="4250"/>
      <c r="AI58" s="4250"/>
      <c r="AJ58" s="4250"/>
      <c r="AK58" s="4250"/>
      <c r="AL58" s="4250"/>
      <c r="AM58" s="4250"/>
      <c r="AN58" s="4250"/>
      <c r="AO58" s="4250"/>
      <c r="AP58" s="4250"/>
      <c r="AQ58" s="4250"/>
      <c r="AR58" s="4250"/>
      <c r="AS58" s="4250"/>
      <c r="AT58" s="4250"/>
      <c r="AU58" s="4250"/>
      <c r="AV58" s="4250"/>
      <c r="AW58" s="4250"/>
      <c r="AX58" s="4250"/>
      <c r="AY58" s="4251"/>
    </row>
    <row r="59" spans="2:51" s="45" customFormat="1" ht="23.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4249"/>
      <c r="Z59" s="4250"/>
      <c r="AA59" s="4250"/>
      <c r="AB59" s="4250"/>
      <c r="AC59" s="4250"/>
      <c r="AD59" s="4250"/>
      <c r="AE59" s="4250"/>
      <c r="AF59" s="4250"/>
      <c r="AG59" s="4250"/>
      <c r="AH59" s="4250"/>
      <c r="AI59" s="4250"/>
      <c r="AJ59" s="4250"/>
      <c r="AK59" s="4250"/>
      <c r="AL59" s="4250"/>
      <c r="AM59" s="4250"/>
      <c r="AN59" s="4250"/>
      <c r="AO59" s="4250"/>
      <c r="AP59" s="4250"/>
      <c r="AQ59" s="4250"/>
      <c r="AR59" s="4250"/>
      <c r="AS59" s="4250"/>
      <c r="AT59" s="4250"/>
      <c r="AU59" s="4250"/>
      <c r="AV59" s="4250"/>
      <c r="AW59" s="4250"/>
      <c r="AX59" s="4250"/>
      <c r="AY59" s="4251"/>
    </row>
    <row r="60" spans="2:51" s="45" customFormat="1" ht="23.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4249"/>
      <c r="Z60" s="4250"/>
      <c r="AA60" s="4250"/>
      <c r="AB60" s="4250"/>
      <c r="AC60" s="4250"/>
      <c r="AD60" s="4250"/>
      <c r="AE60" s="4250"/>
      <c r="AF60" s="4250"/>
      <c r="AG60" s="4250"/>
      <c r="AH60" s="4250"/>
      <c r="AI60" s="4250"/>
      <c r="AJ60" s="4250"/>
      <c r="AK60" s="4250"/>
      <c r="AL60" s="4250"/>
      <c r="AM60" s="4250"/>
      <c r="AN60" s="4250"/>
      <c r="AO60" s="4250"/>
      <c r="AP60" s="4250"/>
      <c r="AQ60" s="4250"/>
      <c r="AR60" s="4250"/>
      <c r="AS60" s="4250"/>
      <c r="AT60" s="4250"/>
      <c r="AU60" s="4250"/>
      <c r="AV60" s="4250"/>
      <c r="AW60" s="4250"/>
      <c r="AX60" s="4250"/>
      <c r="AY60" s="4251"/>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4249"/>
      <c r="Z61" s="4250"/>
      <c r="AA61" s="4250"/>
      <c r="AB61" s="4250"/>
      <c r="AC61" s="4250"/>
      <c r="AD61" s="4250"/>
      <c r="AE61" s="4250"/>
      <c r="AF61" s="4250"/>
      <c r="AG61" s="4250"/>
      <c r="AH61" s="4250"/>
      <c r="AI61" s="4250"/>
      <c r="AJ61" s="4250"/>
      <c r="AK61" s="4250"/>
      <c r="AL61" s="4250"/>
      <c r="AM61" s="4250"/>
      <c r="AN61" s="4250"/>
      <c r="AO61" s="4250"/>
      <c r="AP61" s="4250"/>
      <c r="AQ61" s="4250"/>
      <c r="AR61" s="4250"/>
      <c r="AS61" s="4250"/>
      <c r="AT61" s="4250"/>
      <c r="AU61" s="4250"/>
      <c r="AV61" s="4250"/>
      <c r="AW61" s="4250"/>
      <c r="AX61" s="4250"/>
      <c r="AY61" s="425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4249"/>
      <c r="Z62" s="4250"/>
      <c r="AA62" s="4250"/>
      <c r="AB62" s="4250"/>
      <c r="AC62" s="4250"/>
      <c r="AD62" s="4250"/>
      <c r="AE62" s="4250"/>
      <c r="AF62" s="4250"/>
      <c r="AG62" s="4250"/>
      <c r="AH62" s="4250"/>
      <c r="AI62" s="4250"/>
      <c r="AJ62" s="4250"/>
      <c r="AK62" s="4250"/>
      <c r="AL62" s="4250"/>
      <c r="AM62" s="4250"/>
      <c r="AN62" s="4250"/>
      <c r="AO62" s="4250"/>
      <c r="AP62" s="4250"/>
      <c r="AQ62" s="4250"/>
      <c r="AR62" s="4250"/>
      <c r="AS62" s="4250"/>
      <c r="AT62" s="4250"/>
      <c r="AU62" s="4250"/>
      <c r="AV62" s="4250"/>
      <c r="AW62" s="4250"/>
      <c r="AX62" s="4250"/>
      <c r="AY62" s="425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4249"/>
      <c r="Z63" s="4250"/>
      <c r="AA63" s="4250"/>
      <c r="AB63" s="4250"/>
      <c r="AC63" s="4250"/>
      <c r="AD63" s="4250"/>
      <c r="AE63" s="4250"/>
      <c r="AF63" s="4250"/>
      <c r="AG63" s="4250"/>
      <c r="AH63" s="4250"/>
      <c r="AI63" s="4250"/>
      <c r="AJ63" s="4250"/>
      <c r="AK63" s="4250"/>
      <c r="AL63" s="4250"/>
      <c r="AM63" s="4250"/>
      <c r="AN63" s="4250"/>
      <c r="AO63" s="4250"/>
      <c r="AP63" s="4250"/>
      <c r="AQ63" s="4250"/>
      <c r="AR63" s="4250"/>
      <c r="AS63" s="4250"/>
      <c r="AT63" s="4250"/>
      <c r="AU63" s="4250"/>
      <c r="AV63" s="4250"/>
      <c r="AW63" s="4250"/>
      <c r="AX63" s="4250"/>
      <c r="AY63" s="425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4249"/>
      <c r="Z64" s="4250"/>
      <c r="AA64" s="4250"/>
      <c r="AB64" s="4250"/>
      <c r="AC64" s="4250"/>
      <c r="AD64" s="4250"/>
      <c r="AE64" s="4250"/>
      <c r="AF64" s="4250"/>
      <c r="AG64" s="4250"/>
      <c r="AH64" s="4250"/>
      <c r="AI64" s="4250"/>
      <c r="AJ64" s="4250"/>
      <c r="AK64" s="4250"/>
      <c r="AL64" s="4250"/>
      <c r="AM64" s="4250"/>
      <c r="AN64" s="4250"/>
      <c r="AO64" s="4250"/>
      <c r="AP64" s="4250"/>
      <c r="AQ64" s="4250"/>
      <c r="AR64" s="4250"/>
      <c r="AS64" s="4250"/>
      <c r="AT64" s="4250"/>
      <c r="AU64" s="4250"/>
      <c r="AV64" s="4250"/>
      <c r="AW64" s="4250"/>
      <c r="AX64" s="4250"/>
      <c r="AY64" s="425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4249"/>
      <c r="Z65" s="4250"/>
      <c r="AA65" s="4250"/>
      <c r="AB65" s="4250"/>
      <c r="AC65" s="4250"/>
      <c r="AD65" s="4250"/>
      <c r="AE65" s="4250"/>
      <c r="AF65" s="4250"/>
      <c r="AG65" s="4250"/>
      <c r="AH65" s="4250"/>
      <c r="AI65" s="4250"/>
      <c r="AJ65" s="4250"/>
      <c r="AK65" s="4250"/>
      <c r="AL65" s="4250"/>
      <c r="AM65" s="4250"/>
      <c r="AN65" s="4250"/>
      <c r="AO65" s="4250"/>
      <c r="AP65" s="4250"/>
      <c r="AQ65" s="4250"/>
      <c r="AR65" s="4250"/>
      <c r="AS65" s="4250"/>
      <c r="AT65" s="4250"/>
      <c r="AU65" s="4250"/>
      <c r="AV65" s="4250"/>
      <c r="AW65" s="4250"/>
      <c r="AX65" s="4250"/>
      <c r="AY65" s="425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4249"/>
      <c r="Z66" s="4250"/>
      <c r="AA66" s="4250"/>
      <c r="AB66" s="4250"/>
      <c r="AC66" s="4250"/>
      <c r="AD66" s="4250"/>
      <c r="AE66" s="4250"/>
      <c r="AF66" s="4250"/>
      <c r="AG66" s="4250"/>
      <c r="AH66" s="4250"/>
      <c r="AI66" s="4250"/>
      <c r="AJ66" s="4250"/>
      <c r="AK66" s="4250"/>
      <c r="AL66" s="4250"/>
      <c r="AM66" s="4250"/>
      <c r="AN66" s="4250"/>
      <c r="AO66" s="4250"/>
      <c r="AP66" s="4250"/>
      <c r="AQ66" s="4250"/>
      <c r="AR66" s="4250"/>
      <c r="AS66" s="4250"/>
      <c r="AT66" s="4250"/>
      <c r="AU66" s="4250"/>
      <c r="AV66" s="4250"/>
      <c r="AW66" s="4250"/>
      <c r="AX66" s="4250"/>
      <c r="AY66" s="4251"/>
    </row>
    <row r="67" spans="1:51" s="45" customFormat="1" ht="23.1" customHeight="1" x14ac:dyDescent="0.15">
      <c r="B67" s="3948"/>
      <c r="C67" s="3949"/>
      <c r="D67" s="4005" t="s">
        <v>21</v>
      </c>
      <c r="E67" s="4006"/>
      <c r="F67" s="4006"/>
      <c r="G67" s="4006"/>
      <c r="H67" s="4006"/>
      <c r="I67" s="4006"/>
      <c r="J67" s="4006"/>
      <c r="K67" s="4006"/>
      <c r="L67" s="4007"/>
      <c r="M67" s="4008">
        <v>0</v>
      </c>
      <c r="N67" s="4009"/>
      <c r="O67" s="4009"/>
      <c r="P67" s="4009"/>
      <c r="Q67" s="4009"/>
      <c r="R67" s="4010"/>
      <c r="S67" s="4008">
        <v>3131</v>
      </c>
      <c r="T67" s="4009"/>
      <c r="U67" s="4009"/>
      <c r="V67" s="4009"/>
      <c r="W67" s="4009"/>
      <c r="X67" s="4010"/>
      <c r="Y67" s="4252"/>
      <c r="Z67" s="4253"/>
      <c r="AA67" s="4253"/>
      <c r="AB67" s="4253"/>
      <c r="AC67" s="4253"/>
      <c r="AD67" s="4253"/>
      <c r="AE67" s="4253"/>
      <c r="AF67" s="4253"/>
      <c r="AG67" s="4253"/>
      <c r="AH67" s="4253"/>
      <c r="AI67" s="4253"/>
      <c r="AJ67" s="4253"/>
      <c r="AK67" s="4253"/>
      <c r="AL67" s="4253"/>
      <c r="AM67" s="4253"/>
      <c r="AN67" s="4253"/>
      <c r="AO67" s="4253"/>
      <c r="AP67" s="4253"/>
      <c r="AQ67" s="4253"/>
      <c r="AR67" s="4253"/>
      <c r="AS67" s="4253"/>
      <c r="AT67" s="4253"/>
      <c r="AU67" s="4253"/>
      <c r="AV67" s="4253"/>
      <c r="AW67" s="4253"/>
      <c r="AX67" s="4253"/>
      <c r="AY67" s="425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360</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50</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101</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361</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50</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101</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50</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50</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362</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50</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50</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172</v>
      </c>
      <c r="E90" s="4057"/>
      <c r="F90" s="4057"/>
      <c r="G90" s="4058"/>
      <c r="H90" s="4059" t="s">
        <v>62</v>
      </c>
      <c r="I90" s="4060"/>
      <c r="J90" s="4060"/>
      <c r="K90" s="4060"/>
      <c r="L90" s="4060"/>
      <c r="M90" s="4060"/>
      <c r="N90" s="4060"/>
      <c r="O90" s="4060"/>
      <c r="P90" s="4060"/>
      <c r="Q90" s="4060"/>
      <c r="R90" s="4060"/>
      <c r="S90" s="4060"/>
      <c r="T90" s="4060"/>
      <c r="U90" s="4060"/>
      <c r="V90" s="4061" t="s">
        <v>172</v>
      </c>
      <c r="W90" s="4061"/>
      <c r="X90" s="4061"/>
      <c r="Y90" s="4061"/>
      <c r="Z90" s="4061" t="s">
        <v>172</v>
      </c>
      <c r="AA90" s="4061"/>
      <c r="AB90" s="4061"/>
      <c r="AC90" s="4061"/>
      <c r="AD90" s="4061" t="s">
        <v>172</v>
      </c>
      <c r="AE90" s="4061"/>
      <c r="AF90" s="4061"/>
      <c r="AG90" s="4062"/>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80.85" customHeight="1" thickBot="1" x14ac:dyDescent="0.2">
      <c r="A92" s="51"/>
      <c r="B92" s="4041" t="s">
        <v>64</v>
      </c>
      <c r="C92" s="4042"/>
      <c r="D92" s="4043" t="s">
        <v>363</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364</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35" t="s">
        <v>365</v>
      </c>
      <c r="H99" s="4036"/>
      <c r="I99" s="4036"/>
      <c r="J99" s="4036"/>
      <c r="K99" s="4036"/>
      <c r="L99" s="4036" t="s">
        <v>172</v>
      </c>
      <c r="M99" s="4036"/>
      <c r="N99" s="4036"/>
      <c r="O99" s="4036"/>
      <c r="P99" s="4036"/>
      <c r="Q99" s="4036" t="s">
        <v>172</v>
      </c>
      <c r="R99" s="4036"/>
      <c r="S99" s="4036"/>
      <c r="T99" s="4036"/>
      <c r="U99" s="4036"/>
      <c r="V99" s="4036" t="s">
        <v>172</v>
      </c>
      <c r="W99" s="4036"/>
      <c r="X99" s="4036"/>
      <c r="Y99" s="4036"/>
      <c r="Z99" s="4036"/>
      <c r="AA99" s="4036" t="s">
        <v>172</v>
      </c>
      <c r="AB99" s="4036"/>
      <c r="AC99" s="4036"/>
      <c r="AD99" s="4036"/>
      <c r="AE99" s="4036"/>
      <c r="AF99" s="4036" t="s">
        <v>172</v>
      </c>
      <c r="AG99" s="4036"/>
      <c r="AH99" s="4036"/>
      <c r="AI99" s="4036"/>
      <c r="AJ99" s="4036"/>
      <c r="AK99" s="4036" t="s">
        <v>172</v>
      </c>
      <c r="AL99" s="4036"/>
      <c r="AM99" s="4036"/>
      <c r="AN99" s="4036"/>
      <c r="AO99" s="4036"/>
      <c r="AP99" s="4036" t="s">
        <v>172</v>
      </c>
      <c r="AQ99" s="4036"/>
      <c r="AR99" s="4036"/>
      <c r="AS99" s="4036"/>
      <c r="AT99" s="4036"/>
      <c r="AU99" s="4036" t="s">
        <v>172</v>
      </c>
      <c r="AV99" s="4036"/>
      <c r="AW99" s="4036"/>
      <c r="AX99" s="4036"/>
      <c r="AY99" s="4037"/>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204.05"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084" t="s">
        <v>366</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82"/>
      <c r="I106" s="73" t="s">
        <v>172</v>
      </c>
      <c r="J106" s="73" t="s">
        <v>172</v>
      </c>
      <c r="K106" s="73" t="s">
        <v>172</v>
      </c>
      <c r="L106" s="73" t="s">
        <v>172</v>
      </c>
      <c r="M106" s="73" t="s">
        <v>172</v>
      </c>
      <c r="N106" s="73" t="s">
        <v>172</v>
      </c>
      <c r="O106" s="73" t="s">
        <v>172</v>
      </c>
      <c r="P106" s="73" t="s">
        <v>172</v>
      </c>
      <c r="Q106" s="73" t="s">
        <v>172</v>
      </c>
      <c r="R106" s="73" t="s">
        <v>172</v>
      </c>
      <c r="S106" s="73" t="s">
        <v>172</v>
      </c>
      <c r="T106" s="73" t="s">
        <v>172</v>
      </c>
      <c r="U106" s="73" t="s">
        <v>172</v>
      </c>
      <c r="V106" s="73" t="s">
        <v>172</v>
      </c>
      <c r="W106" s="73" t="s">
        <v>172</v>
      </c>
      <c r="X106" s="73" t="s">
        <v>172</v>
      </c>
      <c r="Y106" s="73" t="s">
        <v>172</v>
      </c>
      <c r="Z106" s="73" t="s">
        <v>172</v>
      </c>
      <c r="AA106" s="73" t="s">
        <v>172</v>
      </c>
      <c r="AB106" s="73" t="s">
        <v>172</v>
      </c>
      <c r="AC106" s="73" t="s">
        <v>172</v>
      </c>
      <c r="AD106" s="73" t="s">
        <v>172</v>
      </c>
      <c r="AE106" s="73" t="s">
        <v>172</v>
      </c>
      <c r="AF106" s="73" t="s">
        <v>172</v>
      </c>
      <c r="AG106" s="73" t="s">
        <v>172</v>
      </c>
      <c r="AH106" s="73" t="s">
        <v>172</v>
      </c>
      <c r="AI106" s="73" t="s">
        <v>172</v>
      </c>
      <c r="AJ106" s="73" t="s">
        <v>172</v>
      </c>
      <c r="AK106" s="73" t="s">
        <v>172</v>
      </c>
      <c r="AL106" s="73" t="s">
        <v>172</v>
      </c>
      <c r="AM106" s="73" t="s">
        <v>172</v>
      </c>
      <c r="AN106" s="73" t="s">
        <v>172</v>
      </c>
      <c r="AO106" s="73" t="s">
        <v>172</v>
      </c>
      <c r="AP106" s="73" t="s">
        <v>172</v>
      </c>
      <c r="AQ106" s="73" t="s">
        <v>172</v>
      </c>
      <c r="AR106" s="73" t="s">
        <v>172</v>
      </c>
      <c r="AS106" s="73" t="s">
        <v>172</v>
      </c>
      <c r="AT106" s="73" t="s">
        <v>172</v>
      </c>
      <c r="AU106" s="73" t="s">
        <v>172</v>
      </c>
      <c r="AV106" s="73" t="s">
        <v>172</v>
      </c>
      <c r="AW106" s="73" t="s">
        <v>172</v>
      </c>
      <c r="AX106" s="73" t="s">
        <v>172</v>
      </c>
      <c r="AY106" s="83" t="s">
        <v>172</v>
      </c>
    </row>
    <row r="107" spans="1:51" s="45" customFormat="1" ht="348.9" customHeight="1" x14ac:dyDescent="0.15">
      <c r="B107" s="3764"/>
      <c r="C107" s="3765"/>
      <c r="D107" s="3765"/>
      <c r="E107" s="3765"/>
      <c r="F107" s="3765"/>
      <c r="G107" s="3766"/>
      <c r="H107" s="69" t="s">
        <v>172</v>
      </c>
      <c r="I107" s="70" t="s">
        <v>172</v>
      </c>
      <c r="J107" s="70" t="s">
        <v>172</v>
      </c>
      <c r="K107" s="70" t="s">
        <v>172</v>
      </c>
      <c r="L107" s="70"/>
      <c r="M107" s="70" t="s">
        <v>172</v>
      </c>
      <c r="N107" s="70" t="s">
        <v>172</v>
      </c>
      <c r="O107" s="70" t="s">
        <v>172</v>
      </c>
      <c r="P107" s="70" t="s">
        <v>172</v>
      </c>
      <c r="Q107" s="70" t="s">
        <v>172</v>
      </c>
      <c r="R107" s="70" t="s">
        <v>172</v>
      </c>
      <c r="S107" s="70" t="s">
        <v>172</v>
      </c>
      <c r="T107" s="70" t="s">
        <v>172</v>
      </c>
      <c r="U107" s="70" t="s">
        <v>172</v>
      </c>
      <c r="V107" s="70" t="s">
        <v>172</v>
      </c>
      <c r="W107" s="70" t="s">
        <v>172</v>
      </c>
      <c r="X107" s="70" t="s">
        <v>172</v>
      </c>
      <c r="Y107" s="70" t="s">
        <v>172</v>
      </c>
      <c r="Z107" s="70" t="s">
        <v>172</v>
      </c>
      <c r="AA107" s="70" t="s">
        <v>172</v>
      </c>
      <c r="AB107" s="70" t="s">
        <v>172</v>
      </c>
      <c r="AC107" s="70" t="s">
        <v>172</v>
      </c>
      <c r="AD107" s="70" t="s">
        <v>172</v>
      </c>
      <c r="AE107" s="70" t="s">
        <v>172</v>
      </c>
      <c r="AF107" s="70" t="s">
        <v>172</v>
      </c>
      <c r="AG107" s="70" t="s">
        <v>172</v>
      </c>
      <c r="AH107" s="70" t="s">
        <v>172</v>
      </c>
      <c r="AI107" s="70" t="s">
        <v>172</v>
      </c>
      <c r="AJ107" s="70" t="s">
        <v>172</v>
      </c>
      <c r="AK107" s="70" t="s">
        <v>172</v>
      </c>
      <c r="AL107" s="70" t="s">
        <v>172</v>
      </c>
      <c r="AM107" s="70" t="s">
        <v>172</v>
      </c>
      <c r="AN107" s="70" t="s">
        <v>172</v>
      </c>
      <c r="AO107" s="70" t="s">
        <v>172</v>
      </c>
      <c r="AP107" s="70" t="s">
        <v>172</v>
      </c>
      <c r="AQ107" s="70" t="s">
        <v>172</v>
      </c>
      <c r="AR107" s="70" t="s">
        <v>172</v>
      </c>
      <c r="AS107" s="70" t="s">
        <v>172</v>
      </c>
      <c r="AT107" s="70" t="s">
        <v>172</v>
      </c>
      <c r="AU107" s="70" t="s">
        <v>172</v>
      </c>
      <c r="AV107" s="70" t="s">
        <v>172</v>
      </c>
      <c r="AW107" s="70" t="s">
        <v>172</v>
      </c>
      <c r="AX107" s="70" t="s">
        <v>172</v>
      </c>
      <c r="AY107" s="71" t="s">
        <v>172</v>
      </c>
    </row>
    <row r="108" spans="1:51" s="45" customFormat="1" ht="324"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367</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68.25" customHeight="1" x14ac:dyDescent="0.15">
      <c r="B113" s="3883"/>
      <c r="C113" s="3884"/>
      <c r="D113" s="3884"/>
      <c r="E113" s="3884"/>
      <c r="F113" s="3884"/>
      <c r="G113" s="3885"/>
      <c r="H113" s="4069" t="s">
        <v>368</v>
      </c>
      <c r="I113" s="3965"/>
      <c r="J113" s="3965"/>
      <c r="K113" s="3965"/>
      <c r="L113" s="3966"/>
      <c r="M113" s="4070" t="s">
        <v>369</v>
      </c>
      <c r="N113" s="4071"/>
      <c r="O113" s="4071"/>
      <c r="P113" s="4071"/>
      <c r="Q113" s="4071"/>
      <c r="R113" s="4071"/>
      <c r="S113" s="4071"/>
      <c r="T113" s="4071"/>
      <c r="U113" s="4071"/>
      <c r="V113" s="4071"/>
      <c r="W113" s="4071"/>
      <c r="X113" s="4071"/>
      <c r="Y113" s="4072"/>
      <c r="Z113" s="4073">
        <v>2.6</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370</v>
      </c>
      <c r="I114" s="3980"/>
      <c r="J114" s="3980"/>
      <c r="K114" s="3980"/>
      <c r="L114" s="3981"/>
      <c r="M114" s="4098" t="s">
        <v>371</v>
      </c>
      <c r="N114" s="4099"/>
      <c r="O114" s="4099"/>
      <c r="P114" s="4099"/>
      <c r="Q114" s="4099"/>
      <c r="R114" s="4099"/>
      <c r="S114" s="4099"/>
      <c r="T114" s="4099"/>
      <c r="U114" s="4099"/>
      <c r="V114" s="4099"/>
      <c r="W114" s="4099"/>
      <c r="X114" s="4099"/>
      <c r="Y114" s="4100"/>
      <c r="Z114" s="4101">
        <v>0</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372</v>
      </c>
      <c r="I115" s="3980"/>
      <c r="J115" s="3980"/>
      <c r="K115" s="3980"/>
      <c r="L115" s="3981"/>
      <c r="M115" s="4098" t="s">
        <v>373</v>
      </c>
      <c r="N115" s="4099"/>
      <c r="O115" s="4099"/>
      <c r="P115" s="4099"/>
      <c r="Q115" s="4099"/>
      <c r="R115" s="4099"/>
      <c r="S115" s="4099"/>
      <c r="T115" s="4099"/>
      <c r="U115" s="4099"/>
      <c r="V115" s="4099"/>
      <c r="W115" s="4099"/>
      <c r="X115" s="4099"/>
      <c r="Y115" s="4100"/>
      <c r="Z115" s="4101">
        <v>25.1</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236" t="s">
        <v>374</v>
      </c>
      <c r="I116" s="4237"/>
      <c r="J116" s="4237"/>
      <c r="K116" s="4237"/>
      <c r="L116" s="4238"/>
      <c r="M116" s="4098" t="s">
        <v>375</v>
      </c>
      <c r="N116" s="4099"/>
      <c r="O116" s="4099"/>
      <c r="P116" s="4099"/>
      <c r="Q116" s="4099"/>
      <c r="R116" s="4099"/>
      <c r="S116" s="4099"/>
      <c r="T116" s="4099"/>
      <c r="U116" s="4099"/>
      <c r="V116" s="4099"/>
      <c r="W116" s="4099"/>
      <c r="X116" s="4099"/>
      <c r="Y116" s="4100"/>
      <c r="Z116" s="4101">
        <v>2.1</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236" t="s">
        <v>376</v>
      </c>
      <c r="I117" s="4237"/>
      <c r="J117" s="4237"/>
      <c r="K117" s="4237"/>
      <c r="L117" s="4238"/>
      <c r="M117" s="4098" t="s">
        <v>377</v>
      </c>
      <c r="N117" s="4099"/>
      <c r="O117" s="4099"/>
      <c r="P117" s="4099"/>
      <c r="Q117" s="4099"/>
      <c r="R117" s="4099"/>
      <c r="S117" s="4099"/>
      <c r="T117" s="4099"/>
      <c r="U117" s="4099"/>
      <c r="V117" s="4099"/>
      <c r="W117" s="4099"/>
      <c r="X117" s="4099"/>
      <c r="Y117" s="4100"/>
      <c r="Z117" s="4101">
        <v>0</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378</v>
      </c>
      <c r="I118" s="3980"/>
      <c r="J118" s="3980"/>
      <c r="K118" s="3980"/>
      <c r="L118" s="3981"/>
      <c r="M118" s="4098" t="s">
        <v>172</v>
      </c>
      <c r="N118" s="4099"/>
      <c r="O118" s="4099"/>
      <c r="P118" s="4099"/>
      <c r="Q118" s="4099"/>
      <c r="R118" s="4099"/>
      <c r="S118" s="4099"/>
      <c r="T118" s="4099"/>
      <c r="U118" s="4099"/>
      <c r="V118" s="4099"/>
      <c r="W118" s="4099"/>
      <c r="X118" s="4099"/>
      <c r="Y118" s="4100"/>
      <c r="Z118" s="4101">
        <v>1.5</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31.300000000000004</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197</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3.25" customHeight="1" x14ac:dyDescent="0.15">
      <c r="B124" s="3883"/>
      <c r="C124" s="3884"/>
      <c r="D124" s="3884"/>
      <c r="E124" s="3884"/>
      <c r="F124" s="3884"/>
      <c r="G124" s="3885"/>
      <c r="H124" s="4069" t="s">
        <v>172</v>
      </c>
      <c r="I124" s="3965"/>
      <c r="J124" s="3965"/>
      <c r="K124" s="3965"/>
      <c r="L124" s="3966"/>
      <c r="M124" s="4070" t="s">
        <v>172</v>
      </c>
      <c r="N124" s="4071"/>
      <c r="O124" s="4071"/>
      <c r="P124" s="4071"/>
      <c r="Q124" s="4071"/>
      <c r="R124" s="4071"/>
      <c r="S124" s="4071"/>
      <c r="T124" s="4071"/>
      <c r="U124" s="4071"/>
      <c r="V124" s="4071"/>
      <c r="W124" s="4071"/>
      <c r="X124" s="4071"/>
      <c r="Y124" s="4072"/>
      <c r="Z124" s="4073" t="s">
        <v>172</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236" t="s">
        <v>172</v>
      </c>
      <c r="I127" s="4237"/>
      <c r="J127" s="4237"/>
      <c r="K127" s="4237"/>
      <c r="L127" s="4238"/>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236" t="s">
        <v>172</v>
      </c>
      <c r="I128" s="4237"/>
      <c r="J128" s="4237"/>
      <c r="K128" s="4237"/>
      <c r="L128" s="4238"/>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0</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379</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8.5" customHeight="1" x14ac:dyDescent="0.15">
      <c r="B206" s="4135">
        <v>1</v>
      </c>
      <c r="C206" s="4135">
        <v>1</v>
      </c>
      <c r="D206" s="4136" t="s">
        <v>380</v>
      </c>
      <c r="E206" s="4136"/>
      <c r="F206" s="4136"/>
      <c r="G206" s="4136"/>
      <c r="H206" s="4136"/>
      <c r="I206" s="4136"/>
      <c r="J206" s="4136"/>
      <c r="K206" s="4136"/>
      <c r="L206" s="4136"/>
      <c r="M206" s="4136"/>
      <c r="N206" s="4136" t="s">
        <v>381</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6">
        <v>31</v>
      </c>
      <c r="AM206" s="4136"/>
      <c r="AN206" s="4136"/>
      <c r="AO206" s="4136"/>
      <c r="AP206" s="4136"/>
      <c r="AQ206" s="4136"/>
      <c r="AR206" s="4136">
        <v>1</v>
      </c>
      <c r="AS206" s="4136"/>
      <c r="AT206" s="4136"/>
      <c r="AU206" s="4136"/>
      <c r="AV206" s="4239" t="s">
        <v>382</v>
      </c>
      <c r="AW206" s="4239"/>
      <c r="AX206" s="4239"/>
    </row>
    <row r="207" spans="2:51" s="45" customFormat="1" ht="36.85" customHeight="1" x14ac:dyDescent="0.15">
      <c r="B207" s="4135">
        <v>2</v>
      </c>
      <c r="C207" s="4135">
        <v>1</v>
      </c>
      <c r="D207" s="4136" t="s">
        <v>383</v>
      </c>
      <c r="E207" s="4136"/>
      <c r="F207" s="4136"/>
      <c r="G207" s="4136"/>
      <c r="H207" s="4136"/>
      <c r="I207" s="4136"/>
      <c r="J207" s="4136"/>
      <c r="K207" s="4136"/>
      <c r="L207" s="4136"/>
      <c r="M207" s="4136"/>
      <c r="N207" s="4136" t="s">
        <v>381</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v>20</v>
      </c>
      <c r="AM207" s="4136"/>
      <c r="AN207" s="4136"/>
      <c r="AO207" s="4136"/>
      <c r="AP207" s="4136"/>
      <c r="AQ207" s="4136"/>
      <c r="AR207" s="4136">
        <v>1</v>
      </c>
      <c r="AS207" s="4136"/>
      <c r="AT207" s="4136"/>
      <c r="AU207" s="4136"/>
      <c r="AV207" s="4136" t="s">
        <v>384</v>
      </c>
      <c r="AW207" s="4136"/>
      <c r="AX207" s="4136"/>
    </row>
    <row r="208" spans="2:51" s="45" customFormat="1" ht="24.0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4.0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4.0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4.0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4.0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4.0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197</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4.05" customHeight="1" x14ac:dyDescent="0.15">
      <c r="B223" s="4135">
        <v>1</v>
      </c>
      <c r="C223" s="4135">
        <v>1</v>
      </c>
      <c r="D223" s="4136" t="s">
        <v>172</v>
      </c>
      <c r="E223" s="4136"/>
      <c r="F223" s="4136"/>
      <c r="G223" s="4136"/>
      <c r="H223" s="4136"/>
      <c r="I223" s="4136"/>
      <c r="J223" s="4136"/>
      <c r="K223" s="4136"/>
      <c r="L223" s="4136"/>
      <c r="M223" s="4136"/>
      <c r="N223" s="4136" t="s">
        <v>172</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6" t="s">
        <v>172</v>
      </c>
      <c r="AM223" s="4136"/>
      <c r="AN223" s="4136"/>
      <c r="AO223" s="4136"/>
      <c r="AP223" s="4136"/>
      <c r="AQ223" s="4136"/>
      <c r="AR223" s="4136" t="s">
        <v>172</v>
      </c>
      <c r="AS223" s="4136"/>
      <c r="AT223" s="4136"/>
      <c r="AU223" s="4136"/>
      <c r="AV223" s="4136" t="s">
        <v>172</v>
      </c>
      <c r="AW223" s="4136"/>
      <c r="AX223" s="4136"/>
    </row>
    <row r="224" spans="2:50" s="45" customFormat="1" ht="24.05" customHeight="1" x14ac:dyDescent="0.15">
      <c r="B224" s="4135">
        <v>2</v>
      </c>
      <c r="C224" s="4135">
        <v>1</v>
      </c>
      <c r="D224" s="4136" t="s">
        <v>172</v>
      </c>
      <c r="E224" s="4136"/>
      <c r="F224" s="4136"/>
      <c r="G224" s="4136"/>
      <c r="H224" s="4136"/>
      <c r="I224" s="4136"/>
      <c r="J224" s="4136"/>
      <c r="K224" s="4136"/>
      <c r="L224" s="4136"/>
      <c r="M224" s="4136"/>
      <c r="N224" s="4136" t="s">
        <v>172</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t="s">
        <v>172</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172</v>
      </c>
      <c r="E225" s="4136"/>
      <c r="F225" s="4136"/>
      <c r="G225" s="4136"/>
      <c r="H225" s="4136"/>
      <c r="I225" s="4136"/>
      <c r="J225" s="4136"/>
      <c r="K225" s="4136"/>
      <c r="L225" s="4136"/>
      <c r="M225" s="4136"/>
      <c r="N225" s="4136" t="s">
        <v>172</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t="s">
        <v>172</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row r="234" spans="2:50" s="45" customFormat="1" x14ac:dyDescent="0.15">
      <c r="C234" s="77" t="s">
        <v>214</v>
      </c>
    </row>
    <row r="235" spans="2:50" s="45" customFormat="1" ht="34.549999999999997" customHeight="1" x14ac:dyDescent="0.15">
      <c r="B235" s="4135"/>
      <c r="C235" s="4135"/>
      <c r="D235" s="3846" t="s">
        <v>84</v>
      </c>
      <c r="E235" s="3846"/>
      <c r="F235" s="3846"/>
      <c r="G235" s="3846"/>
      <c r="H235" s="3846"/>
      <c r="I235" s="3846"/>
      <c r="J235" s="3846"/>
      <c r="K235" s="3846"/>
      <c r="L235" s="3846"/>
      <c r="M235" s="3846"/>
      <c r="N235" s="3846" t="s">
        <v>85</v>
      </c>
      <c r="O235" s="3846"/>
      <c r="P235" s="3846"/>
      <c r="Q235" s="3846"/>
      <c r="R235" s="3846"/>
      <c r="S235" s="3846"/>
      <c r="T235" s="3846"/>
      <c r="U235" s="3846"/>
      <c r="V235" s="3846"/>
      <c r="W235" s="3846"/>
      <c r="X235" s="3846"/>
      <c r="Y235" s="3846"/>
      <c r="Z235" s="3846"/>
      <c r="AA235" s="3846"/>
      <c r="AB235" s="3846"/>
      <c r="AC235" s="3846"/>
      <c r="AD235" s="3846"/>
      <c r="AE235" s="3846"/>
      <c r="AF235" s="3846"/>
      <c r="AG235" s="3846"/>
      <c r="AH235" s="3846"/>
      <c r="AI235" s="3846"/>
      <c r="AJ235" s="3846"/>
      <c r="AK235" s="3846"/>
      <c r="AL235" s="3846" t="s">
        <v>86</v>
      </c>
      <c r="AM235" s="3846"/>
      <c r="AN235" s="3846"/>
      <c r="AO235" s="3846"/>
      <c r="AP235" s="3846"/>
      <c r="AQ235" s="3846"/>
      <c r="AR235" s="3846" t="s">
        <v>87</v>
      </c>
      <c r="AS235" s="3846"/>
      <c r="AT235" s="3846"/>
      <c r="AU235" s="3846"/>
      <c r="AV235" s="3846" t="s">
        <v>88</v>
      </c>
      <c r="AW235" s="3846"/>
      <c r="AX235" s="3846"/>
    </row>
    <row r="236" spans="2:50" s="45" customFormat="1" ht="24.05" customHeight="1" x14ac:dyDescent="0.15">
      <c r="B236" s="4135">
        <v>1</v>
      </c>
      <c r="C236" s="4135">
        <v>1</v>
      </c>
      <c r="D236" s="4136" t="s">
        <v>172</v>
      </c>
      <c r="E236" s="4136"/>
      <c r="F236" s="4136"/>
      <c r="G236" s="4136"/>
      <c r="H236" s="4136"/>
      <c r="I236" s="4136"/>
      <c r="J236" s="4136"/>
      <c r="K236" s="4136"/>
      <c r="L236" s="4136"/>
      <c r="M236" s="4136"/>
      <c r="N236" s="4136" t="s">
        <v>172</v>
      </c>
      <c r="O236" s="4136"/>
      <c r="P236" s="4136"/>
      <c r="Q236" s="4136"/>
      <c r="R236" s="4136"/>
      <c r="S236" s="4136"/>
      <c r="T236" s="4136"/>
      <c r="U236" s="4136"/>
      <c r="V236" s="4136"/>
      <c r="W236" s="4136"/>
      <c r="X236" s="4136"/>
      <c r="Y236" s="4136"/>
      <c r="Z236" s="4136"/>
      <c r="AA236" s="4136"/>
      <c r="AB236" s="4136"/>
      <c r="AC236" s="4136"/>
      <c r="AD236" s="4136"/>
      <c r="AE236" s="4136"/>
      <c r="AF236" s="4136"/>
      <c r="AG236" s="4136"/>
      <c r="AH236" s="4136"/>
      <c r="AI236" s="4136"/>
      <c r="AJ236" s="4136"/>
      <c r="AK236" s="4136"/>
      <c r="AL236" s="4136" t="s">
        <v>172</v>
      </c>
      <c r="AM236" s="4136"/>
      <c r="AN236" s="4136"/>
      <c r="AO236" s="4136"/>
      <c r="AP236" s="4136"/>
      <c r="AQ236" s="4136"/>
      <c r="AR236" s="4136" t="s">
        <v>172</v>
      </c>
      <c r="AS236" s="4136"/>
      <c r="AT236" s="4136"/>
      <c r="AU236" s="4136"/>
      <c r="AV236" s="4136" t="s">
        <v>172</v>
      </c>
      <c r="AW236" s="4136"/>
      <c r="AX236" s="4136"/>
    </row>
    <row r="237" spans="2:50" s="45" customFormat="1" ht="24.05" customHeight="1" x14ac:dyDescent="0.15">
      <c r="B237" s="4135">
        <v>2</v>
      </c>
      <c r="C237" s="4135">
        <v>1</v>
      </c>
      <c r="D237" s="4136" t="s">
        <v>172</v>
      </c>
      <c r="E237" s="4136"/>
      <c r="F237" s="4136"/>
      <c r="G237" s="4136"/>
      <c r="H237" s="4136"/>
      <c r="I237" s="4136"/>
      <c r="J237" s="4136"/>
      <c r="K237" s="4136"/>
      <c r="L237" s="4136"/>
      <c r="M237" s="4136"/>
      <c r="N237" s="4136" t="s">
        <v>172</v>
      </c>
      <c r="O237" s="4136"/>
      <c r="P237" s="4136"/>
      <c r="Q237" s="4136"/>
      <c r="R237" s="4136"/>
      <c r="S237" s="4136"/>
      <c r="T237" s="4136"/>
      <c r="U237" s="4136"/>
      <c r="V237" s="4136"/>
      <c r="W237" s="4136"/>
      <c r="X237" s="4136"/>
      <c r="Y237" s="4136"/>
      <c r="Z237" s="4136"/>
      <c r="AA237" s="4136"/>
      <c r="AB237" s="4136"/>
      <c r="AC237" s="4136"/>
      <c r="AD237" s="4136"/>
      <c r="AE237" s="4136"/>
      <c r="AF237" s="4136"/>
      <c r="AG237" s="4136"/>
      <c r="AH237" s="4136"/>
      <c r="AI237" s="4136"/>
      <c r="AJ237" s="4136"/>
      <c r="AK237" s="4136"/>
      <c r="AL237" s="4136" t="s">
        <v>172</v>
      </c>
      <c r="AM237" s="4136"/>
      <c r="AN237" s="4136"/>
      <c r="AO237" s="4136"/>
      <c r="AP237" s="4136"/>
      <c r="AQ237" s="4136"/>
      <c r="AR237" s="4136" t="s">
        <v>172</v>
      </c>
      <c r="AS237" s="4136"/>
      <c r="AT237" s="4136"/>
      <c r="AU237" s="4136"/>
      <c r="AV237" s="4136" t="s">
        <v>172</v>
      </c>
      <c r="AW237" s="4136"/>
      <c r="AX237" s="4136"/>
    </row>
    <row r="238" spans="2:50" s="45" customFormat="1" ht="24.05" customHeight="1" x14ac:dyDescent="0.15">
      <c r="B238" s="4135">
        <v>3</v>
      </c>
      <c r="C238" s="4135">
        <v>1</v>
      </c>
      <c r="D238" s="4136" t="s">
        <v>172</v>
      </c>
      <c r="E238" s="4136"/>
      <c r="F238" s="4136"/>
      <c r="G238" s="4136"/>
      <c r="H238" s="4136"/>
      <c r="I238" s="4136"/>
      <c r="J238" s="4136"/>
      <c r="K238" s="4136"/>
      <c r="L238" s="4136"/>
      <c r="M238" s="4136"/>
      <c r="N238" s="4136" t="s">
        <v>172</v>
      </c>
      <c r="O238" s="4136"/>
      <c r="P238" s="4136"/>
      <c r="Q238" s="4136"/>
      <c r="R238" s="4136"/>
      <c r="S238" s="4136"/>
      <c r="T238" s="4136"/>
      <c r="U238" s="4136"/>
      <c r="V238" s="4136"/>
      <c r="W238" s="4136"/>
      <c r="X238" s="4136"/>
      <c r="Y238" s="4136"/>
      <c r="Z238" s="4136"/>
      <c r="AA238" s="4136"/>
      <c r="AB238" s="4136"/>
      <c r="AC238" s="4136"/>
      <c r="AD238" s="4136"/>
      <c r="AE238" s="4136"/>
      <c r="AF238" s="4136"/>
      <c r="AG238" s="4136"/>
      <c r="AH238" s="4136"/>
      <c r="AI238" s="4136"/>
      <c r="AJ238" s="4136"/>
      <c r="AK238" s="4136"/>
      <c r="AL238" s="4136" t="s">
        <v>172</v>
      </c>
      <c r="AM238" s="4136"/>
      <c r="AN238" s="4136"/>
      <c r="AO238" s="4136"/>
      <c r="AP238" s="4136"/>
      <c r="AQ238" s="4136"/>
      <c r="AR238" s="4136" t="s">
        <v>172</v>
      </c>
      <c r="AS238" s="4136"/>
      <c r="AT238" s="4136"/>
      <c r="AU238" s="4136"/>
      <c r="AV238" s="4136" t="s">
        <v>172</v>
      </c>
      <c r="AW238" s="4136"/>
      <c r="AX238" s="4136"/>
    </row>
    <row r="239" spans="2:50" s="45" customFormat="1" ht="24.05" customHeight="1" x14ac:dyDescent="0.15">
      <c r="B239" s="4135">
        <v>4</v>
      </c>
      <c r="C239" s="4135">
        <v>1</v>
      </c>
      <c r="D239" s="4136" t="s">
        <v>172</v>
      </c>
      <c r="E239" s="4136"/>
      <c r="F239" s="4136"/>
      <c r="G239" s="4136"/>
      <c r="H239" s="4136"/>
      <c r="I239" s="4136"/>
      <c r="J239" s="4136"/>
      <c r="K239" s="4136"/>
      <c r="L239" s="4136"/>
      <c r="M239" s="4136"/>
      <c r="N239" s="4136" t="s">
        <v>172</v>
      </c>
      <c r="O239" s="4136"/>
      <c r="P239" s="4136"/>
      <c r="Q239" s="4136"/>
      <c r="R239" s="4136"/>
      <c r="S239" s="4136"/>
      <c r="T239" s="4136"/>
      <c r="U239" s="4136"/>
      <c r="V239" s="4136"/>
      <c r="W239" s="4136"/>
      <c r="X239" s="4136"/>
      <c r="Y239" s="4136"/>
      <c r="Z239" s="4136"/>
      <c r="AA239" s="4136"/>
      <c r="AB239" s="4136"/>
      <c r="AC239" s="4136"/>
      <c r="AD239" s="4136"/>
      <c r="AE239" s="4136"/>
      <c r="AF239" s="4136"/>
      <c r="AG239" s="4136"/>
      <c r="AH239" s="4136"/>
      <c r="AI239" s="4136"/>
      <c r="AJ239" s="4136"/>
      <c r="AK239" s="4136"/>
      <c r="AL239" s="4136" t="s">
        <v>172</v>
      </c>
      <c r="AM239" s="4136"/>
      <c r="AN239" s="4136"/>
      <c r="AO239" s="4136"/>
      <c r="AP239" s="4136"/>
      <c r="AQ239" s="4136"/>
      <c r="AR239" s="4136" t="s">
        <v>172</v>
      </c>
      <c r="AS239" s="4136"/>
      <c r="AT239" s="4136"/>
      <c r="AU239" s="4136"/>
      <c r="AV239" s="4136" t="s">
        <v>172</v>
      </c>
      <c r="AW239" s="4136"/>
      <c r="AX239" s="4136"/>
    </row>
    <row r="240" spans="2:50" s="45" customFormat="1" ht="24.05" customHeight="1" x14ac:dyDescent="0.15">
      <c r="B240" s="4135">
        <v>5</v>
      </c>
      <c r="C240" s="4135">
        <v>1</v>
      </c>
      <c r="D240" s="4136" t="s">
        <v>172</v>
      </c>
      <c r="E240" s="4136"/>
      <c r="F240" s="4136"/>
      <c r="G240" s="4136"/>
      <c r="H240" s="4136"/>
      <c r="I240" s="4136"/>
      <c r="J240" s="4136"/>
      <c r="K240" s="4136"/>
      <c r="L240" s="4136"/>
      <c r="M240" s="4136"/>
      <c r="N240" s="4136" t="s">
        <v>172</v>
      </c>
      <c r="O240" s="4136"/>
      <c r="P240" s="4136"/>
      <c r="Q240" s="4136"/>
      <c r="R240" s="4136"/>
      <c r="S240" s="4136"/>
      <c r="T240" s="4136"/>
      <c r="U240" s="4136"/>
      <c r="V240" s="4136"/>
      <c r="W240" s="4136"/>
      <c r="X240" s="4136"/>
      <c r="Y240" s="4136"/>
      <c r="Z240" s="4136"/>
      <c r="AA240" s="4136"/>
      <c r="AB240" s="4136"/>
      <c r="AC240" s="4136"/>
      <c r="AD240" s="4136"/>
      <c r="AE240" s="4136"/>
      <c r="AF240" s="4136"/>
      <c r="AG240" s="4136"/>
      <c r="AH240" s="4136"/>
      <c r="AI240" s="4136"/>
      <c r="AJ240" s="4136"/>
      <c r="AK240" s="4136"/>
      <c r="AL240" s="4136" t="s">
        <v>172</v>
      </c>
      <c r="AM240" s="4136"/>
      <c r="AN240" s="4136"/>
      <c r="AO240" s="4136"/>
      <c r="AP240" s="4136"/>
      <c r="AQ240" s="4136"/>
      <c r="AR240" s="4136" t="s">
        <v>172</v>
      </c>
      <c r="AS240" s="4136"/>
      <c r="AT240" s="4136"/>
      <c r="AU240" s="4136"/>
      <c r="AV240" s="4136" t="s">
        <v>172</v>
      </c>
      <c r="AW240" s="4136"/>
      <c r="AX240" s="4136"/>
    </row>
    <row r="241" spans="2:50" s="45" customFormat="1" ht="24.05" customHeight="1" x14ac:dyDescent="0.15">
      <c r="B241" s="4135">
        <v>6</v>
      </c>
      <c r="C241" s="4135">
        <v>1</v>
      </c>
      <c r="D241" s="4136" t="s">
        <v>172</v>
      </c>
      <c r="E241" s="4136"/>
      <c r="F241" s="4136"/>
      <c r="G241" s="4136"/>
      <c r="H241" s="4136"/>
      <c r="I241" s="4136"/>
      <c r="J241" s="4136"/>
      <c r="K241" s="4136"/>
      <c r="L241" s="4136"/>
      <c r="M241" s="4136"/>
      <c r="N241" s="4136" t="s">
        <v>172</v>
      </c>
      <c r="O241" s="4136"/>
      <c r="P241" s="4136"/>
      <c r="Q241" s="4136"/>
      <c r="R241" s="4136"/>
      <c r="S241" s="4136"/>
      <c r="T241" s="4136"/>
      <c r="U241" s="4136"/>
      <c r="V241" s="4136"/>
      <c r="W241" s="4136"/>
      <c r="X241" s="4136"/>
      <c r="Y241" s="4136"/>
      <c r="Z241" s="4136"/>
      <c r="AA241" s="4136"/>
      <c r="AB241" s="4136"/>
      <c r="AC241" s="4136"/>
      <c r="AD241" s="4136"/>
      <c r="AE241" s="4136"/>
      <c r="AF241" s="4136"/>
      <c r="AG241" s="4136"/>
      <c r="AH241" s="4136"/>
      <c r="AI241" s="4136"/>
      <c r="AJ241" s="4136"/>
      <c r="AK241" s="4136"/>
      <c r="AL241" s="4136" t="s">
        <v>172</v>
      </c>
      <c r="AM241" s="4136"/>
      <c r="AN241" s="4136"/>
      <c r="AO241" s="4136"/>
      <c r="AP241" s="4136"/>
      <c r="AQ241" s="4136"/>
      <c r="AR241" s="4136" t="s">
        <v>172</v>
      </c>
      <c r="AS241" s="4136"/>
      <c r="AT241" s="4136"/>
      <c r="AU241" s="4136"/>
      <c r="AV241" s="4136" t="s">
        <v>172</v>
      </c>
      <c r="AW241" s="4136"/>
      <c r="AX241" s="4136"/>
    </row>
    <row r="242" spans="2:50" s="45" customFormat="1" ht="24.05" customHeight="1" x14ac:dyDescent="0.15">
      <c r="B242" s="4135">
        <v>7</v>
      </c>
      <c r="C242" s="4135">
        <v>1</v>
      </c>
      <c r="D242" s="4136" t="s">
        <v>172</v>
      </c>
      <c r="E242" s="4136"/>
      <c r="F242" s="4136"/>
      <c r="G242" s="4136"/>
      <c r="H242" s="4136"/>
      <c r="I242" s="4136"/>
      <c r="J242" s="4136"/>
      <c r="K242" s="4136"/>
      <c r="L242" s="4136"/>
      <c r="M242" s="4136"/>
      <c r="N242" s="4136" t="s">
        <v>172</v>
      </c>
      <c r="O242" s="4136"/>
      <c r="P242" s="4136"/>
      <c r="Q242" s="4136"/>
      <c r="R242" s="4136"/>
      <c r="S242" s="4136"/>
      <c r="T242" s="4136"/>
      <c r="U242" s="4136"/>
      <c r="V242" s="4136"/>
      <c r="W242" s="4136"/>
      <c r="X242" s="4136"/>
      <c r="Y242" s="4136"/>
      <c r="Z242" s="4136"/>
      <c r="AA242" s="4136"/>
      <c r="AB242" s="4136"/>
      <c r="AC242" s="4136"/>
      <c r="AD242" s="4136"/>
      <c r="AE242" s="4136"/>
      <c r="AF242" s="4136"/>
      <c r="AG242" s="4136"/>
      <c r="AH242" s="4136"/>
      <c r="AI242" s="4136"/>
      <c r="AJ242" s="4136"/>
      <c r="AK242" s="4136"/>
      <c r="AL242" s="4136" t="s">
        <v>172</v>
      </c>
      <c r="AM242" s="4136"/>
      <c r="AN242" s="4136"/>
      <c r="AO242" s="4136"/>
      <c r="AP242" s="4136"/>
      <c r="AQ242" s="4136"/>
      <c r="AR242" s="4136" t="s">
        <v>172</v>
      </c>
      <c r="AS242" s="4136"/>
      <c r="AT242" s="4136"/>
      <c r="AU242" s="4136"/>
      <c r="AV242" s="4136" t="s">
        <v>172</v>
      </c>
      <c r="AW242" s="4136"/>
      <c r="AX242" s="4136"/>
    </row>
    <row r="243" spans="2:50" s="45" customFormat="1" ht="24.05" customHeight="1" x14ac:dyDescent="0.15">
      <c r="B243" s="4135">
        <v>8</v>
      </c>
      <c r="C243" s="4135">
        <v>1</v>
      </c>
      <c r="D243" s="4136" t="s">
        <v>172</v>
      </c>
      <c r="E243" s="4136"/>
      <c r="F243" s="4136"/>
      <c r="G243" s="4136"/>
      <c r="H243" s="4136"/>
      <c r="I243" s="4136"/>
      <c r="J243" s="4136"/>
      <c r="K243" s="4136"/>
      <c r="L243" s="4136"/>
      <c r="M243" s="4136"/>
      <c r="N243" s="4136" t="s">
        <v>172</v>
      </c>
      <c r="O243" s="4136"/>
      <c r="P243" s="4136"/>
      <c r="Q243" s="4136"/>
      <c r="R243" s="4136"/>
      <c r="S243" s="4136"/>
      <c r="T243" s="4136"/>
      <c r="U243" s="4136"/>
      <c r="V243" s="4136"/>
      <c r="W243" s="4136"/>
      <c r="X243" s="4136"/>
      <c r="Y243" s="4136"/>
      <c r="Z243" s="4136"/>
      <c r="AA243" s="4136"/>
      <c r="AB243" s="4136"/>
      <c r="AC243" s="4136"/>
      <c r="AD243" s="4136"/>
      <c r="AE243" s="4136"/>
      <c r="AF243" s="4136"/>
      <c r="AG243" s="4136"/>
      <c r="AH243" s="4136"/>
      <c r="AI243" s="4136"/>
      <c r="AJ243" s="4136"/>
      <c r="AK243" s="4136"/>
      <c r="AL243" s="4136" t="s">
        <v>172</v>
      </c>
      <c r="AM243" s="4136"/>
      <c r="AN243" s="4136"/>
      <c r="AO243" s="4136"/>
      <c r="AP243" s="4136"/>
      <c r="AQ243" s="4136"/>
      <c r="AR243" s="4136" t="s">
        <v>172</v>
      </c>
      <c r="AS243" s="4136"/>
      <c r="AT243" s="4136"/>
      <c r="AU243" s="4136"/>
      <c r="AV243" s="4136" t="s">
        <v>172</v>
      </c>
      <c r="AW243" s="4136"/>
      <c r="AX243" s="4136"/>
    </row>
    <row r="244" spans="2:50" s="45" customFormat="1" ht="24.05" customHeight="1" x14ac:dyDescent="0.15">
      <c r="B244" s="4135">
        <v>9</v>
      </c>
      <c r="C244" s="4135">
        <v>1</v>
      </c>
      <c r="D244" s="4136" t="s">
        <v>172</v>
      </c>
      <c r="E244" s="4136"/>
      <c r="F244" s="4136"/>
      <c r="G244" s="4136"/>
      <c r="H244" s="4136"/>
      <c r="I244" s="4136"/>
      <c r="J244" s="4136"/>
      <c r="K244" s="4136"/>
      <c r="L244" s="4136"/>
      <c r="M244" s="4136"/>
      <c r="N244" s="4136" t="s">
        <v>172</v>
      </c>
      <c r="O244" s="4136"/>
      <c r="P244" s="4136"/>
      <c r="Q244" s="4136"/>
      <c r="R244" s="4136"/>
      <c r="S244" s="4136"/>
      <c r="T244" s="4136"/>
      <c r="U244" s="4136"/>
      <c r="V244" s="4136"/>
      <c r="W244" s="4136"/>
      <c r="X244" s="4136"/>
      <c r="Y244" s="4136"/>
      <c r="Z244" s="4136"/>
      <c r="AA244" s="4136"/>
      <c r="AB244" s="4136"/>
      <c r="AC244" s="4136"/>
      <c r="AD244" s="4136"/>
      <c r="AE244" s="4136"/>
      <c r="AF244" s="4136"/>
      <c r="AG244" s="4136"/>
      <c r="AH244" s="4136"/>
      <c r="AI244" s="4136"/>
      <c r="AJ244" s="4136"/>
      <c r="AK244" s="4136"/>
      <c r="AL244" s="4136" t="s">
        <v>172</v>
      </c>
      <c r="AM244" s="4136"/>
      <c r="AN244" s="4136"/>
      <c r="AO244" s="4136"/>
      <c r="AP244" s="4136"/>
      <c r="AQ244" s="4136"/>
      <c r="AR244" s="4136" t="s">
        <v>172</v>
      </c>
      <c r="AS244" s="4136"/>
      <c r="AT244" s="4136"/>
      <c r="AU244" s="4136"/>
      <c r="AV244" s="4136" t="s">
        <v>172</v>
      </c>
      <c r="AW244" s="4136"/>
      <c r="AX244" s="4136"/>
    </row>
    <row r="245" spans="2:50" s="45" customFormat="1" ht="24.05" customHeight="1" x14ac:dyDescent="0.15">
      <c r="B245" s="4135">
        <v>10</v>
      </c>
      <c r="C245" s="4135">
        <v>1</v>
      </c>
      <c r="D245" s="4136" t="s">
        <v>172</v>
      </c>
      <c r="E245" s="4136"/>
      <c r="F245" s="4136"/>
      <c r="G245" s="4136"/>
      <c r="H245" s="4136"/>
      <c r="I245" s="4136"/>
      <c r="J245" s="4136"/>
      <c r="K245" s="4136"/>
      <c r="L245" s="4136"/>
      <c r="M245" s="4136"/>
      <c r="N245" s="4136" t="s">
        <v>172</v>
      </c>
      <c r="O245" s="4136"/>
      <c r="P245" s="4136"/>
      <c r="Q245" s="4136"/>
      <c r="R245" s="4136"/>
      <c r="S245" s="4136"/>
      <c r="T245" s="4136"/>
      <c r="U245" s="4136"/>
      <c r="V245" s="4136"/>
      <c r="W245" s="4136"/>
      <c r="X245" s="4136"/>
      <c r="Y245" s="4136"/>
      <c r="Z245" s="4136"/>
      <c r="AA245" s="4136"/>
      <c r="AB245" s="4136"/>
      <c r="AC245" s="4136"/>
      <c r="AD245" s="4136"/>
      <c r="AE245" s="4136"/>
      <c r="AF245" s="4136"/>
      <c r="AG245" s="4136"/>
      <c r="AH245" s="4136"/>
      <c r="AI245" s="4136"/>
      <c r="AJ245" s="4136"/>
      <c r="AK245" s="4136"/>
      <c r="AL245" s="4136" t="s">
        <v>172</v>
      </c>
      <c r="AM245" s="4136"/>
      <c r="AN245" s="4136"/>
      <c r="AO245" s="4136"/>
      <c r="AP245" s="4136"/>
      <c r="AQ245" s="4136"/>
      <c r="AR245" s="4136" t="s">
        <v>172</v>
      </c>
      <c r="AS245" s="4136"/>
      <c r="AT245" s="4136"/>
      <c r="AU245" s="4136"/>
      <c r="AV245" s="4136" t="s">
        <v>172</v>
      </c>
      <c r="AW245" s="4136"/>
      <c r="AX245" s="4136"/>
    </row>
    <row r="246" spans="2:50" s="45" customFormat="1" x14ac:dyDescent="0.15"/>
  </sheetData>
  <sheetProtection formatColumns="0" formatRows="0" selectLockedCells="1"/>
  <mergeCells count="1112">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4:L114"/>
    <mergeCell ref="M114:Y114"/>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Z112:AC112"/>
    <mergeCell ref="AD112:AH112"/>
    <mergeCell ref="AI112:AU112"/>
    <mergeCell ref="AV112:AY112"/>
    <mergeCell ref="H113:L113"/>
    <mergeCell ref="M113:Y113"/>
    <mergeCell ref="Z113:AC113"/>
    <mergeCell ref="AD113:AH113"/>
    <mergeCell ref="AI113:AU113"/>
    <mergeCell ref="AV113:AY113"/>
    <mergeCell ref="B101:AY101"/>
    <mergeCell ref="B102:AY102"/>
    <mergeCell ref="M103:AA103"/>
    <mergeCell ref="AL103:AY103"/>
    <mergeCell ref="B106:G108"/>
    <mergeCell ref="B111:G154"/>
    <mergeCell ref="H111:AC111"/>
    <mergeCell ref="AD111:AY111"/>
    <mergeCell ref="H112:L112"/>
    <mergeCell ref="M112: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B97:F97"/>
    <mergeCell ref="G97:AY97"/>
    <mergeCell ref="B98:AY98"/>
    <mergeCell ref="B99:F99"/>
    <mergeCell ref="G99:AY99"/>
    <mergeCell ref="B100:AY100"/>
    <mergeCell ref="B92:C92"/>
    <mergeCell ref="D92:AY92"/>
    <mergeCell ref="D93:AY93"/>
    <mergeCell ref="D94:AY94"/>
    <mergeCell ref="D95:AY95"/>
    <mergeCell ref="B96:AY96"/>
    <mergeCell ref="D89:G89"/>
    <mergeCell ref="H89:AG89"/>
    <mergeCell ref="D90:G90"/>
    <mergeCell ref="H90:U90"/>
    <mergeCell ref="V90:AG90"/>
    <mergeCell ref="D91:G91"/>
    <mergeCell ref="H91:AG91"/>
    <mergeCell ref="D85:G85"/>
    <mergeCell ref="H85:AG85"/>
    <mergeCell ref="B86:C91"/>
    <mergeCell ref="D86:G86"/>
    <mergeCell ref="H86:AG86"/>
    <mergeCell ref="AH86:AY91"/>
    <mergeCell ref="D87:G87"/>
    <mergeCell ref="H87:AG87"/>
    <mergeCell ref="D88:G88"/>
    <mergeCell ref="H88:AG88"/>
    <mergeCell ref="B81:C85"/>
    <mergeCell ref="D81:G81"/>
    <mergeCell ref="H81:AG81"/>
    <mergeCell ref="AH81:AY85"/>
    <mergeCell ref="D82:G82"/>
    <mergeCell ref="H82:AG82"/>
    <mergeCell ref="D83:G83"/>
    <mergeCell ref="H83:AG83"/>
    <mergeCell ref="D84:G84"/>
    <mergeCell ref="H84:AG84"/>
    <mergeCell ref="B78:C80"/>
    <mergeCell ref="D78:G78"/>
    <mergeCell ref="H78:AG78"/>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S57:X57"/>
    <mergeCell ref="D58:L58"/>
    <mergeCell ref="M58:R58"/>
    <mergeCell ref="S58:X58"/>
    <mergeCell ref="B54:C67"/>
    <mergeCell ref="D54:L54"/>
    <mergeCell ref="M54:R54"/>
    <mergeCell ref="S54:X54"/>
    <mergeCell ref="D65:L65"/>
    <mergeCell ref="M65:R65"/>
    <mergeCell ref="S65:X65"/>
    <mergeCell ref="D66:L66"/>
    <mergeCell ref="M66:R66"/>
    <mergeCell ref="S66:X66"/>
    <mergeCell ref="D63:L63"/>
    <mergeCell ref="M63:R63"/>
    <mergeCell ref="S63:X63"/>
    <mergeCell ref="D64:L64"/>
    <mergeCell ref="M64:R64"/>
    <mergeCell ref="S64:X64"/>
    <mergeCell ref="D61:L61"/>
    <mergeCell ref="M61:R61"/>
    <mergeCell ref="S61:X61"/>
    <mergeCell ref="D62:L62"/>
    <mergeCell ref="M62:R62"/>
    <mergeCell ref="S62:X62"/>
    <mergeCell ref="Y54:AY54"/>
    <mergeCell ref="D55:L55"/>
    <mergeCell ref="M55:R55"/>
    <mergeCell ref="S55:X55"/>
    <mergeCell ref="Y55:AY67"/>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D59:L59"/>
    <mergeCell ref="M59:R59"/>
    <mergeCell ref="S59:X59"/>
    <mergeCell ref="D60:L60"/>
    <mergeCell ref="M60:R60"/>
    <mergeCell ref="S60:X60"/>
    <mergeCell ref="M56:R56"/>
    <mergeCell ref="S56:X56"/>
    <mergeCell ref="D57:L57"/>
    <mergeCell ref="M57:R57"/>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AP45:AT45"/>
    <mergeCell ref="AU45:AY45"/>
    <mergeCell ref="B46:G48"/>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42:AO42"/>
    <mergeCell ref="AP42:AT42"/>
    <mergeCell ref="AU42:AY42"/>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F39:AJ39"/>
    <mergeCell ref="AK39:AO39"/>
    <mergeCell ref="AP39:AT39"/>
    <mergeCell ref="AU39:AY39"/>
    <mergeCell ref="B40:G42"/>
    <mergeCell ref="H40:Y40"/>
    <mergeCell ref="Z40:AB40"/>
    <mergeCell ref="AC40:AE40"/>
    <mergeCell ref="AF40:AJ40"/>
    <mergeCell ref="AK40:AO40"/>
    <mergeCell ref="AK37:AO37"/>
    <mergeCell ref="AP37:AT37"/>
    <mergeCell ref="AU37:AY37"/>
    <mergeCell ref="H38:Y39"/>
    <mergeCell ref="Z38:AB39"/>
    <mergeCell ref="AC38:AE39"/>
    <mergeCell ref="AF38:AJ38"/>
    <mergeCell ref="AK38:AO38"/>
    <mergeCell ref="AP38:AT38"/>
    <mergeCell ref="AU38:AY38"/>
    <mergeCell ref="AU35:AY35"/>
    <mergeCell ref="AF36:AJ36"/>
    <mergeCell ref="AK36:AO36"/>
    <mergeCell ref="AP36:AT36"/>
    <mergeCell ref="AU36:AY36"/>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R1:AY2"/>
    <mergeCell ref="AK2:AQ2"/>
    <mergeCell ref="B3:AY3"/>
    <mergeCell ref="B4:G4"/>
    <mergeCell ref="H4:Y4"/>
    <mergeCell ref="Z4:AE4"/>
    <mergeCell ref="AF4:AQ5"/>
    <mergeCell ref="AR4:AY4"/>
    <mergeCell ref="B5:G5"/>
    <mergeCell ref="H5:Y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s>
  <phoneticPr fontId="2"/>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68" max="51" man="1"/>
    <brk id="104" max="51" man="1"/>
    <brk id="109" max="51" man="1"/>
    <brk id="201" max="51" man="1"/>
  </row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46"/>
  <sheetViews>
    <sheetView topLeftCell="A111"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Q1" s="44"/>
      <c r="AR1" s="4255" t="s">
        <v>385</v>
      </c>
      <c r="AS1" s="4255"/>
      <c r="AT1" s="4255"/>
      <c r="AU1" s="4255"/>
      <c r="AV1" s="4255"/>
      <c r="AW1" s="4255"/>
      <c r="AX1" s="4255"/>
      <c r="AY1" s="4255"/>
    </row>
    <row r="2" spans="2:51" s="45" customFormat="1" ht="21.8" customHeight="1" thickBot="1" x14ac:dyDescent="0.2">
      <c r="AK2" s="3726" t="s">
        <v>0</v>
      </c>
      <c r="AL2" s="3726"/>
      <c r="AM2" s="3726"/>
      <c r="AN2" s="3726"/>
      <c r="AO2" s="3726"/>
      <c r="AP2" s="3726"/>
      <c r="AQ2" s="3726"/>
      <c r="AR2" s="4256"/>
      <c r="AS2" s="4256"/>
      <c r="AT2" s="4256"/>
      <c r="AU2" s="4256"/>
      <c r="AV2" s="4256"/>
      <c r="AW2" s="4256"/>
      <c r="AX2" s="4256"/>
      <c r="AY2" s="4256"/>
    </row>
    <row r="3" spans="2:51" s="45" customFormat="1" ht="29.95" customHeight="1" thickBot="1" x14ac:dyDescent="0.2">
      <c r="B3" s="4142" t="s">
        <v>386</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60.05" customHeight="1" x14ac:dyDescent="0.15">
      <c r="B4" s="3730" t="s">
        <v>1</v>
      </c>
      <c r="C4" s="3731"/>
      <c r="D4" s="3731"/>
      <c r="E4" s="3731"/>
      <c r="F4" s="3731"/>
      <c r="G4" s="3731"/>
      <c r="H4" s="3732" t="s">
        <v>387</v>
      </c>
      <c r="I4" s="3733"/>
      <c r="J4" s="3733"/>
      <c r="K4" s="3733"/>
      <c r="L4" s="3733"/>
      <c r="M4" s="3733"/>
      <c r="N4" s="3733"/>
      <c r="O4" s="3733"/>
      <c r="P4" s="3733"/>
      <c r="Q4" s="3733"/>
      <c r="R4" s="3733"/>
      <c r="S4" s="3733"/>
      <c r="T4" s="3733"/>
      <c r="U4" s="3733"/>
      <c r="V4" s="3733"/>
      <c r="W4" s="3733"/>
      <c r="X4" s="3733"/>
      <c r="Y4" s="3734"/>
      <c r="Z4" s="3735" t="s">
        <v>388</v>
      </c>
      <c r="AA4" s="3736"/>
      <c r="AB4" s="3736"/>
      <c r="AC4" s="3736"/>
      <c r="AD4" s="3736"/>
      <c r="AE4" s="3737"/>
      <c r="AF4" s="4145" t="s">
        <v>389</v>
      </c>
      <c r="AG4" s="4146"/>
      <c r="AH4" s="4146"/>
      <c r="AI4" s="4146"/>
      <c r="AJ4" s="4146"/>
      <c r="AK4" s="4146"/>
      <c r="AL4" s="4146"/>
      <c r="AM4" s="4146"/>
      <c r="AN4" s="4146"/>
      <c r="AO4" s="4146"/>
      <c r="AP4" s="4146"/>
      <c r="AQ4" s="4147"/>
      <c r="AR4" s="3744" t="s">
        <v>2</v>
      </c>
      <c r="AS4" s="3736"/>
      <c r="AT4" s="3736"/>
      <c r="AU4" s="3736"/>
      <c r="AV4" s="3736"/>
      <c r="AW4" s="3736"/>
      <c r="AX4" s="3736"/>
      <c r="AY4" s="3745"/>
    </row>
    <row r="5" spans="2:51" s="45" customFormat="1" ht="28.15" customHeight="1" x14ac:dyDescent="0.15">
      <c r="B5" s="3746" t="s">
        <v>3</v>
      </c>
      <c r="C5" s="3747"/>
      <c r="D5" s="3747"/>
      <c r="E5" s="3747"/>
      <c r="F5" s="3747"/>
      <c r="G5" s="3748"/>
      <c r="H5" s="3749" t="s">
        <v>390</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148"/>
      <c r="AG5" s="3852"/>
      <c r="AH5" s="3852"/>
      <c r="AI5" s="3852"/>
      <c r="AJ5" s="3852"/>
      <c r="AK5" s="3852"/>
      <c r="AL5" s="3852"/>
      <c r="AM5" s="3852"/>
      <c r="AN5" s="3852"/>
      <c r="AO5" s="3852"/>
      <c r="AP5" s="3852"/>
      <c r="AQ5" s="3853"/>
      <c r="AR5" s="3798" t="s">
        <v>391</v>
      </c>
      <c r="AS5" s="3799"/>
      <c r="AT5" s="3799"/>
      <c r="AU5" s="3799"/>
      <c r="AV5" s="3799"/>
      <c r="AW5" s="3799"/>
      <c r="AX5" s="3799"/>
      <c r="AY5" s="3800"/>
    </row>
    <row r="6" spans="2:51" s="45" customFormat="1" ht="30.8" customHeight="1" x14ac:dyDescent="0.15">
      <c r="B6" s="3752" t="s">
        <v>5</v>
      </c>
      <c r="C6" s="3753"/>
      <c r="D6" s="3753"/>
      <c r="E6" s="3753"/>
      <c r="F6" s="3753"/>
      <c r="G6" s="3753"/>
      <c r="H6" s="3801" t="s">
        <v>392</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3779" t="s">
        <v>101</v>
      </c>
      <c r="I7" s="3780"/>
      <c r="J7" s="3780"/>
      <c r="K7" s="3780"/>
      <c r="L7" s="3780"/>
      <c r="M7" s="3780"/>
      <c r="N7" s="3780"/>
      <c r="O7" s="3780"/>
      <c r="P7" s="3780"/>
      <c r="Q7" s="3780"/>
      <c r="R7" s="3780"/>
      <c r="S7" s="3780"/>
      <c r="T7" s="3780"/>
      <c r="U7" s="3780"/>
      <c r="V7" s="3780"/>
      <c r="W7" s="3780"/>
      <c r="X7" s="3780"/>
      <c r="Y7" s="3781"/>
      <c r="Z7" s="3785" t="s">
        <v>393</v>
      </c>
      <c r="AA7" s="3786"/>
      <c r="AB7" s="3786"/>
      <c r="AC7" s="3786"/>
      <c r="AD7" s="3786"/>
      <c r="AE7" s="3787"/>
      <c r="AF7" s="3789" t="s">
        <v>394</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4.05" customHeight="1" x14ac:dyDescent="0.15">
      <c r="B8" s="3777"/>
      <c r="C8" s="3778"/>
      <c r="D8" s="3778"/>
      <c r="E8" s="3778"/>
      <c r="F8" s="3778"/>
      <c r="G8" s="3778"/>
      <c r="H8" s="3782"/>
      <c r="I8" s="3783"/>
      <c r="J8" s="3783"/>
      <c r="K8" s="3783"/>
      <c r="L8" s="3783"/>
      <c r="M8" s="3783"/>
      <c r="N8" s="3783"/>
      <c r="O8" s="3783"/>
      <c r="P8" s="3783"/>
      <c r="Q8" s="3783"/>
      <c r="R8" s="3783"/>
      <c r="S8" s="3783"/>
      <c r="T8" s="3783"/>
      <c r="U8" s="3783"/>
      <c r="V8" s="3783"/>
      <c r="W8" s="3783"/>
      <c r="X8" s="3783"/>
      <c r="Y8" s="378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103.75" customHeight="1" x14ac:dyDescent="0.15">
      <c r="B9" s="3752" t="s">
        <v>113</v>
      </c>
      <c r="C9" s="3753"/>
      <c r="D9" s="3753"/>
      <c r="E9" s="3753"/>
      <c r="F9" s="3753"/>
      <c r="G9" s="3753"/>
      <c r="H9" s="3754" t="s">
        <v>395</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37.30000000000001" customHeight="1" x14ac:dyDescent="0.15">
      <c r="B10" s="3752" t="s">
        <v>114</v>
      </c>
      <c r="C10" s="3753"/>
      <c r="D10" s="3753"/>
      <c r="E10" s="3753"/>
      <c r="F10" s="3753"/>
      <c r="G10" s="3753"/>
      <c r="H10" s="3754" t="s">
        <v>396</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351</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3828" t="s">
        <v>102</v>
      </c>
      <c r="AM13" s="3828"/>
      <c r="AN13" s="3828"/>
      <c r="AO13" s="3828"/>
      <c r="AP13" s="3828"/>
      <c r="AQ13" s="3828"/>
      <c r="AR13" s="3828"/>
      <c r="AS13" s="4257">
        <v>63</v>
      </c>
      <c r="AT13" s="4257"/>
      <c r="AU13" s="4257"/>
      <c r="AV13" s="4257"/>
      <c r="AW13" s="4257"/>
      <c r="AX13" s="4257"/>
      <c r="AY13" s="4258"/>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8">
        <v>193</v>
      </c>
      <c r="AF14" s="3808"/>
      <c r="AG14" s="3808"/>
      <c r="AH14" s="3808"/>
      <c r="AI14" s="3808"/>
      <c r="AJ14" s="3808"/>
      <c r="AK14" s="3808"/>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v>-57</v>
      </c>
      <c r="AF15" s="3817"/>
      <c r="AG15" s="3817"/>
      <c r="AH15" s="3817"/>
      <c r="AI15" s="3817"/>
      <c r="AJ15" s="3817"/>
      <c r="AK15" s="3817"/>
      <c r="AL15" s="3817">
        <v>57</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136</v>
      </c>
      <c r="AF16" s="3844"/>
      <c r="AG16" s="3844"/>
      <c r="AH16" s="3844"/>
      <c r="AI16" s="3844"/>
      <c r="AJ16" s="3844"/>
      <c r="AK16" s="3844"/>
      <c r="AL16" s="3844">
        <v>57</v>
      </c>
      <c r="AM16" s="3844"/>
      <c r="AN16" s="3844"/>
      <c r="AO16" s="3844"/>
      <c r="AP16" s="3844"/>
      <c r="AQ16" s="3844"/>
      <c r="AR16" s="3844"/>
      <c r="AS16" s="3844">
        <v>63</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9</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172</v>
      </c>
      <c r="R18" s="3835"/>
      <c r="S18" s="3835"/>
      <c r="T18" s="3835"/>
      <c r="U18" s="3835"/>
      <c r="V18" s="3835"/>
      <c r="W18" s="3835"/>
      <c r="X18" s="3835" t="s">
        <v>172</v>
      </c>
      <c r="Y18" s="3835"/>
      <c r="Z18" s="3835"/>
      <c r="AA18" s="3835"/>
      <c r="AB18" s="3835"/>
      <c r="AC18" s="3835"/>
      <c r="AD18" s="3835"/>
      <c r="AE18" s="3835">
        <v>6.6176470588235295E-2</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38.950000000000003" customHeight="1" x14ac:dyDescent="0.15">
      <c r="B20" s="3863"/>
      <c r="C20" s="3864"/>
      <c r="D20" s="3864"/>
      <c r="E20" s="3864"/>
      <c r="F20" s="3864"/>
      <c r="G20" s="3865"/>
      <c r="H20" s="3848" t="s">
        <v>397</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174</v>
      </c>
      <c r="AD20" s="3857"/>
      <c r="AE20" s="3857"/>
      <c r="AF20" s="3858" t="s">
        <v>172</v>
      </c>
      <c r="AG20" s="3858"/>
      <c r="AH20" s="3858"/>
      <c r="AI20" s="3858"/>
      <c r="AJ20" s="3858"/>
      <c r="AK20" s="3858" t="s">
        <v>172</v>
      </c>
      <c r="AL20" s="3858"/>
      <c r="AM20" s="3858"/>
      <c r="AN20" s="3858"/>
      <c r="AO20" s="3858"/>
      <c r="AP20" s="3858" t="s">
        <v>172</v>
      </c>
      <c r="AQ20" s="3858"/>
      <c r="AR20" s="3858"/>
      <c r="AS20" s="3858"/>
      <c r="AT20" s="3858"/>
      <c r="AU20" s="3858" t="s">
        <v>172</v>
      </c>
      <c r="AV20" s="3858"/>
      <c r="AW20" s="3858"/>
      <c r="AX20" s="3858"/>
      <c r="AY20" s="3862"/>
    </row>
    <row r="21" spans="2:51" s="45" customFormat="1" ht="38.950000000000003"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172</v>
      </c>
      <c r="AG21" s="3873"/>
      <c r="AH21" s="3873"/>
      <c r="AI21" s="3873"/>
      <c r="AJ21" s="3873"/>
      <c r="AK21" s="3873" t="s">
        <v>172</v>
      </c>
      <c r="AL21" s="3873"/>
      <c r="AM21" s="3873"/>
      <c r="AN21" s="3873"/>
      <c r="AO21" s="3873"/>
      <c r="AP21" s="3873" t="s">
        <v>172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7.95" customHeight="1" x14ac:dyDescent="0.15">
      <c r="B35" s="3883"/>
      <c r="C35" s="3884"/>
      <c r="D35" s="3884"/>
      <c r="E35" s="3884"/>
      <c r="F35" s="3884"/>
      <c r="G35" s="3885"/>
      <c r="H35" s="3848" t="s">
        <v>398</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172</v>
      </c>
      <c r="AD35" s="3899"/>
      <c r="AE35" s="3900"/>
      <c r="AF35" s="3873" t="s">
        <v>172</v>
      </c>
      <c r="AG35" s="3873"/>
      <c r="AH35" s="3873"/>
      <c r="AI35" s="3873"/>
      <c r="AJ35" s="3873"/>
      <c r="AK35" s="3873" t="s">
        <v>172</v>
      </c>
      <c r="AL35" s="3873"/>
      <c r="AM35" s="3873"/>
      <c r="AN35" s="3873"/>
      <c r="AO35" s="3873"/>
      <c r="AP35" s="3873">
        <v>94</v>
      </c>
      <c r="AQ35" s="3873"/>
      <c r="AR35" s="3873"/>
      <c r="AS35" s="3873"/>
      <c r="AT35" s="3873"/>
      <c r="AU35" s="3904" t="s">
        <v>33</v>
      </c>
      <c r="AV35" s="3877"/>
      <c r="AW35" s="3877"/>
      <c r="AX35" s="3877"/>
      <c r="AY35" s="3905"/>
    </row>
    <row r="36" spans="2:51" s="45" customFormat="1" ht="47.9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906" t="s">
        <v>172</v>
      </c>
      <c r="AG36" s="3907"/>
      <c r="AH36" s="3907"/>
      <c r="AI36" s="3907"/>
      <c r="AJ36" s="3908"/>
      <c r="AK36" s="3906" t="s">
        <v>237</v>
      </c>
      <c r="AL36" s="3907"/>
      <c r="AM36" s="3907"/>
      <c r="AN36" s="3907"/>
      <c r="AO36" s="3908"/>
      <c r="AP36" s="3906" t="s">
        <v>399</v>
      </c>
      <c r="AQ36" s="3907"/>
      <c r="AR36" s="3907"/>
      <c r="AS36" s="3907"/>
      <c r="AT36" s="3908"/>
      <c r="AU36" s="3906" t="s">
        <v>237</v>
      </c>
      <c r="AV36" s="3907"/>
      <c r="AW36" s="3907"/>
      <c r="AX36" s="3907"/>
      <c r="AY36" s="3909"/>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57.6" customHeight="1" x14ac:dyDescent="0.15">
      <c r="B49" s="3880" t="s">
        <v>34</v>
      </c>
      <c r="C49" s="3881"/>
      <c r="D49" s="3881"/>
      <c r="E49" s="3881"/>
      <c r="F49" s="3881"/>
      <c r="G49" s="3881"/>
      <c r="H49" s="4066" t="s">
        <v>400</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401</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23.1" customHeight="1" x14ac:dyDescent="0.15">
      <c r="B55" s="3946"/>
      <c r="C55" s="3947"/>
      <c r="D55" s="4182" t="s">
        <v>290</v>
      </c>
      <c r="E55" s="4183"/>
      <c r="F55" s="4183"/>
      <c r="G55" s="4183"/>
      <c r="H55" s="4183"/>
      <c r="I55" s="4183"/>
      <c r="J55" s="4183"/>
      <c r="K55" s="4183"/>
      <c r="L55" s="4184"/>
      <c r="M55" s="3928" t="s">
        <v>172</v>
      </c>
      <c r="N55" s="3928"/>
      <c r="O55" s="3928"/>
      <c r="P55" s="3928"/>
      <c r="Q55" s="3928"/>
      <c r="R55" s="3928"/>
      <c r="S55" s="3943">
        <v>35</v>
      </c>
      <c r="T55" s="3943"/>
      <c r="U55" s="3943"/>
      <c r="V55" s="3943"/>
      <c r="W55" s="3943"/>
      <c r="X55" s="3943"/>
      <c r="Y55" s="4246" t="s">
        <v>402</v>
      </c>
      <c r="Z55" s="4247"/>
      <c r="AA55" s="4247"/>
      <c r="AB55" s="4247"/>
      <c r="AC55" s="4247"/>
      <c r="AD55" s="4247"/>
      <c r="AE55" s="4247"/>
      <c r="AF55" s="4247"/>
      <c r="AG55" s="4247"/>
      <c r="AH55" s="4247"/>
      <c r="AI55" s="4247"/>
      <c r="AJ55" s="4247"/>
      <c r="AK55" s="4247"/>
      <c r="AL55" s="4247"/>
      <c r="AM55" s="4247"/>
      <c r="AN55" s="4247"/>
      <c r="AO55" s="4247"/>
      <c r="AP55" s="4247"/>
      <c r="AQ55" s="4247"/>
      <c r="AR55" s="4247"/>
      <c r="AS55" s="4247"/>
      <c r="AT55" s="4247"/>
      <c r="AU55" s="4247"/>
      <c r="AV55" s="4247"/>
      <c r="AW55" s="4247"/>
      <c r="AX55" s="4247"/>
      <c r="AY55" s="4248"/>
    </row>
    <row r="56" spans="2:51" s="45" customFormat="1" ht="23.1" customHeight="1" x14ac:dyDescent="0.15">
      <c r="B56" s="3946"/>
      <c r="C56" s="3947"/>
      <c r="D56" s="3938" t="s">
        <v>289</v>
      </c>
      <c r="E56" s="3939"/>
      <c r="F56" s="3939"/>
      <c r="G56" s="3939"/>
      <c r="H56" s="3939"/>
      <c r="I56" s="3939"/>
      <c r="J56" s="3939"/>
      <c r="K56" s="3939"/>
      <c r="L56" s="3940"/>
      <c r="M56" s="3943" t="s">
        <v>172</v>
      </c>
      <c r="N56" s="3943"/>
      <c r="O56" s="3943"/>
      <c r="P56" s="3943"/>
      <c r="Q56" s="3943"/>
      <c r="R56" s="3943"/>
      <c r="S56" s="3943">
        <v>22</v>
      </c>
      <c r="T56" s="3943"/>
      <c r="U56" s="3943"/>
      <c r="V56" s="3943"/>
      <c r="W56" s="3943"/>
      <c r="X56" s="3943"/>
      <c r="Y56" s="4249"/>
      <c r="Z56" s="4250"/>
      <c r="AA56" s="4250"/>
      <c r="AB56" s="4250"/>
      <c r="AC56" s="4250"/>
      <c r="AD56" s="4250"/>
      <c r="AE56" s="4250"/>
      <c r="AF56" s="4250"/>
      <c r="AG56" s="4250"/>
      <c r="AH56" s="4250"/>
      <c r="AI56" s="4250"/>
      <c r="AJ56" s="4250"/>
      <c r="AK56" s="4250"/>
      <c r="AL56" s="4250"/>
      <c r="AM56" s="4250"/>
      <c r="AN56" s="4250"/>
      <c r="AO56" s="4250"/>
      <c r="AP56" s="4250"/>
      <c r="AQ56" s="4250"/>
      <c r="AR56" s="4250"/>
      <c r="AS56" s="4250"/>
      <c r="AT56" s="4250"/>
      <c r="AU56" s="4250"/>
      <c r="AV56" s="4250"/>
      <c r="AW56" s="4250"/>
      <c r="AX56" s="4250"/>
      <c r="AY56" s="4251"/>
    </row>
    <row r="57" spans="2:51" s="45" customFormat="1" ht="22.6" customHeight="1" x14ac:dyDescent="0.15">
      <c r="B57" s="3946"/>
      <c r="C57" s="3947"/>
      <c r="D57" s="3938" t="s">
        <v>378</v>
      </c>
      <c r="E57" s="3939"/>
      <c r="F57" s="3939"/>
      <c r="G57" s="3939"/>
      <c r="H57" s="3939"/>
      <c r="I57" s="3939"/>
      <c r="J57" s="3939"/>
      <c r="K57" s="3939"/>
      <c r="L57" s="3940"/>
      <c r="M57" s="3943" t="s">
        <v>172</v>
      </c>
      <c r="N57" s="3943"/>
      <c r="O57" s="3943"/>
      <c r="P57" s="3943"/>
      <c r="Q57" s="3943"/>
      <c r="R57" s="3943"/>
      <c r="S57" s="3943">
        <v>6</v>
      </c>
      <c r="T57" s="3943"/>
      <c r="U57" s="3943"/>
      <c r="V57" s="3943"/>
      <c r="W57" s="3943"/>
      <c r="X57" s="3943"/>
      <c r="Y57" s="4249"/>
      <c r="Z57" s="4250"/>
      <c r="AA57" s="4250"/>
      <c r="AB57" s="4250"/>
      <c r="AC57" s="4250"/>
      <c r="AD57" s="4250"/>
      <c r="AE57" s="4250"/>
      <c r="AF57" s="4250"/>
      <c r="AG57" s="4250"/>
      <c r="AH57" s="4250"/>
      <c r="AI57" s="4250"/>
      <c r="AJ57" s="4250"/>
      <c r="AK57" s="4250"/>
      <c r="AL57" s="4250"/>
      <c r="AM57" s="4250"/>
      <c r="AN57" s="4250"/>
      <c r="AO57" s="4250"/>
      <c r="AP57" s="4250"/>
      <c r="AQ57" s="4250"/>
      <c r="AR57" s="4250"/>
      <c r="AS57" s="4250"/>
      <c r="AT57" s="4250"/>
      <c r="AU57" s="4250"/>
      <c r="AV57" s="4250"/>
      <c r="AW57" s="4250"/>
      <c r="AX57" s="4250"/>
      <c r="AY57" s="4251"/>
    </row>
    <row r="58" spans="2:51" s="45" customFormat="1" ht="21.95"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4249"/>
      <c r="Z58" s="4250"/>
      <c r="AA58" s="4250"/>
      <c r="AB58" s="4250"/>
      <c r="AC58" s="4250"/>
      <c r="AD58" s="4250"/>
      <c r="AE58" s="4250"/>
      <c r="AF58" s="4250"/>
      <c r="AG58" s="4250"/>
      <c r="AH58" s="4250"/>
      <c r="AI58" s="4250"/>
      <c r="AJ58" s="4250"/>
      <c r="AK58" s="4250"/>
      <c r="AL58" s="4250"/>
      <c r="AM58" s="4250"/>
      <c r="AN58" s="4250"/>
      <c r="AO58" s="4250"/>
      <c r="AP58" s="4250"/>
      <c r="AQ58" s="4250"/>
      <c r="AR58" s="4250"/>
      <c r="AS58" s="4250"/>
      <c r="AT58" s="4250"/>
      <c r="AU58" s="4250"/>
      <c r="AV58" s="4250"/>
      <c r="AW58" s="4250"/>
      <c r="AX58" s="4250"/>
      <c r="AY58" s="4251"/>
    </row>
    <row r="59" spans="2:51" s="45" customFormat="1" ht="21.95"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4249"/>
      <c r="Z59" s="4250"/>
      <c r="AA59" s="4250"/>
      <c r="AB59" s="4250"/>
      <c r="AC59" s="4250"/>
      <c r="AD59" s="4250"/>
      <c r="AE59" s="4250"/>
      <c r="AF59" s="4250"/>
      <c r="AG59" s="4250"/>
      <c r="AH59" s="4250"/>
      <c r="AI59" s="4250"/>
      <c r="AJ59" s="4250"/>
      <c r="AK59" s="4250"/>
      <c r="AL59" s="4250"/>
      <c r="AM59" s="4250"/>
      <c r="AN59" s="4250"/>
      <c r="AO59" s="4250"/>
      <c r="AP59" s="4250"/>
      <c r="AQ59" s="4250"/>
      <c r="AR59" s="4250"/>
      <c r="AS59" s="4250"/>
      <c r="AT59" s="4250"/>
      <c r="AU59" s="4250"/>
      <c r="AV59" s="4250"/>
      <c r="AW59" s="4250"/>
      <c r="AX59" s="4250"/>
      <c r="AY59" s="4251"/>
    </row>
    <row r="60" spans="2:51" s="45" customFormat="1" ht="21.95"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4249"/>
      <c r="Z60" s="4250"/>
      <c r="AA60" s="4250"/>
      <c r="AB60" s="4250"/>
      <c r="AC60" s="4250"/>
      <c r="AD60" s="4250"/>
      <c r="AE60" s="4250"/>
      <c r="AF60" s="4250"/>
      <c r="AG60" s="4250"/>
      <c r="AH60" s="4250"/>
      <c r="AI60" s="4250"/>
      <c r="AJ60" s="4250"/>
      <c r="AK60" s="4250"/>
      <c r="AL60" s="4250"/>
      <c r="AM60" s="4250"/>
      <c r="AN60" s="4250"/>
      <c r="AO60" s="4250"/>
      <c r="AP60" s="4250"/>
      <c r="AQ60" s="4250"/>
      <c r="AR60" s="4250"/>
      <c r="AS60" s="4250"/>
      <c r="AT60" s="4250"/>
      <c r="AU60" s="4250"/>
      <c r="AV60" s="4250"/>
      <c r="AW60" s="4250"/>
      <c r="AX60" s="4250"/>
      <c r="AY60" s="4251"/>
    </row>
    <row r="61" spans="2:51" s="45" customFormat="1" ht="21.95"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4249"/>
      <c r="Z61" s="4250"/>
      <c r="AA61" s="4250"/>
      <c r="AB61" s="4250"/>
      <c r="AC61" s="4250"/>
      <c r="AD61" s="4250"/>
      <c r="AE61" s="4250"/>
      <c r="AF61" s="4250"/>
      <c r="AG61" s="4250"/>
      <c r="AH61" s="4250"/>
      <c r="AI61" s="4250"/>
      <c r="AJ61" s="4250"/>
      <c r="AK61" s="4250"/>
      <c r="AL61" s="4250"/>
      <c r="AM61" s="4250"/>
      <c r="AN61" s="4250"/>
      <c r="AO61" s="4250"/>
      <c r="AP61" s="4250"/>
      <c r="AQ61" s="4250"/>
      <c r="AR61" s="4250"/>
      <c r="AS61" s="4250"/>
      <c r="AT61" s="4250"/>
      <c r="AU61" s="4250"/>
      <c r="AV61" s="4250"/>
      <c r="AW61" s="4250"/>
      <c r="AX61" s="4250"/>
      <c r="AY61" s="425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4249"/>
      <c r="Z62" s="4250"/>
      <c r="AA62" s="4250"/>
      <c r="AB62" s="4250"/>
      <c r="AC62" s="4250"/>
      <c r="AD62" s="4250"/>
      <c r="AE62" s="4250"/>
      <c r="AF62" s="4250"/>
      <c r="AG62" s="4250"/>
      <c r="AH62" s="4250"/>
      <c r="AI62" s="4250"/>
      <c r="AJ62" s="4250"/>
      <c r="AK62" s="4250"/>
      <c r="AL62" s="4250"/>
      <c r="AM62" s="4250"/>
      <c r="AN62" s="4250"/>
      <c r="AO62" s="4250"/>
      <c r="AP62" s="4250"/>
      <c r="AQ62" s="4250"/>
      <c r="AR62" s="4250"/>
      <c r="AS62" s="4250"/>
      <c r="AT62" s="4250"/>
      <c r="AU62" s="4250"/>
      <c r="AV62" s="4250"/>
      <c r="AW62" s="4250"/>
      <c r="AX62" s="4250"/>
      <c r="AY62" s="425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4249"/>
      <c r="Z63" s="4250"/>
      <c r="AA63" s="4250"/>
      <c r="AB63" s="4250"/>
      <c r="AC63" s="4250"/>
      <c r="AD63" s="4250"/>
      <c r="AE63" s="4250"/>
      <c r="AF63" s="4250"/>
      <c r="AG63" s="4250"/>
      <c r="AH63" s="4250"/>
      <c r="AI63" s="4250"/>
      <c r="AJ63" s="4250"/>
      <c r="AK63" s="4250"/>
      <c r="AL63" s="4250"/>
      <c r="AM63" s="4250"/>
      <c r="AN63" s="4250"/>
      <c r="AO63" s="4250"/>
      <c r="AP63" s="4250"/>
      <c r="AQ63" s="4250"/>
      <c r="AR63" s="4250"/>
      <c r="AS63" s="4250"/>
      <c r="AT63" s="4250"/>
      <c r="AU63" s="4250"/>
      <c r="AV63" s="4250"/>
      <c r="AW63" s="4250"/>
      <c r="AX63" s="4250"/>
      <c r="AY63" s="425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4249"/>
      <c r="Z64" s="4250"/>
      <c r="AA64" s="4250"/>
      <c r="AB64" s="4250"/>
      <c r="AC64" s="4250"/>
      <c r="AD64" s="4250"/>
      <c r="AE64" s="4250"/>
      <c r="AF64" s="4250"/>
      <c r="AG64" s="4250"/>
      <c r="AH64" s="4250"/>
      <c r="AI64" s="4250"/>
      <c r="AJ64" s="4250"/>
      <c r="AK64" s="4250"/>
      <c r="AL64" s="4250"/>
      <c r="AM64" s="4250"/>
      <c r="AN64" s="4250"/>
      <c r="AO64" s="4250"/>
      <c r="AP64" s="4250"/>
      <c r="AQ64" s="4250"/>
      <c r="AR64" s="4250"/>
      <c r="AS64" s="4250"/>
      <c r="AT64" s="4250"/>
      <c r="AU64" s="4250"/>
      <c r="AV64" s="4250"/>
      <c r="AW64" s="4250"/>
      <c r="AX64" s="4250"/>
      <c r="AY64" s="425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4249"/>
      <c r="Z65" s="4250"/>
      <c r="AA65" s="4250"/>
      <c r="AB65" s="4250"/>
      <c r="AC65" s="4250"/>
      <c r="AD65" s="4250"/>
      <c r="AE65" s="4250"/>
      <c r="AF65" s="4250"/>
      <c r="AG65" s="4250"/>
      <c r="AH65" s="4250"/>
      <c r="AI65" s="4250"/>
      <c r="AJ65" s="4250"/>
      <c r="AK65" s="4250"/>
      <c r="AL65" s="4250"/>
      <c r="AM65" s="4250"/>
      <c r="AN65" s="4250"/>
      <c r="AO65" s="4250"/>
      <c r="AP65" s="4250"/>
      <c r="AQ65" s="4250"/>
      <c r="AR65" s="4250"/>
      <c r="AS65" s="4250"/>
      <c r="AT65" s="4250"/>
      <c r="AU65" s="4250"/>
      <c r="AV65" s="4250"/>
      <c r="AW65" s="4250"/>
      <c r="AX65" s="4250"/>
      <c r="AY65" s="425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4249"/>
      <c r="Z66" s="4250"/>
      <c r="AA66" s="4250"/>
      <c r="AB66" s="4250"/>
      <c r="AC66" s="4250"/>
      <c r="AD66" s="4250"/>
      <c r="AE66" s="4250"/>
      <c r="AF66" s="4250"/>
      <c r="AG66" s="4250"/>
      <c r="AH66" s="4250"/>
      <c r="AI66" s="4250"/>
      <c r="AJ66" s="4250"/>
      <c r="AK66" s="4250"/>
      <c r="AL66" s="4250"/>
      <c r="AM66" s="4250"/>
      <c r="AN66" s="4250"/>
      <c r="AO66" s="4250"/>
      <c r="AP66" s="4250"/>
      <c r="AQ66" s="4250"/>
      <c r="AR66" s="4250"/>
      <c r="AS66" s="4250"/>
      <c r="AT66" s="4250"/>
      <c r="AU66" s="4250"/>
      <c r="AV66" s="4250"/>
      <c r="AW66" s="4250"/>
      <c r="AX66" s="4250"/>
      <c r="AY66" s="4251"/>
    </row>
    <row r="67" spans="1:51" s="45" customFormat="1" ht="23.1" customHeight="1" x14ac:dyDescent="0.15">
      <c r="B67" s="3948"/>
      <c r="C67" s="3949"/>
      <c r="D67" s="4005" t="s">
        <v>21</v>
      </c>
      <c r="E67" s="4006"/>
      <c r="F67" s="4006"/>
      <c r="G67" s="4006"/>
      <c r="H67" s="4006"/>
      <c r="I67" s="4006"/>
      <c r="J67" s="4006"/>
      <c r="K67" s="4006"/>
      <c r="L67" s="4007"/>
      <c r="M67" s="4008">
        <v>0</v>
      </c>
      <c r="N67" s="4009"/>
      <c r="O67" s="4009"/>
      <c r="P67" s="4009"/>
      <c r="Q67" s="4009"/>
      <c r="R67" s="4010"/>
      <c r="S67" s="4008">
        <v>63</v>
      </c>
      <c r="T67" s="4009"/>
      <c r="U67" s="4009"/>
      <c r="V67" s="4009"/>
      <c r="W67" s="4009"/>
      <c r="X67" s="4010"/>
      <c r="Y67" s="4252"/>
      <c r="Z67" s="4253"/>
      <c r="AA67" s="4253"/>
      <c r="AB67" s="4253"/>
      <c r="AC67" s="4253"/>
      <c r="AD67" s="4253"/>
      <c r="AE67" s="4253"/>
      <c r="AF67" s="4253"/>
      <c r="AG67" s="4253"/>
      <c r="AH67" s="4253"/>
      <c r="AI67" s="4253"/>
      <c r="AJ67" s="4253"/>
      <c r="AK67" s="4253"/>
      <c r="AL67" s="4253"/>
      <c r="AM67" s="4253"/>
      <c r="AN67" s="4253"/>
      <c r="AO67" s="4253"/>
      <c r="AP67" s="4253"/>
      <c r="AQ67" s="4253"/>
      <c r="AR67" s="4253"/>
      <c r="AS67" s="4253"/>
      <c r="AT67" s="4253"/>
      <c r="AU67" s="4253"/>
      <c r="AV67" s="4253"/>
      <c r="AW67" s="4253"/>
      <c r="AX67" s="4253"/>
      <c r="AY67" s="425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403</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50</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50</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404</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50</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101</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101</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172</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101</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101</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172</v>
      </c>
      <c r="E90" s="4057"/>
      <c r="F90" s="4057"/>
      <c r="G90" s="4058"/>
      <c r="H90" s="4264" t="s">
        <v>62</v>
      </c>
      <c r="I90" s="4265"/>
      <c r="J90" s="4265"/>
      <c r="K90" s="4265"/>
      <c r="L90" s="4265"/>
      <c r="M90" s="4265"/>
      <c r="N90" s="4265"/>
      <c r="O90" s="4265"/>
      <c r="P90" s="4265"/>
      <c r="Q90" s="4265"/>
      <c r="R90" s="4265"/>
      <c r="S90" s="4265"/>
      <c r="T90" s="4265"/>
      <c r="U90" s="4265"/>
      <c r="V90" s="4061" t="s">
        <v>172</v>
      </c>
      <c r="W90" s="4061"/>
      <c r="X90" s="4061"/>
      <c r="Y90" s="4061"/>
      <c r="Z90" s="4061" t="s">
        <v>172</v>
      </c>
      <c r="AA90" s="4061"/>
      <c r="AB90" s="4061"/>
      <c r="AC90" s="4061"/>
      <c r="AD90" s="4061" t="s">
        <v>172</v>
      </c>
      <c r="AE90" s="4061"/>
      <c r="AF90" s="4061"/>
      <c r="AG90" s="4062"/>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80.85" customHeight="1" thickBot="1" x14ac:dyDescent="0.2">
      <c r="A92" s="51"/>
      <c r="B92" s="4041" t="s">
        <v>64</v>
      </c>
      <c r="C92" s="4042"/>
      <c r="D92" s="4043" t="s">
        <v>405</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406</v>
      </c>
      <c r="H97" s="4259"/>
      <c r="I97" s="4259"/>
      <c r="J97" s="4259"/>
      <c r="K97" s="4259"/>
      <c r="L97" s="4259" t="s">
        <v>172</v>
      </c>
      <c r="M97" s="4259"/>
      <c r="N97" s="4259"/>
      <c r="O97" s="4259"/>
      <c r="P97" s="4259"/>
      <c r="Q97" s="4259" t="s">
        <v>172</v>
      </c>
      <c r="R97" s="4259"/>
      <c r="S97" s="4259"/>
      <c r="T97" s="4259"/>
      <c r="U97" s="4259"/>
      <c r="V97" s="4259" t="s">
        <v>172</v>
      </c>
      <c r="W97" s="4259"/>
      <c r="X97" s="4259"/>
      <c r="Y97" s="4259"/>
      <c r="Z97" s="4259"/>
      <c r="AA97" s="4259" t="s">
        <v>172</v>
      </c>
      <c r="AB97" s="4259"/>
      <c r="AC97" s="4259"/>
      <c r="AD97" s="4259"/>
      <c r="AE97" s="4259"/>
      <c r="AF97" s="4259" t="s">
        <v>172</v>
      </c>
      <c r="AG97" s="4259"/>
      <c r="AH97" s="4259"/>
      <c r="AI97" s="4259"/>
      <c r="AJ97" s="4259"/>
      <c r="AK97" s="4259" t="s">
        <v>172</v>
      </c>
      <c r="AL97" s="4259"/>
      <c r="AM97" s="4259"/>
      <c r="AN97" s="4259"/>
      <c r="AO97" s="4259"/>
      <c r="AP97" s="4259" t="s">
        <v>172</v>
      </c>
      <c r="AQ97" s="4259"/>
      <c r="AR97" s="4259"/>
      <c r="AS97" s="4259"/>
      <c r="AT97" s="4259"/>
      <c r="AU97" s="4259" t="s">
        <v>172</v>
      </c>
      <c r="AV97" s="4259"/>
      <c r="AW97" s="4259"/>
      <c r="AX97" s="4259"/>
      <c r="AY97" s="4260"/>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261" t="s">
        <v>407</v>
      </c>
      <c r="H99" s="4262"/>
      <c r="I99" s="4262"/>
      <c r="J99" s="4262"/>
      <c r="K99" s="4262"/>
      <c r="L99" s="4262" t="s">
        <v>172</v>
      </c>
      <c r="M99" s="4262"/>
      <c r="N99" s="4262"/>
      <c r="O99" s="4262"/>
      <c r="P99" s="4262"/>
      <c r="Q99" s="4262" t="s">
        <v>172</v>
      </c>
      <c r="R99" s="4262"/>
      <c r="S99" s="4262"/>
      <c r="T99" s="4262"/>
      <c r="U99" s="4262"/>
      <c r="V99" s="4262" t="s">
        <v>172</v>
      </c>
      <c r="W99" s="4262"/>
      <c r="X99" s="4262"/>
      <c r="Y99" s="4262"/>
      <c r="Z99" s="4262"/>
      <c r="AA99" s="4262" t="s">
        <v>172</v>
      </c>
      <c r="AB99" s="4262"/>
      <c r="AC99" s="4262"/>
      <c r="AD99" s="4262"/>
      <c r="AE99" s="4262"/>
      <c r="AF99" s="4262" t="s">
        <v>172</v>
      </c>
      <c r="AG99" s="4262"/>
      <c r="AH99" s="4262"/>
      <c r="AI99" s="4262"/>
      <c r="AJ99" s="4262"/>
      <c r="AK99" s="4262" t="s">
        <v>172</v>
      </c>
      <c r="AL99" s="4262"/>
      <c r="AM99" s="4262"/>
      <c r="AN99" s="4262"/>
      <c r="AO99" s="4262"/>
      <c r="AP99" s="4262" t="s">
        <v>172</v>
      </c>
      <c r="AQ99" s="4262"/>
      <c r="AR99" s="4262"/>
      <c r="AS99" s="4262"/>
      <c r="AT99" s="4262"/>
      <c r="AU99" s="4262" t="s">
        <v>172</v>
      </c>
      <c r="AV99" s="4262"/>
      <c r="AW99" s="4262"/>
      <c r="AX99" s="4262"/>
      <c r="AY99" s="4263"/>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204.05"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084" t="s">
        <v>408</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82"/>
      <c r="I106" s="73"/>
      <c r="J106" s="73"/>
      <c r="K106" s="73"/>
      <c r="L106" s="73"/>
      <c r="M106" s="73"/>
      <c r="N106" s="73"/>
      <c r="O106" s="73"/>
      <c r="P106" s="73"/>
      <c r="Q106" s="73"/>
      <c r="R106" s="73"/>
      <c r="S106" s="73"/>
      <c r="T106" s="73"/>
      <c r="U106" s="73"/>
      <c r="V106" s="73"/>
      <c r="W106" s="73"/>
      <c r="X106" s="73"/>
      <c r="Y106" s="73"/>
      <c r="Z106" s="73"/>
      <c r="AA106" s="73"/>
      <c r="AB106" s="73"/>
      <c r="AC106" s="73"/>
      <c r="AD106" s="73"/>
      <c r="AE106" s="73"/>
      <c r="AF106" s="73"/>
      <c r="AG106" s="73"/>
      <c r="AH106" s="73"/>
      <c r="AI106" s="73"/>
      <c r="AJ106" s="73"/>
      <c r="AK106" s="73"/>
      <c r="AL106" s="73"/>
      <c r="AM106" s="73"/>
      <c r="AN106" s="73"/>
      <c r="AO106" s="73"/>
      <c r="AP106" s="73"/>
      <c r="AQ106" s="73"/>
      <c r="AR106" s="73"/>
      <c r="AS106" s="73"/>
      <c r="AT106" s="73"/>
      <c r="AU106" s="73"/>
      <c r="AV106" s="73"/>
      <c r="AW106" s="73"/>
      <c r="AX106" s="73"/>
      <c r="AY106" s="83"/>
    </row>
    <row r="107" spans="1:51" s="45" customFormat="1" ht="348.9" customHeight="1" x14ac:dyDescent="0.15">
      <c r="B107" s="3764"/>
      <c r="C107" s="3765"/>
      <c r="D107" s="3765"/>
      <c r="E107" s="3765"/>
      <c r="F107" s="3765"/>
      <c r="G107" s="3766"/>
      <c r="H107" s="69"/>
      <c r="I107" s="70"/>
      <c r="J107" s="70"/>
      <c r="K107" s="70"/>
      <c r="L107" s="70"/>
      <c r="M107" s="70"/>
      <c r="N107" s="70"/>
      <c r="O107" s="70"/>
      <c r="P107" s="70"/>
      <c r="Q107" s="70"/>
      <c r="R107" s="70"/>
      <c r="S107" s="70"/>
      <c r="T107" s="70"/>
      <c r="U107" s="70"/>
      <c r="V107" s="70"/>
      <c r="W107" s="70"/>
      <c r="X107" s="70"/>
      <c r="Y107" s="70"/>
      <c r="Z107" s="70"/>
      <c r="AA107" s="70"/>
      <c r="AB107" s="70"/>
      <c r="AC107" s="70"/>
      <c r="AD107" s="70"/>
      <c r="AE107" s="70"/>
      <c r="AF107" s="70"/>
      <c r="AG107" s="70"/>
      <c r="AH107" s="70"/>
      <c r="AI107" s="70"/>
      <c r="AJ107" s="70"/>
      <c r="AK107" s="70"/>
      <c r="AL107" s="70"/>
      <c r="AM107" s="70"/>
      <c r="AN107" s="70"/>
      <c r="AO107" s="70"/>
      <c r="AP107" s="70"/>
      <c r="AQ107" s="70"/>
      <c r="AR107" s="70"/>
      <c r="AS107" s="70"/>
      <c r="AT107" s="70"/>
      <c r="AU107" s="70"/>
      <c r="AV107" s="70"/>
      <c r="AW107" s="70"/>
      <c r="AX107" s="70"/>
      <c r="AY107" s="71"/>
    </row>
    <row r="108" spans="1:51" s="45" customFormat="1" ht="324" customHeight="1" thickBot="1" x14ac:dyDescent="0.2">
      <c r="B108" s="3764"/>
      <c r="C108" s="3765"/>
      <c r="D108" s="3765"/>
      <c r="E108" s="3765"/>
      <c r="F108" s="3765"/>
      <c r="G108" s="3766"/>
      <c r="H108" s="69"/>
      <c r="I108" s="70"/>
      <c r="J108" s="70"/>
      <c r="K108" s="70"/>
      <c r="L108" s="70"/>
      <c r="M108" s="70"/>
      <c r="N108" s="70"/>
      <c r="O108" s="70"/>
      <c r="P108" s="70"/>
      <c r="Q108" s="70"/>
      <c r="R108" s="70"/>
      <c r="S108" s="70"/>
      <c r="T108" s="70"/>
      <c r="U108" s="70"/>
      <c r="V108" s="70"/>
      <c r="W108" s="70"/>
      <c r="X108" s="70"/>
      <c r="Y108" s="70"/>
      <c r="Z108" s="70"/>
      <c r="AA108" s="70"/>
      <c r="AB108" s="70"/>
      <c r="AC108" s="70"/>
      <c r="AD108" s="70"/>
      <c r="AE108" s="70"/>
      <c r="AF108" s="70"/>
      <c r="AG108" s="70"/>
      <c r="AH108" s="70"/>
      <c r="AI108" s="70"/>
      <c r="AJ108" s="70"/>
      <c r="AK108" s="70"/>
      <c r="AL108" s="70"/>
      <c r="AM108" s="70"/>
      <c r="AN108" s="70"/>
      <c r="AO108" s="70"/>
      <c r="AP108" s="70"/>
      <c r="AQ108" s="70"/>
      <c r="AR108" s="70"/>
      <c r="AS108" s="70"/>
      <c r="AT108" s="70"/>
      <c r="AU108" s="70"/>
      <c r="AV108" s="70"/>
      <c r="AW108" s="70"/>
      <c r="AX108" s="70"/>
      <c r="AY108" s="71"/>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409</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069" t="s">
        <v>290</v>
      </c>
      <c r="I113" s="3965"/>
      <c r="J113" s="3965"/>
      <c r="K113" s="3965"/>
      <c r="L113" s="3966"/>
      <c r="M113" s="4070" t="s">
        <v>410</v>
      </c>
      <c r="N113" s="4071"/>
      <c r="O113" s="4071"/>
      <c r="P113" s="4071"/>
      <c r="Q113" s="4071"/>
      <c r="R113" s="4071"/>
      <c r="S113" s="4071"/>
      <c r="T113" s="4071"/>
      <c r="U113" s="4071"/>
      <c r="V113" s="4071"/>
      <c r="W113" s="4071"/>
      <c r="X113" s="4071"/>
      <c r="Y113" s="4072"/>
      <c r="Z113" s="4073">
        <v>6</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411</v>
      </c>
      <c r="I114" s="3980"/>
      <c r="J114" s="3980"/>
      <c r="K114" s="3980"/>
      <c r="L114" s="3981"/>
      <c r="M114" s="4098" t="s">
        <v>412</v>
      </c>
      <c r="N114" s="4099"/>
      <c r="O114" s="4099"/>
      <c r="P114" s="4099"/>
      <c r="Q114" s="4099"/>
      <c r="R114" s="4099"/>
      <c r="S114" s="4099"/>
      <c r="T114" s="4099"/>
      <c r="U114" s="4099"/>
      <c r="V114" s="4099"/>
      <c r="W114" s="4099"/>
      <c r="X114" s="4099"/>
      <c r="Y114" s="4100"/>
      <c r="Z114" s="4101">
        <v>2.1</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304</v>
      </c>
      <c r="I115" s="3980"/>
      <c r="J115" s="3980"/>
      <c r="K115" s="3980"/>
      <c r="L115" s="3981"/>
      <c r="M115" s="4098" t="s">
        <v>413</v>
      </c>
      <c r="N115" s="4099"/>
      <c r="O115" s="4099"/>
      <c r="P115" s="4099"/>
      <c r="Q115" s="4099"/>
      <c r="R115" s="4099"/>
      <c r="S115" s="4099"/>
      <c r="T115" s="4099"/>
      <c r="U115" s="4099"/>
      <c r="V115" s="4099"/>
      <c r="W115" s="4099"/>
      <c r="X115" s="4099"/>
      <c r="Y115" s="4100"/>
      <c r="Z115" s="4101">
        <v>1.2</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172</v>
      </c>
      <c r="I116" s="3980"/>
      <c r="J116" s="3980"/>
      <c r="K116" s="3980"/>
      <c r="L116" s="3981"/>
      <c r="M116" s="4098" t="s">
        <v>172</v>
      </c>
      <c r="N116" s="4099"/>
      <c r="O116" s="4099"/>
      <c r="P116" s="4099"/>
      <c r="Q116" s="4099"/>
      <c r="R116" s="4099"/>
      <c r="S116" s="4099"/>
      <c r="T116" s="4099"/>
      <c r="U116" s="4099"/>
      <c r="V116" s="4099"/>
      <c r="W116" s="4099"/>
      <c r="X116" s="4099"/>
      <c r="Y116" s="4100"/>
      <c r="Z116" s="4101" t="s">
        <v>172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9.2999999999999989</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197</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customHeight="1" x14ac:dyDescent="0.15">
      <c r="B124" s="3883"/>
      <c r="C124" s="3884"/>
      <c r="D124" s="3884"/>
      <c r="E124" s="3884"/>
      <c r="F124" s="3884"/>
      <c r="G124" s="3885"/>
      <c r="H124" s="4069" t="s">
        <v>172</v>
      </c>
      <c r="I124" s="3965"/>
      <c r="J124" s="3965"/>
      <c r="K124" s="3965"/>
      <c r="L124" s="3966"/>
      <c r="M124" s="4070" t="s">
        <v>172</v>
      </c>
      <c r="N124" s="4071"/>
      <c r="O124" s="4071"/>
      <c r="P124" s="4071"/>
      <c r="Q124" s="4071"/>
      <c r="R124" s="4071"/>
      <c r="S124" s="4071"/>
      <c r="T124" s="4071"/>
      <c r="U124" s="4071"/>
      <c r="V124" s="4071"/>
      <c r="W124" s="4071"/>
      <c r="X124" s="4071"/>
      <c r="Y124" s="4072"/>
      <c r="Z124" s="4073" t="s">
        <v>172</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0</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414</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33.75" customHeight="1" x14ac:dyDescent="0.15">
      <c r="B206" s="4135">
        <v>1</v>
      </c>
      <c r="C206" s="4135">
        <v>1</v>
      </c>
      <c r="D206" s="4136" t="s">
        <v>327</v>
      </c>
      <c r="E206" s="4136"/>
      <c r="F206" s="4136"/>
      <c r="G206" s="4136"/>
      <c r="H206" s="4136"/>
      <c r="I206" s="4136"/>
      <c r="J206" s="4136"/>
      <c r="K206" s="4136"/>
      <c r="L206" s="4136"/>
      <c r="M206" s="4136"/>
      <c r="N206" s="4136" t="s">
        <v>415</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6">
        <v>9</v>
      </c>
      <c r="AM206" s="4136"/>
      <c r="AN206" s="4136"/>
      <c r="AO206" s="4136"/>
      <c r="AP206" s="4136"/>
      <c r="AQ206" s="4136"/>
      <c r="AR206" s="4136">
        <v>1</v>
      </c>
      <c r="AS206" s="4136"/>
      <c r="AT206" s="4136"/>
      <c r="AU206" s="4136"/>
      <c r="AV206" s="4266">
        <v>0.9</v>
      </c>
      <c r="AW206" s="4266"/>
      <c r="AX206" s="4266"/>
    </row>
    <row r="207" spans="2:51" s="45" customFormat="1" ht="24.05" customHeight="1" x14ac:dyDescent="0.15">
      <c r="B207" s="4135">
        <v>2</v>
      </c>
      <c r="C207" s="4135">
        <v>1</v>
      </c>
      <c r="D207" s="4136" t="s">
        <v>172</v>
      </c>
      <c r="E207" s="4136"/>
      <c r="F207" s="4136"/>
      <c r="G207" s="4136"/>
      <c r="H207" s="4136"/>
      <c r="I207" s="4136"/>
      <c r="J207" s="4136"/>
      <c r="K207" s="4136"/>
      <c r="L207" s="4136"/>
      <c r="M207" s="4136"/>
      <c r="N207" s="4136" t="s">
        <v>172</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t="s">
        <v>172</v>
      </c>
      <c r="AM207" s="4136"/>
      <c r="AN207" s="4136"/>
      <c r="AO207" s="4136"/>
      <c r="AP207" s="4136"/>
      <c r="AQ207" s="4136"/>
      <c r="AR207" s="4136" t="s">
        <v>172</v>
      </c>
      <c r="AS207" s="4136"/>
      <c r="AT207" s="4136"/>
      <c r="AU207" s="4136"/>
      <c r="AV207" s="4136" t="s">
        <v>172</v>
      </c>
      <c r="AW207" s="4136"/>
      <c r="AX207" s="4136"/>
    </row>
    <row r="208" spans="2:51" s="45" customFormat="1" ht="24.0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4.0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4.0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4.0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4.0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4.0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197</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4.05" customHeight="1" x14ac:dyDescent="0.15">
      <c r="B223" s="4135">
        <v>1</v>
      </c>
      <c r="C223" s="4135">
        <v>1</v>
      </c>
      <c r="D223" s="4136" t="s">
        <v>172</v>
      </c>
      <c r="E223" s="4136"/>
      <c r="F223" s="4136"/>
      <c r="G223" s="4136"/>
      <c r="H223" s="4136"/>
      <c r="I223" s="4136"/>
      <c r="J223" s="4136"/>
      <c r="K223" s="4136"/>
      <c r="L223" s="4136"/>
      <c r="M223" s="4136"/>
      <c r="N223" s="4136" t="s">
        <v>172</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6" t="s">
        <v>172</v>
      </c>
      <c r="AM223" s="4136"/>
      <c r="AN223" s="4136"/>
      <c r="AO223" s="4136"/>
      <c r="AP223" s="4136"/>
      <c r="AQ223" s="4136"/>
      <c r="AR223" s="4136" t="s">
        <v>172</v>
      </c>
      <c r="AS223" s="4136"/>
      <c r="AT223" s="4136"/>
      <c r="AU223" s="4136"/>
      <c r="AV223" s="4136" t="s">
        <v>172</v>
      </c>
      <c r="AW223" s="4136"/>
      <c r="AX223" s="4136"/>
    </row>
    <row r="224" spans="2:50" s="45" customFormat="1" ht="24.05" customHeight="1" x14ac:dyDescent="0.15">
      <c r="B224" s="4135">
        <v>2</v>
      </c>
      <c r="C224" s="4135">
        <v>1</v>
      </c>
      <c r="D224" s="4136" t="s">
        <v>172</v>
      </c>
      <c r="E224" s="4136"/>
      <c r="F224" s="4136"/>
      <c r="G224" s="4136"/>
      <c r="H224" s="4136"/>
      <c r="I224" s="4136"/>
      <c r="J224" s="4136"/>
      <c r="K224" s="4136"/>
      <c r="L224" s="4136"/>
      <c r="M224" s="4136"/>
      <c r="N224" s="4136" t="s">
        <v>172</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t="s">
        <v>172</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172</v>
      </c>
      <c r="E225" s="4136"/>
      <c r="F225" s="4136"/>
      <c r="G225" s="4136"/>
      <c r="H225" s="4136"/>
      <c r="I225" s="4136"/>
      <c r="J225" s="4136"/>
      <c r="K225" s="4136"/>
      <c r="L225" s="4136"/>
      <c r="M225" s="4136"/>
      <c r="N225" s="4136" t="s">
        <v>172</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t="s">
        <v>172</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row r="234" spans="2:50" s="45" customFormat="1" x14ac:dyDescent="0.15">
      <c r="C234" s="77" t="s">
        <v>214</v>
      </c>
    </row>
    <row r="235" spans="2:50" s="45" customFormat="1" ht="34.549999999999997" customHeight="1" x14ac:dyDescent="0.15">
      <c r="B235" s="4135"/>
      <c r="C235" s="4135"/>
      <c r="D235" s="3846" t="s">
        <v>84</v>
      </c>
      <c r="E235" s="3846"/>
      <c r="F235" s="3846"/>
      <c r="G235" s="3846"/>
      <c r="H235" s="3846"/>
      <c r="I235" s="3846"/>
      <c r="J235" s="3846"/>
      <c r="K235" s="3846"/>
      <c r="L235" s="3846"/>
      <c r="M235" s="3846"/>
      <c r="N235" s="3846" t="s">
        <v>85</v>
      </c>
      <c r="O235" s="3846"/>
      <c r="P235" s="3846"/>
      <c r="Q235" s="3846"/>
      <c r="R235" s="3846"/>
      <c r="S235" s="3846"/>
      <c r="T235" s="3846"/>
      <c r="U235" s="3846"/>
      <c r="V235" s="3846"/>
      <c r="W235" s="3846"/>
      <c r="X235" s="3846"/>
      <c r="Y235" s="3846"/>
      <c r="Z235" s="3846"/>
      <c r="AA235" s="3846"/>
      <c r="AB235" s="3846"/>
      <c r="AC235" s="3846"/>
      <c r="AD235" s="3846"/>
      <c r="AE235" s="3846"/>
      <c r="AF235" s="3846"/>
      <c r="AG235" s="3846"/>
      <c r="AH235" s="3846"/>
      <c r="AI235" s="3846"/>
      <c r="AJ235" s="3846"/>
      <c r="AK235" s="3846"/>
      <c r="AL235" s="3846" t="s">
        <v>86</v>
      </c>
      <c r="AM235" s="3846"/>
      <c r="AN235" s="3846"/>
      <c r="AO235" s="3846"/>
      <c r="AP235" s="3846"/>
      <c r="AQ235" s="3846"/>
      <c r="AR235" s="3846" t="s">
        <v>87</v>
      </c>
      <c r="AS235" s="3846"/>
      <c r="AT235" s="3846"/>
      <c r="AU235" s="3846"/>
      <c r="AV235" s="3846" t="s">
        <v>88</v>
      </c>
      <c r="AW235" s="3846"/>
      <c r="AX235" s="3846"/>
    </row>
    <row r="236" spans="2:50" s="45" customFormat="1" ht="24.05" customHeight="1" x14ac:dyDescent="0.15">
      <c r="B236" s="4135">
        <v>1</v>
      </c>
      <c r="C236" s="4135">
        <v>1</v>
      </c>
      <c r="D236" s="4136" t="s">
        <v>172</v>
      </c>
      <c r="E236" s="4136"/>
      <c r="F236" s="4136"/>
      <c r="G236" s="4136"/>
      <c r="H236" s="4136"/>
      <c r="I236" s="4136"/>
      <c r="J236" s="4136"/>
      <c r="K236" s="4136"/>
      <c r="L236" s="4136"/>
      <c r="M236" s="4136"/>
      <c r="N236" s="4136" t="s">
        <v>172</v>
      </c>
      <c r="O236" s="4136"/>
      <c r="P236" s="4136"/>
      <c r="Q236" s="4136"/>
      <c r="R236" s="4136"/>
      <c r="S236" s="4136"/>
      <c r="T236" s="4136"/>
      <c r="U236" s="4136"/>
      <c r="V236" s="4136"/>
      <c r="W236" s="4136"/>
      <c r="X236" s="4136"/>
      <c r="Y236" s="4136"/>
      <c r="Z236" s="4136"/>
      <c r="AA236" s="4136"/>
      <c r="AB236" s="4136"/>
      <c r="AC236" s="4136"/>
      <c r="AD236" s="4136"/>
      <c r="AE236" s="4136"/>
      <c r="AF236" s="4136"/>
      <c r="AG236" s="4136"/>
      <c r="AH236" s="4136"/>
      <c r="AI236" s="4136"/>
      <c r="AJ236" s="4136"/>
      <c r="AK236" s="4136"/>
      <c r="AL236" s="4136" t="s">
        <v>172</v>
      </c>
      <c r="AM236" s="4136"/>
      <c r="AN236" s="4136"/>
      <c r="AO236" s="4136"/>
      <c r="AP236" s="4136"/>
      <c r="AQ236" s="4136"/>
      <c r="AR236" s="4136" t="s">
        <v>172</v>
      </c>
      <c r="AS236" s="4136"/>
      <c r="AT236" s="4136"/>
      <c r="AU236" s="4136"/>
      <c r="AV236" s="4136" t="s">
        <v>172</v>
      </c>
      <c r="AW236" s="4136"/>
      <c r="AX236" s="4136"/>
    </row>
    <row r="237" spans="2:50" s="45" customFormat="1" ht="24.05" customHeight="1" x14ac:dyDescent="0.15">
      <c r="B237" s="4135">
        <v>2</v>
      </c>
      <c r="C237" s="4135">
        <v>1</v>
      </c>
      <c r="D237" s="4136" t="s">
        <v>172</v>
      </c>
      <c r="E237" s="4136"/>
      <c r="F237" s="4136"/>
      <c r="G237" s="4136"/>
      <c r="H237" s="4136"/>
      <c r="I237" s="4136"/>
      <c r="J237" s="4136"/>
      <c r="K237" s="4136"/>
      <c r="L237" s="4136"/>
      <c r="M237" s="4136"/>
      <c r="N237" s="4136" t="s">
        <v>172</v>
      </c>
      <c r="O237" s="4136"/>
      <c r="P237" s="4136"/>
      <c r="Q237" s="4136"/>
      <c r="R237" s="4136"/>
      <c r="S237" s="4136"/>
      <c r="T237" s="4136"/>
      <c r="U237" s="4136"/>
      <c r="V237" s="4136"/>
      <c r="W237" s="4136"/>
      <c r="X237" s="4136"/>
      <c r="Y237" s="4136"/>
      <c r="Z237" s="4136"/>
      <c r="AA237" s="4136"/>
      <c r="AB237" s="4136"/>
      <c r="AC237" s="4136"/>
      <c r="AD237" s="4136"/>
      <c r="AE237" s="4136"/>
      <c r="AF237" s="4136"/>
      <c r="AG237" s="4136"/>
      <c r="AH237" s="4136"/>
      <c r="AI237" s="4136"/>
      <c r="AJ237" s="4136"/>
      <c r="AK237" s="4136"/>
      <c r="AL237" s="4136" t="s">
        <v>172</v>
      </c>
      <c r="AM237" s="4136"/>
      <c r="AN237" s="4136"/>
      <c r="AO237" s="4136"/>
      <c r="AP237" s="4136"/>
      <c r="AQ237" s="4136"/>
      <c r="AR237" s="4136" t="s">
        <v>172</v>
      </c>
      <c r="AS237" s="4136"/>
      <c r="AT237" s="4136"/>
      <c r="AU237" s="4136"/>
      <c r="AV237" s="4136" t="s">
        <v>172</v>
      </c>
      <c r="AW237" s="4136"/>
      <c r="AX237" s="4136"/>
    </row>
    <row r="238" spans="2:50" s="45" customFormat="1" ht="24.05" customHeight="1" x14ac:dyDescent="0.15">
      <c r="B238" s="4135">
        <v>3</v>
      </c>
      <c r="C238" s="4135">
        <v>1</v>
      </c>
      <c r="D238" s="4136" t="s">
        <v>172</v>
      </c>
      <c r="E238" s="4136"/>
      <c r="F238" s="4136"/>
      <c r="G238" s="4136"/>
      <c r="H238" s="4136"/>
      <c r="I238" s="4136"/>
      <c r="J238" s="4136"/>
      <c r="K238" s="4136"/>
      <c r="L238" s="4136"/>
      <c r="M238" s="4136"/>
      <c r="N238" s="4136" t="s">
        <v>172</v>
      </c>
      <c r="O238" s="4136"/>
      <c r="P238" s="4136"/>
      <c r="Q238" s="4136"/>
      <c r="R238" s="4136"/>
      <c r="S238" s="4136"/>
      <c r="T238" s="4136"/>
      <c r="U238" s="4136"/>
      <c r="V238" s="4136"/>
      <c r="W238" s="4136"/>
      <c r="X238" s="4136"/>
      <c r="Y238" s="4136"/>
      <c r="Z238" s="4136"/>
      <c r="AA238" s="4136"/>
      <c r="AB238" s="4136"/>
      <c r="AC238" s="4136"/>
      <c r="AD238" s="4136"/>
      <c r="AE238" s="4136"/>
      <c r="AF238" s="4136"/>
      <c r="AG238" s="4136"/>
      <c r="AH238" s="4136"/>
      <c r="AI238" s="4136"/>
      <c r="AJ238" s="4136"/>
      <c r="AK238" s="4136"/>
      <c r="AL238" s="4136" t="s">
        <v>172</v>
      </c>
      <c r="AM238" s="4136"/>
      <c r="AN238" s="4136"/>
      <c r="AO238" s="4136"/>
      <c r="AP238" s="4136"/>
      <c r="AQ238" s="4136"/>
      <c r="AR238" s="4136" t="s">
        <v>172</v>
      </c>
      <c r="AS238" s="4136"/>
      <c r="AT238" s="4136"/>
      <c r="AU238" s="4136"/>
      <c r="AV238" s="4136" t="s">
        <v>172</v>
      </c>
      <c r="AW238" s="4136"/>
      <c r="AX238" s="4136"/>
    </row>
    <row r="239" spans="2:50" s="45" customFormat="1" ht="24.05" customHeight="1" x14ac:dyDescent="0.15">
      <c r="B239" s="4135">
        <v>4</v>
      </c>
      <c r="C239" s="4135">
        <v>1</v>
      </c>
      <c r="D239" s="4136" t="s">
        <v>172</v>
      </c>
      <c r="E239" s="4136"/>
      <c r="F239" s="4136"/>
      <c r="G239" s="4136"/>
      <c r="H239" s="4136"/>
      <c r="I239" s="4136"/>
      <c r="J239" s="4136"/>
      <c r="K239" s="4136"/>
      <c r="L239" s="4136"/>
      <c r="M239" s="4136"/>
      <c r="N239" s="4136" t="s">
        <v>172</v>
      </c>
      <c r="O239" s="4136"/>
      <c r="P239" s="4136"/>
      <c r="Q239" s="4136"/>
      <c r="R239" s="4136"/>
      <c r="S239" s="4136"/>
      <c r="T239" s="4136"/>
      <c r="U239" s="4136"/>
      <c r="V239" s="4136"/>
      <c r="W239" s="4136"/>
      <c r="X239" s="4136"/>
      <c r="Y239" s="4136"/>
      <c r="Z239" s="4136"/>
      <c r="AA239" s="4136"/>
      <c r="AB239" s="4136"/>
      <c r="AC239" s="4136"/>
      <c r="AD239" s="4136"/>
      <c r="AE239" s="4136"/>
      <c r="AF239" s="4136"/>
      <c r="AG239" s="4136"/>
      <c r="AH239" s="4136"/>
      <c r="AI239" s="4136"/>
      <c r="AJ239" s="4136"/>
      <c r="AK239" s="4136"/>
      <c r="AL239" s="4136" t="s">
        <v>172</v>
      </c>
      <c r="AM239" s="4136"/>
      <c r="AN239" s="4136"/>
      <c r="AO239" s="4136"/>
      <c r="AP239" s="4136"/>
      <c r="AQ239" s="4136"/>
      <c r="AR239" s="4136" t="s">
        <v>172</v>
      </c>
      <c r="AS239" s="4136"/>
      <c r="AT239" s="4136"/>
      <c r="AU239" s="4136"/>
      <c r="AV239" s="4136" t="s">
        <v>172</v>
      </c>
      <c r="AW239" s="4136"/>
      <c r="AX239" s="4136"/>
    </row>
    <row r="240" spans="2:50" s="45" customFormat="1" ht="24.05" customHeight="1" x14ac:dyDescent="0.15">
      <c r="B240" s="4135">
        <v>5</v>
      </c>
      <c r="C240" s="4135">
        <v>1</v>
      </c>
      <c r="D240" s="4136" t="s">
        <v>172</v>
      </c>
      <c r="E240" s="4136"/>
      <c r="F240" s="4136"/>
      <c r="G240" s="4136"/>
      <c r="H240" s="4136"/>
      <c r="I240" s="4136"/>
      <c r="J240" s="4136"/>
      <c r="K240" s="4136"/>
      <c r="L240" s="4136"/>
      <c r="M240" s="4136"/>
      <c r="N240" s="4136" t="s">
        <v>172</v>
      </c>
      <c r="O240" s="4136"/>
      <c r="P240" s="4136"/>
      <c r="Q240" s="4136"/>
      <c r="R240" s="4136"/>
      <c r="S240" s="4136"/>
      <c r="T240" s="4136"/>
      <c r="U240" s="4136"/>
      <c r="V240" s="4136"/>
      <c r="W240" s="4136"/>
      <c r="X240" s="4136"/>
      <c r="Y240" s="4136"/>
      <c r="Z240" s="4136"/>
      <c r="AA240" s="4136"/>
      <c r="AB240" s="4136"/>
      <c r="AC240" s="4136"/>
      <c r="AD240" s="4136"/>
      <c r="AE240" s="4136"/>
      <c r="AF240" s="4136"/>
      <c r="AG240" s="4136"/>
      <c r="AH240" s="4136"/>
      <c r="AI240" s="4136"/>
      <c r="AJ240" s="4136"/>
      <c r="AK240" s="4136"/>
      <c r="AL240" s="4136" t="s">
        <v>172</v>
      </c>
      <c r="AM240" s="4136"/>
      <c r="AN240" s="4136"/>
      <c r="AO240" s="4136"/>
      <c r="AP240" s="4136"/>
      <c r="AQ240" s="4136"/>
      <c r="AR240" s="4136" t="s">
        <v>172</v>
      </c>
      <c r="AS240" s="4136"/>
      <c r="AT240" s="4136"/>
      <c r="AU240" s="4136"/>
      <c r="AV240" s="4136" t="s">
        <v>172</v>
      </c>
      <c r="AW240" s="4136"/>
      <c r="AX240" s="4136"/>
    </row>
    <row r="241" spans="2:50" s="45" customFormat="1" ht="24.05" customHeight="1" x14ac:dyDescent="0.15">
      <c r="B241" s="4135">
        <v>6</v>
      </c>
      <c r="C241" s="4135">
        <v>1</v>
      </c>
      <c r="D241" s="4136" t="s">
        <v>172</v>
      </c>
      <c r="E241" s="4136"/>
      <c r="F241" s="4136"/>
      <c r="G241" s="4136"/>
      <c r="H241" s="4136"/>
      <c r="I241" s="4136"/>
      <c r="J241" s="4136"/>
      <c r="K241" s="4136"/>
      <c r="L241" s="4136"/>
      <c r="M241" s="4136"/>
      <c r="N241" s="4136" t="s">
        <v>172</v>
      </c>
      <c r="O241" s="4136"/>
      <c r="P241" s="4136"/>
      <c r="Q241" s="4136"/>
      <c r="R241" s="4136"/>
      <c r="S241" s="4136"/>
      <c r="T241" s="4136"/>
      <c r="U241" s="4136"/>
      <c r="V241" s="4136"/>
      <c r="W241" s="4136"/>
      <c r="X241" s="4136"/>
      <c r="Y241" s="4136"/>
      <c r="Z241" s="4136"/>
      <c r="AA241" s="4136"/>
      <c r="AB241" s="4136"/>
      <c r="AC241" s="4136"/>
      <c r="AD241" s="4136"/>
      <c r="AE241" s="4136"/>
      <c r="AF241" s="4136"/>
      <c r="AG241" s="4136"/>
      <c r="AH241" s="4136"/>
      <c r="AI241" s="4136"/>
      <c r="AJ241" s="4136"/>
      <c r="AK241" s="4136"/>
      <c r="AL241" s="4136" t="s">
        <v>172</v>
      </c>
      <c r="AM241" s="4136"/>
      <c r="AN241" s="4136"/>
      <c r="AO241" s="4136"/>
      <c r="AP241" s="4136"/>
      <c r="AQ241" s="4136"/>
      <c r="AR241" s="4136" t="s">
        <v>172</v>
      </c>
      <c r="AS241" s="4136"/>
      <c r="AT241" s="4136"/>
      <c r="AU241" s="4136"/>
      <c r="AV241" s="4136" t="s">
        <v>172</v>
      </c>
      <c r="AW241" s="4136"/>
      <c r="AX241" s="4136"/>
    </row>
    <row r="242" spans="2:50" s="45" customFormat="1" ht="24.05" customHeight="1" x14ac:dyDescent="0.15">
      <c r="B242" s="4135">
        <v>7</v>
      </c>
      <c r="C242" s="4135">
        <v>1</v>
      </c>
      <c r="D242" s="4136" t="s">
        <v>172</v>
      </c>
      <c r="E242" s="4136"/>
      <c r="F242" s="4136"/>
      <c r="G242" s="4136"/>
      <c r="H242" s="4136"/>
      <c r="I242" s="4136"/>
      <c r="J242" s="4136"/>
      <c r="K242" s="4136"/>
      <c r="L242" s="4136"/>
      <c r="M242" s="4136"/>
      <c r="N242" s="4136" t="s">
        <v>172</v>
      </c>
      <c r="O242" s="4136"/>
      <c r="P242" s="4136"/>
      <c r="Q242" s="4136"/>
      <c r="R242" s="4136"/>
      <c r="S242" s="4136"/>
      <c r="T242" s="4136"/>
      <c r="U242" s="4136"/>
      <c r="V242" s="4136"/>
      <c r="W242" s="4136"/>
      <c r="X242" s="4136"/>
      <c r="Y242" s="4136"/>
      <c r="Z242" s="4136"/>
      <c r="AA242" s="4136"/>
      <c r="AB242" s="4136"/>
      <c r="AC242" s="4136"/>
      <c r="AD242" s="4136"/>
      <c r="AE242" s="4136"/>
      <c r="AF242" s="4136"/>
      <c r="AG242" s="4136"/>
      <c r="AH242" s="4136"/>
      <c r="AI242" s="4136"/>
      <c r="AJ242" s="4136"/>
      <c r="AK242" s="4136"/>
      <c r="AL242" s="4136" t="s">
        <v>172</v>
      </c>
      <c r="AM242" s="4136"/>
      <c r="AN242" s="4136"/>
      <c r="AO242" s="4136"/>
      <c r="AP242" s="4136"/>
      <c r="AQ242" s="4136"/>
      <c r="AR242" s="4136" t="s">
        <v>172</v>
      </c>
      <c r="AS242" s="4136"/>
      <c r="AT242" s="4136"/>
      <c r="AU242" s="4136"/>
      <c r="AV242" s="4136" t="s">
        <v>172</v>
      </c>
      <c r="AW242" s="4136"/>
      <c r="AX242" s="4136"/>
    </row>
    <row r="243" spans="2:50" s="45" customFormat="1" ht="24.05" customHeight="1" x14ac:dyDescent="0.15">
      <c r="B243" s="4135">
        <v>8</v>
      </c>
      <c r="C243" s="4135">
        <v>1</v>
      </c>
      <c r="D243" s="4136" t="s">
        <v>172</v>
      </c>
      <c r="E243" s="4136"/>
      <c r="F243" s="4136"/>
      <c r="G243" s="4136"/>
      <c r="H243" s="4136"/>
      <c r="I243" s="4136"/>
      <c r="J243" s="4136"/>
      <c r="K243" s="4136"/>
      <c r="L243" s="4136"/>
      <c r="M243" s="4136"/>
      <c r="N243" s="4136" t="s">
        <v>172</v>
      </c>
      <c r="O243" s="4136"/>
      <c r="P243" s="4136"/>
      <c r="Q243" s="4136"/>
      <c r="R243" s="4136"/>
      <c r="S243" s="4136"/>
      <c r="T243" s="4136"/>
      <c r="U243" s="4136"/>
      <c r="V243" s="4136"/>
      <c r="W243" s="4136"/>
      <c r="X243" s="4136"/>
      <c r="Y243" s="4136"/>
      <c r="Z243" s="4136"/>
      <c r="AA243" s="4136"/>
      <c r="AB243" s="4136"/>
      <c r="AC243" s="4136"/>
      <c r="AD243" s="4136"/>
      <c r="AE243" s="4136"/>
      <c r="AF243" s="4136"/>
      <c r="AG243" s="4136"/>
      <c r="AH243" s="4136"/>
      <c r="AI243" s="4136"/>
      <c r="AJ243" s="4136"/>
      <c r="AK243" s="4136"/>
      <c r="AL243" s="4136" t="s">
        <v>172</v>
      </c>
      <c r="AM243" s="4136"/>
      <c r="AN243" s="4136"/>
      <c r="AO243" s="4136"/>
      <c r="AP243" s="4136"/>
      <c r="AQ243" s="4136"/>
      <c r="AR243" s="4136" t="s">
        <v>172</v>
      </c>
      <c r="AS243" s="4136"/>
      <c r="AT243" s="4136"/>
      <c r="AU243" s="4136"/>
      <c r="AV243" s="4136" t="s">
        <v>172</v>
      </c>
      <c r="AW243" s="4136"/>
      <c r="AX243" s="4136"/>
    </row>
    <row r="244" spans="2:50" s="45" customFormat="1" ht="24.05" customHeight="1" x14ac:dyDescent="0.15">
      <c r="B244" s="4135">
        <v>9</v>
      </c>
      <c r="C244" s="4135">
        <v>1</v>
      </c>
      <c r="D244" s="4136" t="s">
        <v>172</v>
      </c>
      <c r="E244" s="4136"/>
      <c r="F244" s="4136"/>
      <c r="G244" s="4136"/>
      <c r="H244" s="4136"/>
      <c r="I244" s="4136"/>
      <c r="J244" s="4136"/>
      <c r="K244" s="4136"/>
      <c r="L244" s="4136"/>
      <c r="M244" s="4136"/>
      <c r="N244" s="4136" t="s">
        <v>172</v>
      </c>
      <c r="O244" s="4136"/>
      <c r="P244" s="4136"/>
      <c r="Q244" s="4136"/>
      <c r="R244" s="4136"/>
      <c r="S244" s="4136"/>
      <c r="T244" s="4136"/>
      <c r="U244" s="4136"/>
      <c r="V244" s="4136"/>
      <c r="W244" s="4136"/>
      <c r="X244" s="4136"/>
      <c r="Y244" s="4136"/>
      <c r="Z244" s="4136"/>
      <c r="AA244" s="4136"/>
      <c r="AB244" s="4136"/>
      <c r="AC244" s="4136"/>
      <c r="AD244" s="4136"/>
      <c r="AE244" s="4136"/>
      <c r="AF244" s="4136"/>
      <c r="AG244" s="4136"/>
      <c r="AH244" s="4136"/>
      <c r="AI244" s="4136"/>
      <c r="AJ244" s="4136"/>
      <c r="AK244" s="4136"/>
      <c r="AL244" s="4136" t="s">
        <v>172</v>
      </c>
      <c r="AM244" s="4136"/>
      <c r="AN244" s="4136"/>
      <c r="AO244" s="4136"/>
      <c r="AP244" s="4136"/>
      <c r="AQ244" s="4136"/>
      <c r="AR244" s="4136" t="s">
        <v>172</v>
      </c>
      <c r="AS244" s="4136"/>
      <c r="AT244" s="4136"/>
      <c r="AU244" s="4136"/>
      <c r="AV244" s="4136" t="s">
        <v>172</v>
      </c>
      <c r="AW244" s="4136"/>
      <c r="AX244" s="4136"/>
    </row>
    <row r="245" spans="2:50" s="45" customFormat="1" ht="24.05" customHeight="1" x14ac:dyDescent="0.15">
      <c r="B245" s="4135">
        <v>10</v>
      </c>
      <c r="C245" s="4135">
        <v>1</v>
      </c>
      <c r="D245" s="4136" t="s">
        <v>172</v>
      </c>
      <c r="E245" s="4136"/>
      <c r="F245" s="4136"/>
      <c r="G245" s="4136"/>
      <c r="H245" s="4136"/>
      <c r="I245" s="4136"/>
      <c r="J245" s="4136"/>
      <c r="K245" s="4136"/>
      <c r="L245" s="4136"/>
      <c r="M245" s="4136"/>
      <c r="N245" s="4136" t="s">
        <v>172</v>
      </c>
      <c r="O245" s="4136"/>
      <c r="P245" s="4136"/>
      <c r="Q245" s="4136"/>
      <c r="R245" s="4136"/>
      <c r="S245" s="4136"/>
      <c r="T245" s="4136"/>
      <c r="U245" s="4136"/>
      <c r="V245" s="4136"/>
      <c r="W245" s="4136"/>
      <c r="X245" s="4136"/>
      <c r="Y245" s="4136"/>
      <c r="Z245" s="4136"/>
      <c r="AA245" s="4136"/>
      <c r="AB245" s="4136"/>
      <c r="AC245" s="4136"/>
      <c r="AD245" s="4136"/>
      <c r="AE245" s="4136"/>
      <c r="AF245" s="4136"/>
      <c r="AG245" s="4136"/>
      <c r="AH245" s="4136"/>
      <c r="AI245" s="4136"/>
      <c r="AJ245" s="4136"/>
      <c r="AK245" s="4136"/>
      <c r="AL245" s="4136" t="s">
        <v>172</v>
      </c>
      <c r="AM245" s="4136"/>
      <c r="AN245" s="4136"/>
      <c r="AO245" s="4136"/>
      <c r="AP245" s="4136"/>
      <c r="AQ245" s="4136"/>
      <c r="AR245" s="4136" t="s">
        <v>172</v>
      </c>
      <c r="AS245" s="4136"/>
      <c r="AT245" s="4136"/>
      <c r="AU245" s="4136"/>
      <c r="AV245" s="4136" t="s">
        <v>172</v>
      </c>
      <c r="AW245" s="4136"/>
      <c r="AX245" s="4136"/>
    </row>
    <row r="246" spans="2:50" s="45" customFormat="1" x14ac:dyDescent="0.15"/>
  </sheetData>
  <sheetProtection formatColumns="0" formatRows="0" selectLockedCells="1"/>
  <mergeCells count="1112">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4:L114"/>
    <mergeCell ref="M114:Y114"/>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Z112:AC112"/>
    <mergeCell ref="AD112:AH112"/>
    <mergeCell ref="AI112:AU112"/>
    <mergeCell ref="AV112:AY112"/>
    <mergeCell ref="H113:L113"/>
    <mergeCell ref="M113:Y113"/>
    <mergeCell ref="Z113:AC113"/>
    <mergeCell ref="AD113:AH113"/>
    <mergeCell ref="AI113:AU113"/>
    <mergeCell ref="AV113:AY113"/>
    <mergeCell ref="B101:AY101"/>
    <mergeCell ref="B102:AY102"/>
    <mergeCell ref="M103:AA103"/>
    <mergeCell ref="AL103:AY103"/>
    <mergeCell ref="B106:G108"/>
    <mergeCell ref="B111:G154"/>
    <mergeCell ref="H111:AC111"/>
    <mergeCell ref="AD111:AY111"/>
    <mergeCell ref="H112:L112"/>
    <mergeCell ref="M112: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B97:F97"/>
    <mergeCell ref="G97:AY97"/>
    <mergeCell ref="B98:AY98"/>
    <mergeCell ref="B99:F99"/>
    <mergeCell ref="G99:AY99"/>
    <mergeCell ref="B100:AY100"/>
    <mergeCell ref="B92:C92"/>
    <mergeCell ref="D92:AY92"/>
    <mergeCell ref="D93:AY93"/>
    <mergeCell ref="D94:AY94"/>
    <mergeCell ref="D95:AY95"/>
    <mergeCell ref="B96:AY96"/>
    <mergeCell ref="D89:G89"/>
    <mergeCell ref="H89:AG89"/>
    <mergeCell ref="D90:G90"/>
    <mergeCell ref="H90:U90"/>
    <mergeCell ref="V90:AG90"/>
    <mergeCell ref="D91:G91"/>
    <mergeCell ref="H91:AG91"/>
    <mergeCell ref="D85:G85"/>
    <mergeCell ref="H85:AG85"/>
    <mergeCell ref="B86:C91"/>
    <mergeCell ref="D86:G86"/>
    <mergeCell ref="H86:AG86"/>
    <mergeCell ref="AH86:AY91"/>
    <mergeCell ref="D87:G87"/>
    <mergeCell ref="H87:AG87"/>
    <mergeCell ref="D88:G88"/>
    <mergeCell ref="H88:AG88"/>
    <mergeCell ref="B81:C85"/>
    <mergeCell ref="D81:G81"/>
    <mergeCell ref="H81:AG81"/>
    <mergeCell ref="AH81:AY85"/>
    <mergeCell ref="D82:G82"/>
    <mergeCell ref="H82:AG82"/>
    <mergeCell ref="D83:G83"/>
    <mergeCell ref="H83:AG83"/>
    <mergeCell ref="D84:G84"/>
    <mergeCell ref="H84:AG84"/>
    <mergeCell ref="B78:C80"/>
    <mergeCell ref="D78:G78"/>
    <mergeCell ref="H78:AG78"/>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S57:X57"/>
    <mergeCell ref="D58:L58"/>
    <mergeCell ref="M58:R58"/>
    <mergeCell ref="S58:X58"/>
    <mergeCell ref="B54:C67"/>
    <mergeCell ref="D54:L54"/>
    <mergeCell ref="M54:R54"/>
    <mergeCell ref="S54:X54"/>
    <mergeCell ref="D65:L65"/>
    <mergeCell ref="M65:R65"/>
    <mergeCell ref="S65:X65"/>
    <mergeCell ref="D66:L66"/>
    <mergeCell ref="M66:R66"/>
    <mergeCell ref="S66:X66"/>
    <mergeCell ref="D63:L63"/>
    <mergeCell ref="M63:R63"/>
    <mergeCell ref="S63:X63"/>
    <mergeCell ref="D64:L64"/>
    <mergeCell ref="M64:R64"/>
    <mergeCell ref="S64:X64"/>
    <mergeCell ref="D61:L61"/>
    <mergeCell ref="M61:R61"/>
    <mergeCell ref="S61:X61"/>
    <mergeCell ref="D62:L62"/>
    <mergeCell ref="M62:R62"/>
    <mergeCell ref="S62:X62"/>
    <mergeCell ref="Y54:AY54"/>
    <mergeCell ref="D55:L55"/>
    <mergeCell ref="M55:R55"/>
    <mergeCell ref="S55:X55"/>
    <mergeCell ref="Y55:AY67"/>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D59:L59"/>
    <mergeCell ref="M59:R59"/>
    <mergeCell ref="S59:X59"/>
    <mergeCell ref="D60:L60"/>
    <mergeCell ref="M60:R60"/>
    <mergeCell ref="S60:X60"/>
    <mergeCell ref="M56:R56"/>
    <mergeCell ref="S56:X56"/>
    <mergeCell ref="D57:L57"/>
    <mergeCell ref="M57:R57"/>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AP45:AT45"/>
    <mergeCell ref="AU45:AY45"/>
    <mergeCell ref="B46:G48"/>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42:AO42"/>
    <mergeCell ref="AP42:AT42"/>
    <mergeCell ref="AU42:AY42"/>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F39:AJ39"/>
    <mergeCell ref="AK39:AO39"/>
    <mergeCell ref="AP39:AT39"/>
    <mergeCell ref="AU39:AY39"/>
    <mergeCell ref="B40:G42"/>
    <mergeCell ref="H40:Y40"/>
    <mergeCell ref="Z40:AB40"/>
    <mergeCell ref="AC40:AE40"/>
    <mergeCell ref="AF40:AJ40"/>
    <mergeCell ref="AK40:AO40"/>
    <mergeCell ref="AK37:AO37"/>
    <mergeCell ref="AP37:AT37"/>
    <mergeCell ref="AU37:AY37"/>
    <mergeCell ref="H38:Y39"/>
    <mergeCell ref="Z38:AB39"/>
    <mergeCell ref="AC38:AE39"/>
    <mergeCell ref="AF38:AJ38"/>
    <mergeCell ref="AK38:AO38"/>
    <mergeCell ref="AP38:AT38"/>
    <mergeCell ref="AU38:AY38"/>
    <mergeCell ref="AU35:AY35"/>
    <mergeCell ref="AF36:AJ36"/>
    <mergeCell ref="AK36:AO36"/>
    <mergeCell ref="AP36:AT36"/>
    <mergeCell ref="AU36:AY36"/>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R1:AY2"/>
    <mergeCell ref="AK2:AQ2"/>
    <mergeCell ref="B3:AY3"/>
    <mergeCell ref="B4:G4"/>
    <mergeCell ref="H4:Y4"/>
    <mergeCell ref="Z4:AE4"/>
    <mergeCell ref="AF4:AQ5"/>
    <mergeCell ref="AR4:AY4"/>
    <mergeCell ref="B5:G5"/>
    <mergeCell ref="H5:Y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s>
  <phoneticPr fontId="2"/>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4" manualBreakCount="4">
    <brk id="68" max="51" man="1"/>
    <brk id="104" max="51" man="1"/>
    <brk id="109" max="51" man="1"/>
    <brk id="155" max="51" man="1"/>
  </row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33"/>
  <sheetViews>
    <sheetView topLeftCell="A96"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Q1" s="44"/>
      <c r="AR1" s="4267" t="s">
        <v>416</v>
      </c>
      <c r="AS1" s="4267"/>
      <c r="AT1" s="4267"/>
      <c r="AU1" s="4267"/>
      <c r="AV1" s="4267"/>
      <c r="AW1" s="4267"/>
      <c r="AX1" s="4267"/>
      <c r="AY1" s="4267"/>
    </row>
    <row r="2" spans="2:51" s="45" customFormat="1" ht="21.8" customHeight="1" thickBot="1" x14ac:dyDescent="0.2">
      <c r="AK2" s="3726" t="s">
        <v>0</v>
      </c>
      <c r="AL2" s="3726"/>
      <c r="AM2" s="3726"/>
      <c r="AN2" s="3726"/>
      <c r="AO2" s="3726"/>
      <c r="AP2" s="3726"/>
      <c r="AQ2" s="3726"/>
      <c r="AR2" s="4268"/>
      <c r="AS2" s="4268"/>
      <c r="AT2" s="4268"/>
      <c r="AU2" s="4268"/>
      <c r="AV2" s="4268"/>
      <c r="AW2" s="4268"/>
      <c r="AX2" s="4268"/>
      <c r="AY2" s="4268"/>
    </row>
    <row r="3" spans="2:51" s="45" customFormat="1" ht="29.95" customHeight="1" thickBot="1" x14ac:dyDescent="0.2">
      <c r="B3" s="4142" t="s">
        <v>417</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73.5" customHeight="1" x14ac:dyDescent="0.15">
      <c r="B4" s="3730" t="s">
        <v>1</v>
      </c>
      <c r="C4" s="3731"/>
      <c r="D4" s="3731"/>
      <c r="E4" s="3731"/>
      <c r="F4" s="3731"/>
      <c r="G4" s="3731"/>
      <c r="H4" s="3732" t="s">
        <v>418</v>
      </c>
      <c r="I4" s="3733"/>
      <c r="J4" s="3733"/>
      <c r="K4" s="3733"/>
      <c r="L4" s="3733"/>
      <c r="M4" s="3733"/>
      <c r="N4" s="3733"/>
      <c r="O4" s="3733"/>
      <c r="P4" s="3733"/>
      <c r="Q4" s="3733"/>
      <c r="R4" s="3733"/>
      <c r="S4" s="3733"/>
      <c r="T4" s="3733"/>
      <c r="U4" s="3733"/>
      <c r="V4" s="3733"/>
      <c r="W4" s="3733"/>
      <c r="X4" s="3733"/>
      <c r="Y4" s="3734"/>
      <c r="Z4" s="3735" t="s">
        <v>419</v>
      </c>
      <c r="AA4" s="3736"/>
      <c r="AB4" s="3736"/>
      <c r="AC4" s="3736"/>
      <c r="AD4" s="3736"/>
      <c r="AE4" s="3737"/>
      <c r="AF4" s="4145" t="s">
        <v>420</v>
      </c>
      <c r="AG4" s="4146"/>
      <c r="AH4" s="4146"/>
      <c r="AI4" s="4146"/>
      <c r="AJ4" s="4146"/>
      <c r="AK4" s="4146"/>
      <c r="AL4" s="4146"/>
      <c r="AM4" s="4146"/>
      <c r="AN4" s="4146"/>
      <c r="AO4" s="4146"/>
      <c r="AP4" s="4146"/>
      <c r="AQ4" s="4147"/>
      <c r="AR4" s="3744" t="s">
        <v>2</v>
      </c>
      <c r="AS4" s="3736"/>
      <c r="AT4" s="3736"/>
      <c r="AU4" s="3736"/>
      <c r="AV4" s="3736"/>
      <c r="AW4" s="3736"/>
      <c r="AX4" s="3736"/>
      <c r="AY4" s="3745"/>
    </row>
    <row r="5" spans="2:51" s="45" customFormat="1" ht="72" customHeight="1" x14ac:dyDescent="0.15">
      <c r="B5" s="3746" t="s">
        <v>3</v>
      </c>
      <c r="C5" s="3747"/>
      <c r="D5" s="3747"/>
      <c r="E5" s="3747"/>
      <c r="F5" s="3747"/>
      <c r="G5" s="3748"/>
      <c r="H5" s="3749" t="s">
        <v>421</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148"/>
      <c r="AG5" s="3852"/>
      <c r="AH5" s="3852"/>
      <c r="AI5" s="3852"/>
      <c r="AJ5" s="3852"/>
      <c r="AK5" s="3852"/>
      <c r="AL5" s="3852"/>
      <c r="AM5" s="3852"/>
      <c r="AN5" s="3852"/>
      <c r="AO5" s="3852"/>
      <c r="AP5" s="3852"/>
      <c r="AQ5" s="3853"/>
      <c r="AR5" s="3798" t="s">
        <v>422</v>
      </c>
      <c r="AS5" s="3799"/>
      <c r="AT5" s="3799"/>
      <c r="AU5" s="3799"/>
      <c r="AV5" s="3799"/>
      <c r="AW5" s="3799"/>
      <c r="AX5" s="3799"/>
      <c r="AY5" s="3800"/>
    </row>
    <row r="6" spans="2:51" s="45" customFormat="1" ht="30.8" customHeight="1" x14ac:dyDescent="0.15">
      <c r="B6" s="3752" t="s">
        <v>5</v>
      </c>
      <c r="C6" s="3753"/>
      <c r="D6" s="3753"/>
      <c r="E6" s="3753"/>
      <c r="F6" s="3753"/>
      <c r="G6" s="3753"/>
      <c r="H6" s="3801" t="s">
        <v>392</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3779" t="s">
        <v>101</v>
      </c>
      <c r="I7" s="3780"/>
      <c r="J7" s="3780"/>
      <c r="K7" s="3780"/>
      <c r="L7" s="3780"/>
      <c r="M7" s="3780"/>
      <c r="N7" s="3780"/>
      <c r="O7" s="3780"/>
      <c r="P7" s="3780"/>
      <c r="Q7" s="3780"/>
      <c r="R7" s="3780"/>
      <c r="S7" s="3780"/>
      <c r="T7" s="3780"/>
      <c r="U7" s="3780"/>
      <c r="V7" s="3780"/>
      <c r="W7" s="3780"/>
      <c r="X7" s="3780"/>
      <c r="Y7" s="3781"/>
      <c r="Z7" s="3785" t="s">
        <v>423</v>
      </c>
      <c r="AA7" s="3786"/>
      <c r="AB7" s="3786"/>
      <c r="AC7" s="3786"/>
      <c r="AD7" s="3786"/>
      <c r="AE7" s="3787"/>
      <c r="AF7" s="3789" t="s">
        <v>424</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42.75" customHeight="1" x14ac:dyDescent="0.15">
      <c r="B8" s="3777"/>
      <c r="C8" s="3778"/>
      <c r="D8" s="3778"/>
      <c r="E8" s="3778"/>
      <c r="F8" s="3778"/>
      <c r="G8" s="3778"/>
      <c r="H8" s="3782"/>
      <c r="I8" s="3783"/>
      <c r="J8" s="3783"/>
      <c r="K8" s="3783"/>
      <c r="L8" s="3783"/>
      <c r="M8" s="3783"/>
      <c r="N8" s="3783"/>
      <c r="O8" s="3783"/>
      <c r="P8" s="3783"/>
      <c r="Q8" s="3783"/>
      <c r="R8" s="3783"/>
      <c r="S8" s="3783"/>
      <c r="T8" s="3783"/>
      <c r="U8" s="3783"/>
      <c r="V8" s="3783"/>
      <c r="W8" s="3783"/>
      <c r="X8" s="3783"/>
      <c r="Y8" s="378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93.6" customHeight="1" x14ac:dyDescent="0.15">
      <c r="B9" s="3752" t="s">
        <v>113</v>
      </c>
      <c r="C9" s="3753"/>
      <c r="D9" s="3753"/>
      <c r="E9" s="3753"/>
      <c r="F9" s="3753"/>
      <c r="G9" s="3753"/>
      <c r="H9" s="3754" t="s">
        <v>425</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26.35" customHeight="1" x14ac:dyDescent="0.15">
      <c r="B10" s="3752" t="s">
        <v>114</v>
      </c>
      <c r="C10" s="3753"/>
      <c r="D10" s="3753"/>
      <c r="E10" s="3753"/>
      <c r="F10" s="3753"/>
      <c r="G10" s="3753"/>
      <c r="H10" s="3754" t="s">
        <v>426</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230</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3828" t="s">
        <v>102</v>
      </c>
      <c r="AM13" s="3828"/>
      <c r="AN13" s="3828"/>
      <c r="AO13" s="3828"/>
      <c r="AP13" s="3828"/>
      <c r="AQ13" s="3828"/>
      <c r="AR13" s="3828"/>
      <c r="AS13" s="4270">
        <v>200</v>
      </c>
      <c r="AT13" s="4271"/>
      <c r="AU13" s="4271"/>
      <c r="AV13" s="4271"/>
      <c r="AW13" s="4271"/>
      <c r="AX13" s="4271"/>
      <c r="AY13" s="4272"/>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8">
        <v>599</v>
      </c>
      <c r="AF14" s="3808"/>
      <c r="AG14" s="3808"/>
      <c r="AH14" s="3808"/>
      <c r="AI14" s="3808"/>
      <c r="AJ14" s="3808"/>
      <c r="AK14" s="3808"/>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4269">
        <v>-581</v>
      </c>
      <c r="AF15" s="4269"/>
      <c r="AG15" s="4269"/>
      <c r="AH15" s="4269"/>
      <c r="AI15" s="4269"/>
      <c r="AJ15" s="4269"/>
      <c r="AK15" s="4269"/>
      <c r="AL15" s="4269">
        <v>581</v>
      </c>
      <c r="AM15" s="4269"/>
      <c r="AN15" s="4269"/>
      <c r="AO15" s="4269"/>
      <c r="AP15" s="4269"/>
      <c r="AQ15" s="4269"/>
      <c r="AR15" s="4269"/>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4273">
        <v>18</v>
      </c>
      <c r="AF16" s="4273"/>
      <c r="AG16" s="4273"/>
      <c r="AH16" s="4273"/>
      <c r="AI16" s="4273"/>
      <c r="AJ16" s="4273"/>
      <c r="AK16" s="4273"/>
      <c r="AL16" s="4273">
        <v>581</v>
      </c>
      <c r="AM16" s="4273"/>
      <c r="AN16" s="4273"/>
      <c r="AO16" s="4273"/>
      <c r="AP16" s="4273"/>
      <c r="AQ16" s="4273"/>
      <c r="AR16" s="4273"/>
      <c r="AS16" s="3844">
        <v>200</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11</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172</v>
      </c>
      <c r="R18" s="3835"/>
      <c r="S18" s="3835"/>
      <c r="T18" s="3835"/>
      <c r="U18" s="3835"/>
      <c r="V18" s="3835"/>
      <c r="W18" s="3835"/>
      <c r="X18" s="3835" t="s">
        <v>172</v>
      </c>
      <c r="Y18" s="3835"/>
      <c r="Z18" s="3835"/>
      <c r="AA18" s="3835"/>
      <c r="AB18" s="3835"/>
      <c r="AC18" s="3835"/>
      <c r="AD18" s="3835"/>
      <c r="AE18" s="3835">
        <v>0.61111111111111116</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427</v>
      </c>
      <c r="AV19" s="3846"/>
      <c r="AW19" s="3846"/>
      <c r="AX19" s="3846"/>
      <c r="AY19" s="3847"/>
    </row>
    <row r="20" spans="2:51" s="45" customFormat="1" ht="38.950000000000003" customHeight="1" x14ac:dyDescent="0.15">
      <c r="B20" s="3863"/>
      <c r="C20" s="3864"/>
      <c r="D20" s="3864"/>
      <c r="E20" s="3864"/>
      <c r="F20" s="3864"/>
      <c r="G20" s="3865"/>
      <c r="H20" s="3848" t="s">
        <v>428</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429</v>
      </c>
      <c r="AD20" s="3857"/>
      <c r="AE20" s="3857"/>
      <c r="AF20" s="3858" t="s">
        <v>172</v>
      </c>
      <c r="AG20" s="3858"/>
      <c r="AH20" s="3858"/>
      <c r="AI20" s="3858"/>
      <c r="AJ20" s="3858"/>
      <c r="AK20" s="3858" t="s">
        <v>172</v>
      </c>
      <c r="AL20" s="3858"/>
      <c r="AM20" s="3858"/>
      <c r="AN20" s="3858"/>
      <c r="AO20" s="3858"/>
      <c r="AP20" s="3858" t="s">
        <v>102</v>
      </c>
      <c r="AQ20" s="3858"/>
      <c r="AR20" s="3858"/>
      <c r="AS20" s="3858"/>
      <c r="AT20" s="3858"/>
      <c r="AU20" s="4274">
        <v>2000000</v>
      </c>
      <c r="AV20" s="4274"/>
      <c r="AW20" s="4274"/>
      <c r="AX20" s="4274"/>
      <c r="AY20" s="4275"/>
    </row>
    <row r="21" spans="2:51" s="45" customFormat="1" ht="32.25"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172</v>
      </c>
      <c r="AG21" s="3873"/>
      <c r="AH21" s="3873"/>
      <c r="AI21" s="3873"/>
      <c r="AJ21" s="3873"/>
      <c r="AK21" s="3873" t="s">
        <v>172</v>
      </c>
      <c r="AL21" s="3873"/>
      <c r="AM21" s="3873"/>
      <c r="AN21" s="3873"/>
      <c r="AO21" s="3873"/>
      <c r="AP21" s="3873" t="s">
        <v>102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33.049999999999997" customHeight="1" x14ac:dyDescent="0.15">
      <c r="B35" s="3883"/>
      <c r="C35" s="3884"/>
      <c r="D35" s="3884"/>
      <c r="E35" s="3884"/>
      <c r="F35" s="3884"/>
      <c r="G35" s="3885"/>
      <c r="H35" s="3848" t="s">
        <v>430</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174</v>
      </c>
      <c r="AD35" s="3899"/>
      <c r="AE35" s="3900"/>
      <c r="AF35" s="3873" t="s">
        <v>172</v>
      </c>
      <c r="AG35" s="3873"/>
      <c r="AH35" s="3873"/>
      <c r="AI35" s="3873"/>
      <c r="AJ35" s="3873"/>
      <c r="AK35" s="3873" t="s">
        <v>172</v>
      </c>
      <c r="AL35" s="3873"/>
      <c r="AM35" s="3873"/>
      <c r="AN35" s="3873"/>
      <c r="AO35" s="3873"/>
      <c r="AP35" s="3873">
        <v>1</v>
      </c>
      <c r="AQ35" s="3873"/>
      <c r="AR35" s="3873"/>
      <c r="AS35" s="3873"/>
      <c r="AT35" s="3873"/>
      <c r="AU35" s="3904" t="s">
        <v>33</v>
      </c>
      <c r="AV35" s="3877"/>
      <c r="AW35" s="3877"/>
      <c r="AX35" s="3877"/>
      <c r="AY35" s="3905"/>
    </row>
    <row r="36" spans="2:51" s="45" customFormat="1" ht="33.7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906" t="s">
        <v>172</v>
      </c>
      <c r="AG36" s="3907"/>
      <c r="AH36" s="3907"/>
      <c r="AI36" s="3907"/>
      <c r="AJ36" s="3908"/>
      <c r="AK36" s="3906" t="s">
        <v>237</v>
      </c>
      <c r="AL36" s="3907"/>
      <c r="AM36" s="3907"/>
      <c r="AN36" s="3907"/>
      <c r="AO36" s="3908"/>
      <c r="AP36" s="3906" t="s">
        <v>431</v>
      </c>
      <c r="AQ36" s="3907"/>
      <c r="AR36" s="3907"/>
      <c r="AS36" s="3907"/>
      <c r="AT36" s="3908"/>
      <c r="AU36" s="3906" t="s">
        <v>432</v>
      </c>
      <c r="AV36" s="3907"/>
      <c r="AW36" s="3907"/>
      <c r="AX36" s="3907"/>
      <c r="AY36" s="3909"/>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50.4" customHeight="1" x14ac:dyDescent="0.15">
      <c r="B49" s="3880" t="s">
        <v>34</v>
      </c>
      <c r="C49" s="3881"/>
      <c r="D49" s="3881"/>
      <c r="E49" s="3881"/>
      <c r="F49" s="3881"/>
      <c r="G49" s="3881"/>
      <c r="H49" s="4066" t="s">
        <v>433</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434</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23.1" customHeight="1" x14ac:dyDescent="0.15">
      <c r="B55" s="3946"/>
      <c r="C55" s="3947"/>
      <c r="D55" s="4182" t="s">
        <v>290</v>
      </c>
      <c r="E55" s="4183"/>
      <c r="F55" s="4183"/>
      <c r="G55" s="4183"/>
      <c r="H55" s="4183"/>
      <c r="I55" s="4183"/>
      <c r="J55" s="4183"/>
      <c r="K55" s="4183"/>
      <c r="L55" s="4184"/>
      <c r="M55" s="3928">
        <v>0</v>
      </c>
      <c r="N55" s="3928"/>
      <c r="O55" s="3928"/>
      <c r="P55" s="3928"/>
      <c r="Q55" s="3928"/>
      <c r="R55" s="3928"/>
      <c r="S55" s="3928">
        <v>30</v>
      </c>
      <c r="T55" s="3928"/>
      <c r="U55" s="3928"/>
      <c r="V55" s="3928"/>
      <c r="W55" s="3928"/>
      <c r="X55" s="3928"/>
      <c r="Y55" s="4246" t="s">
        <v>402</v>
      </c>
      <c r="Z55" s="4247"/>
      <c r="AA55" s="4247"/>
      <c r="AB55" s="4247"/>
      <c r="AC55" s="4247"/>
      <c r="AD55" s="4247"/>
      <c r="AE55" s="4247"/>
      <c r="AF55" s="4247"/>
      <c r="AG55" s="4247"/>
      <c r="AH55" s="4247"/>
      <c r="AI55" s="4247"/>
      <c r="AJ55" s="4247"/>
      <c r="AK55" s="4247"/>
      <c r="AL55" s="4247"/>
      <c r="AM55" s="4247"/>
      <c r="AN55" s="4247"/>
      <c r="AO55" s="4247"/>
      <c r="AP55" s="4247"/>
      <c r="AQ55" s="4247"/>
      <c r="AR55" s="4247"/>
      <c r="AS55" s="4247"/>
      <c r="AT55" s="4247"/>
      <c r="AU55" s="4247"/>
      <c r="AV55" s="4247"/>
      <c r="AW55" s="4247"/>
      <c r="AX55" s="4247"/>
      <c r="AY55" s="4248"/>
    </row>
    <row r="56" spans="2:51" s="45" customFormat="1" ht="23.1" customHeight="1" x14ac:dyDescent="0.15">
      <c r="B56" s="3946"/>
      <c r="C56" s="3947"/>
      <c r="D56" s="3938" t="s">
        <v>289</v>
      </c>
      <c r="E56" s="3939"/>
      <c r="F56" s="3939"/>
      <c r="G56" s="3939"/>
      <c r="H56" s="3939"/>
      <c r="I56" s="3939"/>
      <c r="J56" s="3939"/>
      <c r="K56" s="3939"/>
      <c r="L56" s="3940"/>
      <c r="M56" s="3943">
        <v>0</v>
      </c>
      <c r="N56" s="3943"/>
      <c r="O56" s="3943"/>
      <c r="P56" s="3943"/>
      <c r="Q56" s="3943"/>
      <c r="R56" s="3943"/>
      <c r="S56" s="3943">
        <v>170</v>
      </c>
      <c r="T56" s="3943"/>
      <c r="U56" s="3943"/>
      <c r="V56" s="3943"/>
      <c r="W56" s="3943"/>
      <c r="X56" s="3943"/>
      <c r="Y56" s="4249"/>
      <c r="Z56" s="4250"/>
      <c r="AA56" s="4250"/>
      <c r="AB56" s="4250"/>
      <c r="AC56" s="4250"/>
      <c r="AD56" s="4250"/>
      <c r="AE56" s="4250"/>
      <c r="AF56" s="4250"/>
      <c r="AG56" s="4250"/>
      <c r="AH56" s="4250"/>
      <c r="AI56" s="4250"/>
      <c r="AJ56" s="4250"/>
      <c r="AK56" s="4250"/>
      <c r="AL56" s="4250"/>
      <c r="AM56" s="4250"/>
      <c r="AN56" s="4250"/>
      <c r="AO56" s="4250"/>
      <c r="AP56" s="4250"/>
      <c r="AQ56" s="4250"/>
      <c r="AR56" s="4250"/>
      <c r="AS56" s="4250"/>
      <c r="AT56" s="4250"/>
      <c r="AU56" s="4250"/>
      <c r="AV56" s="4250"/>
      <c r="AW56" s="4250"/>
      <c r="AX56" s="4250"/>
      <c r="AY56" s="4251"/>
    </row>
    <row r="57" spans="2:51" s="45" customFormat="1" ht="18" customHeight="1" x14ac:dyDescent="0.15">
      <c r="B57" s="3946"/>
      <c r="C57" s="3947"/>
      <c r="D57" s="3938" t="s">
        <v>172</v>
      </c>
      <c r="E57" s="3939"/>
      <c r="F57" s="3939"/>
      <c r="G57" s="3939"/>
      <c r="H57" s="3939"/>
      <c r="I57" s="3939"/>
      <c r="J57" s="3939"/>
      <c r="K57" s="3939"/>
      <c r="L57" s="3940"/>
      <c r="M57" s="3943" t="s">
        <v>172</v>
      </c>
      <c r="N57" s="3943"/>
      <c r="O57" s="3943"/>
      <c r="P57" s="3943"/>
      <c r="Q57" s="3943"/>
      <c r="R57" s="3943"/>
      <c r="S57" s="3943" t="s">
        <v>172</v>
      </c>
      <c r="T57" s="3943"/>
      <c r="U57" s="3943"/>
      <c r="V57" s="3943"/>
      <c r="W57" s="3943"/>
      <c r="X57" s="3943"/>
      <c r="Y57" s="4249"/>
      <c r="Z57" s="4250"/>
      <c r="AA57" s="4250"/>
      <c r="AB57" s="4250"/>
      <c r="AC57" s="4250"/>
      <c r="AD57" s="4250"/>
      <c r="AE57" s="4250"/>
      <c r="AF57" s="4250"/>
      <c r="AG57" s="4250"/>
      <c r="AH57" s="4250"/>
      <c r="AI57" s="4250"/>
      <c r="AJ57" s="4250"/>
      <c r="AK57" s="4250"/>
      <c r="AL57" s="4250"/>
      <c r="AM57" s="4250"/>
      <c r="AN57" s="4250"/>
      <c r="AO57" s="4250"/>
      <c r="AP57" s="4250"/>
      <c r="AQ57" s="4250"/>
      <c r="AR57" s="4250"/>
      <c r="AS57" s="4250"/>
      <c r="AT57" s="4250"/>
      <c r="AU57" s="4250"/>
      <c r="AV57" s="4250"/>
      <c r="AW57" s="4250"/>
      <c r="AX57" s="4250"/>
      <c r="AY57" s="4251"/>
    </row>
    <row r="58" spans="2:51" s="45" customFormat="1" ht="18"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4249"/>
      <c r="Z58" s="4250"/>
      <c r="AA58" s="4250"/>
      <c r="AB58" s="4250"/>
      <c r="AC58" s="4250"/>
      <c r="AD58" s="4250"/>
      <c r="AE58" s="4250"/>
      <c r="AF58" s="4250"/>
      <c r="AG58" s="4250"/>
      <c r="AH58" s="4250"/>
      <c r="AI58" s="4250"/>
      <c r="AJ58" s="4250"/>
      <c r="AK58" s="4250"/>
      <c r="AL58" s="4250"/>
      <c r="AM58" s="4250"/>
      <c r="AN58" s="4250"/>
      <c r="AO58" s="4250"/>
      <c r="AP58" s="4250"/>
      <c r="AQ58" s="4250"/>
      <c r="AR58" s="4250"/>
      <c r="AS58" s="4250"/>
      <c r="AT58" s="4250"/>
      <c r="AU58" s="4250"/>
      <c r="AV58" s="4250"/>
      <c r="AW58" s="4250"/>
      <c r="AX58" s="4250"/>
      <c r="AY58" s="4251"/>
    </row>
    <row r="59" spans="2:51" s="45" customFormat="1" ht="18"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4249"/>
      <c r="Z59" s="4250"/>
      <c r="AA59" s="4250"/>
      <c r="AB59" s="4250"/>
      <c r="AC59" s="4250"/>
      <c r="AD59" s="4250"/>
      <c r="AE59" s="4250"/>
      <c r="AF59" s="4250"/>
      <c r="AG59" s="4250"/>
      <c r="AH59" s="4250"/>
      <c r="AI59" s="4250"/>
      <c r="AJ59" s="4250"/>
      <c r="AK59" s="4250"/>
      <c r="AL59" s="4250"/>
      <c r="AM59" s="4250"/>
      <c r="AN59" s="4250"/>
      <c r="AO59" s="4250"/>
      <c r="AP59" s="4250"/>
      <c r="AQ59" s="4250"/>
      <c r="AR59" s="4250"/>
      <c r="AS59" s="4250"/>
      <c r="AT59" s="4250"/>
      <c r="AU59" s="4250"/>
      <c r="AV59" s="4250"/>
      <c r="AW59" s="4250"/>
      <c r="AX59" s="4250"/>
      <c r="AY59" s="4251"/>
    </row>
    <row r="60" spans="2:51" s="45" customFormat="1" ht="18"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4249"/>
      <c r="Z60" s="4250"/>
      <c r="AA60" s="4250"/>
      <c r="AB60" s="4250"/>
      <c r="AC60" s="4250"/>
      <c r="AD60" s="4250"/>
      <c r="AE60" s="4250"/>
      <c r="AF60" s="4250"/>
      <c r="AG60" s="4250"/>
      <c r="AH60" s="4250"/>
      <c r="AI60" s="4250"/>
      <c r="AJ60" s="4250"/>
      <c r="AK60" s="4250"/>
      <c r="AL60" s="4250"/>
      <c r="AM60" s="4250"/>
      <c r="AN60" s="4250"/>
      <c r="AO60" s="4250"/>
      <c r="AP60" s="4250"/>
      <c r="AQ60" s="4250"/>
      <c r="AR60" s="4250"/>
      <c r="AS60" s="4250"/>
      <c r="AT60" s="4250"/>
      <c r="AU60" s="4250"/>
      <c r="AV60" s="4250"/>
      <c r="AW60" s="4250"/>
      <c r="AX60" s="4250"/>
      <c r="AY60" s="4251"/>
    </row>
    <row r="61" spans="2:51" s="45" customFormat="1" ht="18"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4249"/>
      <c r="Z61" s="4250"/>
      <c r="AA61" s="4250"/>
      <c r="AB61" s="4250"/>
      <c r="AC61" s="4250"/>
      <c r="AD61" s="4250"/>
      <c r="AE61" s="4250"/>
      <c r="AF61" s="4250"/>
      <c r="AG61" s="4250"/>
      <c r="AH61" s="4250"/>
      <c r="AI61" s="4250"/>
      <c r="AJ61" s="4250"/>
      <c r="AK61" s="4250"/>
      <c r="AL61" s="4250"/>
      <c r="AM61" s="4250"/>
      <c r="AN61" s="4250"/>
      <c r="AO61" s="4250"/>
      <c r="AP61" s="4250"/>
      <c r="AQ61" s="4250"/>
      <c r="AR61" s="4250"/>
      <c r="AS61" s="4250"/>
      <c r="AT61" s="4250"/>
      <c r="AU61" s="4250"/>
      <c r="AV61" s="4250"/>
      <c r="AW61" s="4250"/>
      <c r="AX61" s="4250"/>
      <c r="AY61" s="425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4249"/>
      <c r="Z62" s="4250"/>
      <c r="AA62" s="4250"/>
      <c r="AB62" s="4250"/>
      <c r="AC62" s="4250"/>
      <c r="AD62" s="4250"/>
      <c r="AE62" s="4250"/>
      <c r="AF62" s="4250"/>
      <c r="AG62" s="4250"/>
      <c r="AH62" s="4250"/>
      <c r="AI62" s="4250"/>
      <c r="AJ62" s="4250"/>
      <c r="AK62" s="4250"/>
      <c r="AL62" s="4250"/>
      <c r="AM62" s="4250"/>
      <c r="AN62" s="4250"/>
      <c r="AO62" s="4250"/>
      <c r="AP62" s="4250"/>
      <c r="AQ62" s="4250"/>
      <c r="AR62" s="4250"/>
      <c r="AS62" s="4250"/>
      <c r="AT62" s="4250"/>
      <c r="AU62" s="4250"/>
      <c r="AV62" s="4250"/>
      <c r="AW62" s="4250"/>
      <c r="AX62" s="4250"/>
      <c r="AY62" s="425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4249"/>
      <c r="Z63" s="4250"/>
      <c r="AA63" s="4250"/>
      <c r="AB63" s="4250"/>
      <c r="AC63" s="4250"/>
      <c r="AD63" s="4250"/>
      <c r="AE63" s="4250"/>
      <c r="AF63" s="4250"/>
      <c r="AG63" s="4250"/>
      <c r="AH63" s="4250"/>
      <c r="AI63" s="4250"/>
      <c r="AJ63" s="4250"/>
      <c r="AK63" s="4250"/>
      <c r="AL63" s="4250"/>
      <c r="AM63" s="4250"/>
      <c r="AN63" s="4250"/>
      <c r="AO63" s="4250"/>
      <c r="AP63" s="4250"/>
      <c r="AQ63" s="4250"/>
      <c r="AR63" s="4250"/>
      <c r="AS63" s="4250"/>
      <c r="AT63" s="4250"/>
      <c r="AU63" s="4250"/>
      <c r="AV63" s="4250"/>
      <c r="AW63" s="4250"/>
      <c r="AX63" s="4250"/>
      <c r="AY63" s="425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4249"/>
      <c r="Z64" s="4250"/>
      <c r="AA64" s="4250"/>
      <c r="AB64" s="4250"/>
      <c r="AC64" s="4250"/>
      <c r="AD64" s="4250"/>
      <c r="AE64" s="4250"/>
      <c r="AF64" s="4250"/>
      <c r="AG64" s="4250"/>
      <c r="AH64" s="4250"/>
      <c r="AI64" s="4250"/>
      <c r="AJ64" s="4250"/>
      <c r="AK64" s="4250"/>
      <c r="AL64" s="4250"/>
      <c r="AM64" s="4250"/>
      <c r="AN64" s="4250"/>
      <c r="AO64" s="4250"/>
      <c r="AP64" s="4250"/>
      <c r="AQ64" s="4250"/>
      <c r="AR64" s="4250"/>
      <c r="AS64" s="4250"/>
      <c r="AT64" s="4250"/>
      <c r="AU64" s="4250"/>
      <c r="AV64" s="4250"/>
      <c r="AW64" s="4250"/>
      <c r="AX64" s="4250"/>
      <c r="AY64" s="425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4249"/>
      <c r="Z65" s="4250"/>
      <c r="AA65" s="4250"/>
      <c r="AB65" s="4250"/>
      <c r="AC65" s="4250"/>
      <c r="AD65" s="4250"/>
      <c r="AE65" s="4250"/>
      <c r="AF65" s="4250"/>
      <c r="AG65" s="4250"/>
      <c r="AH65" s="4250"/>
      <c r="AI65" s="4250"/>
      <c r="AJ65" s="4250"/>
      <c r="AK65" s="4250"/>
      <c r="AL65" s="4250"/>
      <c r="AM65" s="4250"/>
      <c r="AN65" s="4250"/>
      <c r="AO65" s="4250"/>
      <c r="AP65" s="4250"/>
      <c r="AQ65" s="4250"/>
      <c r="AR65" s="4250"/>
      <c r="AS65" s="4250"/>
      <c r="AT65" s="4250"/>
      <c r="AU65" s="4250"/>
      <c r="AV65" s="4250"/>
      <c r="AW65" s="4250"/>
      <c r="AX65" s="4250"/>
      <c r="AY65" s="425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4249"/>
      <c r="Z66" s="4250"/>
      <c r="AA66" s="4250"/>
      <c r="AB66" s="4250"/>
      <c r="AC66" s="4250"/>
      <c r="AD66" s="4250"/>
      <c r="AE66" s="4250"/>
      <c r="AF66" s="4250"/>
      <c r="AG66" s="4250"/>
      <c r="AH66" s="4250"/>
      <c r="AI66" s="4250"/>
      <c r="AJ66" s="4250"/>
      <c r="AK66" s="4250"/>
      <c r="AL66" s="4250"/>
      <c r="AM66" s="4250"/>
      <c r="AN66" s="4250"/>
      <c r="AO66" s="4250"/>
      <c r="AP66" s="4250"/>
      <c r="AQ66" s="4250"/>
      <c r="AR66" s="4250"/>
      <c r="AS66" s="4250"/>
      <c r="AT66" s="4250"/>
      <c r="AU66" s="4250"/>
      <c r="AV66" s="4250"/>
      <c r="AW66" s="4250"/>
      <c r="AX66" s="4250"/>
      <c r="AY66" s="4251"/>
    </row>
    <row r="67" spans="1:51" s="45" customFormat="1" ht="23.1" customHeight="1" x14ac:dyDescent="0.15">
      <c r="B67" s="3948"/>
      <c r="C67" s="3949"/>
      <c r="D67" s="4005" t="s">
        <v>21</v>
      </c>
      <c r="E67" s="4006"/>
      <c r="F67" s="4006"/>
      <c r="G67" s="4006"/>
      <c r="H67" s="4006"/>
      <c r="I67" s="4006"/>
      <c r="J67" s="4006"/>
      <c r="K67" s="4006"/>
      <c r="L67" s="4007"/>
      <c r="M67" s="4008">
        <v>0</v>
      </c>
      <c r="N67" s="4009"/>
      <c r="O67" s="4009"/>
      <c r="P67" s="4009"/>
      <c r="Q67" s="4009"/>
      <c r="R67" s="4010"/>
      <c r="S67" s="4008">
        <v>200</v>
      </c>
      <c r="T67" s="4009"/>
      <c r="U67" s="4009"/>
      <c r="V67" s="4009"/>
      <c r="W67" s="4009"/>
      <c r="X67" s="4010"/>
      <c r="Y67" s="4252"/>
      <c r="Z67" s="4253"/>
      <c r="AA67" s="4253"/>
      <c r="AB67" s="4253"/>
      <c r="AC67" s="4253"/>
      <c r="AD67" s="4253"/>
      <c r="AE67" s="4253"/>
      <c r="AF67" s="4253"/>
      <c r="AG67" s="4253"/>
      <c r="AH67" s="4253"/>
      <c r="AI67" s="4253"/>
      <c r="AJ67" s="4253"/>
      <c r="AK67" s="4253"/>
      <c r="AL67" s="4253"/>
      <c r="AM67" s="4253"/>
      <c r="AN67" s="4253"/>
      <c r="AO67" s="4253"/>
      <c r="AP67" s="4253"/>
      <c r="AQ67" s="4253"/>
      <c r="AR67" s="4253"/>
      <c r="AS67" s="4253"/>
      <c r="AT67" s="4253"/>
      <c r="AU67" s="4253"/>
      <c r="AV67" s="4253"/>
      <c r="AW67" s="4253"/>
      <c r="AX67" s="4253"/>
      <c r="AY67" s="425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435</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50</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436</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50</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101</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50</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437</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101</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101</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101</v>
      </c>
      <c r="E90" s="4057"/>
      <c r="F90" s="4057"/>
      <c r="G90" s="4058"/>
      <c r="H90" s="4059" t="s">
        <v>62</v>
      </c>
      <c r="I90" s="4060"/>
      <c r="J90" s="4060"/>
      <c r="K90" s="4060"/>
      <c r="L90" s="4060"/>
      <c r="M90" s="4060"/>
      <c r="N90" s="4060"/>
      <c r="O90" s="4060"/>
      <c r="P90" s="4060"/>
      <c r="Q90" s="4060"/>
      <c r="R90" s="4060"/>
      <c r="S90" s="4060"/>
      <c r="T90" s="4060"/>
      <c r="U90" s="4060"/>
      <c r="V90" s="4061" t="s">
        <v>172</v>
      </c>
      <c r="W90" s="4061"/>
      <c r="X90" s="4061"/>
      <c r="Y90" s="4061"/>
      <c r="Z90" s="4061" t="s">
        <v>172</v>
      </c>
      <c r="AA90" s="4061"/>
      <c r="AB90" s="4061"/>
      <c r="AC90" s="4061"/>
      <c r="AD90" s="4061" t="s">
        <v>172</v>
      </c>
      <c r="AE90" s="4061"/>
      <c r="AF90" s="4061"/>
      <c r="AG90" s="4062"/>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80.85" customHeight="1" thickBot="1" x14ac:dyDescent="0.2">
      <c r="A92" s="51"/>
      <c r="B92" s="4041" t="s">
        <v>64</v>
      </c>
      <c r="C92" s="4042"/>
      <c r="D92" s="4043" t="s">
        <v>438</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439</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35" t="s">
        <v>440</v>
      </c>
      <c r="H99" s="1765"/>
      <c r="I99" s="1765"/>
      <c r="J99" s="1765"/>
      <c r="K99" s="1765"/>
      <c r="L99" s="1765"/>
      <c r="M99" s="1765"/>
      <c r="N99" s="1765"/>
      <c r="O99" s="1765"/>
      <c r="P99" s="1765"/>
      <c r="Q99" s="1765"/>
      <c r="R99" s="1765"/>
      <c r="S99" s="1765"/>
      <c r="T99" s="1765"/>
      <c r="U99" s="1765"/>
      <c r="V99" s="1765"/>
      <c r="W99" s="1765"/>
      <c r="X99" s="1765"/>
      <c r="Y99" s="1765"/>
      <c r="Z99" s="1765"/>
      <c r="AA99" s="1765"/>
      <c r="AB99" s="1765"/>
      <c r="AC99" s="1765"/>
      <c r="AD99" s="1765"/>
      <c r="AE99" s="1765"/>
      <c r="AF99" s="1765"/>
      <c r="AG99" s="1765"/>
      <c r="AH99" s="1765"/>
      <c r="AI99" s="1765"/>
      <c r="AJ99" s="1765"/>
      <c r="AK99" s="1765"/>
      <c r="AL99" s="1765"/>
      <c r="AM99" s="1765"/>
      <c r="AN99" s="1765"/>
      <c r="AO99" s="1765"/>
      <c r="AP99" s="1765"/>
      <c r="AQ99" s="1765"/>
      <c r="AR99" s="1765"/>
      <c r="AS99" s="1765"/>
      <c r="AT99" s="1765"/>
      <c r="AU99" s="1765"/>
      <c r="AV99" s="1765"/>
      <c r="AW99" s="1765"/>
      <c r="AX99" s="1765"/>
      <c r="AY99" s="1766"/>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204.05"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084" t="s">
        <v>441</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63"/>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5"/>
    </row>
    <row r="107" spans="1:51" s="45" customFormat="1" ht="348.9" customHeight="1" x14ac:dyDescent="0.15">
      <c r="B107" s="3764"/>
      <c r="C107" s="3765"/>
      <c r="D107" s="3765"/>
      <c r="E107" s="3765"/>
      <c r="F107" s="3765"/>
      <c r="G107" s="3766"/>
      <c r="H107" s="66"/>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8"/>
    </row>
    <row r="108" spans="1:51" s="45" customFormat="1" ht="324"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442</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276" t="s">
        <v>443</v>
      </c>
      <c r="I113" s="4277"/>
      <c r="J113" s="4277"/>
      <c r="K113" s="4277"/>
      <c r="L113" s="4278"/>
      <c r="M113" s="4070" t="s">
        <v>444</v>
      </c>
      <c r="N113" s="4225"/>
      <c r="O113" s="4225"/>
      <c r="P113" s="4225"/>
      <c r="Q113" s="4225"/>
      <c r="R113" s="4225"/>
      <c r="S113" s="4225"/>
      <c r="T113" s="4225"/>
      <c r="U113" s="4225"/>
      <c r="V113" s="4225"/>
      <c r="W113" s="4225"/>
      <c r="X113" s="4225"/>
      <c r="Y113" s="4226"/>
      <c r="Z113" s="4073">
        <v>8.421894</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279" t="s">
        <v>290</v>
      </c>
      <c r="I114" s="4280"/>
      <c r="J114" s="4280"/>
      <c r="K114" s="4280"/>
      <c r="L114" s="4281"/>
      <c r="M114" s="4098" t="s">
        <v>445</v>
      </c>
      <c r="N114" s="4233"/>
      <c r="O114" s="4233"/>
      <c r="P114" s="4233"/>
      <c r="Q114" s="4233"/>
      <c r="R114" s="4233"/>
      <c r="S114" s="4233"/>
      <c r="T114" s="4233"/>
      <c r="U114" s="4233"/>
      <c r="V114" s="4233"/>
      <c r="W114" s="4233"/>
      <c r="X114" s="4233"/>
      <c r="Y114" s="4234"/>
      <c r="Z114" s="4101">
        <v>2.8424200000000002</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279" t="s">
        <v>446</v>
      </c>
      <c r="I115" s="4280"/>
      <c r="J115" s="4280"/>
      <c r="K115" s="4280"/>
      <c r="L115" s="4281"/>
      <c r="M115" s="4098" t="s">
        <v>447</v>
      </c>
      <c r="N115" s="4233"/>
      <c r="O115" s="4233"/>
      <c r="P115" s="4233"/>
      <c r="Q115" s="4233"/>
      <c r="R115" s="4233"/>
      <c r="S115" s="4233"/>
      <c r="T115" s="4233"/>
      <c r="U115" s="4233"/>
      <c r="V115" s="4233"/>
      <c r="W115" s="4233"/>
      <c r="X115" s="4233"/>
      <c r="Y115" s="4234"/>
      <c r="Z115" s="4101">
        <v>0.25</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279" t="s">
        <v>448</v>
      </c>
      <c r="I116" s="4280"/>
      <c r="J116" s="4280"/>
      <c r="K116" s="4280"/>
      <c r="L116" s="4281"/>
      <c r="M116" s="4098" t="s">
        <v>449</v>
      </c>
      <c r="N116" s="4233"/>
      <c r="O116" s="4233"/>
      <c r="P116" s="4233"/>
      <c r="Q116" s="4233"/>
      <c r="R116" s="4233"/>
      <c r="S116" s="4233"/>
      <c r="T116" s="4233"/>
      <c r="U116" s="4233"/>
      <c r="V116" s="4233"/>
      <c r="W116" s="4233"/>
      <c r="X116" s="4233"/>
      <c r="Y116" s="4234"/>
      <c r="Z116" s="4101">
        <v>8.1619999999999998E-2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11.595934</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450</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customHeight="1" x14ac:dyDescent="0.15">
      <c r="B124" s="3883"/>
      <c r="C124" s="3884"/>
      <c r="D124" s="3884"/>
      <c r="E124" s="3884"/>
      <c r="F124" s="3884"/>
      <c r="G124" s="3885"/>
      <c r="H124" s="4276" t="s">
        <v>451</v>
      </c>
      <c r="I124" s="4277"/>
      <c r="J124" s="4277"/>
      <c r="K124" s="4277"/>
      <c r="L124" s="4278"/>
      <c r="M124" s="4070" t="s">
        <v>452</v>
      </c>
      <c r="N124" s="4225"/>
      <c r="O124" s="4225"/>
      <c r="P124" s="4225"/>
      <c r="Q124" s="4225"/>
      <c r="R124" s="4225"/>
      <c r="S124" s="4225"/>
      <c r="T124" s="4225"/>
      <c r="U124" s="4225"/>
      <c r="V124" s="4225"/>
      <c r="W124" s="4225"/>
      <c r="X124" s="4225"/>
      <c r="Y124" s="4226"/>
      <c r="Z124" s="4073">
        <v>2.5</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279" t="s">
        <v>446</v>
      </c>
      <c r="I125" s="4280"/>
      <c r="J125" s="4280"/>
      <c r="K125" s="4280"/>
      <c r="L125" s="4281"/>
      <c r="M125" s="4098" t="s">
        <v>453</v>
      </c>
      <c r="N125" s="4233"/>
      <c r="O125" s="4233"/>
      <c r="P125" s="4233"/>
      <c r="Q125" s="4233"/>
      <c r="R125" s="4233"/>
      <c r="S125" s="4233"/>
      <c r="T125" s="4233"/>
      <c r="U125" s="4233"/>
      <c r="V125" s="4233"/>
      <c r="W125" s="4233"/>
      <c r="X125" s="4233"/>
      <c r="Y125" s="4234"/>
      <c r="Z125" s="4101">
        <v>1.0476190000000001</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279" t="s">
        <v>454</v>
      </c>
      <c r="I126" s="4280"/>
      <c r="J126" s="4280"/>
      <c r="K126" s="4280"/>
      <c r="L126" s="4281"/>
      <c r="M126" s="4098" t="s">
        <v>455</v>
      </c>
      <c r="N126" s="4233"/>
      <c r="O126" s="4233"/>
      <c r="P126" s="4233"/>
      <c r="Q126" s="4233"/>
      <c r="R126" s="4233"/>
      <c r="S126" s="4233"/>
      <c r="T126" s="4233"/>
      <c r="U126" s="4233"/>
      <c r="V126" s="4233"/>
      <c r="W126" s="4233"/>
      <c r="X126" s="4233"/>
      <c r="Y126" s="4234"/>
      <c r="Z126" s="4101">
        <v>0.25</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3.7976190000000001</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456</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4.05" customHeight="1" x14ac:dyDescent="0.15">
      <c r="B206" s="4135">
        <v>1</v>
      </c>
      <c r="C206" s="4135">
        <v>1</v>
      </c>
      <c r="D206" s="4282" t="s">
        <v>457</v>
      </c>
      <c r="E206" s="4282"/>
      <c r="F206" s="4282"/>
      <c r="G206" s="4282"/>
      <c r="H206" s="4282"/>
      <c r="I206" s="4282"/>
      <c r="J206" s="4282"/>
      <c r="K206" s="4282"/>
      <c r="L206" s="4282"/>
      <c r="M206" s="4282"/>
      <c r="N206" s="4282" t="s">
        <v>458</v>
      </c>
      <c r="O206" s="4282"/>
      <c r="P206" s="4282"/>
      <c r="Q206" s="4282"/>
      <c r="R206" s="4282"/>
      <c r="S206" s="4282"/>
      <c r="T206" s="4282"/>
      <c r="U206" s="4282"/>
      <c r="V206" s="4282"/>
      <c r="W206" s="4282"/>
      <c r="X206" s="4282"/>
      <c r="Y206" s="4282"/>
      <c r="Z206" s="4282"/>
      <c r="AA206" s="4282"/>
      <c r="AB206" s="4282"/>
      <c r="AC206" s="4282"/>
      <c r="AD206" s="4282"/>
      <c r="AE206" s="4282"/>
      <c r="AF206" s="4282"/>
      <c r="AG206" s="4282"/>
      <c r="AH206" s="4282"/>
      <c r="AI206" s="4282"/>
      <c r="AJ206" s="4282"/>
      <c r="AK206" s="4282"/>
      <c r="AL206" s="4136">
        <v>12</v>
      </c>
      <c r="AM206" s="4136"/>
      <c r="AN206" s="4136"/>
      <c r="AO206" s="4136"/>
      <c r="AP206" s="4136"/>
      <c r="AQ206" s="4136"/>
      <c r="AR206" s="4136">
        <v>5</v>
      </c>
      <c r="AS206" s="4136"/>
      <c r="AT206" s="4136"/>
      <c r="AU206" s="4136"/>
      <c r="AV206" s="4136">
        <v>60</v>
      </c>
      <c r="AW206" s="4136"/>
      <c r="AX206" s="4136"/>
    </row>
    <row r="207" spans="2:51" s="45" customFormat="1" ht="24.05" customHeight="1" x14ac:dyDescent="0.15">
      <c r="B207" s="4135">
        <v>2</v>
      </c>
      <c r="C207" s="4135">
        <v>1</v>
      </c>
      <c r="D207" s="4136" t="s">
        <v>172</v>
      </c>
      <c r="E207" s="4136"/>
      <c r="F207" s="4136"/>
      <c r="G207" s="4136"/>
      <c r="H207" s="4136"/>
      <c r="I207" s="4136"/>
      <c r="J207" s="4136"/>
      <c r="K207" s="4136"/>
      <c r="L207" s="4136"/>
      <c r="M207" s="4136"/>
      <c r="N207" s="4136" t="s">
        <v>172</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t="s">
        <v>172</v>
      </c>
      <c r="AM207" s="4136"/>
      <c r="AN207" s="4136"/>
      <c r="AO207" s="4136"/>
      <c r="AP207" s="4136"/>
      <c r="AQ207" s="4136"/>
      <c r="AR207" s="4136" t="s">
        <v>172</v>
      </c>
      <c r="AS207" s="4136"/>
      <c r="AT207" s="4136"/>
      <c r="AU207" s="4136"/>
      <c r="AV207" s="4136" t="s">
        <v>172</v>
      </c>
      <c r="AW207" s="4136"/>
      <c r="AX207" s="4136"/>
    </row>
    <row r="208" spans="2:51" s="45" customFormat="1" ht="24.0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4.0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4.0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4.0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4.0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4.0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459</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33.75" customHeight="1" x14ac:dyDescent="0.15">
      <c r="B223" s="4135">
        <v>1</v>
      </c>
      <c r="C223" s="4135">
        <v>1</v>
      </c>
      <c r="D223" s="4282" t="s">
        <v>460</v>
      </c>
      <c r="E223" s="4282"/>
      <c r="F223" s="4282"/>
      <c r="G223" s="4282"/>
      <c r="H223" s="4282"/>
      <c r="I223" s="4282"/>
      <c r="J223" s="4282"/>
      <c r="K223" s="4282"/>
      <c r="L223" s="4282"/>
      <c r="M223" s="4282"/>
      <c r="N223" s="4136" t="s">
        <v>461</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6">
        <v>4</v>
      </c>
      <c r="AM223" s="4136"/>
      <c r="AN223" s="4136"/>
      <c r="AO223" s="4136"/>
      <c r="AP223" s="4136"/>
      <c r="AQ223" s="4136"/>
      <c r="AR223" s="4136" t="s">
        <v>172</v>
      </c>
      <c r="AS223" s="4136"/>
      <c r="AT223" s="4136"/>
      <c r="AU223" s="4136"/>
      <c r="AV223" s="4136" t="s">
        <v>172</v>
      </c>
      <c r="AW223" s="4136"/>
      <c r="AX223" s="4136"/>
    </row>
    <row r="224" spans="2:50" s="45" customFormat="1" ht="24.05" customHeight="1" x14ac:dyDescent="0.15">
      <c r="B224" s="4135">
        <v>2</v>
      </c>
      <c r="C224" s="4135">
        <v>1</v>
      </c>
      <c r="D224" s="4136" t="s">
        <v>462</v>
      </c>
      <c r="E224" s="4136"/>
      <c r="F224" s="4136"/>
      <c r="G224" s="4136"/>
      <c r="H224" s="4136"/>
      <c r="I224" s="4136"/>
      <c r="J224" s="4136"/>
      <c r="K224" s="4136"/>
      <c r="L224" s="4136"/>
      <c r="M224" s="4136"/>
      <c r="N224" s="4136" t="s">
        <v>463</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v>3</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464</v>
      </c>
      <c r="E225" s="4136"/>
      <c r="F225" s="4136"/>
      <c r="G225" s="4136"/>
      <c r="H225" s="4136"/>
      <c r="I225" s="4136"/>
      <c r="J225" s="4136"/>
      <c r="K225" s="4136"/>
      <c r="L225" s="4136"/>
      <c r="M225" s="4136"/>
      <c r="N225" s="4136" t="s">
        <v>465</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v>1</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sheetData>
  <sheetProtection formatColumns="0" formatRows="0" selectLockedCells="1"/>
  <mergeCells count="1046">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4:L114"/>
    <mergeCell ref="M114:Y114"/>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Z112:AC112"/>
    <mergeCell ref="AD112:AH112"/>
    <mergeCell ref="AI112:AU112"/>
    <mergeCell ref="AV112:AY112"/>
    <mergeCell ref="H113:L113"/>
    <mergeCell ref="M113:Y113"/>
    <mergeCell ref="Z113:AC113"/>
    <mergeCell ref="AD113:AH113"/>
    <mergeCell ref="AI113:AU113"/>
    <mergeCell ref="AV113:AY113"/>
    <mergeCell ref="B101:AY101"/>
    <mergeCell ref="B102:AY102"/>
    <mergeCell ref="M103:AA103"/>
    <mergeCell ref="AL103:AY103"/>
    <mergeCell ref="B106:G108"/>
    <mergeCell ref="B111:G154"/>
    <mergeCell ref="H111:AC111"/>
    <mergeCell ref="AD111:AY111"/>
    <mergeCell ref="H112:L112"/>
    <mergeCell ref="M112: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B97:F97"/>
    <mergeCell ref="G97:AY97"/>
    <mergeCell ref="B98:AY98"/>
    <mergeCell ref="B99:F99"/>
    <mergeCell ref="G99:AY99"/>
    <mergeCell ref="B100:AY100"/>
    <mergeCell ref="B92:C92"/>
    <mergeCell ref="D92:AY92"/>
    <mergeCell ref="D93:AY93"/>
    <mergeCell ref="D94:AY94"/>
    <mergeCell ref="D95:AY95"/>
    <mergeCell ref="B96:AY96"/>
    <mergeCell ref="D89:G89"/>
    <mergeCell ref="H89:AG89"/>
    <mergeCell ref="D90:G90"/>
    <mergeCell ref="H90:U90"/>
    <mergeCell ref="V90:AG90"/>
    <mergeCell ref="D91:G91"/>
    <mergeCell ref="H91:AG91"/>
    <mergeCell ref="D85:G85"/>
    <mergeCell ref="H85:AG85"/>
    <mergeCell ref="B86:C91"/>
    <mergeCell ref="D86:G86"/>
    <mergeCell ref="H86:AG86"/>
    <mergeCell ref="AH86:AY91"/>
    <mergeCell ref="D87:G87"/>
    <mergeCell ref="H87:AG87"/>
    <mergeCell ref="D88:G88"/>
    <mergeCell ref="H88:AG88"/>
    <mergeCell ref="B81:C85"/>
    <mergeCell ref="D81:G81"/>
    <mergeCell ref="H81:AG81"/>
    <mergeCell ref="AH81:AY85"/>
    <mergeCell ref="D82:G82"/>
    <mergeCell ref="H82:AG82"/>
    <mergeCell ref="D83:G83"/>
    <mergeCell ref="H83:AG83"/>
    <mergeCell ref="D84:G84"/>
    <mergeCell ref="H84:AG84"/>
    <mergeCell ref="B78:C80"/>
    <mergeCell ref="D78:G78"/>
    <mergeCell ref="H78:AG78"/>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S57:X57"/>
    <mergeCell ref="D58:L58"/>
    <mergeCell ref="M58:R58"/>
    <mergeCell ref="S58:X58"/>
    <mergeCell ref="B54:C67"/>
    <mergeCell ref="D54:L54"/>
    <mergeCell ref="M54:R54"/>
    <mergeCell ref="S54:X54"/>
    <mergeCell ref="D65:L65"/>
    <mergeCell ref="M65:R65"/>
    <mergeCell ref="S65:X65"/>
    <mergeCell ref="D66:L66"/>
    <mergeCell ref="M66:R66"/>
    <mergeCell ref="S66:X66"/>
    <mergeCell ref="D63:L63"/>
    <mergeCell ref="M63:R63"/>
    <mergeCell ref="S63:X63"/>
    <mergeCell ref="D64:L64"/>
    <mergeCell ref="M64:R64"/>
    <mergeCell ref="S64:X64"/>
    <mergeCell ref="D61:L61"/>
    <mergeCell ref="M61:R61"/>
    <mergeCell ref="S61:X61"/>
    <mergeCell ref="D62:L62"/>
    <mergeCell ref="M62:R62"/>
    <mergeCell ref="S62:X62"/>
    <mergeCell ref="Y54:AY54"/>
    <mergeCell ref="D55:L55"/>
    <mergeCell ref="M55:R55"/>
    <mergeCell ref="S55:X55"/>
    <mergeCell ref="Y55:AY67"/>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D59:L59"/>
    <mergeCell ref="M59:R59"/>
    <mergeCell ref="S59:X59"/>
    <mergeCell ref="D60:L60"/>
    <mergeCell ref="M60:R60"/>
    <mergeCell ref="S60:X60"/>
    <mergeCell ref="M56:R56"/>
    <mergeCell ref="S56:X56"/>
    <mergeCell ref="D57:L57"/>
    <mergeCell ref="M57:R57"/>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AP45:AT45"/>
    <mergeCell ref="AU45:AY45"/>
    <mergeCell ref="B46:G48"/>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42:AO42"/>
    <mergeCell ref="AP42:AT42"/>
    <mergeCell ref="AU42:AY42"/>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F39:AJ39"/>
    <mergeCell ref="AK39:AO39"/>
    <mergeCell ref="AP39:AT39"/>
    <mergeCell ref="AU39:AY39"/>
    <mergeCell ref="B40:G42"/>
    <mergeCell ref="H40:Y40"/>
    <mergeCell ref="Z40:AB40"/>
    <mergeCell ref="AC40:AE40"/>
    <mergeCell ref="AF40:AJ40"/>
    <mergeCell ref="AK40:AO40"/>
    <mergeCell ref="AK37:AO37"/>
    <mergeCell ref="AP37:AT37"/>
    <mergeCell ref="AU37:AY37"/>
    <mergeCell ref="H38:Y39"/>
    <mergeCell ref="Z38:AB39"/>
    <mergeCell ref="AC38:AE39"/>
    <mergeCell ref="AF38:AJ38"/>
    <mergeCell ref="AK38:AO38"/>
    <mergeCell ref="AP38:AT38"/>
    <mergeCell ref="AU38:AY38"/>
    <mergeCell ref="AU35:AY35"/>
    <mergeCell ref="AF36:AJ36"/>
    <mergeCell ref="AK36:AO36"/>
    <mergeCell ref="AP36:AT36"/>
    <mergeCell ref="AU36:AY36"/>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R1:AY2"/>
    <mergeCell ref="AK2:AQ2"/>
    <mergeCell ref="B3:AY3"/>
    <mergeCell ref="B4:G4"/>
    <mergeCell ref="H4:Y4"/>
    <mergeCell ref="Z4:AE4"/>
    <mergeCell ref="AF4:AQ5"/>
    <mergeCell ref="AR4:AY4"/>
    <mergeCell ref="B5:G5"/>
    <mergeCell ref="H5:Y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Z5:AE5"/>
    <mergeCell ref="AR5:AY5"/>
    <mergeCell ref="B6:G6"/>
    <mergeCell ref="H6:Y6"/>
    <mergeCell ref="Z6:AE6"/>
    <mergeCell ref="AF6:AY6"/>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68" max="51" man="1"/>
    <brk id="104" max="51" man="1"/>
    <brk id="109" max="51" man="1"/>
    <brk id="155" max="51" man="1"/>
  </row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10"/>
  <sheetViews>
    <sheetView topLeftCell="A105" zoomScale="75" zoomScaleNormal="75" zoomScaleSheetLayoutView="70"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11.95" customHeight="1" x14ac:dyDescent="0.15">
      <c r="AQ1" s="4283"/>
      <c r="AR1" s="4283"/>
      <c r="AS1" s="4283"/>
      <c r="AT1" s="4283"/>
      <c r="AU1" s="4283"/>
      <c r="AV1" s="4283"/>
      <c r="AW1" s="4283"/>
      <c r="AX1" s="84"/>
    </row>
    <row r="2" spans="2:51" s="45" customFormat="1" ht="33.049999999999997" customHeight="1" thickBot="1" x14ac:dyDescent="0.25">
      <c r="AK2" s="4284" t="s">
        <v>0</v>
      </c>
      <c r="AL2" s="4284"/>
      <c r="AM2" s="4284"/>
      <c r="AN2" s="4284"/>
      <c r="AO2" s="4284"/>
      <c r="AP2" s="4284"/>
      <c r="AQ2" s="4284"/>
      <c r="AR2" s="4285" t="s">
        <v>466</v>
      </c>
      <c r="AS2" s="4285"/>
      <c r="AT2" s="4285"/>
      <c r="AU2" s="4285"/>
      <c r="AV2" s="4285"/>
      <c r="AW2" s="4285"/>
      <c r="AX2" s="4285"/>
      <c r="AY2" s="4285"/>
    </row>
    <row r="3" spans="2:51" s="45" customFormat="1" ht="29.95" customHeight="1" thickBot="1" x14ac:dyDescent="0.2">
      <c r="B3" s="4142" t="s">
        <v>467</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43.55" customHeight="1" x14ac:dyDescent="0.15">
      <c r="B4" s="3730" t="s">
        <v>1</v>
      </c>
      <c r="C4" s="3731"/>
      <c r="D4" s="3731"/>
      <c r="E4" s="3731"/>
      <c r="F4" s="3731"/>
      <c r="G4" s="3731"/>
      <c r="H4" s="3732" t="s">
        <v>468</v>
      </c>
      <c r="I4" s="3733"/>
      <c r="J4" s="3733"/>
      <c r="K4" s="3733"/>
      <c r="L4" s="3733"/>
      <c r="M4" s="3733"/>
      <c r="N4" s="3733"/>
      <c r="O4" s="3733"/>
      <c r="P4" s="3733"/>
      <c r="Q4" s="3733"/>
      <c r="R4" s="3733"/>
      <c r="S4" s="3733"/>
      <c r="T4" s="3733"/>
      <c r="U4" s="3733"/>
      <c r="V4" s="3733"/>
      <c r="W4" s="3733"/>
      <c r="X4" s="3733"/>
      <c r="Y4" s="3734"/>
      <c r="Z4" s="3735" t="s">
        <v>469</v>
      </c>
      <c r="AA4" s="3736"/>
      <c r="AB4" s="3736"/>
      <c r="AC4" s="3736"/>
      <c r="AD4" s="3736"/>
      <c r="AE4" s="3737"/>
      <c r="AF4" s="4286" t="s">
        <v>470</v>
      </c>
      <c r="AG4" s="4287"/>
      <c r="AH4" s="4287"/>
      <c r="AI4" s="4287"/>
      <c r="AJ4" s="4287"/>
      <c r="AK4" s="4287"/>
      <c r="AL4" s="4287"/>
      <c r="AM4" s="4287"/>
      <c r="AN4" s="4287"/>
      <c r="AO4" s="4287"/>
      <c r="AP4" s="4287"/>
      <c r="AQ4" s="4288"/>
      <c r="AR4" s="3744" t="s">
        <v>2</v>
      </c>
      <c r="AS4" s="3736"/>
      <c r="AT4" s="3736"/>
      <c r="AU4" s="3736"/>
      <c r="AV4" s="3736"/>
      <c r="AW4" s="3736"/>
      <c r="AX4" s="3736"/>
      <c r="AY4" s="3745"/>
    </row>
    <row r="5" spans="2:51" s="45" customFormat="1" ht="60.75" customHeight="1" x14ac:dyDescent="0.15">
      <c r="B5" s="3746" t="s">
        <v>3</v>
      </c>
      <c r="C5" s="3747"/>
      <c r="D5" s="3747"/>
      <c r="E5" s="3747"/>
      <c r="F5" s="3747"/>
      <c r="G5" s="3748"/>
      <c r="H5" s="3749" t="s">
        <v>471</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289" t="s">
        <v>472</v>
      </c>
      <c r="AG5" s="4290"/>
      <c r="AH5" s="4290"/>
      <c r="AI5" s="4290"/>
      <c r="AJ5" s="4290"/>
      <c r="AK5" s="4290"/>
      <c r="AL5" s="4290"/>
      <c r="AM5" s="4290"/>
      <c r="AN5" s="4290"/>
      <c r="AO5" s="4290"/>
      <c r="AP5" s="4290"/>
      <c r="AQ5" s="4291"/>
      <c r="AR5" s="3798" t="s">
        <v>473</v>
      </c>
      <c r="AS5" s="4292"/>
      <c r="AT5" s="4292"/>
      <c r="AU5" s="4292"/>
      <c r="AV5" s="4292"/>
      <c r="AW5" s="4292"/>
      <c r="AX5" s="4292"/>
      <c r="AY5" s="4293"/>
    </row>
    <row r="6" spans="2:51" s="45" customFormat="1" ht="30.8" customHeight="1" x14ac:dyDescent="0.15">
      <c r="B6" s="3752" t="s">
        <v>5</v>
      </c>
      <c r="C6" s="3753"/>
      <c r="D6" s="3753"/>
      <c r="E6" s="3753"/>
      <c r="F6" s="3753"/>
      <c r="G6" s="3753"/>
      <c r="H6" s="3801" t="s">
        <v>157</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3779" t="s">
        <v>172</v>
      </c>
      <c r="I7" s="3780"/>
      <c r="J7" s="3780"/>
      <c r="K7" s="3780"/>
      <c r="L7" s="3780"/>
      <c r="M7" s="3780"/>
      <c r="N7" s="3780"/>
      <c r="O7" s="3780"/>
      <c r="P7" s="3780"/>
      <c r="Q7" s="3780"/>
      <c r="R7" s="3780"/>
      <c r="S7" s="3780"/>
      <c r="T7" s="3780"/>
      <c r="U7" s="3780"/>
      <c r="V7" s="3780"/>
      <c r="W7" s="3780"/>
      <c r="X7" s="3780"/>
      <c r="Y7" s="3781"/>
      <c r="Z7" s="3785" t="s">
        <v>130</v>
      </c>
      <c r="AA7" s="3786"/>
      <c r="AB7" s="3786"/>
      <c r="AC7" s="3786"/>
      <c r="AD7" s="3786"/>
      <c r="AE7" s="3787"/>
      <c r="AF7" s="3789" t="s">
        <v>474</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4.05" customHeight="1" x14ac:dyDescent="0.15">
      <c r="B8" s="3777"/>
      <c r="C8" s="3778"/>
      <c r="D8" s="3778"/>
      <c r="E8" s="3778"/>
      <c r="F8" s="3778"/>
      <c r="G8" s="3778"/>
      <c r="H8" s="3782"/>
      <c r="I8" s="3783"/>
      <c r="J8" s="3783"/>
      <c r="K8" s="3783"/>
      <c r="L8" s="3783"/>
      <c r="M8" s="3783"/>
      <c r="N8" s="3783"/>
      <c r="O8" s="3783"/>
      <c r="P8" s="3783"/>
      <c r="Q8" s="3783"/>
      <c r="R8" s="3783"/>
      <c r="S8" s="3783"/>
      <c r="T8" s="3783"/>
      <c r="U8" s="3783"/>
      <c r="V8" s="3783"/>
      <c r="W8" s="3783"/>
      <c r="X8" s="3783"/>
      <c r="Y8" s="378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76.599999999999994" customHeight="1" x14ac:dyDescent="0.15">
      <c r="B9" s="3752" t="s">
        <v>113</v>
      </c>
      <c r="C9" s="3753"/>
      <c r="D9" s="3753"/>
      <c r="E9" s="3753"/>
      <c r="F9" s="3753"/>
      <c r="G9" s="3753"/>
      <c r="H9" s="3754" t="s">
        <v>475</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74.95" customHeight="1" x14ac:dyDescent="0.15">
      <c r="B10" s="3752" t="s">
        <v>114</v>
      </c>
      <c r="C10" s="3753"/>
      <c r="D10" s="3753"/>
      <c r="E10" s="3753"/>
      <c r="F10" s="3753"/>
      <c r="G10" s="3753"/>
      <c r="H10" s="3754" t="s">
        <v>476</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165</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36.8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3828" t="s">
        <v>477</v>
      </c>
      <c r="AM13" s="3828"/>
      <c r="AN13" s="3828"/>
      <c r="AO13" s="3828"/>
      <c r="AP13" s="3828"/>
      <c r="AQ13" s="3828"/>
      <c r="AR13" s="3828"/>
      <c r="AS13" s="3828" t="s">
        <v>478</v>
      </c>
      <c r="AT13" s="3828"/>
      <c r="AU13" s="3828"/>
      <c r="AV13" s="3828"/>
      <c r="AW13" s="3828"/>
      <c r="AX13" s="3828"/>
      <c r="AY13" s="4294"/>
    </row>
    <row r="14" spans="2:51" s="45" customFormat="1" ht="36.8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8" t="s">
        <v>479</v>
      </c>
      <c r="AF14" s="3808"/>
      <c r="AG14" s="3808"/>
      <c r="AH14" s="3808"/>
      <c r="AI14" s="3808"/>
      <c r="AJ14" s="3808"/>
      <c r="AK14" s="3808"/>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t="s">
        <v>102</v>
      </c>
      <c r="AF15" s="3817"/>
      <c r="AG15" s="3817"/>
      <c r="AH15" s="3817"/>
      <c r="AI15" s="3817"/>
      <c r="AJ15" s="3817"/>
      <c r="AK15" s="3817"/>
      <c r="AL15" s="3817" t="s">
        <v>102</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35000</v>
      </c>
      <c r="AF16" s="3844"/>
      <c r="AG16" s="3844"/>
      <c r="AH16" s="3844"/>
      <c r="AI16" s="3844"/>
      <c r="AJ16" s="3844"/>
      <c r="AK16" s="3844"/>
      <c r="AL16" s="3844">
        <v>14000</v>
      </c>
      <c r="AM16" s="3844"/>
      <c r="AN16" s="3844"/>
      <c r="AO16" s="3844"/>
      <c r="AP16" s="3844"/>
      <c r="AQ16" s="3844"/>
      <c r="AR16" s="3844"/>
      <c r="AS16" s="3844">
        <v>8180</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35000</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172</v>
      </c>
      <c r="R18" s="3835"/>
      <c r="S18" s="3835"/>
      <c r="T18" s="3835"/>
      <c r="U18" s="3835"/>
      <c r="V18" s="3835"/>
      <c r="W18" s="3835"/>
      <c r="X18" s="3835" t="s">
        <v>172</v>
      </c>
      <c r="Y18" s="3835"/>
      <c r="Z18" s="3835"/>
      <c r="AA18" s="3835"/>
      <c r="AB18" s="3835"/>
      <c r="AC18" s="3835"/>
      <c r="AD18" s="3835"/>
      <c r="AE18" s="3835">
        <v>1</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480</v>
      </c>
      <c r="AV19" s="3846"/>
      <c r="AW19" s="3846"/>
      <c r="AX19" s="3846"/>
      <c r="AY19" s="3847"/>
    </row>
    <row r="20" spans="2:51" s="45" customFormat="1" ht="50.25" customHeight="1" x14ac:dyDescent="0.15">
      <c r="B20" s="3863"/>
      <c r="C20" s="3864"/>
      <c r="D20" s="3864"/>
      <c r="E20" s="3864"/>
      <c r="F20" s="3864"/>
      <c r="G20" s="3865"/>
      <c r="H20" s="3848" t="s">
        <v>481</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172</v>
      </c>
      <c r="AD20" s="3857"/>
      <c r="AE20" s="3857"/>
      <c r="AF20" s="3858" t="s">
        <v>172</v>
      </c>
      <c r="AG20" s="3858"/>
      <c r="AH20" s="3858"/>
      <c r="AI20" s="3858"/>
      <c r="AJ20" s="3858"/>
      <c r="AK20" s="3858" t="s">
        <v>172</v>
      </c>
      <c r="AL20" s="3858"/>
      <c r="AM20" s="3858"/>
      <c r="AN20" s="3858"/>
      <c r="AO20" s="3858"/>
      <c r="AP20" s="3858" t="s">
        <v>172</v>
      </c>
      <c r="AQ20" s="3858"/>
      <c r="AR20" s="3858"/>
      <c r="AS20" s="3858"/>
      <c r="AT20" s="3858"/>
      <c r="AU20" s="3858" t="s">
        <v>172</v>
      </c>
      <c r="AV20" s="3858"/>
      <c r="AW20" s="3858"/>
      <c r="AX20" s="3858"/>
      <c r="AY20" s="3862"/>
    </row>
    <row r="21" spans="2:51" s="45" customFormat="1" ht="50.25"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172</v>
      </c>
      <c r="AG21" s="3873"/>
      <c r="AH21" s="3873"/>
      <c r="AI21" s="3873"/>
      <c r="AJ21" s="3873"/>
      <c r="AK21" s="3873" t="s">
        <v>172</v>
      </c>
      <c r="AL21" s="3873"/>
      <c r="AM21" s="3873"/>
      <c r="AN21" s="3873"/>
      <c r="AO21" s="3873"/>
      <c r="AP21" s="3873" t="s">
        <v>172</v>
      </c>
      <c r="AQ21" s="3873"/>
      <c r="AR21" s="3873"/>
      <c r="AS21" s="3873"/>
      <c r="AT21" s="3873"/>
      <c r="AU21" s="3874"/>
      <c r="AV21" s="3874"/>
      <c r="AW21" s="3874"/>
      <c r="AX21" s="3874"/>
      <c r="AY21" s="3875"/>
    </row>
    <row r="22" spans="2:51" s="45" customFormat="1" ht="31.6"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61.55" customHeight="1" x14ac:dyDescent="0.15">
      <c r="B23" s="3863"/>
      <c r="C23" s="3864"/>
      <c r="D23" s="3864"/>
      <c r="E23" s="3864"/>
      <c r="F23" s="3864"/>
      <c r="G23" s="3865"/>
      <c r="H23" s="3848" t="s">
        <v>482</v>
      </c>
      <c r="I23" s="3849"/>
      <c r="J23" s="3849"/>
      <c r="K23" s="3849"/>
      <c r="L23" s="3849"/>
      <c r="M23" s="3849"/>
      <c r="N23" s="3849"/>
      <c r="O23" s="3849"/>
      <c r="P23" s="3849"/>
      <c r="Q23" s="3849"/>
      <c r="R23" s="3849"/>
      <c r="S23" s="3849"/>
      <c r="T23" s="3849"/>
      <c r="U23" s="3849"/>
      <c r="V23" s="3849"/>
      <c r="W23" s="3849"/>
      <c r="X23" s="3849"/>
      <c r="Y23" s="3850"/>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61.55" customHeight="1" x14ac:dyDescent="0.15">
      <c r="B24" s="3866"/>
      <c r="C24" s="3867"/>
      <c r="D24" s="3867"/>
      <c r="E24" s="3867"/>
      <c r="F24" s="3867"/>
      <c r="G24" s="3868"/>
      <c r="H24" s="3851"/>
      <c r="I24" s="3852"/>
      <c r="J24" s="3852"/>
      <c r="K24" s="3852"/>
      <c r="L24" s="3852"/>
      <c r="M24" s="3852"/>
      <c r="N24" s="3852"/>
      <c r="O24" s="3852"/>
      <c r="P24" s="3852"/>
      <c r="Q24" s="3852"/>
      <c r="R24" s="3852"/>
      <c r="S24" s="3852"/>
      <c r="T24" s="3852"/>
      <c r="U24" s="3852"/>
      <c r="V24" s="3852"/>
      <c r="W24" s="3852"/>
      <c r="X24" s="3852"/>
      <c r="Y24" s="385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customHeight="1" x14ac:dyDescent="0.15">
      <c r="B26" s="3863"/>
      <c r="C26" s="3864"/>
      <c r="D26" s="3864"/>
      <c r="E26" s="3864"/>
      <c r="F26" s="3864"/>
      <c r="G26" s="3865"/>
      <c r="H26" s="3848" t="s">
        <v>483</v>
      </c>
      <c r="I26" s="3849"/>
      <c r="J26" s="3849"/>
      <c r="K26" s="3849"/>
      <c r="L26" s="3849"/>
      <c r="M26" s="3849"/>
      <c r="N26" s="3849"/>
      <c r="O26" s="3849"/>
      <c r="P26" s="3849"/>
      <c r="Q26" s="3849"/>
      <c r="R26" s="3849"/>
      <c r="S26" s="3849"/>
      <c r="T26" s="3849"/>
      <c r="U26" s="3849"/>
      <c r="V26" s="3849"/>
      <c r="W26" s="3849"/>
      <c r="X26" s="3849"/>
      <c r="Y26" s="3850"/>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customHeight="1" x14ac:dyDescent="0.15">
      <c r="B27" s="3863"/>
      <c r="C27" s="3864"/>
      <c r="D27" s="3864"/>
      <c r="E27" s="3864"/>
      <c r="F27" s="3864"/>
      <c r="G27" s="3865"/>
      <c r="H27" s="3851"/>
      <c r="I27" s="3852"/>
      <c r="J27" s="3852"/>
      <c r="K27" s="3852"/>
      <c r="L27" s="3852"/>
      <c r="M27" s="3852"/>
      <c r="N27" s="3852"/>
      <c r="O27" s="3852"/>
      <c r="P27" s="3852"/>
      <c r="Q27" s="3852"/>
      <c r="R27" s="3852"/>
      <c r="S27" s="3852"/>
      <c r="T27" s="3852"/>
      <c r="U27" s="3852"/>
      <c r="V27" s="3852"/>
      <c r="W27" s="3852"/>
      <c r="X27" s="3852"/>
      <c r="Y27" s="3853"/>
      <c r="Z27" s="3772" t="s">
        <v>28</v>
      </c>
      <c r="AA27" s="3773"/>
      <c r="AB27" s="3774"/>
      <c r="AC27" s="3858" t="s">
        <v>171</v>
      </c>
      <c r="AD27" s="3858"/>
      <c r="AE27" s="3858"/>
      <c r="AF27" s="3858" t="s">
        <v>172</v>
      </c>
      <c r="AG27" s="3858"/>
      <c r="AH27" s="3858"/>
      <c r="AI27" s="3858"/>
      <c r="AJ27" s="3858"/>
      <c r="AK27" s="3858" t="s">
        <v>172</v>
      </c>
      <c r="AL27" s="3858"/>
      <c r="AM27" s="3858"/>
      <c r="AN27" s="3858"/>
      <c r="AO27" s="3858"/>
      <c r="AP27" s="3858" t="s">
        <v>172</v>
      </c>
      <c r="AQ27" s="3858"/>
      <c r="AR27" s="3858"/>
      <c r="AS27" s="3858"/>
      <c r="AT27" s="3858"/>
      <c r="AU27" s="4295"/>
      <c r="AV27" s="4295"/>
      <c r="AW27" s="4295"/>
      <c r="AX27" s="4295"/>
      <c r="AY27" s="4296"/>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2.05" customHeight="1" x14ac:dyDescent="0.15">
      <c r="B35" s="3883"/>
      <c r="C35" s="3884"/>
      <c r="D35" s="3884"/>
      <c r="E35" s="3884"/>
      <c r="F35" s="3884"/>
      <c r="G35" s="3885"/>
      <c r="H35" s="3848" t="s">
        <v>484</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172</v>
      </c>
      <c r="AD35" s="3899"/>
      <c r="AE35" s="3900"/>
      <c r="AF35" s="3873" t="s">
        <v>172</v>
      </c>
      <c r="AG35" s="3873"/>
      <c r="AH35" s="3873"/>
      <c r="AI35" s="3873"/>
      <c r="AJ35" s="3873"/>
      <c r="AK35" s="3873" t="s">
        <v>172</v>
      </c>
      <c r="AL35" s="3873"/>
      <c r="AM35" s="3873"/>
      <c r="AN35" s="3873"/>
      <c r="AO35" s="3873"/>
      <c r="AP35" s="3873" t="s">
        <v>172</v>
      </c>
      <c r="AQ35" s="3873"/>
      <c r="AR35" s="3873"/>
      <c r="AS35" s="3873"/>
      <c r="AT35" s="3873"/>
      <c r="AU35" s="3904" t="s">
        <v>485</v>
      </c>
      <c r="AV35" s="3877"/>
      <c r="AW35" s="3877"/>
      <c r="AX35" s="3877"/>
      <c r="AY35" s="3905"/>
    </row>
    <row r="36" spans="2:51" s="45" customFormat="1" ht="42.0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906" t="s">
        <v>172</v>
      </c>
      <c r="AG36" s="3907"/>
      <c r="AH36" s="3907"/>
      <c r="AI36" s="3907"/>
      <c r="AJ36" s="3908"/>
      <c r="AK36" s="3906" t="s">
        <v>237</v>
      </c>
      <c r="AL36" s="3907"/>
      <c r="AM36" s="3907"/>
      <c r="AN36" s="3907"/>
      <c r="AO36" s="3908"/>
      <c r="AP36" s="3906" t="s">
        <v>236</v>
      </c>
      <c r="AQ36" s="3907"/>
      <c r="AR36" s="3907"/>
      <c r="AS36" s="3907"/>
      <c r="AT36" s="3908"/>
      <c r="AU36" s="3906" t="s">
        <v>237</v>
      </c>
      <c r="AV36" s="3907"/>
      <c r="AW36" s="3907"/>
      <c r="AX36" s="3907"/>
      <c r="AY36" s="3909"/>
    </row>
    <row r="37" spans="2:51" s="45" customFormat="1" ht="31.6"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41.25" customHeight="1" x14ac:dyDescent="0.15">
      <c r="B38" s="3883"/>
      <c r="C38" s="3884"/>
      <c r="D38" s="3884"/>
      <c r="E38" s="3884"/>
      <c r="F38" s="3884"/>
      <c r="G38" s="3885"/>
      <c r="H38" s="3848" t="s">
        <v>486</v>
      </c>
      <c r="I38" s="3849"/>
      <c r="J38" s="3849"/>
      <c r="K38" s="3849"/>
      <c r="L38" s="3849"/>
      <c r="M38" s="3849"/>
      <c r="N38" s="3849"/>
      <c r="O38" s="3849"/>
      <c r="P38" s="3849"/>
      <c r="Q38" s="3849"/>
      <c r="R38" s="3849"/>
      <c r="S38" s="3849"/>
      <c r="T38" s="3849"/>
      <c r="U38" s="3849"/>
      <c r="V38" s="3849"/>
      <c r="W38" s="3849"/>
      <c r="X38" s="3849"/>
      <c r="Y38" s="3850"/>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485</v>
      </c>
      <c r="AV38" s="3877"/>
      <c r="AW38" s="3877"/>
      <c r="AX38" s="3877"/>
      <c r="AY38" s="3905"/>
    </row>
    <row r="39" spans="2:51" s="45" customFormat="1" ht="41.25" customHeight="1" x14ac:dyDescent="0.15">
      <c r="B39" s="3886"/>
      <c r="C39" s="3887"/>
      <c r="D39" s="3887"/>
      <c r="E39" s="3887"/>
      <c r="F39" s="3887"/>
      <c r="G39" s="3888"/>
      <c r="H39" s="3851"/>
      <c r="I39" s="3852"/>
      <c r="J39" s="3852"/>
      <c r="K39" s="3852"/>
      <c r="L39" s="3852"/>
      <c r="M39" s="3852"/>
      <c r="N39" s="3852"/>
      <c r="O39" s="3852"/>
      <c r="P39" s="3852"/>
      <c r="Q39" s="3852"/>
      <c r="R39" s="3852"/>
      <c r="S39" s="3852"/>
      <c r="T39" s="3852"/>
      <c r="U39" s="3852"/>
      <c r="V39" s="3852"/>
      <c r="W39" s="3852"/>
      <c r="X39" s="3852"/>
      <c r="Y39" s="3853"/>
      <c r="Z39" s="3895"/>
      <c r="AA39" s="3896"/>
      <c r="AB39" s="3897"/>
      <c r="AC39" s="3901"/>
      <c r="AD39" s="3902"/>
      <c r="AE39" s="3903"/>
      <c r="AF39" s="3741" t="s">
        <v>172</v>
      </c>
      <c r="AG39" s="3742"/>
      <c r="AH39" s="3742"/>
      <c r="AI39" s="3742"/>
      <c r="AJ39" s="3743"/>
      <c r="AK39" s="3741" t="s">
        <v>237</v>
      </c>
      <c r="AL39" s="3742"/>
      <c r="AM39" s="3742"/>
      <c r="AN39" s="3742"/>
      <c r="AO39" s="3743"/>
      <c r="AP39" s="3741" t="s">
        <v>236</v>
      </c>
      <c r="AQ39" s="3742"/>
      <c r="AR39" s="3742"/>
      <c r="AS39" s="3742"/>
      <c r="AT39" s="3743"/>
      <c r="AU39" s="3741" t="s">
        <v>237</v>
      </c>
      <c r="AV39" s="3742"/>
      <c r="AW39" s="3742"/>
      <c r="AX39" s="3742"/>
      <c r="AY39" s="3913"/>
    </row>
    <row r="40" spans="2:51" s="45" customFormat="1" ht="31.6"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customHeight="1" x14ac:dyDescent="0.15">
      <c r="B41" s="3883"/>
      <c r="C41" s="3884"/>
      <c r="D41" s="3884"/>
      <c r="E41" s="3884"/>
      <c r="F41" s="3884"/>
      <c r="G41" s="3885"/>
      <c r="H41" s="3848" t="s">
        <v>487</v>
      </c>
      <c r="I41" s="3849"/>
      <c r="J41" s="3849"/>
      <c r="K41" s="3849"/>
      <c r="L41" s="3849"/>
      <c r="M41" s="3849"/>
      <c r="N41" s="3849"/>
      <c r="O41" s="3849"/>
      <c r="P41" s="3849"/>
      <c r="Q41" s="3849"/>
      <c r="R41" s="3849"/>
      <c r="S41" s="3849"/>
      <c r="T41" s="3849"/>
      <c r="U41" s="3849"/>
      <c r="V41" s="3849"/>
      <c r="W41" s="3849"/>
      <c r="X41" s="3849"/>
      <c r="Y41" s="3850"/>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485</v>
      </c>
      <c r="AV41" s="3877"/>
      <c r="AW41" s="3877"/>
      <c r="AX41" s="3877"/>
      <c r="AY41" s="3905"/>
    </row>
    <row r="42" spans="2:51" s="45" customFormat="1" ht="35.200000000000003" customHeight="1" x14ac:dyDescent="0.15">
      <c r="B42" s="3886"/>
      <c r="C42" s="3887"/>
      <c r="D42" s="3887"/>
      <c r="E42" s="3887"/>
      <c r="F42" s="3887"/>
      <c r="G42" s="3888"/>
      <c r="H42" s="3851"/>
      <c r="I42" s="3852"/>
      <c r="J42" s="3852"/>
      <c r="K42" s="3852"/>
      <c r="L42" s="3852"/>
      <c r="M42" s="3852"/>
      <c r="N42" s="3852"/>
      <c r="O42" s="3852"/>
      <c r="P42" s="3852"/>
      <c r="Q42" s="3852"/>
      <c r="R42" s="3852"/>
      <c r="S42" s="3852"/>
      <c r="T42" s="3852"/>
      <c r="U42" s="3852"/>
      <c r="V42" s="3852"/>
      <c r="W42" s="3852"/>
      <c r="X42" s="3852"/>
      <c r="Y42" s="3853"/>
      <c r="Z42" s="3895"/>
      <c r="AA42" s="3896"/>
      <c r="AB42" s="3897"/>
      <c r="AC42" s="3901"/>
      <c r="AD42" s="3902"/>
      <c r="AE42" s="3903"/>
      <c r="AF42" s="3741" t="s">
        <v>172</v>
      </c>
      <c r="AG42" s="3742"/>
      <c r="AH42" s="3742"/>
      <c r="AI42" s="3742"/>
      <c r="AJ42" s="3743"/>
      <c r="AK42" s="3741" t="s">
        <v>237</v>
      </c>
      <c r="AL42" s="3742"/>
      <c r="AM42" s="3742"/>
      <c r="AN42" s="3742"/>
      <c r="AO42" s="3743"/>
      <c r="AP42" s="3741" t="s">
        <v>236</v>
      </c>
      <c r="AQ42" s="3742"/>
      <c r="AR42" s="3742"/>
      <c r="AS42" s="3742"/>
      <c r="AT42" s="3743"/>
      <c r="AU42" s="3741" t="s">
        <v>237</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488</v>
      </c>
      <c r="AL48" s="3742"/>
      <c r="AM48" s="3742"/>
      <c r="AN48" s="3742"/>
      <c r="AO48" s="3743"/>
      <c r="AP48" s="3741" t="s">
        <v>175</v>
      </c>
      <c r="AQ48" s="3742"/>
      <c r="AR48" s="3742"/>
      <c r="AS48" s="3742"/>
      <c r="AT48" s="3743"/>
      <c r="AU48" s="3741" t="s">
        <v>176</v>
      </c>
      <c r="AV48" s="3742"/>
      <c r="AW48" s="3742"/>
      <c r="AX48" s="3742"/>
      <c r="AY48" s="3913"/>
    </row>
    <row r="49" spans="2:51" s="45" customFormat="1" ht="69.05" customHeight="1" x14ac:dyDescent="0.15">
      <c r="B49" s="3880" t="s">
        <v>34</v>
      </c>
      <c r="C49" s="3881"/>
      <c r="D49" s="3881"/>
      <c r="E49" s="3881"/>
      <c r="F49" s="3881"/>
      <c r="G49" s="3881"/>
      <c r="H49" s="3914" t="s">
        <v>489</v>
      </c>
      <c r="I49" s="3915"/>
      <c r="J49" s="3915"/>
      <c r="K49" s="3915"/>
      <c r="L49" s="3915"/>
      <c r="M49" s="3915"/>
      <c r="N49" s="3915"/>
      <c r="O49" s="3915"/>
      <c r="P49" s="3915"/>
      <c r="Q49" s="3915"/>
      <c r="R49" s="3915"/>
      <c r="S49" s="3915"/>
      <c r="T49" s="3915"/>
      <c r="U49" s="3915"/>
      <c r="V49" s="3915"/>
      <c r="W49" s="3915"/>
      <c r="X49" s="3915"/>
      <c r="Y49" s="3916"/>
      <c r="Z49" s="3917" t="s">
        <v>35</v>
      </c>
      <c r="AA49" s="3918"/>
      <c r="AB49" s="3919"/>
      <c r="AC49" s="3920" t="s">
        <v>490</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62.2" customHeight="1" x14ac:dyDescent="0.15">
      <c r="B50" s="3880" t="s">
        <v>34</v>
      </c>
      <c r="C50" s="3881"/>
      <c r="D50" s="3881"/>
      <c r="E50" s="3881"/>
      <c r="F50" s="3881"/>
      <c r="G50" s="3881"/>
      <c r="H50" s="3914" t="s">
        <v>491</v>
      </c>
      <c r="I50" s="3915"/>
      <c r="J50" s="3915"/>
      <c r="K50" s="3915"/>
      <c r="L50" s="3915"/>
      <c r="M50" s="3915"/>
      <c r="N50" s="3915"/>
      <c r="O50" s="3915"/>
      <c r="P50" s="3915"/>
      <c r="Q50" s="3915"/>
      <c r="R50" s="3915"/>
      <c r="S50" s="3915"/>
      <c r="T50" s="3915"/>
      <c r="U50" s="3915"/>
      <c r="V50" s="3915"/>
      <c r="W50" s="3915"/>
      <c r="X50" s="3915"/>
      <c r="Y50" s="3916"/>
      <c r="Z50" s="3917" t="s">
        <v>35</v>
      </c>
      <c r="AA50" s="3918"/>
      <c r="AB50" s="3919"/>
      <c r="AC50" s="3920" t="s">
        <v>492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51.75" customHeight="1" x14ac:dyDescent="0.15">
      <c r="B51" s="3880" t="s">
        <v>34</v>
      </c>
      <c r="C51" s="3881"/>
      <c r="D51" s="3881"/>
      <c r="E51" s="3881"/>
      <c r="F51" s="3881"/>
      <c r="G51" s="3881"/>
      <c r="H51" s="3914" t="s">
        <v>493</v>
      </c>
      <c r="I51" s="3915"/>
      <c r="J51" s="3915"/>
      <c r="K51" s="3915"/>
      <c r="L51" s="3915"/>
      <c r="M51" s="3915"/>
      <c r="N51" s="3915"/>
      <c r="O51" s="3915"/>
      <c r="P51" s="3915"/>
      <c r="Q51" s="3915"/>
      <c r="R51" s="3915"/>
      <c r="S51" s="3915"/>
      <c r="T51" s="3915"/>
      <c r="U51" s="3915"/>
      <c r="V51" s="3915"/>
      <c r="W51" s="3915"/>
      <c r="X51" s="3915"/>
      <c r="Y51" s="3916"/>
      <c r="Z51" s="3917" t="s">
        <v>35</v>
      </c>
      <c r="AA51" s="3918"/>
      <c r="AB51" s="3919"/>
      <c r="AC51" s="3920" t="s">
        <v>494</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42.75" customHeight="1" x14ac:dyDescent="0.15">
      <c r="B55" s="3946"/>
      <c r="C55" s="3947"/>
      <c r="D55" s="4182" t="s">
        <v>495</v>
      </c>
      <c r="E55" s="4183"/>
      <c r="F55" s="4183"/>
      <c r="G55" s="4183"/>
      <c r="H55" s="4183"/>
      <c r="I55" s="4183"/>
      <c r="J55" s="4183"/>
      <c r="K55" s="4183"/>
      <c r="L55" s="4184"/>
      <c r="M55" s="3928">
        <v>10000</v>
      </c>
      <c r="N55" s="3928"/>
      <c r="O55" s="3928"/>
      <c r="P55" s="3928"/>
      <c r="Q55" s="3928"/>
      <c r="R55" s="3928"/>
      <c r="S55" s="3928">
        <v>8180</v>
      </c>
      <c r="T55" s="3928"/>
      <c r="U55" s="3928"/>
      <c r="V55" s="3928"/>
      <c r="W55" s="3928"/>
      <c r="X55" s="3928"/>
      <c r="Y55" s="4297" t="s">
        <v>496</v>
      </c>
      <c r="Z55" s="4208"/>
      <c r="AA55" s="4208"/>
      <c r="AB55" s="4208"/>
      <c r="AC55" s="4208"/>
      <c r="AD55" s="4208"/>
      <c r="AE55" s="4208"/>
      <c r="AF55" s="4208"/>
      <c r="AG55" s="4208"/>
      <c r="AH55" s="4208"/>
      <c r="AI55" s="4208"/>
      <c r="AJ55" s="4208"/>
      <c r="AK55" s="4208"/>
      <c r="AL55" s="4208"/>
      <c r="AM55" s="4208"/>
      <c r="AN55" s="4208"/>
      <c r="AO55" s="4208"/>
      <c r="AP55" s="4208"/>
      <c r="AQ55" s="4208"/>
      <c r="AR55" s="4208"/>
      <c r="AS55" s="4208"/>
      <c r="AT55" s="4208"/>
      <c r="AU55" s="4208"/>
      <c r="AV55" s="4208"/>
      <c r="AW55" s="4208"/>
      <c r="AX55" s="4208"/>
      <c r="AY55" s="4298"/>
    </row>
    <row r="56" spans="2:51" s="45" customFormat="1" ht="63.85" customHeight="1" x14ac:dyDescent="0.15">
      <c r="B56" s="3946"/>
      <c r="C56" s="3947"/>
      <c r="D56" s="3938" t="s">
        <v>497</v>
      </c>
      <c r="E56" s="3939"/>
      <c r="F56" s="3939"/>
      <c r="G56" s="3939"/>
      <c r="H56" s="3939"/>
      <c r="I56" s="3939"/>
      <c r="J56" s="3939"/>
      <c r="K56" s="3939"/>
      <c r="L56" s="3940"/>
      <c r="M56" s="3943" t="s">
        <v>102</v>
      </c>
      <c r="N56" s="3943"/>
      <c r="O56" s="3943"/>
      <c r="P56" s="3943"/>
      <c r="Q56" s="3943"/>
      <c r="R56" s="3943"/>
      <c r="S56" s="3943" t="s">
        <v>102</v>
      </c>
      <c r="T56" s="3943"/>
      <c r="U56" s="3943"/>
      <c r="V56" s="3943"/>
      <c r="W56" s="3943"/>
      <c r="X56" s="3943"/>
      <c r="Y56" s="4299"/>
      <c r="Z56" s="4300"/>
      <c r="AA56" s="4300"/>
      <c r="AB56" s="4300"/>
      <c r="AC56" s="4300"/>
      <c r="AD56" s="4300"/>
      <c r="AE56" s="4300"/>
      <c r="AF56" s="4300"/>
      <c r="AG56" s="4300"/>
      <c r="AH56" s="4300"/>
      <c r="AI56" s="4300"/>
      <c r="AJ56" s="4300"/>
      <c r="AK56" s="4300"/>
      <c r="AL56" s="4300"/>
      <c r="AM56" s="4300"/>
      <c r="AN56" s="4300"/>
      <c r="AO56" s="4300"/>
      <c r="AP56" s="4300"/>
      <c r="AQ56" s="4300"/>
      <c r="AR56" s="4300"/>
      <c r="AS56" s="4300"/>
      <c r="AT56" s="4300"/>
      <c r="AU56" s="4300"/>
      <c r="AV56" s="4300"/>
      <c r="AW56" s="4300"/>
      <c r="AX56" s="4300"/>
      <c r="AY56" s="4301"/>
    </row>
    <row r="57" spans="2:51" s="45" customFormat="1" ht="34.549999999999997" customHeight="1" x14ac:dyDescent="0.15">
      <c r="B57" s="3946"/>
      <c r="C57" s="3947"/>
      <c r="D57" s="3938" t="s">
        <v>498</v>
      </c>
      <c r="E57" s="3939"/>
      <c r="F57" s="3939"/>
      <c r="G57" s="3939"/>
      <c r="H57" s="3939"/>
      <c r="I57" s="3939"/>
      <c r="J57" s="3939"/>
      <c r="K57" s="3939"/>
      <c r="L57" s="3940"/>
      <c r="M57" s="3943">
        <v>4000</v>
      </c>
      <c r="N57" s="3943"/>
      <c r="O57" s="3943"/>
      <c r="P57" s="3943"/>
      <c r="Q57" s="3943"/>
      <c r="R57" s="3943"/>
      <c r="S57" s="3943" t="s">
        <v>102</v>
      </c>
      <c r="T57" s="3943"/>
      <c r="U57" s="3943"/>
      <c r="V57" s="3943"/>
      <c r="W57" s="3943"/>
      <c r="X57" s="3943"/>
      <c r="Y57" s="4299"/>
      <c r="Z57" s="4300"/>
      <c r="AA57" s="4300"/>
      <c r="AB57" s="4300"/>
      <c r="AC57" s="4300"/>
      <c r="AD57" s="4300"/>
      <c r="AE57" s="4300"/>
      <c r="AF57" s="4300"/>
      <c r="AG57" s="4300"/>
      <c r="AH57" s="4300"/>
      <c r="AI57" s="4300"/>
      <c r="AJ57" s="4300"/>
      <c r="AK57" s="4300"/>
      <c r="AL57" s="4300"/>
      <c r="AM57" s="4300"/>
      <c r="AN57" s="4300"/>
      <c r="AO57" s="4300"/>
      <c r="AP57" s="4300"/>
      <c r="AQ57" s="4300"/>
      <c r="AR57" s="4300"/>
      <c r="AS57" s="4300"/>
      <c r="AT57" s="4300"/>
      <c r="AU57" s="4300"/>
      <c r="AV57" s="4300"/>
      <c r="AW57" s="4300"/>
      <c r="AX57" s="4300"/>
      <c r="AY57" s="4301"/>
    </row>
    <row r="58" spans="2:51" s="45" customFormat="1" ht="23.1"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4299"/>
      <c r="Z58" s="4300"/>
      <c r="AA58" s="4300"/>
      <c r="AB58" s="4300"/>
      <c r="AC58" s="4300"/>
      <c r="AD58" s="4300"/>
      <c r="AE58" s="4300"/>
      <c r="AF58" s="4300"/>
      <c r="AG58" s="4300"/>
      <c r="AH58" s="4300"/>
      <c r="AI58" s="4300"/>
      <c r="AJ58" s="4300"/>
      <c r="AK58" s="4300"/>
      <c r="AL58" s="4300"/>
      <c r="AM58" s="4300"/>
      <c r="AN58" s="4300"/>
      <c r="AO58" s="4300"/>
      <c r="AP58" s="4300"/>
      <c r="AQ58" s="4300"/>
      <c r="AR58" s="4300"/>
      <c r="AS58" s="4300"/>
      <c r="AT58" s="4300"/>
      <c r="AU58" s="4300"/>
      <c r="AV58" s="4300"/>
      <c r="AW58" s="4300"/>
      <c r="AX58" s="4300"/>
      <c r="AY58" s="4301"/>
    </row>
    <row r="59" spans="2:51" s="45" customFormat="1" ht="23.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4299"/>
      <c r="Z59" s="4300"/>
      <c r="AA59" s="4300"/>
      <c r="AB59" s="4300"/>
      <c r="AC59" s="4300"/>
      <c r="AD59" s="4300"/>
      <c r="AE59" s="4300"/>
      <c r="AF59" s="4300"/>
      <c r="AG59" s="4300"/>
      <c r="AH59" s="4300"/>
      <c r="AI59" s="4300"/>
      <c r="AJ59" s="4300"/>
      <c r="AK59" s="4300"/>
      <c r="AL59" s="4300"/>
      <c r="AM59" s="4300"/>
      <c r="AN59" s="4300"/>
      <c r="AO59" s="4300"/>
      <c r="AP59" s="4300"/>
      <c r="AQ59" s="4300"/>
      <c r="AR59" s="4300"/>
      <c r="AS59" s="4300"/>
      <c r="AT59" s="4300"/>
      <c r="AU59" s="4300"/>
      <c r="AV59" s="4300"/>
      <c r="AW59" s="4300"/>
      <c r="AX59" s="4300"/>
      <c r="AY59" s="4301"/>
    </row>
    <row r="60" spans="2:51" s="45" customFormat="1" ht="23.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4299"/>
      <c r="Z60" s="4300"/>
      <c r="AA60" s="4300"/>
      <c r="AB60" s="4300"/>
      <c r="AC60" s="4300"/>
      <c r="AD60" s="4300"/>
      <c r="AE60" s="4300"/>
      <c r="AF60" s="4300"/>
      <c r="AG60" s="4300"/>
      <c r="AH60" s="4300"/>
      <c r="AI60" s="4300"/>
      <c r="AJ60" s="4300"/>
      <c r="AK60" s="4300"/>
      <c r="AL60" s="4300"/>
      <c r="AM60" s="4300"/>
      <c r="AN60" s="4300"/>
      <c r="AO60" s="4300"/>
      <c r="AP60" s="4300"/>
      <c r="AQ60" s="4300"/>
      <c r="AR60" s="4300"/>
      <c r="AS60" s="4300"/>
      <c r="AT60" s="4300"/>
      <c r="AU60" s="4300"/>
      <c r="AV60" s="4300"/>
      <c r="AW60" s="4300"/>
      <c r="AX60" s="4300"/>
      <c r="AY60" s="4301"/>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4299"/>
      <c r="Z61" s="4300"/>
      <c r="AA61" s="4300"/>
      <c r="AB61" s="4300"/>
      <c r="AC61" s="4300"/>
      <c r="AD61" s="4300"/>
      <c r="AE61" s="4300"/>
      <c r="AF61" s="4300"/>
      <c r="AG61" s="4300"/>
      <c r="AH61" s="4300"/>
      <c r="AI61" s="4300"/>
      <c r="AJ61" s="4300"/>
      <c r="AK61" s="4300"/>
      <c r="AL61" s="4300"/>
      <c r="AM61" s="4300"/>
      <c r="AN61" s="4300"/>
      <c r="AO61" s="4300"/>
      <c r="AP61" s="4300"/>
      <c r="AQ61" s="4300"/>
      <c r="AR61" s="4300"/>
      <c r="AS61" s="4300"/>
      <c r="AT61" s="4300"/>
      <c r="AU61" s="4300"/>
      <c r="AV61" s="4300"/>
      <c r="AW61" s="4300"/>
      <c r="AX61" s="4300"/>
      <c r="AY61" s="430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4299"/>
      <c r="Z62" s="4300"/>
      <c r="AA62" s="4300"/>
      <c r="AB62" s="4300"/>
      <c r="AC62" s="4300"/>
      <c r="AD62" s="4300"/>
      <c r="AE62" s="4300"/>
      <c r="AF62" s="4300"/>
      <c r="AG62" s="4300"/>
      <c r="AH62" s="4300"/>
      <c r="AI62" s="4300"/>
      <c r="AJ62" s="4300"/>
      <c r="AK62" s="4300"/>
      <c r="AL62" s="4300"/>
      <c r="AM62" s="4300"/>
      <c r="AN62" s="4300"/>
      <c r="AO62" s="4300"/>
      <c r="AP62" s="4300"/>
      <c r="AQ62" s="4300"/>
      <c r="AR62" s="4300"/>
      <c r="AS62" s="4300"/>
      <c r="AT62" s="4300"/>
      <c r="AU62" s="4300"/>
      <c r="AV62" s="4300"/>
      <c r="AW62" s="4300"/>
      <c r="AX62" s="4300"/>
      <c r="AY62" s="430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4299"/>
      <c r="Z63" s="4300"/>
      <c r="AA63" s="4300"/>
      <c r="AB63" s="4300"/>
      <c r="AC63" s="4300"/>
      <c r="AD63" s="4300"/>
      <c r="AE63" s="4300"/>
      <c r="AF63" s="4300"/>
      <c r="AG63" s="4300"/>
      <c r="AH63" s="4300"/>
      <c r="AI63" s="4300"/>
      <c r="AJ63" s="4300"/>
      <c r="AK63" s="4300"/>
      <c r="AL63" s="4300"/>
      <c r="AM63" s="4300"/>
      <c r="AN63" s="4300"/>
      <c r="AO63" s="4300"/>
      <c r="AP63" s="4300"/>
      <c r="AQ63" s="4300"/>
      <c r="AR63" s="4300"/>
      <c r="AS63" s="4300"/>
      <c r="AT63" s="4300"/>
      <c r="AU63" s="4300"/>
      <c r="AV63" s="4300"/>
      <c r="AW63" s="4300"/>
      <c r="AX63" s="4300"/>
      <c r="AY63" s="430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4299"/>
      <c r="Z64" s="4300"/>
      <c r="AA64" s="4300"/>
      <c r="AB64" s="4300"/>
      <c r="AC64" s="4300"/>
      <c r="AD64" s="4300"/>
      <c r="AE64" s="4300"/>
      <c r="AF64" s="4300"/>
      <c r="AG64" s="4300"/>
      <c r="AH64" s="4300"/>
      <c r="AI64" s="4300"/>
      <c r="AJ64" s="4300"/>
      <c r="AK64" s="4300"/>
      <c r="AL64" s="4300"/>
      <c r="AM64" s="4300"/>
      <c r="AN64" s="4300"/>
      <c r="AO64" s="4300"/>
      <c r="AP64" s="4300"/>
      <c r="AQ64" s="4300"/>
      <c r="AR64" s="4300"/>
      <c r="AS64" s="4300"/>
      <c r="AT64" s="4300"/>
      <c r="AU64" s="4300"/>
      <c r="AV64" s="4300"/>
      <c r="AW64" s="4300"/>
      <c r="AX64" s="4300"/>
      <c r="AY64" s="430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4299"/>
      <c r="Z65" s="4300"/>
      <c r="AA65" s="4300"/>
      <c r="AB65" s="4300"/>
      <c r="AC65" s="4300"/>
      <c r="AD65" s="4300"/>
      <c r="AE65" s="4300"/>
      <c r="AF65" s="4300"/>
      <c r="AG65" s="4300"/>
      <c r="AH65" s="4300"/>
      <c r="AI65" s="4300"/>
      <c r="AJ65" s="4300"/>
      <c r="AK65" s="4300"/>
      <c r="AL65" s="4300"/>
      <c r="AM65" s="4300"/>
      <c r="AN65" s="4300"/>
      <c r="AO65" s="4300"/>
      <c r="AP65" s="4300"/>
      <c r="AQ65" s="4300"/>
      <c r="AR65" s="4300"/>
      <c r="AS65" s="4300"/>
      <c r="AT65" s="4300"/>
      <c r="AU65" s="4300"/>
      <c r="AV65" s="4300"/>
      <c r="AW65" s="4300"/>
      <c r="AX65" s="4300"/>
      <c r="AY65" s="430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4299"/>
      <c r="Z66" s="4300"/>
      <c r="AA66" s="4300"/>
      <c r="AB66" s="4300"/>
      <c r="AC66" s="4300"/>
      <c r="AD66" s="4300"/>
      <c r="AE66" s="4300"/>
      <c r="AF66" s="4300"/>
      <c r="AG66" s="4300"/>
      <c r="AH66" s="4300"/>
      <c r="AI66" s="4300"/>
      <c r="AJ66" s="4300"/>
      <c r="AK66" s="4300"/>
      <c r="AL66" s="4300"/>
      <c r="AM66" s="4300"/>
      <c r="AN66" s="4300"/>
      <c r="AO66" s="4300"/>
      <c r="AP66" s="4300"/>
      <c r="AQ66" s="4300"/>
      <c r="AR66" s="4300"/>
      <c r="AS66" s="4300"/>
      <c r="AT66" s="4300"/>
      <c r="AU66" s="4300"/>
      <c r="AV66" s="4300"/>
      <c r="AW66" s="4300"/>
      <c r="AX66" s="4300"/>
      <c r="AY66" s="4301"/>
    </row>
    <row r="67" spans="1:51" s="45" customFormat="1" ht="23.1" customHeight="1" x14ac:dyDescent="0.15">
      <c r="B67" s="3948"/>
      <c r="C67" s="3949"/>
      <c r="D67" s="4005" t="s">
        <v>21</v>
      </c>
      <c r="E67" s="4006"/>
      <c r="F67" s="4006"/>
      <c r="G67" s="4006"/>
      <c r="H67" s="4006"/>
      <c r="I67" s="4006"/>
      <c r="J67" s="4006"/>
      <c r="K67" s="4006"/>
      <c r="L67" s="4007"/>
      <c r="M67" s="4008">
        <v>14000</v>
      </c>
      <c r="N67" s="4009"/>
      <c r="O67" s="4009"/>
      <c r="P67" s="4009"/>
      <c r="Q67" s="4009"/>
      <c r="R67" s="4010"/>
      <c r="S67" s="4008">
        <v>8180</v>
      </c>
      <c r="T67" s="4009"/>
      <c r="U67" s="4009"/>
      <c r="V67" s="4009"/>
      <c r="W67" s="4009"/>
      <c r="X67" s="4010"/>
      <c r="Y67" s="4002"/>
      <c r="Z67" s="4001"/>
      <c r="AA67" s="4001"/>
      <c r="AB67" s="4001"/>
      <c r="AC67" s="4001"/>
      <c r="AD67" s="4001"/>
      <c r="AE67" s="4001"/>
      <c r="AF67" s="4001"/>
      <c r="AG67" s="4001"/>
      <c r="AH67" s="4001"/>
      <c r="AI67" s="4001"/>
      <c r="AJ67" s="4001"/>
      <c r="AK67" s="4001"/>
      <c r="AL67" s="4001"/>
      <c r="AM67" s="4001"/>
      <c r="AN67" s="4001"/>
      <c r="AO67" s="4001"/>
      <c r="AP67" s="4001"/>
      <c r="AQ67" s="4001"/>
      <c r="AR67" s="4001"/>
      <c r="AS67" s="4001"/>
      <c r="AT67" s="4001"/>
      <c r="AU67" s="4001"/>
      <c r="AV67" s="4001"/>
      <c r="AW67" s="4001"/>
      <c r="AX67" s="4001"/>
      <c r="AY67" s="400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499</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50</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500</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50</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50</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50</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501</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50</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50</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172</v>
      </c>
      <c r="E90" s="4057"/>
      <c r="F90" s="4057"/>
      <c r="G90" s="4058"/>
      <c r="H90" s="4264" t="s">
        <v>62</v>
      </c>
      <c r="I90" s="4265"/>
      <c r="J90" s="4265"/>
      <c r="K90" s="4265"/>
      <c r="L90" s="4265"/>
      <c r="M90" s="4265"/>
      <c r="N90" s="4265"/>
      <c r="O90" s="4265"/>
      <c r="P90" s="4265"/>
      <c r="Q90" s="4265"/>
      <c r="R90" s="4265"/>
      <c r="S90" s="4265"/>
      <c r="T90" s="4265"/>
      <c r="U90" s="4265"/>
      <c r="V90" s="4061" t="s">
        <v>172</v>
      </c>
      <c r="W90" s="4061"/>
      <c r="X90" s="4061"/>
      <c r="Y90" s="4061"/>
      <c r="Z90" s="4061" t="s">
        <v>172</v>
      </c>
      <c r="AA90" s="4061"/>
      <c r="AB90" s="4061"/>
      <c r="AC90" s="4061"/>
      <c r="AD90" s="4061" t="s">
        <v>172</v>
      </c>
      <c r="AE90" s="4061"/>
      <c r="AF90" s="4061"/>
      <c r="AG90" s="4062"/>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19.95" customHeight="1" thickBot="1" x14ac:dyDescent="0.2">
      <c r="A92" s="51"/>
      <c r="B92" s="4041" t="s">
        <v>64</v>
      </c>
      <c r="C92" s="4042"/>
      <c r="D92" s="4043" t="s">
        <v>502</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89.2" customHeight="1" x14ac:dyDescent="0.15">
      <c r="A97" s="56"/>
      <c r="B97" s="4024" t="s">
        <v>503</v>
      </c>
      <c r="C97" s="4025"/>
      <c r="D97" s="4025"/>
      <c r="E97" s="4025"/>
      <c r="F97" s="4026"/>
      <c r="G97" s="4027" t="s">
        <v>504</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87.75" customHeight="1" thickBot="1" x14ac:dyDescent="0.2">
      <c r="A99" s="56"/>
      <c r="B99" s="4032" t="s">
        <v>189</v>
      </c>
      <c r="C99" s="4033"/>
      <c r="D99" s="4033"/>
      <c r="E99" s="4033"/>
      <c r="F99" s="4034"/>
      <c r="G99" s="4035" t="s">
        <v>505</v>
      </c>
      <c r="H99" s="4036"/>
      <c r="I99" s="4036"/>
      <c r="J99" s="4036"/>
      <c r="K99" s="4036"/>
      <c r="L99" s="4036" t="s">
        <v>172</v>
      </c>
      <c r="M99" s="4036"/>
      <c r="N99" s="4036"/>
      <c r="O99" s="4036"/>
      <c r="P99" s="4036"/>
      <c r="Q99" s="4036" t="s">
        <v>172</v>
      </c>
      <c r="R99" s="4036"/>
      <c r="S99" s="4036"/>
      <c r="T99" s="4036"/>
      <c r="U99" s="4036"/>
      <c r="V99" s="4036" t="s">
        <v>172</v>
      </c>
      <c r="W99" s="4036"/>
      <c r="X99" s="4036"/>
      <c r="Y99" s="4036"/>
      <c r="Z99" s="4036"/>
      <c r="AA99" s="4036" t="s">
        <v>172</v>
      </c>
      <c r="AB99" s="4036"/>
      <c r="AC99" s="4036"/>
      <c r="AD99" s="4036"/>
      <c r="AE99" s="4036"/>
      <c r="AF99" s="4036" t="s">
        <v>172</v>
      </c>
      <c r="AG99" s="4036"/>
      <c r="AH99" s="4036"/>
      <c r="AI99" s="4036"/>
      <c r="AJ99" s="4036"/>
      <c r="AK99" s="4036" t="s">
        <v>172</v>
      </c>
      <c r="AL99" s="4036"/>
      <c r="AM99" s="4036"/>
      <c r="AN99" s="4036"/>
      <c r="AO99" s="4036"/>
      <c r="AP99" s="4036" t="s">
        <v>172</v>
      </c>
      <c r="AQ99" s="4036"/>
      <c r="AR99" s="4036"/>
      <c r="AS99" s="4036"/>
      <c r="AT99" s="4036"/>
      <c r="AU99" s="4036" t="s">
        <v>172</v>
      </c>
      <c r="AV99" s="4036"/>
      <c r="AW99" s="4036"/>
      <c r="AX99" s="4036"/>
      <c r="AY99" s="4037"/>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80.2"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85"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86" t="s">
        <v>73</v>
      </c>
      <c r="AC103" s="58"/>
      <c r="AD103" s="58"/>
      <c r="AE103" s="58"/>
      <c r="AF103" s="58"/>
      <c r="AG103" s="58"/>
      <c r="AH103" s="58"/>
      <c r="AI103" s="58"/>
      <c r="AJ103" s="58"/>
      <c r="AK103" s="59"/>
      <c r="AL103" s="4084" t="s">
        <v>506</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x14ac:dyDescent="0.15">
      <c r="A106" s="56"/>
      <c r="B106" s="4087" t="s">
        <v>74</v>
      </c>
      <c r="C106" s="4088"/>
      <c r="D106" s="4088"/>
      <c r="E106" s="4088"/>
      <c r="F106" s="4088"/>
      <c r="G106" s="4089"/>
      <c r="H106" s="82"/>
      <c r="I106" s="73" t="s">
        <v>172</v>
      </c>
      <c r="J106" s="73" t="s">
        <v>172</v>
      </c>
      <c r="K106" s="73" t="s">
        <v>172</v>
      </c>
      <c r="L106" s="73" t="s">
        <v>172</v>
      </c>
      <c r="M106" s="73" t="s">
        <v>172</v>
      </c>
      <c r="N106" s="73" t="s">
        <v>172</v>
      </c>
      <c r="O106" s="73" t="s">
        <v>172</v>
      </c>
      <c r="P106" s="73" t="s">
        <v>172</v>
      </c>
      <c r="Q106" s="73" t="s">
        <v>172</v>
      </c>
      <c r="R106" s="73" t="s">
        <v>172</v>
      </c>
      <c r="S106" s="73" t="s">
        <v>172</v>
      </c>
      <c r="T106" s="73" t="s">
        <v>172</v>
      </c>
      <c r="U106" s="73" t="s">
        <v>172</v>
      </c>
      <c r="V106" s="73" t="s">
        <v>172</v>
      </c>
      <c r="W106" s="73" t="s">
        <v>172</v>
      </c>
      <c r="X106" s="73" t="s">
        <v>172</v>
      </c>
      <c r="Y106" s="73" t="s">
        <v>172</v>
      </c>
      <c r="Z106" s="73" t="s">
        <v>172</v>
      </c>
      <c r="AA106" s="73" t="s">
        <v>172</v>
      </c>
      <c r="AB106" s="73" t="s">
        <v>172</v>
      </c>
      <c r="AC106" s="73" t="s">
        <v>172</v>
      </c>
      <c r="AD106" s="73" t="s">
        <v>172</v>
      </c>
      <c r="AE106" s="73" t="s">
        <v>172</v>
      </c>
      <c r="AF106" s="73" t="s">
        <v>172</v>
      </c>
      <c r="AG106" s="73" t="s">
        <v>172</v>
      </c>
      <c r="AH106" s="73" t="s">
        <v>172</v>
      </c>
      <c r="AI106" s="73" t="s">
        <v>172</v>
      </c>
      <c r="AJ106" s="73" t="s">
        <v>172</v>
      </c>
      <c r="AK106" s="73" t="s">
        <v>172</v>
      </c>
      <c r="AL106" s="73" t="s">
        <v>172</v>
      </c>
      <c r="AM106" s="73" t="s">
        <v>172</v>
      </c>
      <c r="AN106" s="73" t="s">
        <v>172</v>
      </c>
      <c r="AO106" s="73" t="s">
        <v>172</v>
      </c>
      <c r="AP106" s="73" t="s">
        <v>172</v>
      </c>
      <c r="AQ106" s="73" t="s">
        <v>172</v>
      </c>
      <c r="AR106" s="73" t="s">
        <v>172</v>
      </c>
      <c r="AS106" s="73" t="s">
        <v>172</v>
      </c>
      <c r="AT106" s="73" t="s">
        <v>172</v>
      </c>
      <c r="AU106" s="73" t="s">
        <v>172</v>
      </c>
      <c r="AV106" s="73" t="s">
        <v>172</v>
      </c>
      <c r="AW106" s="73" t="s">
        <v>172</v>
      </c>
      <c r="AX106" s="73" t="s">
        <v>172</v>
      </c>
      <c r="AY106" s="83" t="s">
        <v>172</v>
      </c>
    </row>
    <row r="107" spans="1:51" s="45" customFormat="1" ht="323.2" customHeight="1" x14ac:dyDescent="0.15">
      <c r="B107" s="3764"/>
      <c r="C107" s="3765"/>
      <c r="D107" s="3765"/>
      <c r="E107" s="3765"/>
      <c r="F107" s="3765"/>
      <c r="G107" s="3766"/>
      <c r="H107" s="69" t="s">
        <v>172</v>
      </c>
      <c r="I107" s="70" t="s">
        <v>172</v>
      </c>
      <c r="J107" s="70" t="s">
        <v>172</v>
      </c>
      <c r="K107" s="70" t="s">
        <v>172</v>
      </c>
      <c r="L107" s="70"/>
      <c r="M107" s="70" t="s">
        <v>172</v>
      </c>
      <c r="N107" s="70" t="s">
        <v>172</v>
      </c>
      <c r="O107" s="70" t="s">
        <v>172</v>
      </c>
      <c r="P107" s="70" t="s">
        <v>172</v>
      </c>
      <c r="Q107" s="70" t="s">
        <v>172</v>
      </c>
      <c r="R107" s="70" t="s">
        <v>172</v>
      </c>
      <c r="S107" s="70" t="s">
        <v>172</v>
      </c>
      <c r="T107" s="70" t="s">
        <v>172</v>
      </c>
      <c r="U107" s="70" t="s">
        <v>172</v>
      </c>
      <c r="V107" s="70" t="s">
        <v>172</v>
      </c>
      <c r="W107" s="70" t="s">
        <v>172</v>
      </c>
      <c r="X107" s="70" t="s">
        <v>172</v>
      </c>
      <c r="Y107" s="70" t="s">
        <v>172</v>
      </c>
      <c r="Z107" s="70" t="s">
        <v>172</v>
      </c>
      <c r="AA107" s="70" t="s">
        <v>172</v>
      </c>
      <c r="AB107" s="70" t="s">
        <v>172</v>
      </c>
      <c r="AC107" s="70" t="s">
        <v>172</v>
      </c>
      <c r="AD107" s="70" t="s">
        <v>172</v>
      </c>
      <c r="AE107" s="70" t="s">
        <v>172</v>
      </c>
      <c r="AF107" s="70" t="s">
        <v>172</v>
      </c>
      <c r="AG107" s="70" t="s">
        <v>172</v>
      </c>
      <c r="AH107" s="70" t="s">
        <v>172</v>
      </c>
      <c r="AI107" s="70" t="s">
        <v>172</v>
      </c>
      <c r="AJ107" s="70" t="s">
        <v>172</v>
      </c>
      <c r="AK107" s="70" t="s">
        <v>172</v>
      </c>
      <c r="AL107" s="70" t="s">
        <v>172</v>
      </c>
      <c r="AM107" s="70" t="s">
        <v>172</v>
      </c>
      <c r="AN107" s="70" t="s">
        <v>172</v>
      </c>
      <c r="AO107" s="70" t="s">
        <v>172</v>
      </c>
      <c r="AP107" s="70" t="s">
        <v>172</v>
      </c>
      <c r="AQ107" s="70" t="s">
        <v>172</v>
      </c>
      <c r="AR107" s="70" t="s">
        <v>172</v>
      </c>
      <c r="AS107" s="70" t="s">
        <v>172</v>
      </c>
      <c r="AT107" s="70" t="s">
        <v>172</v>
      </c>
      <c r="AU107" s="70" t="s">
        <v>172</v>
      </c>
      <c r="AV107" s="70" t="s">
        <v>172</v>
      </c>
      <c r="AW107" s="70" t="s">
        <v>172</v>
      </c>
      <c r="AX107" s="70" t="s">
        <v>172</v>
      </c>
      <c r="AY107" s="71" t="s">
        <v>172</v>
      </c>
    </row>
    <row r="108" spans="1:51" s="45" customFormat="1" ht="25.55"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4119" t="s">
        <v>507</v>
      </c>
      <c r="C111" s="4120"/>
      <c r="D111" s="4120"/>
      <c r="E111" s="4120"/>
      <c r="F111" s="4120"/>
      <c r="G111" s="4121"/>
      <c r="H111" s="4122" t="s">
        <v>312</v>
      </c>
      <c r="I111" s="4123"/>
      <c r="J111" s="4123"/>
      <c r="K111" s="4123"/>
      <c r="L111" s="4123"/>
      <c r="M111" s="4123"/>
      <c r="N111" s="4123"/>
      <c r="O111" s="4123"/>
      <c r="P111" s="4123"/>
      <c r="Q111" s="4123"/>
      <c r="R111" s="4123"/>
      <c r="S111" s="4123"/>
      <c r="T111" s="4123"/>
      <c r="U111" s="4123"/>
      <c r="V111" s="4123"/>
      <c r="W111" s="4123"/>
      <c r="X111" s="4123"/>
      <c r="Y111" s="4123"/>
      <c r="Z111" s="4123"/>
      <c r="AA111" s="4123"/>
      <c r="AB111" s="4123"/>
      <c r="AC111" s="4124"/>
      <c r="AD111" s="4122" t="s">
        <v>194</v>
      </c>
      <c r="AE111" s="4123"/>
      <c r="AF111" s="4123"/>
      <c r="AG111" s="4123"/>
      <c r="AH111" s="4123"/>
      <c r="AI111" s="4123"/>
      <c r="AJ111" s="4123"/>
      <c r="AK111" s="4123"/>
      <c r="AL111" s="4123"/>
      <c r="AM111" s="4123"/>
      <c r="AN111" s="4123"/>
      <c r="AO111" s="4123"/>
      <c r="AP111" s="4123"/>
      <c r="AQ111" s="4123"/>
      <c r="AR111" s="4123"/>
      <c r="AS111" s="4123"/>
      <c r="AT111" s="4123"/>
      <c r="AU111" s="4123"/>
      <c r="AV111" s="4123"/>
      <c r="AW111" s="4123"/>
      <c r="AX111" s="4123"/>
      <c r="AY111" s="4125"/>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069" t="s">
        <v>304</v>
      </c>
      <c r="I113" s="3965"/>
      <c r="J113" s="3965"/>
      <c r="K113" s="3965"/>
      <c r="L113" s="3966"/>
      <c r="M113" s="4070" t="s">
        <v>508</v>
      </c>
      <c r="N113" s="4071"/>
      <c r="O113" s="4071"/>
      <c r="P113" s="4071"/>
      <c r="Q113" s="4071"/>
      <c r="R113" s="4071"/>
      <c r="S113" s="4071"/>
      <c r="T113" s="4071"/>
      <c r="U113" s="4071"/>
      <c r="V113" s="4071"/>
      <c r="W113" s="4071"/>
      <c r="X113" s="4071"/>
      <c r="Y113" s="4072"/>
      <c r="Z113" s="4073">
        <v>35000</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172</v>
      </c>
      <c r="I114" s="3980"/>
      <c r="J114" s="3980"/>
      <c r="K114" s="3980"/>
      <c r="L114" s="3981"/>
      <c r="M114" s="4098" t="s">
        <v>172</v>
      </c>
      <c r="N114" s="4099"/>
      <c r="O114" s="4099"/>
      <c r="P114" s="4099"/>
      <c r="Q114" s="4099"/>
      <c r="R114" s="4099"/>
      <c r="S114" s="4099"/>
      <c r="T114" s="4099"/>
      <c r="U114" s="4099"/>
      <c r="V114" s="4099"/>
      <c r="W114" s="4099"/>
      <c r="X114" s="4099"/>
      <c r="Y114" s="4100"/>
      <c r="Z114" s="4101" t="s">
        <v>172</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172</v>
      </c>
      <c r="I115" s="3980"/>
      <c r="J115" s="3980"/>
      <c r="K115" s="3980"/>
      <c r="L115" s="3981"/>
      <c r="M115" s="4098" t="s">
        <v>172</v>
      </c>
      <c r="N115" s="4099"/>
      <c r="O115" s="4099"/>
      <c r="P115" s="4099"/>
      <c r="Q115" s="4099"/>
      <c r="R115" s="4099"/>
      <c r="S115" s="4099"/>
      <c r="T115" s="4099"/>
      <c r="U115" s="4099"/>
      <c r="V115" s="4099"/>
      <c r="W115" s="4099"/>
      <c r="X115" s="4099"/>
      <c r="Y115" s="4100"/>
      <c r="Z115" s="4101" t="s">
        <v>172</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172</v>
      </c>
      <c r="I116" s="3980"/>
      <c r="J116" s="3980"/>
      <c r="K116" s="3980"/>
      <c r="L116" s="3981"/>
      <c r="M116" s="4098" t="s">
        <v>172</v>
      </c>
      <c r="N116" s="4099"/>
      <c r="O116" s="4099"/>
      <c r="P116" s="4099"/>
      <c r="Q116" s="4099"/>
      <c r="R116" s="4099"/>
      <c r="S116" s="4099"/>
      <c r="T116" s="4099"/>
      <c r="U116" s="4099"/>
      <c r="V116" s="4099"/>
      <c r="W116" s="4099"/>
      <c r="X116" s="4099"/>
      <c r="Y116" s="4100"/>
      <c r="Z116" s="4101" t="s">
        <v>172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35000</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hidden="1" customHeight="1" x14ac:dyDescent="0.15">
      <c r="B122" s="3883"/>
      <c r="C122" s="3884"/>
      <c r="D122" s="3884"/>
      <c r="E122" s="3884"/>
      <c r="F122" s="3884"/>
      <c r="G122" s="3885"/>
      <c r="H122" s="4105" t="s">
        <v>197</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hidden="1"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hidden="1" customHeight="1" x14ac:dyDescent="0.15">
      <c r="B124" s="3883"/>
      <c r="C124" s="3884"/>
      <c r="D124" s="3884"/>
      <c r="E124" s="3884"/>
      <c r="F124" s="3884"/>
      <c r="G124" s="3885"/>
      <c r="H124" s="4069" t="s">
        <v>172</v>
      </c>
      <c r="I124" s="3965"/>
      <c r="J124" s="3965"/>
      <c r="K124" s="3965"/>
      <c r="L124" s="3966"/>
      <c r="M124" s="4070" t="s">
        <v>172</v>
      </c>
      <c r="N124" s="4071"/>
      <c r="O124" s="4071"/>
      <c r="P124" s="4071"/>
      <c r="Q124" s="4071"/>
      <c r="R124" s="4071"/>
      <c r="S124" s="4071"/>
      <c r="T124" s="4071"/>
      <c r="U124" s="4071"/>
      <c r="V124" s="4071"/>
      <c r="W124" s="4071"/>
      <c r="X124" s="4071"/>
      <c r="Y124" s="4072"/>
      <c r="Z124" s="4073" t="s">
        <v>172</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hidden="1"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hidden="1"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hidden="1"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hidden="1"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hidden="1"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hidden="1"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hidden="1"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hidden="1"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0</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hidden="1"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hidden="1"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hidden="1"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hidden="1"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hidden="1"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hidden="1"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hidden="1"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hidden="1"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hidden="1"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hidden="1"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hidden="1"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hidden="1"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hidden="1"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hidden="1"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hidden="1"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hidden="1"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hidden="1"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hidden="1"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hidden="1"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hidden="1"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hidden="1"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hidden="1"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ht="14.4" x14ac:dyDescent="0.15">
      <c r="C202" s="76" t="s">
        <v>82</v>
      </c>
    </row>
    <row r="203" spans="2:51" s="45" customFormat="1" x14ac:dyDescent="0.15">
      <c r="C203" s="77" t="s">
        <v>509</v>
      </c>
    </row>
    <row r="204" spans="2:51" s="45" customFormat="1" ht="34.549999999999997" customHeight="1" x14ac:dyDescent="0.15">
      <c r="B204" s="4135"/>
      <c r="C204" s="4135"/>
      <c r="D204" s="3846" t="s">
        <v>84</v>
      </c>
      <c r="E204" s="3846"/>
      <c r="F204" s="3846"/>
      <c r="G204" s="3846"/>
      <c r="H204" s="3846"/>
      <c r="I204" s="3846"/>
      <c r="J204" s="3846"/>
      <c r="K204" s="3846"/>
      <c r="L204" s="3846"/>
      <c r="M204" s="3846"/>
      <c r="N204" s="3846" t="s">
        <v>85</v>
      </c>
      <c r="O204" s="3846"/>
      <c r="P204" s="3846"/>
      <c r="Q204" s="3846"/>
      <c r="R204" s="3846"/>
      <c r="S204" s="3846"/>
      <c r="T204" s="3846"/>
      <c r="U204" s="3846"/>
      <c r="V204" s="3846"/>
      <c r="W204" s="3846"/>
      <c r="X204" s="3846"/>
      <c r="Y204" s="3846"/>
      <c r="Z204" s="3846"/>
      <c r="AA204" s="3846"/>
      <c r="AB204" s="3846"/>
      <c r="AC204" s="3846"/>
      <c r="AD204" s="3846"/>
      <c r="AE204" s="3846"/>
      <c r="AF204" s="3846"/>
      <c r="AG204" s="3846"/>
      <c r="AH204" s="3846"/>
      <c r="AI204" s="3846"/>
      <c r="AJ204" s="3846"/>
      <c r="AK204" s="3846"/>
      <c r="AL204" s="3846" t="s">
        <v>86</v>
      </c>
      <c r="AM204" s="3846"/>
      <c r="AN204" s="3846"/>
      <c r="AO204" s="3846"/>
      <c r="AP204" s="3846"/>
      <c r="AQ204" s="3846"/>
      <c r="AR204" s="3846" t="s">
        <v>87</v>
      </c>
      <c r="AS204" s="3846"/>
      <c r="AT204" s="3846"/>
      <c r="AU204" s="3846"/>
      <c r="AV204" s="3846" t="s">
        <v>88</v>
      </c>
      <c r="AW204" s="3846"/>
      <c r="AX204" s="3846"/>
    </row>
    <row r="205" spans="2:51" s="45" customFormat="1" ht="33.75" customHeight="1" x14ac:dyDescent="0.15">
      <c r="B205" s="4135">
        <v>1</v>
      </c>
      <c r="C205" s="4135">
        <v>1</v>
      </c>
      <c r="D205" s="4136" t="s">
        <v>510</v>
      </c>
      <c r="E205" s="4136"/>
      <c r="F205" s="4136"/>
      <c r="G205" s="4136"/>
      <c r="H205" s="4136"/>
      <c r="I205" s="4136"/>
      <c r="J205" s="4136"/>
      <c r="K205" s="4136"/>
      <c r="L205" s="4136"/>
      <c r="M205" s="4136"/>
      <c r="N205" s="4136" t="s">
        <v>511</v>
      </c>
      <c r="O205" s="4136"/>
      <c r="P205" s="4136"/>
      <c r="Q205" s="4136"/>
      <c r="R205" s="4136"/>
      <c r="S205" s="4136"/>
      <c r="T205" s="4136"/>
      <c r="U205" s="4136"/>
      <c r="V205" s="4136"/>
      <c r="W205" s="4136"/>
      <c r="X205" s="4136"/>
      <c r="Y205" s="4136"/>
      <c r="Z205" s="4136"/>
      <c r="AA205" s="4136"/>
      <c r="AB205" s="4136"/>
      <c r="AC205" s="4136"/>
      <c r="AD205" s="4136"/>
      <c r="AE205" s="4136"/>
      <c r="AF205" s="4136"/>
      <c r="AG205" s="4136"/>
      <c r="AH205" s="4136"/>
      <c r="AI205" s="4136"/>
      <c r="AJ205" s="4136"/>
      <c r="AK205" s="4136"/>
      <c r="AL205" s="4136">
        <v>35000</v>
      </c>
      <c r="AM205" s="4136"/>
      <c r="AN205" s="4136"/>
      <c r="AO205" s="4136"/>
      <c r="AP205" s="4136"/>
      <c r="AQ205" s="4136"/>
      <c r="AR205" s="4136" t="s">
        <v>172</v>
      </c>
      <c r="AS205" s="4136"/>
      <c r="AT205" s="4136"/>
      <c r="AU205" s="4136"/>
      <c r="AV205" s="4136" t="s">
        <v>172</v>
      </c>
      <c r="AW205" s="4136"/>
      <c r="AX205" s="4136"/>
    </row>
    <row r="206" spans="2:51" s="45" customFormat="1" x14ac:dyDescent="0.15"/>
    <row r="207" spans="2:51" s="45" customFormat="1" ht="23.25" hidden="1" customHeight="1" x14ac:dyDescent="0.15">
      <c r="B207" s="45" t="s">
        <v>89</v>
      </c>
    </row>
    <row r="208" spans="2:51" s="45" customFormat="1" ht="36" hidden="1" customHeight="1" x14ac:dyDescent="0.15">
      <c r="B208" s="3846" t="s">
        <v>90</v>
      </c>
      <c r="C208" s="3846"/>
      <c r="D208" s="3846"/>
      <c r="E208" s="3846"/>
      <c r="F208" s="3846"/>
      <c r="G208" s="3846"/>
      <c r="H208" s="3846"/>
      <c r="I208" s="3858"/>
      <c r="J208" s="3858"/>
      <c r="K208" s="3858"/>
      <c r="L208" s="3858"/>
      <c r="M208" s="3858"/>
      <c r="N208" s="3858"/>
      <c r="O208" s="3858"/>
      <c r="P208" s="3858"/>
      <c r="Q208" s="3858"/>
      <c r="R208" s="3858"/>
      <c r="S208" s="3858"/>
      <c r="T208" s="3858"/>
      <c r="U208" s="3858"/>
      <c r="V208" s="3858"/>
      <c r="W208" s="3858"/>
      <c r="X208" s="3858"/>
      <c r="Y208" s="3858"/>
    </row>
    <row r="209" spans="2:49" s="45" customFormat="1" ht="36" hidden="1" customHeight="1" x14ac:dyDescent="0.15">
      <c r="B209" s="3772" t="s">
        <v>213</v>
      </c>
      <c r="C209" s="3773"/>
      <c r="D209" s="3773"/>
      <c r="E209" s="3773"/>
      <c r="F209" s="3773"/>
      <c r="G209" s="3773"/>
      <c r="H209" s="3774"/>
      <c r="I209" s="3788" t="s">
        <v>92</v>
      </c>
      <c r="J209" s="3786"/>
      <c r="K209" s="3786"/>
      <c r="L209" s="3786"/>
      <c r="M209" s="3787"/>
      <c r="N209" s="3772" t="s">
        <v>93</v>
      </c>
      <c r="O209" s="3773"/>
      <c r="P209" s="3773"/>
      <c r="Q209" s="3773"/>
      <c r="R209" s="3773"/>
      <c r="S209" s="3773"/>
      <c r="T209" s="3774"/>
      <c r="U209" s="3788" t="s">
        <v>92</v>
      </c>
      <c r="V209" s="3786"/>
      <c r="W209" s="3786"/>
      <c r="X209" s="3786"/>
      <c r="Y209" s="3787"/>
      <c r="Z209" s="3772" t="s">
        <v>94</v>
      </c>
      <c r="AA209" s="3773"/>
      <c r="AB209" s="3773"/>
      <c r="AC209" s="3773"/>
      <c r="AD209" s="3773"/>
      <c r="AE209" s="3773"/>
      <c r="AF209" s="3774"/>
      <c r="AG209" s="3788" t="s">
        <v>92</v>
      </c>
      <c r="AH209" s="3786"/>
      <c r="AI209" s="3786"/>
      <c r="AJ209" s="3786"/>
      <c r="AK209" s="3787"/>
      <c r="AL209" s="3772" t="s">
        <v>95</v>
      </c>
      <c r="AM209" s="3773"/>
      <c r="AN209" s="3773"/>
      <c r="AO209" s="3773"/>
      <c r="AP209" s="3773"/>
      <c r="AQ209" s="3773"/>
      <c r="AR209" s="3774"/>
      <c r="AS209" s="3788" t="s">
        <v>92</v>
      </c>
      <c r="AT209" s="3786"/>
      <c r="AU209" s="3786"/>
      <c r="AV209" s="3786"/>
      <c r="AW209" s="3787"/>
    </row>
    <row r="210" spans="2:49" s="45" customFormat="1" ht="36" hidden="1" customHeight="1" x14ac:dyDescent="0.15">
      <c r="B210" s="3772" t="s">
        <v>96</v>
      </c>
      <c r="C210" s="3773"/>
      <c r="D210" s="3773"/>
      <c r="E210" s="3773"/>
      <c r="F210" s="3773"/>
      <c r="G210" s="3773"/>
      <c r="H210" s="3774"/>
      <c r="I210" s="4138"/>
      <c r="J210" s="4025"/>
      <c r="K210" s="4025"/>
      <c r="L210" s="4025"/>
      <c r="M210" s="4139"/>
      <c r="N210" s="3772" t="s">
        <v>97</v>
      </c>
      <c r="O210" s="3773"/>
      <c r="P210" s="3773"/>
      <c r="Q210" s="3773"/>
      <c r="R210" s="3773"/>
      <c r="S210" s="3773"/>
      <c r="T210" s="3774"/>
      <c r="U210" s="4138"/>
      <c r="V210" s="4025"/>
      <c r="W210" s="4025"/>
      <c r="X210" s="4025"/>
      <c r="Y210" s="4139"/>
      <c r="Z210" s="3772" t="s">
        <v>98</v>
      </c>
      <c r="AA210" s="3773"/>
      <c r="AB210" s="3773"/>
      <c r="AC210" s="3773"/>
      <c r="AD210" s="3773"/>
      <c r="AE210" s="3773"/>
      <c r="AF210" s="3774"/>
      <c r="AG210" s="4138"/>
      <c r="AH210" s="4025"/>
      <c r="AI210" s="4025"/>
      <c r="AJ210" s="4025"/>
      <c r="AK210" s="4139"/>
      <c r="AL210" s="3772" t="s">
        <v>99</v>
      </c>
      <c r="AM210" s="3773"/>
      <c r="AN210" s="3773"/>
      <c r="AO210" s="3773"/>
      <c r="AP210" s="3773"/>
      <c r="AQ210" s="3773"/>
      <c r="AR210" s="3774"/>
      <c r="AS210" s="4138"/>
      <c r="AT210" s="4025"/>
      <c r="AU210" s="4025"/>
      <c r="AV210" s="4025"/>
      <c r="AW210" s="4139"/>
    </row>
  </sheetData>
  <sheetProtection formatColumns="0" formatRows="0" selectLockedCells="1"/>
  <mergeCells count="928">
    <mergeCell ref="AL210:AR210"/>
    <mergeCell ref="AS210:AW210"/>
    <mergeCell ref="Z209:AF209"/>
    <mergeCell ref="AG209:AK209"/>
    <mergeCell ref="AL209:AR209"/>
    <mergeCell ref="AS209:AW209"/>
    <mergeCell ref="B210:H210"/>
    <mergeCell ref="I210:M210"/>
    <mergeCell ref="N210:T210"/>
    <mergeCell ref="U210:Y210"/>
    <mergeCell ref="Z210:AF210"/>
    <mergeCell ref="AG210:AK210"/>
    <mergeCell ref="B208:H208"/>
    <mergeCell ref="I208:Y208"/>
    <mergeCell ref="B209:H209"/>
    <mergeCell ref="I209:M209"/>
    <mergeCell ref="N209:T209"/>
    <mergeCell ref="U209:Y209"/>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H164:L164"/>
    <mergeCell ref="M164:Y164"/>
    <mergeCell ref="Z164:AC164"/>
    <mergeCell ref="AD164:AH164"/>
    <mergeCell ref="AI164:AU164"/>
    <mergeCell ref="AV164:AY164"/>
    <mergeCell ref="Z160:AC160"/>
    <mergeCell ref="AD160:AH160"/>
    <mergeCell ref="AI160:AU160"/>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AV160:AY160"/>
    <mergeCell ref="H161:L161"/>
    <mergeCell ref="M161:Y161"/>
    <mergeCell ref="Z161:AC161"/>
    <mergeCell ref="AD161:AH161"/>
    <mergeCell ref="AI161:AU161"/>
    <mergeCell ref="AV161:AY161"/>
    <mergeCell ref="M159:Y159"/>
    <mergeCell ref="Z159:AC159"/>
    <mergeCell ref="AD159:AH159"/>
    <mergeCell ref="AI159:AU159"/>
    <mergeCell ref="AV159:AY159"/>
    <mergeCell ref="H160:L160"/>
    <mergeCell ref="M160:Y160"/>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AI115:AU115"/>
    <mergeCell ref="AV115:AY115"/>
    <mergeCell ref="H114:L114"/>
    <mergeCell ref="M114:Y114"/>
    <mergeCell ref="Z114:AC114"/>
    <mergeCell ref="AD114:AH114"/>
    <mergeCell ref="AI114:AU114"/>
    <mergeCell ref="AV114:AY114"/>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B101:AY101"/>
    <mergeCell ref="B102:AY102"/>
    <mergeCell ref="M103:AA103"/>
    <mergeCell ref="AL103:AY103"/>
    <mergeCell ref="B106:G108"/>
    <mergeCell ref="B111:G154"/>
    <mergeCell ref="H111:AC111"/>
    <mergeCell ref="AD111:AY111"/>
    <mergeCell ref="H112:L112"/>
    <mergeCell ref="M112:Y112"/>
    <mergeCell ref="Z112:AC112"/>
    <mergeCell ref="AD112:AH112"/>
    <mergeCell ref="AI112:AU112"/>
    <mergeCell ref="AV112:AY112"/>
    <mergeCell ref="H113:L113"/>
    <mergeCell ref="M113:Y113"/>
    <mergeCell ref="Z113:AC113"/>
    <mergeCell ref="AD113:AH113"/>
    <mergeCell ref="AI113:AU113"/>
    <mergeCell ref="AV113:AY113"/>
    <mergeCell ref="H115:L115"/>
    <mergeCell ref="M115:Y115"/>
    <mergeCell ref="Z115:AC115"/>
    <mergeCell ref="AD115:AH115"/>
    <mergeCell ref="B97:F97"/>
    <mergeCell ref="G97:AY97"/>
    <mergeCell ref="B98:AY98"/>
    <mergeCell ref="B99:F99"/>
    <mergeCell ref="G99:AY99"/>
    <mergeCell ref="B100:AY100"/>
    <mergeCell ref="B92:C92"/>
    <mergeCell ref="D92:AY92"/>
    <mergeCell ref="D93:AY93"/>
    <mergeCell ref="D94:AY94"/>
    <mergeCell ref="D95:AY95"/>
    <mergeCell ref="B96:AY96"/>
    <mergeCell ref="AH81:AY85"/>
    <mergeCell ref="D82:G82"/>
    <mergeCell ref="H82:AG82"/>
    <mergeCell ref="D83:G83"/>
    <mergeCell ref="H83:AG83"/>
    <mergeCell ref="D84:G84"/>
    <mergeCell ref="H84:AG84"/>
    <mergeCell ref="H91:AG91"/>
    <mergeCell ref="D85:G85"/>
    <mergeCell ref="H85:AG85"/>
    <mergeCell ref="D86:G86"/>
    <mergeCell ref="H86:AG86"/>
    <mergeCell ref="AH86:AY91"/>
    <mergeCell ref="D87:G87"/>
    <mergeCell ref="H87:AG87"/>
    <mergeCell ref="D88:G88"/>
    <mergeCell ref="H88:AG88"/>
    <mergeCell ref="D89:G89"/>
    <mergeCell ref="H89:AG89"/>
    <mergeCell ref="D90:G90"/>
    <mergeCell ref="H90:U90"/>
    <mergeCell ref="V90:AG90"/>
    <mergeCell ref="D91:G91"/>
    <mergeCell ref="B78:C80"/>
    <mergeCell ref="D78:G78"/>
    <mergeCell ref="H78:AG78"/>
    <mergeCell ref="D81:G81"/>
    <mergeCell ref="H81:AG81"/>
    <mergeCell ref="B86:C91"/>
    <mergeCell ref="B81:C85"/>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D65:L65"/>
    <mergeCell ref="M65:R65"/>
    <mergeCell ref="S65:X65"/>
    <mergeCell ref="D66:L66"/>
    <mergeCell ref="M66:R66"/>
    <mergeCell ref="S66:X66"/>
    <mergeCell ref="B54:C67"/>
    <mergeCell ref="D54:L54"/>
    <mergeCell ref="M54:R54"/>
    <mergeCell ref="S54:X54"/>
    <mergeCell ref="Y54:AY54"/>
    <mergeCell ref="D55:L55"/>
    <mergeCell ref="M55:R55"/>
    <mergeCell ref="S55:X55"/>
    <mergeCell ref="Y55:AY67"/>
    <mergeCell ref="D63:L63"/>
    <mergeCell ref="M63:R63"/>
    <mergeCell ref="S63:X63"/>
    <mergeCell ref="D64:L64"/>
    <mergeCell ref="M64:R64"/>
    <mergeCell ref="S64:X64"/>
    <mergeCell ref="D61:L61"/>
    <mergeCell ref="M61:R61"/>
    <mergeCell ref="S61:X61"/>
    <mergeCell ref="D62:L62"/>
    <mergeCell ref="M62:R62"/>
    <mergeCell ref="S62:X62"/>
    <mergeCell ref="D59:L59"/>
    <mergeCell ref="M59:R59"/>
    <mergeCell ref="S59:X59"/>
    <mergeCell ref="D60:L60"/>
    <mergeCell ref="M60:R60"/>
    <mergeCell ref="S60:X60"/>
    <mergeCell ref="M56:R56"/>
    <mergeCell ref="S56:X56"/>
    <mergeCell ref="D57:L57"/>
    <mergeCell ref="M57:R57"/>
    <mergeCell ref="S57:X57"/>
    <mergeCell ref="D58:L58"/>
    <mergeCell ref="M58:R58"/>
    <mergeCell ref="S58:X58"/>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B49:G49"/>
    <mergeCell ref="H49:Y49"/>
    <mergeCell ref="Z49:AB49"/>
    <mergeCell ref="AC49:AY49"/>
    <mergeCell ref="H47:Y48"/>
    <mergeCell ref="Z47:AB48"/>
    <mergeCell ref="AC47:AE48"/>
    <mergeCell ref="AF47:AJ47"/>
    <mergeCell ref="AK47:AO47"/>
    <mergeCell ref="AP47:AT47"/>
    <mergeCell ref="B46:G48"/>
    <mergeCell ref="H46:Y46"/>
    <mergeCell ref="Z46:AB46"/>
    <mergeCell ref="AC46:AE46"/>
    <mergeCell ref="AF46:AJ46"/>
    <mergeCell ref="AK46:AO46"/>
    <mergeCell ref="AP46:AT46"/>
    <mergeCell ref="AU46:AY46"/>
    <mergeCell ref="AU47:AY47"/>
    <mergeCell ref="AF48:AJ48"/>
    <mergeCell ref="AK48:AO48"/>
    <mergeCell ref="AP48:AT48"/>
    <mergeCell ref="AU48:AY48"/>
    <mergeCell ref="B43:G45"/>
    <mergeCell ref="H43:Y43"/>
    <mergeCell ref="Z43:AB43"/>
    <mergeCell ref="AC43:AE43"/>
    <mergeCell ref="AF43:AJ43"/>
    <mergeCell ref="AK43:AO43"/>
    <mergeCell ref="AP43:AT43"/>
    <mergeCell ref="AU43:AY43"/>
    <mergeCell ref="H44:Y45"/>
    <mergeCell ref="Z44:AB45"/>
    <mergeCell ref="AC44:AE45"/>
    <mergeCell ref="AF44:AJ44"/>
    <mergeCell ref="AK44:AO44"/>
    <mergeCell ref="AP44:AT44"/>
    <mergeCell ref="AU44:AY44"/>
    <mergeCell ref="AF45:AJ45"/>
    <mergeCell ref="AK45:AO45"/>
    <mergeCell ref="AP45:AT45"/>
    <mergeCell ref="AU45:AY45"/>
    <mergeCell ref="B40:G42"/>
    <mergeCell ref="H40:Y40"/>
    <mergeCell ref="Z40:AB40"/>
    <mergeCell ref="AC40:AE40"/>
    <mergeCell ref="AF40:AJ40"/>
    <mergeCell ref="AK40:AO40"/>
    <mergeCell ref="AP40:AT40"/>
    <mergeCell ref="AU40:AY40"/>
    <mergeCell ref="H41:Y42"/>
    <mergeCell ref="Z41:AB42"/>
    <mergeCell ref="AC41:AE42"/>
    <mergeCell ref="AF41:AJ41"/>
    <mergeCell ref="AK41:AO41"/>
    <mergeCell ref="AP41:AT41"/>
    <mergeCell ref="AU41:AY41"/>
    <mergeCell ref="AF42:AJ42"/>
    <mergeCell ref="AK42:AO42"/>
    <mergeCell ref="AP42:AT42"/>
    <mergeCell ref="AU42:AY42"/>
    <mergeCell ref="AK37:AO37"/>
    <mergeCell ref="AP37:AT37"/>
    <mergeCell ref="AU37:AY37"/>
    <mergeCell ref="H38:Y39"/>
    <mergeCell ref="Z38:AB39"/>
    <mergeCell ref="AC38:AE39"/>
    <mergeCell ref="AF38:AJ38"/>
    <mergeCell ref="AK38:AO38"/>
    <mergeCell ref="AP38:AT38"/>
    <mergeCell ref="AU38:AY38"/>
    <mergeCell ref="AF39:AJ39"/>
    <mergeCell ref="AK39:AO39"/>
    <mergeCell ref="AP39:AT39"/>
    <mergeCell ref="AU39:AY39"/>
    <mergeCell ref="B37:G39"/>
    <mergeCell ref="H37:Y37"/>
    <mergeCell ref="Z37:AB37"/>
    <mergeCell ref="AC37:AE37"/>
    <mergeCell ref="AF37:AJ37"/>
    <mergeCell ref="H35:Y36"/>
    <mergeCell ref="Z35:AB36"/>
    <mergeCell ref="AC35:AE36"/>
    <mergeCell ref="AF35:AJ35"/>
    <mergeCell ref="B34:G36"/>
    <mergeCell ref="H34:Y34"/>
    <mergeCell ref="Z34:AB34"/>
    <mergeCell ref="AC34:AE34"/>
    <mergeCell ref="AF34:AJ34"/>
    <mergeCell ref="AU35:AY35"/>
    <mergeCell ref="AF36:AJ36"/>
    <mergeCell ref="AK36:AO36"/>
    <mergeCell ref="AP36:AT36"/>
    <mergeCell ref="AU36:AY36"/>
    <mergeCell ref="AK35:AO35"/>
    <mergeCell ref="AP35:AT35"/>
    <mergeCell ref="AP31:AT31"/>
    <mergeCell ref="AU31:AY31"/>
    <mergeCell ref="AF32:AJ32"/>
    <mergeCell ref="AK32:AO32"/>
    <mergeCell ref="AP32:AT32"/>
    <mergeCell ref="AU32:AY32"/>
    <mergeCell ref="B28:G30"/>
    <mergeCell ref="H28:Y28"/>
    <mergeCell ref="Z28:AB28"/>
    <mergeCell ref="AC28:AE28"/>
    <mergeCell ref="AF28:AJ28"/>
    <mergeCell ref="AK28:AO28"/>
    <mergeCell ref="AP28:AT28"/>
    <mergeCell ref="AU28:AY28"/>
    <mergeCell ref="AK34:AO34"/>
    <mergeCell ref="AP34:AT34"/>
    <mergeCell ref="AU34:AY34"/>
    <mergeCell ref="B31:G33"/>
    <mergeCell ref="H32:Y33"/>
    <mergeCell ref="Z32:AB32"/>
    <mergeCell ref="AC32:AE32"/>
    <mergeCell ref="Z33:AB33"/>
    <mergeCell ref="H31:Y31"/>
    <mergeCell ref="Z31:AB31"/>
    <mergeCell ref="AC31:AE31"/>
    <mergeCell ref="AF26:AJ26"/>
    <mergeCell ref="AK26:AO26"/>
    <mergeCell ref="AP26:AT26"/>
    <mergeCell ref="AU26:AY26"/>
    <mergeCell ref="Z27:AB27"/>
    <mergeCell ref="AF31:AJ31"/>
    <mergeCell ref="AK31:AO31"/>
    <mergeCell ref="AC33:AE33"/>
    <mergeCell ref="AF33:AJ33"/>
    <mergeCell ref="AK33:AO33"/>
    <mergeCell ref="AP33:AT33"/>
    <mergeCell ref="AU33:AY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U27:AY27"/>
    <mergeCell ref="B22:G24"/>
    <mergeCell ref="H22:Y22"/>
    <mergeCell ref="Z22:AB22"/>
    <mergeCell ref="AC22:AE22"/>
    <mergeCell ref="AF22:AJ22"/>
    <mergeCell ref="AK22:AO22"/>
    <mergeCell ref="AP22:AT22"/>
    <mergeCell ref="AU22:AY22"/>
    <mergeCell ref="H25:Y25"/>
    <mergeCell ref="Z25:AB25"/>
    <mergeCell ref="AC25:AE25"/>
    <mergeCell ref="AF25:AJ25"/>
    <mergeCell ref="AK25:AO25"/>
    <mergeCell ref="AC27:AE27"/>
    <mergeCell ref="AF27:AJ27"/>
    <mergeCell ref="AK27:AO27"/>
    <mergeCell ref="AP27:AT27"/>
    <mergeCell ref="B25:G27"/>
    <mergeCell ref="AP25:AT25"/>
    <mergeCell ref="AU25:AY25"/>
    <mergeCell ref="H26:Y27"/>
    <mergeCell ref="Z26:AB26"/>
    <mergeCell ref="AC26:AE26"/>
    <mergeCell ref="B19:G21"/>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H19:Y19"/>
    <mergeCell ref="Z19:AB19"/>
    <mergeCell ref="AC19:AE19"/>
    <mergeCell ref="AF19:AJ19"/>
    <mergeCell ref="AK19:AO19"/>
    <mergeCell ref="AC21:AE21"/>
    <mergeCell ref="AF21:AJ21"/>
    <mergeCell ref="AK21:AO21"/>
    <mergeCell ref="AP21:AT21"/>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0" fitToHeight="4" orientation="portrait" r:id="rId1"/>
  <headerFooter differentFirst="1" alignWithMargins="0"/>
  <rowBreaks count="3" manualBreakCount="3">
    <brk id="33" max="51" man="1"/>
    <brk id="68" max="51" man="1"/>
    <brk id="104" max="51"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104"/>
  <sheetViews>
    <sheetView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Q1" s="44"/>
      <c r="AR1" s="4267" t="s">
        <v>512</v>
      </c>
      <c r="AS1" s="4267"/>
      <c r="AT1" s="4267"/>
      <c r="AU1" s="4267"/>
      <c r="AV1" s="4267"/>
      <c r="AW1" s="4267"/>
      <c r="AX1" s="4267"/>
      <c r="AY1" s="4267"/>
    </row>
    <row r="2" spans="2:51" s="45" customFormat="1" ht="21.8" customHeight="1" thickBot="1" x14ac:dyDescent="0.2">
      <c r="AK2" s="3726" t="s">
        <v>0</v>
      </c>
      <c r="AL2" s="3726"/>
      <c r="AM2" s="3726"/>
      <c r="AN2" s="3726"/>
      <c r="AO2" s="3726"/>
      <c r="AP2" s="3726"/>
      <c r="AQ2" s="3726"/>
      <c r="AR2" s="4268"/>
      <c r="AS2" s="4268"/>
      <c r="AT2" s="4268"/>
      <c r="AU2" s="4268"/>
      <c r="AV2" s="4268"/>
      <c r="AW2" s="4268"/>
      <c r="AX2" s="4268"/>
      <c r="AY2" s="4268"/>
    </row>
    <row r="3" spans="2:51" s="45" customFormat="1" ht="29.95" customHeight="1" thickBot="1" x14ac:dyDescent="0.2">
      <c r="B3" s="4142" t="s">
        <v>513</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54" customHeight="1" x14ac:dyDescent="0.15">
      <c r="B4" s="3730" t="s">
        <v>1</v>
      </c>
      <c r="C4" s="3731"/>
      <c r="D4" s="3731"/>
      <c r="E4" s="3731"/>
      <c r="F4" s="3731"/>
      <c r="G4" s="3731"/>
      <c r="H4" s="3732" t="s">
        <v>514</v>
      </c>
      <c r="I4" s="3733"/>
      <c r="J4" s="3733"/>
      <c r="K4" s="3733"/>
      <c r="L4" s="3733"/>
      <c r="M4" s="3733"/>
      <c r="N4" s="3733"/>
      <c r="O4" s="3733"/>
      <c r="P4" s="3733"/>
      <c r="Q4" s="3733"/>
      <c r="R4" s="3733"/>
      <c r="S4" s="3733"/>
      <c r="T4" s="3733"/>
      <c r="U4" s="3733"/>
      <c r="V4" s="3733"/>
      <c r="W4" s="3733"/>
      <c r="X4" s="3733"/>
      <c r="Y4" s="3734"/>
      <c r="Z4" s="3735" t="s">
        <v>515</v>
      </c>
      <c r="AA4" s="3736"/>
      <c r="AB4" s="3736"/>
      <c r="AC4" s="3736"/>
      <c r="AD4" s="3736"/>
      <c r="AE4" s="3737"/>
      <c r="AF4" s="4145" t="s">
        <v>516</v>
      </c>
      <c r="AG4" s="4146"/>
      <c r="AH4" s="4146"/>
      <c r="AI4" s="4146"/>
      <c r="AJ4" s="4146"/>
      <c r="AK4" s="4146"/>
      <c r="AL4" s="4146"/>
      <c r="AM4" s="4146"/>
      <c r="AN4" s="4146"/>
      <c r="AO4" s="4146"/>
      <c r="AP4" s="4146"/>
      <c r="AQ4" s="4147"/>
      <c r="AR4" s="3744" t="s">
        <v>2</v>
      </c>
      <c r="AS4" s="3736"/>
      <c r="AT4" s="3736"/>
      <c r="AU4" s="3736"/>
      <c r="AV4" s="3736"/>
      <c r="AW4" s="3736"/>
      <c r="AX4" s="3736"/>
      <c r="AY4" s="3745"/>
    </row>
    <row r="5" spans="2:51" s="45" customFormat="1" ht="28.15" customHeight="1" x14ac:dyDescent="0.15">
      <c r="B5" s="3746" t="s">
        <v>3</v>
      </c>
      <c r="C5" s="3747"/>
      <c r="D5" s="3747"/>
      <c r="E5" s="3747"/>
      <c r="F5" s="3747"/>
      <c r="G5" s="3748"/>
      <c r="H5" s="3749" t="s">
        <v>517</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148"/>
      <c r="AG5" s="3852"/>
      <c r="AH5" s="3852"/>
      <c r="AI5" s="3852"/>
      <c r="AJ5" s="3852"/>
      <c r="AK5" s="3852"/>
      <c r="AL5" s="3852"/>
      <c r="AM5" s="3852"/>
      <c r="AN5" s="3852"/>
      <c r="AO5" s="3852"/>
      <c r="AP5" s="3852"/>
      <c r="AQ5" s="3853"/>
      <c r="AR5" s="3798" t="s">
        <v>518</v>
      </c>
      <c r="AS5" s="3799"/>
      <c r="AT5" s="3799"/>
      <c r="AU5" s="3799"/>
      <c r="AV5" s="3799"/>
      <c r="AW5" s="3799"/>
      <c r="AX5" s="3799"/>
      <c r="AY5" s="3800"/>
    </row>
    <row r="6" spans="2:51" s="45" customFormat="1" ht="30.8" customHeight="1" x14ac:dyDescent="0.15">
      <c r="B6" s="3752" t="s">
        <v>5</v>
      </c>
      <c r="C6" s="3753"/>
      <c r="D6" s="3753"/>
      <c r="E6" s="3753"/>
      <c r="F6" s="3753"/>
      <c r="G6" s="3753"/>
      <c r="H6" s="3801" t="s">
        <v>519</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520</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3779" t="s">
        <v>521</v>
      </c>
      <c r="I7" s="3780"/>
      <c r="J7" s="3780"/>
      <c r="K7" s="3780"/>
      <c r="L7" s="3780"/>
      <c r="M7" s="3780"/>
      <c r="N7" s="3780"/>
      <c r="O7" s="3780"/>
      <c r="P7" s="3780"/>
      <c r="Q7" s="3780"/>
      <c r="R7" s="3780"/>
      <c r="S7" s="3780"/>
      <c r="T7" s="3780"/>
      <c r="U7" s="3780"/>
      <c r="V7" s="3780"/>
      <c r="W7" s="3780"/>
      <c r="X7" s="3780"/>
      <c r="Y7" s="3781"/>
      <c r="Z7" s="3785" t="s">
        <v>522</v>
      </c>
      <c r="AA7" s="3786"/>
      <c r="AB7" s="3786"/>
      <c r="AC7" s="3786"/>
      <c r="AD7" s="3786"/>
      <c r="AE7" s="3787"/>
      <c r="AF7" s="4302" t="s">
        <v>523</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60.75" customHeight="1" x14ac:dyDescent="0.15">
      <c r="B8" s="3777"/>
      <c r="C8" s="3778"/>
      <c r="D8" s="3778"/>
      <c r="E8" s="3778"/>
      <c r="F8" s="3778"/>
      <c r="G8" s="3778"/>
      <c r="H8" s="3782"/>
      <c r="I8" s="3783"/>
      <c r="J8" s="3783"/>
      <c r="K8" s="3783"/>
      <c r="L8" s="3783"/>
      <c r="M8" s="3783"/>
      <c r="N8" s="3783"/>
      <c r="O8" s="3783"/>
      <c r="P8" s="3783"/>
      <c r="Q8" s="3783"/>
      <c r="R8" s="3783"/>
      <c r="S8" s="3783"/>
      <c r="T8" s="3783"/>
      <c r="U8" s="3783"/>
      <c r="V8" s="3783"/>
      <c r="W8" s="3783"/>
      <c r="X8" s="3783"/>
      <c r="Y8" s="378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80.55" customHeight="1" x14ac:dyDescent="0.15">
      <c r="B9" s="3752" t="s">
        <v>113</v>
      </c>
      <c r="C9" s="3753"/>
      <c r="D9" s="3753"/>
      <c r="E9" s="3753"/>
      <c r="F9" s="3753"/>
      <c r="G9" s="3753"/>
      <c r="H9" s="3754" t="s">
        <v>524</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23.75" customHeight="1" x14ac:dyDescent="0.15">
      <c r="B10" s="3752" t="s">
        <v>114</v>
      </c>
      <c r="C10" s="3753"/>
      <c r="D10" s="3753"/>
      <c r="E10" s="3753"/>
      <c r="F10" s="3753"/>
      <c r="G10" s="3753"/>
      <c r="H10" s="3754" t="s">
        <v>525</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351</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3828" t="s">
        <v>102</v>
      </c>
      <c r="AM13" s="3828"/>
      <c r="AN13" s="3828"/>
      <c r="AO13" s="3828"/>
      <c r="AP13" s="3828"/>
      <c r="AQ13" s="3828"/>
      <c r="AR13" s="3828"/>
      <c r="AS13" s="4161">
        <v>11500</v>
      </c>
      <c r="AT13" s="4162"/>
      <c r="AU13" s="4162"/>
      <c r="AV13" s="4162"/>
      <c r="AW13" s="4162"/>
      <c r="AX13" s="4162"/>
      <c r="AY13" s="4303"/>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8">
        <v>12500</v>
      </c>
      <c r="AF14" s="3808"/>
      <c r="AG14" s="3808"/>
      <c r="AH14" s="3808"/>
      <c r="AI14" s="3808"/>
      <c r="AJ14" s="3808"/>
      <c r="AK14" s="3808"/>
      <c r="AL14" s="3808" t="s">
        <v>526</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v>-12500</v>
      </c>
      <c r="AF15" s="3817"/>
      <c r="AG15" s="3817"/>
      <c r="AH15" s="3817"/>
      <c r="AI15" s="3817"/>
      <c r="AJ15" s="3817"/>
      <c r="AK15" s="3817"/>
      <c r="AL15" s="3817">
        <v>12500</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0</v>
      </c>
      <c r="AF16" s="3844"/>
      <c r="AG16" s="3844"/>
      <c r="AH16" s="3844"/>
      <c r="AI16" s="3844"/>
      <c r="AJ16" s="3844"/>
      <c r="AK16" s="3844"/>
      <c r="AL16" s="3844">
        <v>12500</v>
      </c>
      <c r="AM16" s="3844"/>
      <c r="AN16" s="3844"/>
      <c r="AO16" s="3844"/>
      <c r="AP16" s="3844"/>
      <c r="AQ16" s="3844"/>
      <c r="AR16" s="3844"/>
      <c r="AS16" s="3844">
        <v>11500</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0</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8" t="s">
        <v>102</v>
      </c>
      <c r="R18" s="3838"/>
      <c r="S18" s="3838"/>
      <c r="T18" s="3838"/>
      <c r="U18" s="3838"/>
      <c r="V18" s="3838"/>
      <c r="W18" s="3838"/>
      <c r="X18" s="3838" t="s">
        <v>102</v>
      </c>
      <c r="Y18" s="3838"/>
      <c r="Z18" s="3838"/>
      <c r="AA18" s="3838"/>
      <c r="AB18" s="3838"/>
      <c r="AC18" s="3838"/>
      <c r="AD18" s="3838"/>
      <c r="AE18" s="3838">
        <v>0</v>
      </c>
      <c r="AF18" s="3838"/>
      <c r="AG18" s="3838"/>
      <c r="AH18" s="3838"/>
      <c r="AI18" s="3838"/>
      <c r="AJ18" s="3838"/>
      <c r="AK18" s="3838"/>
      <c r="AL18" s="3839"/>
      <c r="AM18" s="3839"/>
      <c r="AN18" s="3839"/>
      <c r="AO18" s="3839"/>
      <c r="AP18" s="3839"/>
      <c r="AQ18" s="3839"/>
      <c r="AR18" s="3839"/>
      <c r="AS18" s="3839"/>
      <c r="AT18" s="3839"/>
      <c r="AU18" s="3839"/>
      <c r="AV18" s="3839"/>
      <c r="AW18" s="3839"/>
      <c r="AX18" s="3839"/>
      <c r="AY18" s="3840"/>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63" customHeight="1" x14ac:dyDescent="0.15">
      <c r="B20" s="3863"/>
      <c r="C20" s="3864"/>
      <c r="D20" s="3864"/>
      <c r="E20" s="3864"/>
      <c r="F20" s="3864"/>
      <c r="G20" s="3865"/>
      <c r="H20" s="3848" t="s">
        <v>527</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172</v>
      </c>
      <c r="AD20" s="3857"/>
      <c r="AE20" s="3857"/>
      <c r="AF20" s="3858" t="s">
        <v>232</v>
      </c>
      <c r="AG20" s="3858"/>
      <c r="AH20" s="3858"/>
      <c r="AI20" s="3858"/>
      <c r="AJ20" s="3858"/>
      <c r="AK20" s="3858" t="s">
        <v>232</v>
      </c>
      <c r="AL20" s="3858"/>
      <c r="AM20" s="3858"/>
      <c r="AN20" s="3858"/>
      <c r="AO20" s="3858"/>
      <c r="AP20" s="3858" t="s">
        <v>232</v>
      </c>
      <c r="AQ20" s="3858"/>
      <c r="AR20" s="3858"/>
      <c r="AS20" s="3858"/>
      <c r="AT20" s="3858"/>
      <c r="AU20" s="3858" t="s">
        <v>172</v>
      </c>
      <c r="AV20" s="3858"/>
      <c r="AW20" s="3858"/>
      <c r="AX20" s="3858"/>
      <c r="AY20" s="3862"/>
    </row>
    <row r="21" spans="2:51" s="45" customFormat="1" ht="60.75"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232</v>
      </c>
      <c r="AG21" s="3873"/>
      <c r="AH21" s="3873"/>
      <c r="AI21" s="3873"/>
      <c r="AJ21" s="3873"/>
      <c r="AK21" s="3873" t="s">
        <v>232</v>
      </c>
      <c r="AL21" s="3873"/>
      <c r="AM21" s="3873"/>
      <c r="AN21" s="3873"/>
      <c r="AO21" s="3873"/>
      <c r="AP21" s="3873" t="s">
        <v>232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23.25" customHeight="1" x14ac:dyDescent="0.15">
      <c r="B35" s="3883"/>
      <c r="C35" s="3884"/>
      <c r="D35" s="3884"/>
      <c r="E35" s="3884"/>
      <c r="F35" s="3884"/>
      <c r="G35" s="3885"/>
      <c r="H35" s="3848" t="s">
        <v>528</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172</v>
      </c>
      <c r="AD35" s="3899"/>
      <c r="AE35" s="3900"/>
      <c r="AF35" s="3873" t="s">
        <v>232</v>
      </c>
      <c r="AG35" s="3873"/>
      <c r="AH35" s="3873"/>
      <c r="AI35" s="3873"/>
      <c r="AJ35" s="3873"/>
      <c r="AK35" s="3873" t="s">
        <v>232</v>
      </c>
      <c r="AL35" s="3873"/>
      <c r="AM35" s="3873"/>
      <c r="AN35" s="3873"/>
      <c r="AO35" s="3873"/>
      <c r="AP35" s="3873" t="s">
        <v>232</v>
      </c>
      <c r="AQ35" s="3873"/>
      <c r="AR35" s="3873"/>
      <c r="AS35" s="3873"/>
      <c r="AT35" s="3873"/>
      <c r="AU35" s="3904" t="s">
        <v>33</v>
      </c>
      <c r="AV35" s="3877"/>
      <c r="AW35" s="3877"/>
      <c r="AX35" s="3877"/>
      <c r="AY35" s="3905"/>
    </row>
    <row r="36" spans="2:51" s="45" customFormat="1" ht="26.2"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741" t="s">
        <v>172</v>
      </c>
      <c r="AG36" s="3742"/>
      <c r="AH36" s="3742"/>
      <c r="AI36" s="3742"/>
      <c r="AJ36" s="3743"/>
      <c r="AK36" s="3741" t="s">
        <v>236</v>
      </c>
      <c r="AL36" s="3742"/>
      <c r="AM36" s="3742"/>
      <c r="AN36" s="3742"/>
      <c r="AO36" s="3743"/>
      <c r="AP36" s="3741" t="s">
        <v>236</v>
      </c>
      <c r="AQ36" s="3742"/>
      <c r="AR36" s="3742"/>
      <c r="AS36" s="3742"/>
      <c r="AT36" s="3743"/>
      <c r="AU36" s="3741" t="s">
        <v>237</v>
      </c>
      <c r="AV36" s="3742"/>
      <c r="AW36" s="3742"/>
      <c r="AX36" s="3742"/>
      <c r="AY36" s="3913"/>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65.45" customHeight="1" x14ac:dyDescent="0.15">
      <c r="B49" s="3880" t="s">
        <v>34</v>
      </c>
      <c r="C49" s="3881"/>
      <c r="D49" s="3881"/>
      <c r="E49" s="3881"/>
      <c r="F49" s="3881"/>
      <c r="G49" s="3881"/>
      <c r="H49" s="4066" t="s">
        <v>529</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530</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90.35" customHeight="1" x14ac:dyDescent="0.15">
      <c r="B55" s="3946"/>
      <c r="C55" s="3947"/>
      <c r="D55" s="4182" t="s">
        <v>531</v>
      </c>
      <c r="E55" s="4183"/>
      <c r="F55" s="4183"/>
      <c r="G55" s="4183"/>
      <c r="H55" s="4183"/>
      <c r="I55" s="4183"/>
      <c r="J55" s="4183"/>
      <c r="K55" s="4183"/>
      <c r="L55" s="4184"/>
      <c r="M55" s="3928" t="s">
        <v>172</v>
      </c>
      <c r="N55" s="3928"/>
      <c r="O55" s="3928"/>
      <c r="P55" s="3928"/>
      <c r="Q55" s="3928"/>
      <c r="R55" s="3928"/>
      <c r="S55" s="3928">
        <v>11500</v>
      </c>
      <c r="T55" s="3928"/>
      <c r="U55" s="3928"/>
      <c r="V55" s="3928"/>
      <c r="W55" s="3928"/>
      <c r="X55" s="3928"/>
      <c r="Y55" s="4297" t="s">
        <v>532</v>
      </c>
      <c r="Z55" s="4208"/>
      <c r="AA55" s="4208"/>
      <c r="AB55" s="4208"/>
      <c r="AC55" s="4208"/>
      <c r="AD55" s="4208"/>
      <c r="AE55" s="4208"/>
      <c r="AF55" s="4208"/>
      <c r="AG55" s="4208"/>
      <c r="AH55" s="4208"/>
      <c r="AI55" s="4208"/>
      <c r="AJ55" s="4208"/>
      <c r="AK55" s="4208"/>
      <c r="AL55" s="4208"/>
      <c r="AM55" s="4208"/>
      <c r="AN55" s="4208"/>
      <c r="AO55" s="4208"/>
      <c r="AP55" s="4208"/>
      <c r="AQ55" s="4208"/>
      <c r="AR55" s="4208"/>
      <c r="AS55" s="4208"/>
      <c r="AT55" s="4208"/>
      <c r="AU55" s="4208"/>
      <c r="AV55" s="4208"/>
      <c r="AW55" s="4208"/>
      <c r="AX55" s="4208"/>
      <c r="AY55" s="4298"/>
    </row>
    <row r="56" spans="2:51" s="45" customFormat="1" ht="14.25" hidden="1" customHeight="1" x14ac:dyDescent="0.15">
      <c r="B56" s="3946"/>
      <c r="C56" s="3947"/>
      <c r="D56" s="3938" t="s">
        <v>172</v>
      </c>
      <c r="E56" s="3939"/>
      <c r="F56" s="3939"/>
      <c r="G56" s="3939"/>
      <c r="H56" s="3939"/>
      <c r="I56" s="3939"/>
      <c r="J56" s="3939"/>
      <c r="K56" s="3939"/>
      <c r="L56" s="3940"/>
      <c r="M56" s="3943" t="s">
        <v>172</v>
      </c>
      <c r="N56" s="3943"/>
      <c r="O56" s="3943"/>
      <c r="P56" s="3943"/>
      <c r="Q56" s="3943"/>
      <c r="R56" s="3943"/>
      <c r="S56" s="3943" t="s">
        <v>172</v>
      </c>
      <c r="T56" s="3943"/>
      <c r="U56" s="3943"/>
      <c r="V56" s="3943"/>
      <c r="W56" s="3943"/>
      <c r="X56" s="3943"/>
      <c r="Y56" s="4299" t="s">
        <v>172</v>
      </c>
      <c r="Z56" s="4300"/>
      <c r="AA56" s="4300"/>
      <c r="AB56" s="4300"/>
      <c r="AC56" s="4300"/>
      <c r="AD56" s="4300"/>
      <c r="AE56" s="4300"/>
      <c r="AF56" s="4300"/>
      <c r="AG56" s="4300"/>
      <c r="AH56" s="4300"/>
      <c r="AI56" s="4300"/>
      <c r="AJ56" s="4300"/>
      <c r="AK56" s="4300"/>
      <c r="AL56" s="4300"/>
      <c r="AM56" s="4300"/>
      <c r="AN56" s="4300"/>
      <c r="AO56" s="4300"/>
      <c r="AP56" s="4300"/>
      <c r="AQ56" s="4300"/>
      <c r="AR56" s="4300"/>
      <c r="AS56" s="4300"/>
      <c r="AT56" s="4300"/>
      <c r="AU56" s="4300"/>
      <c r="AV56" s="4300"/>
      <c r="AW56" s="4300"/>
      <c r="AX56" s="4300"/>
      <c r="AY56" s="4301"/>
    </row>
    <row r="57" spans="2:51" s="45" customFormat="1" ht="5.25" hidden="1" customHeight="1" x14ac:dyDescent="0.15">
      <c r="B57" s="3946"/>
      <c r="C57" s="3947"/>
      <c r="D57" s="3938" t="s">
        <v>172</v>
      </c>
      <c r="E57" s="3939"/>
      <c r="F57" s="3939"/>
      <c r="G57" s="3939"/>
      <c r="H57" s="3939"/>
      <c r="I57" s="3939"/>
      <c r="J57" s="3939"/>
      <c r="K57" s="3939"/>
      <c r="L57" s="3940"/>
      <c r="M57" s="3943" t="s">
        <v>172</v>
      </c>
      <c r="N57" s="3943"/>
      <c r="O57" s="3943"/>
      <c r="P57" s="3943"/>
      <c r="Q57" s="3943"/>
      <c r="R57" s="3943"/>
      <c r="S57" s="3943" t="s">
        <v>172</v>
      </c>
      <c r="T57" s="3943"/>
      <c r="U57" s="3943"/>
      <c r="V57" s="3943"/>
      <c r="W57" s="3943"/>
      <c r="X57" s="3943"/>
      <c r="Y57" s="4299" t="s">
        <v>172</v>
      </c>
      <c r="Z57" s="4300"/>
      <c r="AA57" s="4300"/>
      <c r="AB57" s="4300"/>
      <c r="AC57" s="4300"/>
      <c r="AD57" s="4300"/>
      <c r="AE57" s="4300"/>
      <c r="AF57" s="4300"/>
      <c r="AG57" s="4300"/>
      <c r="AH57" s="4300"/>
      <c r="AI57" s="4300"/>
      <c r="AJ57" s="4300"/>
      <c r="AK57" s="4300"/>
      <c r="AL57" s="4300"/>
      <c r="AM57" s="4300"/>
      <c r="AN57" s="4300"/>
      <c r="AO57" s="4300"/>
      <c r="AP57" s="4300"/>
      <c r="AQ57" s="4300"/>
      <c r="AR57" s="4300"/>
      <c r="AS57" s="4300"/>
      <c r="AT57" s="4300"/>
      <c r="AU57" s="4300"/>
      <c r="AV57" s="4300"/>
      <c r="AW57" s="4300"/>
      <c r="AX57" s="4300"/>
      <c r="AY57" s="4301"/>
    </row>
    <row r="58" spans="2:51" s="45" customFormat="1" ht="7.55" hidden="1"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4299" t="s">
        <v>172</v>
      </c>
      <c r="Z58" s="4300"/>
      <c r="AA58" s="4300"/>
      <c r="AB58" s="4300"/>
      <c r="AC58" s="4300"/>
      <c r="AD58" s="4300"/>
      <c r="AE58" s="4300"/>
      <c r="AF58" s="4300"/>
      <c r="AG58" s="4300"/>
      <c r="AH58" s="4300"/>
      <c r="AI58" s="4300"/>
      <c r="AJ58" s="4300"/>
      <c r="AK58" s="4300"/>
      <c r="AL58" s="4300"/>
      <c r="AM58" s="4300"/>
      <c r="AN58" s="4300"/>
      <c r="AO58" s="4300"/>
      <c r="AP58" s="4300"/>
      <c r="AQ58" s="4300"/>
      <c r="AR58" s="4300"/>
      <c r="AS58" s="4300"/>
      <c r="AT58" s="4300"/>
      <c r="AU58" s="4300"/>
      <c r="AV58" s="4300"/>
      <c r="AW58" s="4300"/>
      <c r="AX58" s="4300"/>
      <c r="AY58" s="4301"/>
    </row>
    <row r="59" spans="2:51" s="45" customFormat="1" ht="3.8" hidden="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4299" t="s">
        <v>172</v>
      </c>
      <c r="Z59" s="4300"/>
      <c r="AA59" s="4300"/>
      <c r="AB59" s="4300"/>
      <c r="AC59" s="4300"/>
      <c r="AD59" s="4300"/>
      <c r="AE59" s="4300"/>
      <c r="AF59" s="4300"/>
      <c r="AG59" s="4300"/>
      <c r="AH59" s="4300"/>
      <c r="AI59" s="4300"/>
      <c r="AJ59" s="4300"/>
      <c r="AK59" s="4300"/>
      <c r="AL59" s="4300"/>
      <c r="AM59" s="4300"/>
      <c r="AN59" s="4300"/>
      <c r="AO59" s="4300"/>
      <c r="AP59" s="4300"/>
      <c r="AQ59" s="4300"/>
      <c r="AR59" s="4300"/>
      <c r="AS59" s="4300"/>
      <c r="AT59" s="4300"/>
      <c r="AU59" s="4300"/>
      <c r="AV59" s="4300"/>
      <c r="AW59" s="4300"/>
      <c r="AX59" s="4300"/>
      <c r="AY59" s="4301"/>
    </row>
    <row r="60" spans="2:51" s="45" customFormat="1" ht="22.6" hidden="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4299" t="s">
        <v>172</v>
      </c>
      <c r="Z60" s="4300"/>
      <c r="AA60" s="4300"/>
      <c r="AB60" s="4300"/>
      <c r="AC60" s="4300"/>
      <c r="AD60" s="4300"/>
      <c r="AE60" s="4300"/>
      <c r="AF60" s="4300"/>
      <c r="AG60" s="4300"/>
      <c r="AH60" s="4300"/>
      <c r="AI60" s="4300"/>
      <c r="AJ60" s="4300"/>
      <c r="AK60" s="4300"/>
      <c r="AL60" s="4300"/>
      <c r="AM60" s="4300"/>
      <c r="AN60" s="4300"/>
      <c r="AO60" s="4300"/>
      <c r="AP60" s="4300"/>
      <c r="AQ60" s="4300"/>
      <c r="AR60" s="4300"/>
      <c r="AS60" s="4300"/>
      <c r="AT60" s="4300"/>
      <c r="AU60" s="4300"/>
      <c r="AV60" s="4300"/>
      <c r="AW60" s="4300"/>
      <c r="AX60" s="4300"/>
      <c r="AY60" s="4301"/>
    </row>
    <row r="61" spans="2:51" s="45" customFormat="1" ht="7.55" hidden="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4299" t="s">
        <v>172</v>
      </c>
      <c r="Z61" s="4300"/>
      <c r="AA61" s="4300"/>
      <c r="AB61" s="4300"/>
      <c r="AC61" s="4300"/>
      <c r="AD61" s="4300"/>
      <c r="AE61" s="4300"/>
      <c r="AF61" s="4300"/>
      <c r="AG61" s="4300"/>
      <c r="AH61" s="4300"/>
      <c r="AI61" s="4300"/>
      <c r="AJ61" s="4300"/>
      <c r="AK61" s="4300"/>
      <c r="AL61" s="4300"/>
      <c r="AM61" s="4300"/>
      <c r="AN61" s="4300"/>
      <c r="AO61" s="4300"/>
      <c r="AP61" s="4300"/>
      <c r="AQ61" s="4300"/>
      <c r="AR61" s="4300"/>
      <c r="AS61" s="4300"/>
      <c r="AT61" s="4300"/>
      <c r="AU61" s="4300"/>
      <c r="AV61" s="4300"/>
      <c r="AW61" s="4300"/>
      <c r="AX61" s="4300"/>
      <c r="AY61" s="430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4299" t="s">
        <v>172</v>
      </c>
      <c r="Z62" s="4300"/>
      <c r="AA62" s="4300"/>
      <c r="AB62" s="4300"/>
      <c r="AC62" s="4300"/>
      <c r="AD62" s="4300"/>
      <c r="AE62" s="4300"/>
      <c r="AF62" s="4300"/>
      <c r="AG62" s="4300"/>
      <c r="AH62" s="4300"/>
      <c r="AI62" s="4300"/>
      <c r="AJ62" s="4300"/>
      <c r="AK62" s="4300"/>
      <c r="AL62" s="4300"/>
      <c r="AM62" s="4300"/>
      <c r="AN62" s="4300"/>
      <c r="AO62" s="4300"/>
      <c r="AP62" s="4300"/>
      <c r="AQ62" s="4300"/>
      <c r="AR62" s="4300"/>
      <c r="AS62" s="4300"/>
      <c r="AT62" s="4300"/>
      <c r="AU62" s="4300"/>
      <c r="AV62" s="4300"/>
      <c r="AW62" s="4300"/>
      <c r="AX62" s="4300"/>
      <c r="AY62" s="430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4299" t="s">
        <v>172</v>
      </c>
      <c r="Z63" s="4300"/>
      <c r="AA63" s="4300"/>
      <c r="AB63" s="4300"/>
      <c r="AC63" s="4300"/>
      <c r="AD63" s="4300"/>
      <c r="AE63" s="4300"/>
      <c r="AF63" s="4300"/>
      <c r="AG63" s="4300"/>
      <c r="AH63" s="4300"/>
      <c r="AI63" s="4300"/>
      <c r="AJ63" s="4300"/>
      <c r="AK63" s="4300"/>
      <c r="AL63" s="4300"/>
      <c r="AM63" s="4300"/>
      <c r="AN63" s="4300"/>
      <c r="AO63" s="4300"/>
      <c r="AP63" s="4300"/>
      <c r="AQ63" s="4300"/>
      <c r="AR63" s="4300"/>
      <c r="AS63" s="4300"/>
      <c r="AT63" s="4300"/>
      <c r="AU63" s="4300"/>
      <c r="AV63" s="4300"/>
      <c r="AW63" s="4300"/>
      <c r="AX63" s="4300"/>
      <c r="AY63" s="430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4299" t="s">
        <v>172</v>
      </c>
      <c r="Z64" s="4300"/>
      <c r="AA64" s="4300"/>
      <c r="AB64" s="4300"/>
      <c r="AC64" s="4300"/>
      <c r="AD64" s="4300"/>
      <c r="AE64" s="4300"/>
      <c r="AF64" s="4300"/>
      <c r="AG64" s="4300"/>
      <c r="AH64" s="4300"/>
      <c r="AI64" s="4300"/>
      <c r="AJ64" s="4300"/>
      <c r="AK64" s="4300"/>
      <c r="AL64" s="4300"/>
      <c r="AM64" s="4300"/>
      <c r="AN64" s="4300"/>
      <c r="AO64" s="4300"/>
      <c r="AP64" s="4300"/>
      <c r="AQ64" s="4300"/>
      <c r="AR64" s="4300"/>
      <c r="AS64" s="4300"/>
      <c r="AT64" s="4300"/>
      <c r="AU64" s="4300"/>
      <c r="AV64" s="4300"/>
      <c r="AW64" s="4300"/>
      <c r="AX64" s="4300"/>
      <c r="AY64" s="430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4299" t="s">
        <v>172</v>
      </c>
      <c r="Z65" s="4300"/>
      <c r="AA65" s="4300"/>
      <c r="AB65" s="4300"/>
      <c r="AC65" s="4300"/>
      <c r="AD65" s="4300"/>
      <c r="AE65" s="4300"/>
      <c r="AF65" s="4300"/>
      <c r="AG65" s="4300"/>
      <c r="AH65" s="4300"/>
      <c r="AI65" s="4300"/>
      <c r="AJ65" s="4300"/>
      <c r="AK65" s="4300"/>
      <c r="AL65" s="4300"/>
      <c r="AM65" s="4300"/>
      <c r="AN65" s="4300"/>
      <c r="AO65" s="4300"/>
      <c r="AP65" s="4300"/>
      <c r="AQ65" s="4300"/>
      <c r="AR65" s="4300"/>
      <c r="AS65" s="4300"/>
      <c r="AT65" s="4300"/>
      <c r="AU65" s="4300"/>
      <c r="AV65" s="4300"/>
      <c r="AW65" s="4300"/>
      <c r="AX65" s="4300"/>
      <c r="AY65" s="430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4299" t="s">
        <v>172</v>
      </c>
      <c r="Z66" s="4300"/>
      <c r="AA66" s="4300"/>
      <c r="AB66" s="4300"/>
      <c r="AC66" s="4300"/>
      <c r="AD66" s="4300"/>
      <c r="AE66" s="4300"/>
      <c r="AF66" s="4300"/>
      <c r="AG66" s="4300"/>
      <c r="AH66" s="4300"/>
      <c r="AI66" s="4300"/>
      <c r="AJ66" s="4300"/>
      <c r="AK66" s="4300"/>
      <c r="AL66" s="4300"/>
      <c r="AM66" s="4300"/>
      <c r="AN66" s="4300"/>
      <c r="AO66" s="4300"/>
      <c r="AP66" s="4300"/>
      <c r="AQ66" s="4300"/>
      <c r="AR66" s="4300"/>
      <c r="AS66" s="4300"/>
      <c r="AT66" s="4300"/>
      <c r="AU66" s="4300"/>
      <c r="AV66" s="4300"/>
      <c r="AW66" s="4300"/>
      <c r="AX66" s="4300"/>
      <c r="AY66" s="4301"/>
    </row>
    <row r="67" spans="1:51" s="45" customFormat="1" ht="23.1" customHeight="1" x14ac:dyDescent="0.15">
      <c r="B67" s="3948"/>
      <c r="C67" s="3949"/>
      <c r="D67" s="4005" t="s">
        <v>21</v>
      </c>
      <c r="E67" s="4006"/>
      <c r="F67" s="4006"/>
      <c r="G67" s="4006"/>
      <c r="H67" s="4006"/>
      <c r="I67" s="4006"/>
      <c r="J67" s="4006"/>
      <c r="K67" s="4006"/>
      <c r="L67" s="4007"/>
      <c r="M67" s="4008">
        <v>0</v>
      </c>
      <c r="N67" s="4009"/>
      <c r="O67" s="4009"/>
      <c r="P67" s="4009"/>
      <c r="Q67" s="4009"/>
      <c r="R67" s="4010"/>
      <c r="S67" s="4008">
        <v>11500</v>
      </c>
      <c r="T67" s="4009"/>
      <c r="U67" s="4009"/>
      <c r="V67" s="4009"/>
      <c r="W67" s="4009"/>
      <c r="X67" s="4010"/>
      <c r="Y67" s="4002" t="s">
        <v>172</v>
      </c>
      <c r="Z67" s="4001"/>
      <c r="AA67" s="4001"/>
      <c r="AB67" s="4001"/>
      <c r="AC67" s="4001"/>
      <c r="AD67" s="4001"/>
      <c r="AE67" s="4001"/>
      <c r="AF67" s="4001"/>
      <c r="AG67" s="4001"/>
      <c r="AH67" s="4001"/>
      <c r="AI67" s="4001"/>
      <c r="AJ67" s="4001"/>
      <c r="AK67" s="4001"/>
      <c r="AL67" s="4001"/>
      <c r="AM67" s="4001"/>
      <c r="AN67" s="4001"/>
      <c r="AO67" s="4001"/>
      <c r="AP67" s="4001"/>
      <c r="AQ67" s="4001"/>
      <c r="AR67" s="4001"/>
      <c r="AS67" s="4001"/>
      <c r="AT67" s="4001"/>
      <c r="AU67" s="4001"/>
      <c r="AV67" s="4001"/>
      <c r="AW67" s="4001"/>
      <c r="AX67" s="4001"/>
      <c r="AY67" s="400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4305" t="s">
        <v>107</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4297" t="s">
        <v>533</v>
      </c>
      <c r="AI78" s="4208"/>
      <c r="AJ78" s="4208"/>
      <c r="AK78" s="4208"/>
      <c r="AL78" s="4208"/>
      <c r="AM78" s="4208"/>
      <c r="AN78" s="4208"/>
      <c r="AO78" s="4208"/>
      <c r="AP78" s="4208"/>
      <c r="AQ78" s="4208"/>
      <c r="AR78" s="4208"/>
      <c r="AS78" s="4208"/>
      <c r="AT78" s="4208"/>
      <c r="AU78" s="4208"/>
      <c r="AV78" s="4208"/>
      <c r="AW78" s="4208"/>
      <c r="AX78" s="4208"/>
      <c r="AY78" s="4298"/>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4299"/>
      <c r="AI79" s="4300"/>
      <c r="AJ79" s="4300"/>
      <c r="AK79" s="4300"/>
      <c r="AL79" s="4300"/>
      <c r="AM79" s="4300"/>
      <c r="AN79" s="4300"/>
      <c r="AO79" s="4300"/>
      <c r="AP79" s="4300"/>
      <c r="AQ79" s="4300"/>
      <c r="AR79" s="4300"/>
      <c r="AS79" s="4300"/>
      <c r="AT79" s="4300"/>
      <c r="AU79" s="4300"/>
      <c r="AV79" s="4300"/>
      <c r="AW79" s="4300"/>
      <c r="AX79" s="4300"/>
      <c r="AY79" s="4301"/>
    </row>
    <row r="80" spans="1:51" s="45" customFormat="1" ht="26.2" customHeight="1" x14ac:dyDescent="0.15">
      <c r="A80" s="51"/>
      <c r="B80" s="3962"/>
      <c r="C80" s="3963"/>
      <c r="D80" s="4304" t="s">
        <v>107</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4002"/>
      <c r="AI80" s="4001"/>
      <c r="AJ80" s="4001"/>
      <c r="AK80" s="4001"/>
      <c r="AL80" s="4001"/>
      <c r="AM80" s="4001"/>
      <c r="AN80" s="4001"/>
      <c r="AO80" s="4001"/>
      <c r="AP80" s="4001"/>
      <c r="AQ80" s="4001"/>
      <c r="AR80" s="4001"/>
      <c r="AS80" s="4001"/>
      <c r="AT80" s="4001"/>
      <c r="AU80" s="4001"/>
      <c r="AV80" s="4001"/>
      <c r="AW80" s="4001"/>
      <c r="AX80" s="4001"/>
      <c r="AY80" s="4004"/>
    </row>
    <row r="81" spans="1:51" s="45" customFormat="1" ht="26.2" customHeight="1" x14ac:dyDescent="0.15">
      <c r="A81" s="51"/>
      <c r="B81" s="3960" t="s">
        <v>53</v>
      </c>
      <c r="C81" s="3961"/>
      <c r="D81" s="3964" t="s">
        <v>50</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4297" t="s">
        <v>534</v>
      </c>
      <c r="AI81" s="4208"/>
      <c r="AJ81" s="4208"/>
      <c r="AK81" s="4208"/>
      <c r="AL81" s="4208"/>
      <c r="AM81" s="4208"/>
      <c r="AN81" s="4208"/>
      <c r="AO81" s="4208"/>
      <c r="AP81" s="4208"/>
      <c r="AQ81" s="4208"/>
      <c r="AR81" s="4208"/>
      <c r="AS81" s="4208"/>
      <c r="AT81" s="4208"/>
      <c r="AU81" s="4208"/>
      <c r="AV81" s="4208"/>
      <c r="AW81" s="4208"/>
      <c r="AX81" s="4208"/>
      <c r="AY81" s="4298"/>
    </row>
    <row r="82" spans="1:51" s="45" customFormat="1" ht="26.2" customHeight="1" x14ac:dyDescent="0.15">
      <c r="A82" s="51"/>
      <c r="B82" s="3960"/>
      <c r="C82" s="3961"/>
      <c r="D82" s="4306" t="s">
        <v>107</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4299"/>
      <c r="AI82" s="4300"/>
      <c r="AJ82" s="4300"/>
      <c r="AK82" s="4300"/>
      <c r="AL82" s="4300"/>
      <c r="AM82" s="4300"/>
      <c r="AN82" s="4300"/>
      <c r="AO82" s="4300"/>
      <c r="AP82" s="4300"/>
      <c r="AQ82" s="4300"/>
      <c r="AR82" s="4300"/>
      <c r="AS82" s="4300"/>
      <c r="AT82" s="4300"/>
      <c r="AU82" s="4300"/>
      <c r="AV82" s="4300"/>
      <c r="AW82" s="4300"/>
      <c r="AX82" s="4300"/>
      <c r="AY82" s="4301"/>
    </row>
    <row r="83" spans="1:51" s="45" customFormat="1" ht="26.2" customHeight="1" x14ac:dyDescent="0.15">
      <c r="A83" s="51"/>
      <c r="B83" s="3960"/>
      <c r="C83" s="3961"/>
      <c r="D83" s="4306" t="s">
        <v>107</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4299"/>
      <c r="AI83" s="4300"/>
      <c r="AJ83" s="4300"/>
      <c r="AK83" s="4300"/>
      <c r="AL83" s="4300"/>
      <c r="AM83" s="4300"/>
      <c r="AN83" s="4300"/>
      <c r="AO83" s="4300"/>
      <c r="AP83" s="4300"/>
      <c r="AQ83" s="4300"/>
      <c r="AR83" s="4300"/>
      <c r="AS83" s="4300"/>
      <c r="AT83" s="4300"/>
      <c r="AU83" s="4300"/>
      <c r="AV83" s="4300"/>
      <c r="AW83" s="4300"/>
      <c r="AX83" s="4300"/>
      <c r="AY83" s="4301"/>
    </row>
    <row r="84" spans="1:51" s="45" customFormat="1" ht="26.2" customHeight="1" x14ac:dyDescent="0.15">
      <c r="A84" s="51"/>
      <c r="B84" s="3960"/>
      <c r="C84" s="3961"/>
      <c r="D84" s="4306" t="s">
        <v>107</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4299"/>
      <c r="AI84" s="4300"/>
      <c r="AJ84" s="4300"/>
      <c r="AK84" s="4300"/>
      <c r="AL84" s="4300"/>
      <c r="AM84" s="4300"/>
      <c r="AN84" s="4300"/>
      <c r="AO84" s="4300"/>
      <c r="AP84" s="4300"/>
      <c r="AQ84" s="4300"/>
      <c r="AR84" s="4300"/>
      <c r="AS84" s="4300"/>
      <c r="AT84" s="4300"/>
      <c r="AU84" s="4300"/>
      <c r="AV84" s="4300"/>
      <c r="AW84" s="4300"/>
      <c r="AX84" s="4300"/>
      <c r="AY84" s="4301"/>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4002"/>
      <c r="AI85" s="4001"/>
      <c r="AJ85" s="4001"/>
      <c r="AK85" s="4001"/>
      <c r="AL85" s="4001"/>
      <c r="AM85" s="4001"/>
      <c r="AN85" s="4001"/>
      <c r="AO85" s="4001"/>
      <c r="AP85" s="4001"/>
      <c r="AQ85" s="4001"/>
      <c r="AR85" s="4001"/>
      <c r="AS85" s="4001"/>
      <c r="AT85" s="4001"/>
      <c r="AU85" s="4001"/>
      <c r="AV85" s="4001"/>
      <c r="AW85" s="4001"/>
      <c r="AX85" s="4001"/>
      <c r="AY85" s="4004"/>
    </row>
    <row r="86" spans="1:51" s="45" customFormat="1" ht="26.2" customHeight="1" x14ac:dyDescent="0.15">
      <c r="A86" s="51"/>
      <c r="B86" s="3958" t="s">
        <v>58</v>
      </c>
      <c r="C86" s="3959"/>
      <c r="D86" s="3964" t="s">
        <v>109</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4297" t="s">
        <v>535</v>
      </c>
      <c r="AI86" s="4208"/>
      <c r="AJ86" s="4208"/>
      <c r="AK86" s="4208"/>
      <c r="AL86" s="4208"/>
      <c r="AM86" s="4208"/>
      <c r="AN86" s="4208"/>
      <c r="AO86" s="4208"/>
      <c r="AP86" s="4208"/>
      <c r="AQ86" s="4208"/>
      <c r="AR86" s="4208"/>
      <c r="AS86" s="4208"/>
      <c r="AT86" s="4208"/>
      <c r="AU86" s="4208"/>
      <c r="AV86" s="4208"/>
      <c r="AW86" s="4208"/>
      <c r="AX86" s="4208"/>
      <c r="AY86" s="4298"/>
    </row>
    <row r="87" spans="1:51" s="45" customFormat="1" ht="26.2" customHeight="1" x14ac:dyDescent="0.15">
      <c r="A87" s="51"/>
      <c r="B87" s="3960"/>
      <c r="C87" s="3961"/>
      <c r="D87" s="4306" t="s">
        <v>107</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4299"/>
      <c r="AI87" s="4300"/>
      <c r="AJ87" s="4300"/>
      <c r="AK87" s="4300"/>
      <c r="AL87" s="4300"/>
      <c r="AM87" s="4300"/>
      <c r="AN87" s="4300"/>
      <c r="AO87" s="4300"/>
      <c r="AP87" s="4300"/>
      <c r="AQ87" s="4300"/>
      <c r="AR87" s="4300"/>
      <c r="AS87" s="4300"/>
      <c r="AT87" s="4300"/>
      <c r="AU87" s="4300"/>
      <c r="AV87" s="4300"/>
      <c r="AW87" s="4300"/>
      <c r="AX87" s="4300"/>
      <c r="AY87" s="4301"/>
    </row>
    <row r="88" spans="1:51" s="45" customFormat="1" ht="26.2" customHeight="1" x14ac:dyDescent="0.15">
      <c r="A88" s="51"/>
      <c r="B88" s="3960"/>
      <c r="C88" s="3961"/>
      <c r="D88" s="4306" t="s">
        <v>107</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4299"/>
      <c r="AI88" s="4300"/>
      <c r="AJ88" s="4300"/>
      <c r="AK88" s="4300"/>
      <c r="AL88" s="4300"/>
      <c r="AM88" s="4300"/>
      <c r="AN88" s="4300"/>
      <c r="AO88" s="4300"/>
      <c r="AP88" s="4300"/>
      <c r="AQ88" s="4300"/>
      <c r="AR88" s="4300"/>
      <c r="AS88" s="4300"/>
      <c r="AT88" s="4300"/>
      <c r="AU88" s="4300"/>
      <c r="AV88" s="4300"/>
      <c r="AW88" s="4300"/>
      <c r="AX88" s="4300"/>
      <c r="AY88" s="4301"/>
    </row>
    <row r="89" spans="1:51" s="45" customFormat="1" ht="26.2" customHeight="1" x14ac:dyDescent="0.15">
      <c r="A89" s="51"/>
      <c r="B89" s="3960"/>
      <c r="C89" s="3961"/>
      <c r="D89" s="4308" t="s">
        <v>107</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4299"/>
      <c r="AI89" s="4300"/>
      <c r="AJ89" s="4300"/>
      <c r="AK89" s="4300"/>
      <c r="AL89" s="4300"/>
      <c r="AM89" s="4300"/>
      <c r="AN89" s="4300"/>
      <c r="AO89" s="4300"/>
      <c r="AP89" s="4300"/>
      <c r="AQ89" s="4300"/>
      <c r="AR89" s="4300"/>
      <c r="AS89" s="4300"/>
      <c r="AT89" s="4300"/>
      <c r="AU89" s="4300"/>
      <c r="AV89" s="4300"/>
      <c r="AW89" s="4300"/>
      <c r="AX89" s="4300"/>
      <c r="AY89" s="4301"/>
    </row>
    <row r="90" spans="1:51" s="45" customFormat="1" ht="58.6" customHeight="1" x14ac:dyDescent="0.15">
      <c r="A90" s="51"/>
      <c r="B90" s="3960"/>
      <c r="C90" s="3961"/>
      <c r="D90" s="4307" t="s">
        <v>107</v>
      </c>
      <c r="E90" s="4057"/>
      <c r="F90" s="4057"/>
      <c r="G90" s="4058"/>
      <c r="H90" s="4264" t="s">
        <v>62</v>
      </c>
      <c r="I90" s="4265"/>
      <c r="J90" s="4265"/>
      <c r="K90" s="4265"/>
      <c r="L90" s="4265"/>
      <c r="M90" s="4265"/>
      <c r="N90" s="4265"/>
      <c r="O90" s="4265"/>
      <c r="P90" s="4265"/>
      <c r="Q90" s="4265"/>
      <c r="R90" s="4265"/>
      <c r="S90" s="4265"/>
      <c r="T90" s="4265"/>
      <c r="U90" s="4265"/>
      <c r="V90" s="4061" t="s">
        <v>172</v>
      </c>
      <c r="W90" s="4061"/>
      <c r="X90" s="4061"/>
      <c r="Y90" s="4061"/>
      <c r="Z90" s="4061" t="s">
        <v>172</v>
      </c>
      <c r="AA90" s="4061"/>
      <c r="AB90" s="4061"/>
      <c r="AC90" s="4061"/>
      <c r="AD90" s="4061" t="s">
        <v>172</v>
      </c>
      <c r="AE90" s="4061"/>
      <c r="AF90" s="4061"/>
      <c r="AG90" s="4062"/>
      <c r="AH90" s="4299"/>
      <c r="AI90" s="4300"/>
      <c r="AJ90" s="4300"/>
      <c r="AK90" s="4300"/>
      <c r="AL90" s="4300"/>
      <c r="AM90" s="4300"/>
      <c r="AN90" s="4300"/>
      <c r="AO90" s="4300"/>
      <c r="AP90" s="4300"/>
      <c r="AQ90" s="4300"/>
      <c r="AR90" s="4300"/>
      <c r="AS90" s="4300"/>
      <c r="AT90" s="4300"/>
      <c r="AU90" s="4300"/>
      <c r="AV90" s="4300"/>
      <c r="AW90" s="4300"/>
      <c r="AX90" s="4300"/>
      <c r="AY90" s="4301"/>
    </row>
    <row r="91" spans="1:51" s="45" customFormat="1" ht="26.2" customHeight="1" x14ac:dyDescent="0.15">
      <c r="A91" s="51"/>
      <c r="B91" s="3962"/>
      <c r="C91" s="3963"/>
      <c r="D91" s="4304" t="s">
        <v>107</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4002"/>
      <c r="AI91" s="4001"/>
      <c r="AJ91" s="4001"/>
      <c r="AK91" s="4001"/>
      <c r="AL91" s="4001"/>
      <c r="AM91" s="4001"/>
      <c r="AN91" s="4001"/>
      <c r="AO91" s="4001"/>
      <c r="AP91" s="4001"/>
      <c r="AQ91" s="4001"/>
      <c r="AR91" s="4001"/>
      <c r="AS91" s="4001"/>
      <c r="AT91" s="4001"/>
      <c r="AU91" s="4001"/>
      <c r="AV91" s="4001"/>
      <c r="AW91" s="4001"/>
      <c r="AX91" s="4001"/>
      <c r="AY91" s="4004"/>
    </row>
    <row r="92" spans="1:51" s="45" customFormat="1" ht="180.85" customHeight="1" thickBot="1" x14ac:dyDescent="0.2">
      <c r="A92" s="51"/>
      <c r="B92" s="4041" t="s">
        <v>64</v>
      </c>
      <c r="C92" s="4042"/>
      <c r="D92" s="4043" t="s">
        <v>536</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hidden="1"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537</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27" t="s">
        <v>538</v>
      </c>
      <c r="H99" s="4025"/>
      <c r="I99" s="4025"/>
      <c r="J99" s="4025"/>
      <c r="K99" s="4025"/>
      <c r="L99" s="4025" t="s">
        <v>172</v>
      </c>
      <c r="M99" s="4025"/>
      <c r="N99" s="4025"/>
      <c r="O99" s="4025"/>
      <c r="P99" s="4025"/>
      <c r="Q99" s="4025" t="s">
        <v>172</v>
      </c>
      <c r="R99" s="4025"/>
      <c r="S99" s="4025"/>
      <c r="T99" s="4025"/>
      <c r="U99" s="4025"/>
      <c r="V99" s="4025" t="s">
        <v>172</v>
      </c>
      <c r="W99" s="4025"/>
      <c r="X99" s="4025"/>
      <c r="Y99" s="4025"/>
      <c r="Z99" s="4025"/>
      <c r="AA99" s="4025" t="s">
        <v>172</v>
      </c>
      <c r="AB99" s="4025"/>
      <c r="AC99" s="4025"/>
      <c r="AD99" s="4025"/>
      <c r="AE99" s="4025"/>
      <c r="AF99" s="4025" t="s">
        <v>172</v>
      </c>
      <c r="AG99" s="4025"/>
      <c r="AH99" s="4025"/>
      <c r="AI99" s="4025"/>
      <c r="AJ99" s="4025"/>
      <c r="AK99" s="4025" t="s">
        <v>172</v>
      </c>
      <c r="AL99" s="4025"/>
      <c r="AM99" s="4025"/>
      <c r="AN99" s="4025"/>
      <c r="AO99" s="4025"/>
      <c r="AP99" s="4025" t="s">
        <v>172</v>
      </c>
      <c r="AQ99" s="4025"/>
      <c r="AR99" s="4025"/>
      <c r="AS99" s="4025"/>
      <c r="AT99" s="4025"/>
      <c r="AU99" s="4025" t="s">
        <v>172</v>
      </c>
      <c r="AV99" s="4025"/>
      <c r="AW99" s="4025"/>
      <c r="AX99" s="4025"/>
      <c r="AY99" s="4028"/>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102.8" customHeight="1" thickBot="1" x14ac:dyDescent="0.2">
      <c r="A101" s="56"/>
      <c r="B101" s="4309"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102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084" t="s">
        <v>539</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sheetData>
  <sheetProtection formatColumns="0" formatRows="0" selectLockedCells="1"/>
  <mergeCells count="409">
    <mergeCell ref="M103:AA103"/>
    <mergeCell ref="AL103:AY103"/>
    <mergeCell ref="B98:AY98"/>
    <mergeCell ref="B99:F99"/>
    <mergeCell ref="G99:AY99"/>
    <mergeCell ref="B100:AY100"/>
    <mergeCell ref="B101:AY101"/>
    <mergeCell ref="B102:AY102"/>
    <mergeCell ref="D93:AY93"/>
    <mergeCell ref="D94:AY94"/>
    <mergeCell ref="D95:AY95"/>
    <mergeCell ref="B96:AY96"/>
    <mergeCell ref="B97:F97"/>
    <mergeCell ref="G97:AY97"/>
    <mergeCell ref="H85:AG85"/>
    <mergeCell ref="D90:G90"/>
    <mergeCell ref="H90:U90"/>
    <mergeCell ref="V90:AG90"/>
    <mergeCell ref="D91:G91"/>
    <mergeCell ref="H91:AG91"/>
    <mergeCell ref="B92:C92"/>
    <mergeCell ref="D92:AY92"/>
    <mergeCell ref="B86:C91"/>
    <mergeCell ref="D86:G86"/>
    <mergeCell ref="H86:AG86"/>
    <mergeCell ref="AH86:AY91"/>
    <mergeCell ref="D87:G87"/>
    <mergeCell ref="H87:AG87"/>
    <mergeCell ref="D88:G88"/>
    <mergeCell ref="H88:AG88"/>
    <mergeCell ref="D89:G89"/>
    <mergeCell ref="H89:AG89"/>
    <mergeCell ref="H79:AG79"/>
    <mergeCell ref="D80:G80"/>
    <mergeCell ref="H80:AG80"/>
    <mergeCell ref="B81:C85"/>
    <mergeCell ref="D81:G81"/>
    <mergeCell ref="H81:AG81"/>
    <mergeCell ref="D75:AY75"/>
    <mergeCell ref="B76:AY76"/>
    <mergeCell ref="D77:G77"/>
    <mergeCell ref="H77:AG77"/>
    <mergeCell ref="AH77:AY77"/>
    <mergeCell ref="B78:C80"/>
    <mergeCell ref="D78:G78"/>
    <mergeCell ref="H78:AG78"/>
    <mergeCell ref="AH78:AY80"/>
    <mergeCell ref="D79:G79"/>
    <mergeCell ref="AH81:AY85"/>
    <mergeCell ref="D82:G82"/>
    <mergeCell ref="H82:AG82"/>
    <mergeCell ref="D83:G83"/>
    <mergeCell ref="H83:AG83"/>
    <mergeCell ref="D84:G84"/>
    <mergeCell ref="H84:AG84"/>
    <mergeCell ref="D85:G85"/>
    <mergeCell ref="B70:C73"/>
    <mergeCell ref="D70:AY70"/>
    <mergeCell ref="D71:AY71"/>
    <mergeCell ref="D72:AY72"/>
    <mergeCell ref="D73:AY73"/>
    <mergeCell ref="D74:AY74"/>
    <mergeCell ref="D66:L66"/>
    <mergeCell ref="M66:R66"/>
    <mergeCell ref="S66:X66"/>
    <mergeCell ref="Y66:AY66"/>
    <mergeCell ref="D67:L67"/>
    <mergeCell ref="M67:R67"/>
    <mergeCell ref="S67:X67"/>
    <mergeCell ref="Y67:AY67"/>
    <mergeCell ref="D64:L64"/>
    <mergeCell ref="M64:R64"/>
    <mergeCell ref="S64:X64"/>
    <mergeCell ref="Y64:AY64"/>
    <mergeCell ref="D65:L65"/>
    <mergeCell ref="M65:R65"/>
    <mergeCell ref="S65:X65"/>
    <mergeCell ref="Y65:AY65"/>
    <mergeCell ref="D62:L62"/>
    <mergeCell ref="M62:R62"/>
    <mergeCell ref="S62:X62"/>
    <mergeCell ref="Y62:AY62"/>
    <mergeCell ref="D63:L63"/>
    <mergeCell ref="M63:R63"/>
    <mergeCell ref="S63:X63"/>
    <mergeCell ref="Y63:AY63"/>
    <mergeCell ref="Y61:AY61"/>
    <mergeCell ref="D58:L58"/>
    <mergeCell ref="M58:R58"/>
    <mergeCell ref="S58:X58"/>
    <mergeCell ref="Y58:AY58"/>
    <mergeCell ref="D59:L59"/>
    <mergeCell ref="M59:R59"/>
    <mergeCell ref="S59:X59"/>
    <mergeCell ref="Y59:AY59"/>
    <mergeCell ref="M56:R56"/>
    <mergeCell ref="S56:X56"/>
    <mergeCell ref="Y56:AY56"/>
    <mergeCell ref="D57:L57"/>
    <mergeCell ref="M57:R57"/>
    <mergeCell ref="S57:X57"/>
    <mergeCell ref="Y57:AY57"/>
    <mergeCell ref="B54:C67"/>
    <mergeCell ref="D54:L54"/>
    <mergeCell ref="M54:R54"/>
    <mergeCell ref="S54:X54"/>
    <mergeCell ref="Y54:AY54"/>
    <mergeCell ref="D55:L55"/>
    <mergeCell ref="M55:R55"/>
    <mergeCell ref="S55:X55"/>
    <mergeCell ref="Y55:AY55"/>
    <mergeCell ref="D56:L56"/>
    <mergeCell ref="D60:L60"/>
    <mergeCell ref="M60:R60"/>
    <mergeCell ref="S60:X60"/>
    <mergeCell ref="Y60:AY60"/>
    <mergeCell ref="D61:L61"/>
    <mergeCell ref="M61:R61"/>
    <mergeCell ref="S61:X61"/>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B49:G49"/>
    <mergeCell ref="H49:Y49"/>
    <mergeCell ref="Z49:AB49"/>
    <mergeCell ref="AC49:AY49"/>
    <mergeCell ref="H47:Y48"/>
    <mergeCell ref="Z47:AB48"/>
    <mergeCell ref="AC47:AE48"/>
    <mergeCell ref="AF47:AJ47"/>
    <mergeCell ref="AK47:AO47"/>
    <mergeCell ref="AP47:AT47"/>
    <mergeCell ref="B46:G48"/>
    <mergeCell ref="H46:Y46"/>
    <mergeCell ref="Z46:AB46"/>
    <mergeCell ref="AC46:AE46"/>
    <mergeCell ref="AF46:AJ46"/>
    <mergeCell ref="AK46:AO46"/>
    <mergeCell ref="AP46:AT46"/>
    <mergeCell ref="AU46:AY46"/>
    <mergeCell ref="AU47:AY47"/>
    <mergeCell ref="AF48:AJ48"/>
    <mergeCell ref="AK48:AO48"/>
    <mergeCell ref="AP48:AT48"/>
    <mergeCell ref="AU48:AY48"/>
    <mergeCell ref="B43:G45"/>
    <mergeCell ref="H43:Y43"/>
    <mergeCell ref="Z43:AB43"/>
    <mergeCell ref="AC43:AE43"/>
    <mergeCell ref="AF43:AJ43"/>
    <mergeCell ref="AK43:AO43"/>
    <mergeCell ref="AP43:AT43"/>
    <mergeCell ref="AU43:AY43"/>
    <mergeCell ref="H44:Y45"/>
    <mergeCell ref="Z44:AB45"/>
    <mergeCell ref="AC44:AE45"/>
    <mergeCell ref="AF44:AJ44"/>
    <mergeCell ref="AK44:AO44"/>
    <mergeCell ref="AP44:AT44"/>
    <mergeCell ref="AU44:AY44"/>
    <mergeCell ref="AF45:AJ45"/>
    <mergeCell ref="AK45:AO45"/>
    <mergeCell ref="AP45:AT45"/>
    <mergeCell ref="AU45:AY45"/>
    <mergeCell ref="B40:G42"/>
    <mergeCell ref="H40:Y40"/>
    <mergeCell ref="Z40:AB40"/>
    <mergeCell ref="AC40:AE40"/>
    <mergeCell ref="AF40:AJ40"/>
    <mergeCell ref="AK40:AO40"/>
    <mergeCell ref="AP40:AT40"/>
    <mergeCell ref="AU40:AY40"/>
    <mergeCell ref="H41:Y42"/>
    <mergeCell ref="Z41:AB42"/>
    <mergeCell ref="AC41:AE42"/>
    <mergeCell ref="AF41:AJ41"/>
    <mergeCell ref="AK41:AO41"/>
    <mergeCell ref="AP41:AT41"/>
    <mergeCell ref="AU41:AY41"/>
    <mergeCell ref="AF42:AJ42"/>
    <mergeCell ref="AK42:AO42"/>
    <mergeCell ref="AP42:AT42"/>
    <mergeCell ref="AU42:AY42"/>
    <mergeCell ref="AK37:AO37"/>
    <mergeCell ref="AP37:AT37"/>
    <mergeCell ref="AU37:AY37"/>
    <mergeCell ref="H38:Y39"/>
    <mergeCell ref="Z38:AB39"/>
    <mergeCell ref="AC38:AE39"/>
    <mergeCell ref="AF38:AJ38"/>
    <mergeCell ref="AK38:AO38"/>
    <mergeCell ref="AP38:AT38"/>
    <mergeCell ref="AU38:AY38"/>
    <mergeCell ref="AF39:AJ39"/>
    <mergeCell ref="AK39:AO39"/>
    <mergeCell ref="AP39:AT39"/>
    <mergeCell ref="AU39:AY39"/>
    <mergeCell ref="B37:G39"/>
    <mergeCell ref="H37:Y37"/>
    <mergeCell ref="Z37:AB37"/>
    <mergeCell ref="AC37:AE37"/>
    <mergeCell ref="AF37:AJ37"/>
    <mergeCell ref="H35:Y36"/>
    <mergeCell ref="Z35:AB36"/>
    <mergeCell ref="AC35:AE36"/>
    <mergeCell ref="AF35:AJ35"/>
    <mergeCell ref="B34:G36"/>
    <mergeCell ref="H34:Y34"/>
    <mergeCell ref="Z34:AB34"/>
    <mergeCell ref="AC34:AE34"/>
    <mergeCell ref="AF34:AJ34"/>
    <mergeCell ref="AU35:AY35"/>
    <mergeCell ref="AF36:AJ36"/>
    <mergeCell ref="AK36:AO36"/>
    <mergeCell ref="AP36:AT36"/>
    <mergeCell ref="AU36:AY36"/>
    <mergeCell ref="AK35:AO35"/>
    <mergeCell ref="AP35:AT35"/>
    <mergeCell ref="AP31:AT31"/>
    <mergeCell ref="AU31:AY31"/>
    <mergeCell ref="AF32:AJ32"/>
    <mergeCell ref="AK32:AO32"/>
    <mergeCell ref="AP32:AT32"/>
    <mergeCell ref="AU32:AY32"/>
    <mergeCell ref="B28:G30"/>
    <mergeCell ref="H28:Y28"/>
    <mergeCell ref="Z28:AB28"/>
    <mergeCell ref="AC28:AE28"/>
    <mergeCell ref="AF28:AJ28"/>
    <mergeCell ref="AK28:AO28"/>
    <mergeCell ref="AP28:AT28"/>
    <mergeCell ref="AU28:AY28"/>
    <mergeCell ref="AK34:AO34"/>
    <mergeCell ref="AP34:AT34"/>
    <mergeCell ref="AU34:AY34"/>
    <mergeCell ref="B31:G33"/>
    <mergeCell ref="H32:Y33"/>
    <mergeCell ref="Z32:AB32"/>
    <mergeCell ref="AC32:AE32"/>
    <mergeCell ref="Z33:AB33"/>
    <mergeCell ref="H31:Y31"/>
    <mergeCell ref="Z31:AB31"/>
    <mergeCell ref="AC31:AE31"/>
    <mergeCell ref="AF26:AJ26"/>
    <mergeCell ref="AK26:AO26"/>
    <mergeCell ref="AP26:AT26"/>
    <mergeCell ref="AU26:AY26"/>
    <mergeCell ref="Z27:AB27"/>
    <mergeCell ref="AF31:AJ31"/>
    <mergeCell ref="AK31:AO31"/>
    <mergeCell ref="AC33:AE33"/>
    <mergeCell ref="AF33:AJ33"/>
    <mergeCell ref="AK33:AO33"/>
    <mergeCell ref="AP33:AT33"/>
    <mergeCell ref="AU33:AY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U27:AY27"/>
    <mergeCell ref="B22:G24"/>
    <mergeCell ref="H22:Y22"/>
    <mergeCell ref="Z22:AB22"/>
    <mergeCell ref="AC22:AE22"/>
    <mergeCell ref="AF22:AJ22"/>
    <mergeCell ref="AK22:AO22"/>
    <mergeCell ref="AP22:AT22"/>
    <mergeCell ref="AU22:AY22"/>
    <mergeCell ref="H25:Y25"/>
    <mergeCell ref="Z25:AB25"/>
    <mergeCell ref="AC25:AE25"/>
    <mergeCell ref="AF25:AJ25"/>
    <mergeCell ref="AK25:AO25"/>
    <mergeCell ref="AC27:AE27"/>
    <mergeCell ref="AF27:AJ27"/>
    <mergeCell ref="AK27:AO27"/>
    <mergeCell ref="AP27:AT27"/>
    <mergeCell ref="B25:G27"/>
    <mergeCell ref="AP25:AT25"/>
    <mergeCell ref="AU25:AY25"/>
    <mergeCell ref="H26:Y27"/>
    <mergeCell ref="Z26:AB26"/>
    <mergeCell ref="AC26:AE26"/>
    <mergeCell ref="B19:G21"/>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H19:Y19"/>
    <mergeCell ref="Z19:AB19"/>
    <mergeCell ref="AC19:AE19"/>
    <mergeCell ref="AF19:AJ19"/>
    <mergeCell ref="AK19:AO19"/>
    <mergeCell ref="AC21:AE21"/>
    <mergeCell ref="AF21:AJ21"/>
    <mergeCell ref="AK21:AO21"/>
    <mergeCell ref="AP21:AT21"/>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Z5:AE5"/>
    <mergeCell ref="AR5:AY5"/>
    <mergeCell ref="B6:G6"/>
    <mergeCell ref="H6:Y6"/>
    <mergeCell ref="Z6:AE6"/>
    <mergeCell ref="AF6:AY6"/>
    <mergeCell ref="AR1:AY2"/>
    <mergeCell ref="AK2:AQ2"/>
    <mergeCell ref="B3:AY3"/>
    <mergeCell ref="B4:G4"/>
    <mergeCell ref="H4:Y4"/>
    <mergeCell ref="Z4:AE4"/>
    <mergeCell ref="AF4:AQ5"/>
    <mergeCell ref="AR4:AY4"/>
    <mergeCell ref="B5:G5"/>
    <mergeCell ref="H5:Y5"/>
  </mergeCells>
  <phoneticPr fontId="2"/>
  <pageMargins left="0.62992125984251968" right="0.39370078740157483" top="0.59055118110236227" bottom="0.39370078740157483" header="0.51181102362204722" footer="0.51181102362204722"/>
  <pageSetup paperSize="9" scale="74" fitToHeight="0" orientation="portrait" r:id="rId1"/>
  <headerFooter differentFirst="1" alignWithMargins="0"/>
  <rowBreaks count="1" manualBreakCount="1">
    <brk id="68" max="5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33"/>
  <sheetViews>
    <sheetView topLeftCell="A109" zoomScale="75" zoomScaleNormal="75" zoomScaleSheetLayoutView="75" zoomScalePageLayoutView="30" workbookViewId="0">
      <selection activeCell="AZ131" sqref="AZ131"/>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K1" s="4140"/>
      <c r="AL1" s="4140"/>
      <c r="AM1" s="4140"/>
      <c r="AN1" s="4140"/>
      <c r="AO1" s="4140"/>
      <c r="AP1" s="4140"/>
      <c r="AQ1" s="4140"/>
      <c r="AR1" s="4195" t="s">
        <v>540</v>
      </c>
      <c r="AS1" s="4195"/>
      <c r="AT1" s="4195"/>
      <c r="AU1" s="4195"/>
      <c r="AV1" s="4195"/>
      <c r="AW1" s="4195"/>
      <c r="AX1" s="4195"/>
      <c r="AY1" s="4195"/>
    </row>
    <row r="2" spans="2:51" s="45" customFormat="1" ht="21.8" customHeight="1" thickBot="1" x14ac:dyDescent="0.2">
      <c r="AK2" s="3726" t="s">
        <v>0</v>
      </c>
      <c r="AL2" s="3726"/>
      <c r="AM2" s="3726"/>
      <c r="AN2" s="3726"/>
      <c r="AO2" s="3726"/>
      <c r="AP2" s="3726"/>
      <c r="AQ2" s="3726"/>
      <c r="AR2" s="4196"/>
      <c r="AS2" s="4196"/>
      <c r="AT2" s="4196"/>
      <c r="AU2" s="4196"/>
      <c r="AV2" s="4196"/>
      <c r="AW2" s="4196"/>
      <c r="AX2" s="4196"/>
      <c r="AY2" s="4196"/>
    </row>
    <row r="3" spans="2:51" s="45" customFormat="1" ht="29.95" customHeight="1" thickBot="1" x14ac:dyDescent="0.2">
      <c r="B3" s="3727" t="s">
        <v>151</v>
      </c>
      <c r="C3" s="3728"/>
      <c r="D3" s="3728"/>
      <c r="E3" s="3728"/>
      <c r="F3" s="3728"/>
      <c r="G3" s="3728"/>
      <c r="H3" s="3728"/>
      <c r="I3" s="3728"/>
      <c r="J3" s="3728"/>
      <c r="K3" s="3728"/>
      <c r="L3" s="3728"/>
      <c r="M3" s="3728"/>
      <c r="N3" s="3728"/>
      <c r="O3" s="3728"/>
      <c r="P3" s="3728"/>
      <c r="Q3" s="3728"/>
      <c r="R3" s="3728"/>
      <c r="S3" s="3728"/>
      <c r="T3" s="3728"/>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c r="AT3" s="3728"/>
      <c r="AU3" s="3728"/>
      <c r="AV3" s="3728"/>
      <c r="AW3" s="3728"/>
      <c r="AX3" s="3728"/>
      <c r="AY3" s="3729"/>
    </row>
    <row r="4" spans="2:51" s="45" customFormat="1" ht="31.6" customHeight="1" x14ac:dyDescent="0.15">
      <c r="B4" s="3730" t="s">
        <v>1</v>
      </c>
      <c r="C4" s="3731"/>
      <c r="D4" s="3731"/>
      <c r="E4" s="3731"/>
      <c r="F4" s="3731"/>
      <c r="G4" s="3731"/>
      <c r="H4" s="3732" t="s">
        <v>541</v>
      </c>
      <c r="I4" s="3733"/>
      <c r="J4" s="3733"/>
      <c r="K4" s="3733"/>
      <c r="L4" s="3733"/>
      <c r="M4" s="3733"/>
      <c r="N4" s="3733"/>
      <c r="O4" s="3733"/>
      <c r="P4" s="3733"/>
      <c r="Q4" s="3733"/>
      <c r="R4" s="3733"/>
      <c r="S4" s="3733"/>
      <c r="T4" s="3733"/>
      <c r="U4" s="3733"/>
      <c r="V4" s="3733"/>
      <c r="W4" s="3733"/>
      <c r="X4" s="3733"/>
      <c r="Y4" s="3734"/>
      <c r="Z4" s="3735" t="s">
        <v>542</v>
      </c>
      <c r="AA4" s="3736"/>
      <c r="AB4" s="3736"/>
      <c r="AC4" s="3736"/>
      <c r="AD4" s="3736"/>
      <c r="AE4" s="3737"/>
      <c r="AF4" s="4310" t="s">
        <v>543</v>
      </c>
      <c r="AG4" s="4311"/>
      <c r="AH4" s="4311"/>
      <c r="AI4" s="4311"/>
      <c r="AJ4" s="4311"/>
      <c r="AK4" s="4311"/>
      <c r="AL4" s="4311"/>
      <c r="AM4" s="4311"/>
      <c r="AN4" s="4311"/>
      <c r="AO4" s="4311"/>
      <c r="AP4" s="4311"/>
      <c r="AQ4" s="4312"/>
      <c r="AR4" s="3744" t="s">
        <v>2</v>
      </c>
      <c r="AS4" s="3736"/>
      <c r="AT4" s="3736"/>
      <c r="AU4" s="3736"/>
      <c r="AV4" s="3736"/>
      <c r="AW4" s="3736"/>
      <c r="AX4" s="3736"/>
      <c r="AY4" s="3745"/>
    </row>
    <row r="5" spans="2:51" s="45" customFormat="1" ht="28.15" customHeight="1" x14ac:dyDescent="0.15">
      <c r="B5" s="3746" t="s">
        <v>3</v>
      </c>
      <c r="C5" s="3747"/>
      <c r="D5" s="3747"/>
      <c r="E5" s="3747"/>
      <c r="F5" s="3747"/>
      <c r="G5" s="3748"/>
      <c r="H5" s="3749" t="s">
        <v>544</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313" t="s">
        <v>545</v>
      </c>
      <c r="AG5" s="4314"/>
      <c r="AH5" s="4314"/>
      <c r="AI5" s="4314"/>
      <c r="AJ5" s="4314"/>
      <c r="AK5" s="4314"/>
      <c r="AL5" s="4314"/>
      <c r="AM5" s="4314"/>
      <c r="AN5" s="4314"/>
      <c r="AO5" s="4314"/>
      <c r="AP5" s="4314"/>
      <c r="AQ5" s="4315"/>
      <c r="AR5" s="4316" t="s">
        <v>546</v>
      </c>
      <c r="AS5" s="4317"/>
      <c r="AT5" s="4317"/>
      <c r="AU5" s="4317"/>
      <c r="AV5" s="4317"/>
      <c r="AW5" s="4317"/>
      <c r="AX5" s="4317"/>
      <c r="AY5" s="4318"/>
    </row>
    <row r="6" spans="2:51" s="45" customFormat="1" ht="30.8" customHeight="1" x14ac:dyDescent="0.15">
      <c r="B6" s="3752" t="s">
        <v>5</v>
      </c>
      <c r="C6" s="3753"/>
      <c r="D6" s="3753"/>
      <c r="E6" s="3753"/>
      <c r="F6" s="3753"/>
      <c r="G6" s="3753"/>
      <c r="H6" s="4109" t="s">
        <v>547</v>
      </c>
      <c r="I6" s="4319"/>
      <c r="J6" s="4319"/>
      <c r="K6" s="4319"/>
      <c r="L6" s="4319"/>
      <c r="M6" s="4319"/>
      <c r="N6" s="4319"/>
      <c r="O6" s="4319"/>
      <c r="P6" s="4319"/>
      <c r="Q6" s="4319"/>
      <c r="R6" s="4319"/>
      <c r="S6" s="4319"/>
      <c r="T6" s="4319"/>
      <c r="U6" s="4319"/>
      <c r="V6" s="4319"/>
      <c r="W6" s="4319"/>
      <c r="X6" s="4319"/>
      <c r="Y6" s="4320"/>
      <c r="Z6" s="3804" t="s">
        <v>6</v>
      </c>
      <c r="AA6" s="3753"/>
      <c r="AB6" s="3753"/>
      <c r="AC6" s="3753"/>
      <c r="AD6" s="3753"/>
      <c r="AE6" s="3805"/>
      <c r="AF6" s="3806" t="s">
        <v>520</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4149" t="s">
        <v>548</v>
      </c>
      <c r="I7" s="4150"/>
      <c r="J7" s="4150"/>
      <c r="K7" s="4150"/>
      <c r="L7" s="4150"/>
      <c r="M7" s="4150"/>
      <c r="N7" s="4150"/>
      <c r="O7" s="4150"/>
      <c r="P7" s="4150"/>
      <c r="Q7" s="4150"/>
      <c r="R7" s="4150"/>
      <c r="S7" s="4150"/>
      <c r="T7" s="4150"/>
      <c r="U7" s="4150"/>
      <c r="V7" s="4150"/>
      <c r="W7" s="4150"/>
      <c r="X7" s="4150"/>
      <c r="Y7" s="4151"/>
      <c r="Z7" s="3785" t="s">
        <v>549</v>
      </c>
      <c r="AA7" s="3786"/>
      <c r="AB7" s="3786"/>
      <c r="AC7" s="3786"/>
      <c r="AD7" s="3786"/>
      <c r="AE7" s="3787"/>
      <c r="AF7" s="4302" t="s">
        <v>550</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4.05" customHeight="1" x14ac:dyDescent="0.15">
      <c r="B8" s="3777"/>
      <c r="C8" s="3778"/>
      <c r="D8" s="3778"/>
      <c r="E8" s="3778"/>
      <c r="F8" s="3778"/>
      <c r="G8" s="3778"/>
      <c r="H8" s="4152"/>
      <c r="I8" s="4153"/>
      <c r="J8" s="4153"/>
      <c r="K8" s="4153"/>
      <c r="L8" s="4153"/>
      <c r="M8" s="4153"/>
      <c r="N8" s="4153"/>
      <c r="O8" s="4153"/>
      <c r="P8" s="4153"/>
      <c r="Q8" s="4153"/>
      <c r="R8" s="4153"/>
      <c r="S8" s="4153"/>
      <c r="T8" s="4153"/>
      <c r="U8" s="4153"/>
      <c r="V8" s="4153"/>
      <c r="W8" s="4153"/>
      <c r="X8" s="4153"/>
      <c r="Y8" s="415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103.75" customHeight="1" x14ac:dyDescent="0.15">
      <c r="B9" s="3752" t="s">
        <v>113</v>
      </c>
      <c r="C9" s="3753"/>
      <c r="D9" s="3753"/>
      <c r="E9" s="3753"/>
      <c r="F9" s="3753"/>
      <c r="G9" s="3753"/>
      <c r="H9" s="3754" t="s">
        <v>551</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37.30000000000001" customHeight="1" x14ac:dyDescent="0.15">
      <c r="B10" s="3752" t="s">
        <v>114</v>
      </c>
      <c r="C10" s="3753"/>
      <c r="D10" s="3753"/>
      <c r="E10" s="3753"/>
      <c r="F10" s="3753"/>
      <c r="G10" s="3753"/>
      <c r="H10" s="3754" t="s">
        <v>552</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351</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4322">
        <v>1500</v>
      </c>
      <c r="AM13" s="4322"/>
      <c r="AN13" s="4322"/>
      <c r="AO13" s="4322"/>
      <c r="AP13" s="4322"/>
      <c r="AQ13" s="4322"/>
      <c r="AR13" s="4322"/>
      <c r="AS13" s="3828" t="s">
        <v>553</v>
      </c>
      <c r="AT13" s="3828"/>
      <c r="AU13" s="3828"/>
      <c r="AV13" s="3828"/>
      <c r="AW13" s="3828"/>
      <c r="AX13" s="3828"/>
      <c r="AY13" s="4294"/>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4321">
        <v>984</v>
      </c>
      <c r="AF14" s="4321"/>
      <c r="AG14" s="4321"/>
      <c r="AH14" s="4321"/>
      <c r="AI14" s="4321"/>
      <c r="AJ14" s="4321"/>
      <c r="AK14" s="4321"/>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v>-872</v>
      </c>
      <c r="AF15" s="3817"/>
      <c r="AG15" s="3817"/>
      <c r="AH15" s="3817"/>
      <c r="AI15" s="3817"/>
      <c r="AJ15" s="3817"/>
      <c r="AK15" s="3817"/>
      <c r="AL15" s="3817">
        <v>872</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112</v>
      </c>
      <c r="AF16" s="3844"/>
      <c r="AG16" s="3844"/>
      <c r="AH16" s="3844"/>
      <c r="AI16" s="3844"/>
      <c r="AJ16" s="3844"/>
      <c r="AK16" s="3844"/>
      <c r="AL16" s="3844">
        <v>2372</v>
      </c>
      <c r="AM16" s="3844"/>
      <c r="AN16" s="3844"/>
      <c r="AO16" s="3844"/>
      <c r="AP16" s="3844"/>
      <c r="AQ16" s="3844"/>
      <c r="AR16" s="3844"/>
      <c r="AS16" s="3844" t="s">
        <v>107</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112</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8" t="s">
        <v>102</v>
      </c>
      <c r="R18" s="3838"/>
      <c r="S18" s="3838"/>
      <c r="T18" s="3838"/>
      <c r="U18" s="3838"/>
      <c r="V18" s="3838"/>
      <c r="W18" s="3838"/>
      <c r="X18" s="3838" t="s">
        <v>102</v>
      </c>
      <c r="Y18" s="3838"/>
      <c r="Z18" s="3838"/>
      <c r="AA18" s="3838"/>
      <c r="AB18" s="3838"/>
      <c r="AC18" s="3838"/>
      <c r="AD18" s="3838"/>
      <c r="AE18" s="4323">
        <v>1</v>
      </c>
      <c r="AF18" s="4323"/>
      <c r="AG18" s="4323"/>
      <c r="AH18" s="4323"/>
      <c r="AI18" s="4323"/>
      <c r="AJ18" s="4323"/>
      <c r="AK18" s="4323"/>
      <c r="AL18" s="3839"/>
      <c r="AM18" s="3839"/>
      <c r="AN18" s="3839"/>
      <c r="AO18" s="3839"/>
      <c r="AP18" s="3839"/>
      <c r="AQ18" s="3839"/>
      <c r="AR18" s="3839"/>
      <c r="AS18" s="3839"/>
      <c r="AT18" s="3839"/>
      <c r="AU18" s="3839"/>
      <c r="AV18" s="3839"/>
      <c r="AW18" s="3839"/>
      <c r="AX18" s="3839"/>
      <c r="AY18" s="3840"/>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38.950000000000003" customHeight="1" x14ac:dyDescent="0.15">
      <c r="B20" s="3863"/>
      <c r="C20" s="3864"/>
      <c r="D20" s="3864"/>
      <c r="E20" s="3864"/>
      <c r="F20" s="3864"/>
      <c r="G20" s="3865"/>
      <c r="H20" s="3848" t="s">
        <v>554</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172</v>
      </c>
      <c r="AD20" s="3857"/>
      <c r="AE20" s="3857"/>
      <c r="AF20" s="3858" t="s">
        <v>172</v>
      </c>
      <c r="AG20" s="3858"/>
      <c r="AH20" s="3858"/>
      <c r="AI20" s="3858"/>
      <c r="AJ20" s="3858"/>
      <c r="AK20" s="3858" t="s">
        <v>172</v>
      </c>
      <c r="AL20" s="3858"/>
      <c r="AM20" s="3858"/>
      <c r="AN20" s="3858"/>
      <c r="AO20" s="3858"/>
      <c r="AP20" s="3858" t="s">
        <v>172</v>
      </c>
      <c r="AQ20" s="3858"/>
      <c r="AR20" s="3858"/>
      <c r="AS20" s="3858"/>
      <c r="AT20" s="3858"/>
      <c r="AU20" s="3858" t="s">
        <v>172</v>
      </c>
      <c r="AV20" s="3858"/>
      <c r="AW20" s="3858"/>
      <c r="AX20" s="3858"/>
      <c r="AY20" s="3862"/>
    </row>
    <row r="21" spans="2:51" s="45" customFormat="1" ht="38.950000000000003"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172</v>
      </c>
      <c r="AG21" s="3873"/>
      <c r="AH21" s="3873"/>
      <c r="AI21" s="3873"/>
      <c r="AJ21" s="3873"/>
      <c r="AK21" s="3873" t="s">
        <v>172</v>
      </c>
      <c r="AL21" s="3873"/>
      <c r="AM21" s="3873"/>
      <c r="AN21" s="3873"/>
      <c r="AO21" s="3873"/>
      <c r="AP21" s="3873" t="s">
        <v>172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7.95" customHeight="1" x14ac:dyDescent="0.15">
      <c r="B35" s="3883"/>
      <c r="C35" s="3884"/>
      <c r="D35" s="3884"/>
      <c r="E35" s="3884"/>
      <c r="F35" s="3884"/>
      <c r="G35" s="3885"/>
      <c r="H35" s="3848" t="s">
        <v>102</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172</v>
      </c>
      <c r="AD35" s="3899"/>
      <c r="AE35" s="3900"/>
      <c r="AF35" s="3873" t="s">
        <v>172</v>
      </c>
      <c r="AG35" s="3873"/>
      <c r="AH35" s="3873"/>
      <c r="AI35" s="3873"/>
      <c r="AJ35" s="3873"/>
      <c r="AK35" s="3873" t="s">
        <v>172</v>
      </c>
      <c r="AL35" s="3873"/>
      <c r="AM35" s="3873"/>
      <c r="AN35" s="3873"/>
      <c r="AO35" s="3873"/>
      <c r="AP35" s="3873" t="s">
        <v>172</v>
      </c>
      <c r="AQ35" s="3873"/>
      <c r="AR35" s="3873"/>
      <c r="AS35" s="3873"/>
      <c r="AT35" s="3873"/>
      <c r="AU35" s="3904" t="s">
        <v>33</v>
      </c>
      <c r="AV35" s="3877"/>
      <c r="AW35" s="3877"/>
      <c r="AX35" s="3877"/>
      <c r="AY35" s="3905"/>
    </row>
    <row r="36" spans="2:51" s="45" customFormat="1" ht="47.9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741" t="s">
        <v>172</v>
      </c>
      <c r="AG36" s="3742"/>
      <c r="AH36" s="3742"/>
      <c r="AI36" s="3742"/>
      <c r="AJ36" s="3743"/>
      <c r="AK36" s="3741" t="s">
        <v>236</v>
      </c>
      <c r="AL36" s="3742"/>
      <c r="AM36" s="3742"/>
      <c r="AN36" s="3742"/>
      <c r="AO36" s="3743"/>
      <c r="AP36" s="3741" t="s">
        <v>236</v>
      </c>
      <c r="AQ36" s="3742"/>
      <c r="AR36" s="3742"/>
      <c r="AS36" s="3742"/>
      <c r="AT36" s="3743"/>
      <c r="AU36" s="3741" t="s">
        <v>237</v>
      </c>
      <c r="AV36" s="3742"/>
      <c r="AW36" s="3742"/>
      <c r="AX36" s="3742"/>
      <c r="AY36" s="3913"/>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66.8" customHeight="1" x14ac:dyDescent="0.15">
      <c r="B49" s="3880" t="s">
        <v>34</v>
      </c>
      <c r="C49" s="3881"/>
      <c r="D49" s="3881"/>
      <c r="E49" s="3881"/>
      <c r="F49" s="3881"/>
      <c r="G49" s="3881"/>
      <c r="H49" s="4066" t="s">
        <v>241</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102</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23.1" customHeight="1" x14ac:dyDescent="0.15">
      <c r="B55" s="3946"/>
      <c r="C55" s="3947"/>
      <c r="D55" s="4182" t="s">
        <v>290</v>
      </c>
      <c r="E55" s="4183"/>
      <c r="F55" s="4183"/>
      <c r="G55" s="4183"/>
      <c r="H55" s="4183"/>
      <c r="I55" s="4183"/>
      <c r="J55" s="4183"/>
      <c r="K55" s="4183"/>
      <c r="L55" s="4184"/>
      <c r="M55" s="3928">
        <v>474</v>
      </c>
      <c r="N55" s="3928"/>
      <c r="O55" s="3928"/>
      <c r="P55" s="3928"/>
      <c r="Q55" s="3928"/>
      <c r="R55" s="3928"/>
      <c r="S55" s="4327">
        <v>0</v>
      </c>
      <c r="T55" s="4328"/>
      <c r="U55" s="4328"/>
      <c r="V55" s="4328"/>
      <c r="W55" s="4328"/>
      <c r="X55" s="4329"/>
      <c r="Y55" s="4297" t="s">
        <v>172</v>
      </c>
      <c r="Z55" s="4208"/>
      <c r="AA55" s="4208"/>
      <c r="AB55" s="4208"/>
      <c r="AC55" s="4208"/>
      <c r="AD55" s="4208"/>
      <c r="AE55" s="4208"/>
      <c r="AF55" s="4208"/>
      <c r="AG55" s="4208"/>
      <c r="AH55" s="4208"/>
      <c r="AI55" s="4208"/>
      <c r="AJ55" s="4208"/>
      <c r="AK55" s="4208"/>
      <c r="AL55" s="4208"/>
      <c r="AM55" s="4208"/>
      <c r="AN55" s="4208"/>
      <c r="AO55" s="4208"/>
      <c r="AP55" s="4208"/>
      <c r="AQ55" s="4208"/>
      <c r="AR55" s="4208"/>
      <c r="AS55" s="4208"/>
      <c r="AT55" s="4208"/>
      <c r="AU55" s="4208"/>
      <c r="AV55" s="4208"/>
      <c r="AW55" s="4208"/>
      <c r="AX55" s="4208"/>
      <c r="AY55" s="4298"/>
    </row>
    <row r="56" spans="2:51" s="45" customFormat="1" ht="23.1" customHeight="1" x14ac:dyDescent="0.15">
      <c r="B56" s="3946"/>
      <c r="C56" s="3947"/>
      <c r="D56" s="3938" t="s">
        <v>289</v>
      </c>
      <c r="E56" s="3939"/>
      <c r="F56" s="3939"/>
      <c r="G56" s="3939"/>
      <c r="H56" s="3939"/>
      <c r="I56" s="3939"/>
      <c r="J56" s="3939"/>
      <c r="K56" s="3939"/>
      <c r="L56" s="3940"/>
      <c r="M56" s="3943">
        <v>96</v>
      </c>
      <c r="N56" s="3943"/>
      <c r="O56" s="3943"/>
      <c r="P56" s="3943"/>
      <c r="Q56" s="3943"/>
      <c r="R56" s="3943"/>
      <c r="S56" s="4324">
        <v>0</v>
      </c>
      <c r="T56" s="4325"/>
      <c r="U56" s="4325"/>
      <c r="V56" s="4325"/>
      <c r="W56" s="4325"/>
      <c r="X56" s="4326"/>
      <c r="Y56" s="4299" t="s">
        <v>172</v>
      </c>
      <c r="Z56" s="4300"/>
      <c r="AA56" s="4300"/>
      <c r="AB56" s="4300"/>
      <c r="AC56" s="4300"/>
      <c r="AD56" s="4300"/>
      <c r="AE56" s="4300"/>
      <c r="AF56" s="4300"/>
      <c r="AG56" s="4300"/>
      <c r="AH56" s="4300"/>
      <c r="AI56" s="4300"/>
      <c r="AJ56" s="4300"/>
      <c r="AK56" s="4300"/>
      <c r="AL56" s="4300"/>
      <c r="AM56" s="4300"/>
      <c r="AN56" s="4300"/>
      <c r="AO56" s="4300"/>
      <c r="AP56" s="4300"/>
      <c r="AQ56" s="4300"/>
      <c r="AR56" s="4300"/>
      <c r="AS56" s="4300"/>
      <c r="AT56" s="4300"/>
      <c r="AU56" s="4300"/>
      <c r="AV56" s="4300"/>
      <c r="AW56" s="4300"/>
      <c r="AX56" s="4300"/>
      <c r="AY56" s="4301"/>
    </row>
    <row r="57" spans="2:51" s="45" customFormat="1" ht="22.6" customHeight="1" x14ac:dyDescent="0.15">
      <c r="B57" s="3946"/>
      <c r="C57" s="3947"/>
      <c r="D57" s="3938" t="s">
        <v>446</v>
      </c>
      <c r="E57" s="3939"/>
      <c r="F57" s="3939"/>
      <c r="G57" s="3939"/>
      <c r="H57" s="3939"/>
      <c r="I57" s="3939"/>
      <c r="J57" s="3939"/>
      <c r="K57" s="3939"/>
      <c r="L57" s="3940"/>
      <c r="M57" s="3943">
        <v>800</v>
      </c>
      <c r="N57" s="3943"/>
      <c r="O57" s="3943"/>
      <c r="P57" s="3943"/>
      <c r="Q57" s="3943"/>
      <c r="R57" s="3943"/>
      <c r="S57" s="4324">
        <v>0</v>
      </c>
      <c r="T57" s="4325"/>
      <c r="U57" s="4325"/>
      <c r="V57" s="4325"/>
      <c r="W57" s="4325"/>
      <c r="X57" s="4326"/>
      <c r="Y57" s="4299" t="s">
        <v>172</v>
      </c>
      <c r="Z57" s="4300"/>
      <c r="AA57" s="4300"/>
      <c r="AB57" s="4300"/>
      <c r="AC57" s="4300"/>
      <c r="AD57" s="4300"/>
      <c r="AE57" s="4300"/>
      <c r="AF57" s="4300"/>
      <c r="AG57" s="4300"/>
      <c r="AH57" s="4300"/>
      <c r="AI57" s="4300"/>
      <c r="AJ57" s="4300"/>
      <c r="AK57" s="4300"/>
      <c r="AL57" s="4300"/>
      <c r="AM57" s="4300"/>
      <c r="AN57" s="4300"/>
      <c r="AO57" s="4300"/>
      <c r="AP57" s="4300"/>
      <c r="AQ57" s="4300"/>
      <c r="AR57" s="4300"/>
      <c r="AS57" s="4300"/>
      <c r="AT57" s="4300"/>
      <c r="AU57" s="4300"/>
      <c r="AV57" s="4300"/>
      <c r="AW57" s="4300"/>
      <c r="AX57" s="4300"/>
      <c r="AY57" s="4301"/>
    </row>
    <row r="58" spans="2:51" s="45" customFormat="1" ht="23.1" customHeight="1" x14ac:dyDescent="0.15">
      <c r="B58" s="3946"/>
      <c r="C58" s="3947"/>
      <c r="D58" s="3938" t="s">
        <v>378</v>
      </c>
      <c r="E58" s="3939"/>
      <c r="F58" s="3939"/>
      <c r="G58" s="3939"/>
      <c r="H58" s="3939"/>
      <c r="I58" s="3939"/>
      <c r="J58" s="3939"/>
      <c r="K58" s="3939"/>
      <c r="L58" s="3940"/>
      <c r="M58" s="3943">
        <v>58</v>
      </c>
      <c r="N58" s="3943"/>
      <c r="O58" s="3943"/>
      <c r="P58" s="3943"/>
      <c r="Q58" s="3943"/>
      <c r="R58" s="3943"/>
      <c r="S58" s="4324">
        <v>0</v>
      </c>
      <c r="T58" s="4325"/>
      <c r="U58" s="4325"/>
      <c r="V58" s="4325"/>
      <c r="W58" s="4325"/>
      <c r="X58" s="4326"/>
      <c r="Y58" s="4299" t="s">
        <v>555</v>
      </c>
      <c r="Z58" s="4300"/>
      <c r="AA58" s="4300"/>
      <c r="AB58" s="4300"/>
      <c r="AC58" s="4300"/>
      <c r="AD58" s="4300"/>
      <c r="AE58" s="4300"/>
      <c r="AF58" s="4300"/>
      <c r="AG58" s="4300"/>
      <c r="AH58" s="4300"/>
      <c r="AI58" s="4300"/>
      <c r="AJ58" s="4300"/>
      <c r="AK58" s="4300"/>
      <c r="AL58" s="4300"/>
      <c r="AM58" s="4300"/>
      <c r="AN58" s="4300"/>
      <c r="AO58" s="4300"/>
      <c r="AP58" s="4300"/>
      <c r="AQ58" s="4300"/>
      <c r="AR58" s="4300"/>
      <c r="AS58" s="4300"/>
      <c r="AT58" s="4300"/>
      <c r="AU58" s="4300"/>
      <c r="AV58" s="4300"/>
      <c r="AW58" s="4300"/>
      <c r="AX58" s="4300"/>
      <c r="AY58" s="4301"/>
    </row>
    <row r="59" spans="2:51" s="45" customFormat="1" ht="23.1" customHeight="1" x14ac:dyDescent="0.15">
      <c r="B59" s="3946"/>
      <c r="C59" s="3947"/>
      <c r="D59" s="3938" t="s">
        <v>556</v>
      </c>
      <c r="E59" s="3939"/>
      <c r="F59" s="3939"/>
      <c r="G59" s="3939"/>
      <c r="H59" s="3939"/>
      <c r="I59" s="3939"/>
      <c r="J59" s="3939"/>
      <c r="K59" s="3939"/>
      <c r="L59" s="3940"/>
      <c r="M59" s="3943">
        <v>72</v>
      </c>
      <c r="N59" s="3943"/>
      <c r="O59" s="3943"/>
      <c r="P59" s="3943"/>
      <c r="Q59" s="3943"/>
      <c r="R59" s="3943"/>
      <c r="S59" s="4330">
        <v>0</v>
      </c>
      <c r="T59" s="4331"/>
      <c r="U59" s="4331"/>
      <c r="V59" s="4331"/>
      <c r="W59" s="4331"/>
      <c r="X59" s="4332"/>
      <c r="Y59" s="4299" t="s">
        <v>172</v>
      </c>
      <c r="Z59" s="4300"/>
      <c r="AA59" s="4300"/>
      <c r="AB59" s="4300"/>
      <c r="AC59" s="4300"/>
      <c r="AD59" s="4300"/>
      <c r="AE59" s="4300"/>
      <c r="AF59" s="4300"/>
      <c r="AG59" s="4300"/>
      <c r="AH59" s="4300"/>
      <c r="AI59" s="4300"/>
      <c r="AJ59" s="4300"/>
      <c r="AK59" s="4300"/>
      <c r="AL59" s="4300"/>
      <c r="AM59" s="4300"/>
      <c r="AN59" s="4300"/>
      <c r="AO59" s="4300"/>
      <c r="AP59" s="4300"/>
      <c r="AQ59" s="4300"/>
      <c r="AR59" s="4300"/>
      <c r="AS59" s="4300"/>
      <c r="AT59" s="4300"/>
      <c r="AU59" s="4300"/>
      <c r="AV59" s="4300"/>
      <c r="AW59" s="4300"/>
      <c r="AX59" s="4300"/>
      <c r="AY59" s="4301"/>
    </row>
    <row r="60" spans="2:51" s="45" customFormat="1" ht="23.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c r="T60" s="3943"/>
      <c r="U60" s="3943"/>
      <c r="V60" s="3943"/>
      <c r="W60" s="3943"/>
      <c r="X60" s="3943"/>
      <c r="Y60" s="4299" t="s">
        <v>172</v>
      </c>
      <c r="Z60" s="4300"/>
      <c r="AA60" s="4300"/>
      <c r="AB60" s="4300"/>
      <c r="AC60" s="4300"/>
      <c r="AD60" s="4300"/>
      <c r="AE60" s="4300"/>
      <c r="AF60" s="4300"/>
      <c r="AG60" s="4300"/>
      <c r="AH60" s="4300"/>
      <c r="AI60" s="4300"/>
      <c r="AJ60" s="4300"/>
      <c r="AK60" s="4300"/>
      <c r="AL60" s="4300"/>
      <c r="AM60" s="4300"/>
      <c r="AN60" s="4300"/>
      <c r="AO60" s="4300"/>
      <c r="AP60" s="4300"/>
      <c r="AQ60" s="4300"/>
      <c r="AR60" s="4300"/>
      <c r="AS60" s="4300"/>
      <c r="AT60" s="4300"/>
      <c r="AU60" s="4300"/>
      <c r="AV60" s="4300"/>
      <c r="AW60" s="4300"/>
      <c r="AX60" s="4300"/>
      <c r="AY60" s="4301"/>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c r="T61" s="3943"/>
      <c r="U61" s="3943"/>
      <c r="V61" s="3943"/>
      <c r="W61" s="3943"/>
      <c r="X61" s="3943"/>
      <c r="Y61" s="4299" t="s">
        <v>172</v>
      </c>
      <c r="Z61" s="4300"/>
      <c r="AA61" s="4300"/>
      <c r="AB61" s="4300"/>
      <c r="AC61" s="4300"/>
      <c r="AD61" s="4300"/>
      <c r="AE61" s="4300"/>
      <c r="AF61" s="4300"/>
      <c r="AG61" s="4300"/>
      <c r="AH61" s="4300"/>
      <c r="AI61" s="4300"/>
      <c r="AJ61" s="4300"/>
      <c r="AK61" s="4300"/>
      <c r="AL61" s="4300"/>
      <c r="AM61" s="4300"/>
      <c r="AN61" s="4300"/>
      <c r="AO61" s="4300"/>
      <c r="AP61" s="4300"/>
      <c r="AQ61" s="4300"/>
      <c r="AR61" s="4300"/>
      <c r="AS61" s="4300"/>
      <c r="AT61" s="4300"/>
      <c r="AU61" s="4300"/>
      <c r="AV61" s="4300"/>
      <c r="AW61" s="4300"/>
      <c r="AX61" s="4300"/>
      <c r="AY61" s="430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c r="T62" s="3943"/>
      <c r="U62" s="3943"/>
      <c r="V62" s="3943"/>
      <c r="W62" s="3943"/>
      <c r="X62" s="3943"/>
      <c r="Y62" s="4299" t="s">
        <v>172</v>
      </c>
      <c r="Z62" s="4300"/>
      <c r="AA62" s="4300"/>
      <c r="AB62" s="4300"/>
      <c r="AC62" s="4300"/>
      <c r="AD62" s="4300"/>
      <c r="AE62" s="4300"/>
      <c r="AF62" s="4300"/>
      <c r="AG62" s="4300"/>
      <c r="AH62" s="4300"/>
      <c r="AI62" s="4300"/>
      <c r="AJ62" s="4300"/>
      <c r="AK62" s="4300"/>
      <c r="AL62" s="4300"/>
      <c r="AM62" s="4300"/>
      <c r="AN62" s="4300"/>
      <c r="AO62" s="4300"/>
      <c r="AP62" s="4300"/>
      <c r="AQ62" s="4300"/>
      <c r="AR62" s="4300"/>
      <c r="AS62" s="4300"/>
      <c r="AT62" s="4300"/>
      <c r="AU62" s="4300"/>
      <c r="AV62" s="4300"/>
      <c r="AW62" s="4300"/>
      <c r="AX62" s="4300"/>
      <c r="AY62" s="430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c r="T63" s="3943"/>
      <c r="U63" s="3943"/>
      <c r="V63" s="3943"/>
      <c r="W63" s="3943"/>
      <c r="X63" s="3943"/>
      <c r="Y63" s="4299" t="s">
        <v>172</v>
      </c>
      <c r="Z63" s="4300"/>
      <c r="AA63" s="4300"/>
      <c r="AB63" s="4300"/>
      <c r="AC63" s="4300"/>
      <c r="AD63" s="4300"/>
      <c r="AE63" s="4300"/>
      <c r="AF63" s="4300"/>
      <c r="AG63" s="4300"/>
      <c r="AH63" s="4300"/>
      <c r="AI63" s="4300"/>
      <c r="AJ63" s="4300"/>
      <c r="AK63" s="4300"/>
      <c r="AL63" s="4300"/>
      <c r="AM63" s="4300"/>
      <c r="AN63" s="4300"/>
      <c r="AO63" s="4300"/>
      <c r="AP63" s="4300"/>
      <c r="AQ63" s="4300"/>
      <c r="AR63" s="4300"/>
      <c r="AS63" s="4300"/>
      <c r="AT63" s="4300"/>
      <c r="AU63" s="4300"/>
      <c r="AV63" s="4300"/>
      <c r="AW63" s="4300"/>
      <c r="AX63" s="4300"/>
      <c r="AY63" s="430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c r="T64" s="3943"/>
      <c r="U64" s="3943"/>
      <c r="V64" s="3943"/>
      <c r="W64" s="3943"/>
      <c r="X64" s="3943"/>
      <c r="Y64" s="4299" t="s">
        <v>172</v>
      </c>
      <c r="Z64" s="4300"/>
      <c r="AA64" s="4300"/>
      <c r="AB64" s="4300"/>
      <c r="AC64" s="4300"/>
      <c r="AD64" s="4300"/>
      <c r="AE64" s="4300"/>
      <c r="AF64" s="4300"/>
      <c r="AG64" s="4300"/>
      <c r="AH64" s="4300"/>
      <c r="AI64" s="4300"/>
      <c r="AJ64" s="4300"/>
      <c r="AK64" s="4300"/>
      <c r="AL64" s="4300"/>
      <c r="AM64" s="4300"/>
      <c r="AN64" s="4300"/>
      <c r="AO64" s="4300"/>
      <c r="AP64" s="4300"/>
      <c r="AQ64" s="4300"/>
      <c r="AR64" s="4300"/>
      <c r="AS64" s="4300"/>
      <c r="AT64" s="4300"/>
      <c r="AU64" s="4300"/>
      <c r="AV64" s="4300"/>
      <c r="AW64" s="4300"/>
      <c r="AX64" s="4300"/>
      <c r="AY64" s="430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c r="T65" s="3943"/>
      <c r="U65" s="3943"/>
      <c r="V65" s="3943"/>
      <c r="W65" s="3943"/>
      <c r="X65" s="3943"/>
      <c r="Y65" s="4299" t="s">
        <v>172</v>
      </c>
      <c r="Z65" s="4300"/>
      <c r="AA65" s="4300"/>
      <c r="AB65" s="4300"/>
      <c r="AC65" s="4300"/>
      <c r="AD65" s="4300"/>
      <c r="AE65" s="4300"/>
      <c r="AF65" s="4300"/>
      <c r="AG65" s="4300"/>
      <c r="AH65" s="4300"/>
      <c r="AI65" s="4300"/>
      <c r="AJ65" s="4300"/>
      <c r="AK65" s="4300"/>
      <c r="AL65" s="4300"/>
      <c r="AM65" s="4300"/>
      <c r="AN65" s="4300"/>
      <c r="AO65" s="4300"/>
      <c r="AP65" s="4300"/>
      <c r="AQ65" s="4300"/>
      <c r="AR65" s="4300"/>
      <c r="AS65" s="4300"/>
      <c r="AT65" s="4300"/>
      <c r="AU65" s="4300"/>
      <c r="AV65" s="4300"/>
      <c r="AW65" s="4300"/>
      <c r="AX65" s="4300"/>
      <c r="AY65" s="430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c r="T66" s="3957"/>
      <c r="U66" s="3957"/>
      <c r="V66" s="3957"/>
      <c r="W66" s="3957"/>
      <c r="X66" s="3957"/>
      <c r="Y66" s="4299" t="s">
        <v>172</v>
      </c>
      <c r="Z66" s="4300"/>
      <c r="AA66" s="4300"/>
      <c r="AB66" s="4300"/>
      <c r="AC66" s="4300"/>
      <c r="AD66" s="4300"/>
      <c r="AE66" s="4300"/>
      <c r="AF66" s="4300"/>
      <c r="AG66" s="4300"/>
      <c r="AH66" s="4300"/>
      <c r="AI66" s="4300"/>
      <c r="AJ66" s="4300"/>
      <c r="AK66" s="4300"/>
      <c r="AL66" s="4300"/>
      <c r="AM66" s="4300"/>
      <c r="AN66" s="4300"/>
      <c r="AO66" s="4300"/>
      <c r="AP66" s="4300"/>
      <c r="AQ66" s="4300"/>
      <c r="AR66" s="4300"/>
      <c r="AS66" s="4300"/>
      <c r="AT66" s="4300"/>
      <c r="AU66" s="4300"/>
      <c r="AV66" s="4300"/>
      <c r="AW66" s="4300"/>
      <c r="AX66" s="4300"/>
      <c r="AY66" s="4301"/>
    </row>
    <row r="67" spans="1:51" s="45" customFormat="1" ht="23.1" customHeight="1" x14ac:dyDescent="0.15">
      <c r="B67" s="3948"/>
      <c r="C67" s="3949"/>
      <c r="D67" s="4005" t="s">
        <v>21</v>
      </c>
      <c r="E67" s="4006"/>
      <c r="F67" s="4006"/>
      <c r="G67" s="4006"/>
      <c r="H67" s="4006"/>
      <c r="I67" s="4006"/>
      <c r="J67" s="4006"/>
      <c r="K67" s="4006"/>
      <c r="L67" s="4007"/>
      <c r="M67" s="4008">
        <v>1500</v>
      </c>
      <c r="N67" s="4009"/>
      <c r="O67" s="4009"/>
      <c r="P67" s="4009"/>
      <c r="Q67" s="4009"/>
      <c r="R67" s="4010"/>
      <c r="S67" s="4008"/>
      <c r="T67" s="4009"/>
      <c r="U67" s="4009"/>
      <c r="V67" s="4009"/>
      <c r="W67" s="4009"/>
      <c r="X67" s="4010"/>
      <c r="Y67" s="4002" t="s">
        <v>172</v>
      </c>
      <c r="Z67" s="4001"/>
      <c r="AA67" s="4001"/>
      <c r="AB67" s="4001"/>
      <c r="AC67" s="4001"/>
      <c r="AD67" s="4001"/>
      <c r="AE67" s="4001"/>
      <c r="AF67" s="4001"/>
      <c r="AG67" s="4001"/>
      <c r="AH67" s="4001"/>
      <c r="AI67" s="4001"/>
      <c r="AJ67" s="4001"/>
      <c r="AK67" s="4001"/>
      <c r="AL67" s="4001"/>
      <c r="AM67" s="4001"/>
      <c r="AN67" s="4001"/>
      <c r="AO67" s="4001"/>
      <c r="AP67" s="4001"/>
      <c r="AQ67" s="4001"/>
      <c r="AR67" s="4001"/>
      <c r="AS67" s="4001"/>
      <c r="AT67" s="4001"/>
      <c r="AU67" s="4001"/>
      <c r="AV67" s="4001"/>
      <c r="AW67" s="4001"/>
      <c r="AX67" s="4001"/>
      <c r="AY67" s="400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4223" t="s">
        <v>557</v>
      </c>
      <c r="AI78" s="4224"/>
      <c r="AJ78" s="4224"/>
      <c r="AK78" s="4224"/>
      <c r="AL78" s="4224"/>
      <c r="AM78" s="4224"/>
      <c r="AN78" s="4224"/>
      <c r="AO78" s="4224"/>
      <c r="AP78" s="4224"/>
      <c r="AQ78" s="4224"/>
      <c r="AR78" s="4224"/>
      <c r="AS78" s="4224"/>
      <c r="AT78" s="4224"/>
      <c r="AU78" s="4224"/>
      <c r="AV78" s="4224"/>
      <c r="AW78" s="4224"/>
      <c r="AX78" s="4224"/>
      <c r="AY78" s="4333"/>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4334"/>
      <c r="AI79" s="4335"/>
      <c r="AJ79" s="4335"/>
      <c r="AK79" s="4335"/>
      <c r="AL79" s="4335"/>
      <c r="AM79" s="4335"/>
      <c r="AN79" s="4335"/>
      <c r="AO79" s="4335"/>
      <c r="AP79" s="4335"/>
      <c r="AQ79" s="4335"/>
      <c r="AR79" s="4335"/>
      <c r="AS79" s="4335"/>
      <c r="AT79" s="4335"/>
      <c r="AU79" s="4335"/>
      <c r="AV79" s="4335"/>
      <c r="AW79" s="4335"/>
      <c r="AX79" s="4335"/>
      <c r="AY79" s="4336"/>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4337"/>
      <c r="AI80" s="4338"/>
      <c r="AJ80" s="4338"/>
      <c r="AK80" s="4338"/>
      <c r="AL80" s="4338"/>
      <c r="AM80" s="4338"/>
      <c r="AN80" s="4338"/>
      <c r="AO80" s="4338"/>
      <c r="AP80" s="4338"/>
      <c r="AQ80" s="4338"/>
      <c r="AR80" s="4338"/>
      <c r="AS80" s="4338"/>
      <c r="AT80" s="4338"/>
      <c r="AU80" s="4338"/>
      <c r="AV80" s="4338"/>
      <c r="AW80" s="4338"/>
      <c r="AX80" s="4338"/>
      <c r="AY80" s="4339"/>
    </row>
    <row r="81" spans="1:51" s="45" customFormat="1" ht="26.2" customHeight="1" x14ac:dyDescent="0.15">
      <c r="A81" s="51"/>
      <c r="B81" s="3960" t="s">
        <v>53</v>
      </c>
      <c r="C81" s="3961"/>
      <c r="D81" s="3964" t="s">
        <v>50</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4223" t="s">
        <v>558</v>
      </c>
      <c r="AI81" s="4224"/>
      <c r="AJ81" s="4224"/>
      <c r="AK81" s="4224"/>
      <c r="AL81" s="4224"/>
      <c r="AM81" s="4224"/>
      <c r="AN81" s="4224"/>
      <c r="AO81" s="4224"/>
      <c r="AP81" s="4224"/>
      <c r="AQ81" s="4224"/>
      <c r="AR81" s="4224"/>
      <c r="AS81" s="4224"/>
      <c r="AT81" s="4224"/>
      <c r="AU81" s="4224"/>
      <c r="AV81" s="4224"/>
      <c r="AW81" s="4224"/>
      <c r="AX81" s="4224"/>
      <c r="AY81" s="4333"/>
    </row>
    <row r="82" spans="1:51" s="45" customFormat="1" ht="26.2" customHeight="1" x14ac:dyDescent="0.15">
      <c r="A82" s="51"/>
      <c r="B82" s="3960"/>
      <c r="C82" s="3961"/>
      <c r="D82" s="3979" t="s">
        <v>101</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4334"/>
      <c r="AI82" s="4335"/>
      <c r="AJ82" s="4335"/>
      <c r="AK82" s="4335"/>
      <c r="AL82" s="4335"/>
      <c r="AM82" s="4335"/>
      <c r="AN82" s="4335"/>
      <c r="AO82" s="4335"/>
      <c r="AP82" s="4335"/>
      <c r="AQ82" s="4335"/>
      <c r="AR82" s="4335"/>
      <c r="AS82" s="4335"/>
      <c r="AT82" s="4335"/>
      <c r="AU82" s="4335"/>
      <c r="AV82" s="4335"/>
      <c r="AW82" s="4335"/>
      <c r="AX82" s="4335"/>
      <c r="AY82" s="4336"/>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4334"/>
      <c r="AI83" s="4335"/>
      <c r="AJ83" s="4335"/>
      <c r="AK83" s="4335"/>
      <c r="AL83" s="4335"/>
      <c r="AM83" s="4335"/>
      <c r="AN83" s="4335"/>
      <c r="AO83" s="4335"/>
      <c r="AP83" s="4335"/>
      <c r="AQ83" s="4335"/>
      <c r="AR83" s="4335"/>
      <c r="AS83" s="4335"/>
      <c r="AT83" s="4335"/>
      <c r="AU83" s="4335"/>
      <c r="AV83" s="4335"/>
      <c r="AW83" s="4335"/>
      <c r="AX83" s="4335"/>
      <c r="AY83" s="4336"/>
    </row>
    <row r="84" spans="1:51" s="45" customFormat="1" ht="26.2" customHeight="1" x14ac:dyDescent="0.15">
      <c r="A84" s="51"/>
      <c r="B84" s="3960"/>
      <c r="C84" s="3961"/>
      <c r="D84" s="3979" t="s">
        <v>101</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4334"/>
      <c r="AI84" s="4335"/>
      <c r="AJ84" s="4335"/>
      <c r="AK84" s="4335"/>
      <c r="AL84" s="4335"/>
      <c r="AM84" s="4335"/>
      <c r="AN84" s="4335"/>
      <c r="AO84" s="4335"/>
      <c r="AP84" s="4335"/>
      <c r="AQ84" s="4335"/>
      <c r="AR84" s="4335"/>
      <c r="AS84" s="4335"/>
      <c r="AT84" s="4335"/>
      <c r="AU84" s="4335"/>
      <c r="AV84" s="4335"/>
      <c r="AW84" s="4335"/>
      <c r="AX84" s="4335"/>
      <c r="AY84" s="4336"/>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4337"/>
      <c r="AI85" s="4338"/>
      <c r="AJ85" s="4338"/>
      <c r="AK85" s="4338"/>
      <c r="AL85" s="4338"/>
      <c r="AM85" s="4338"/>
      <c r="AN85" s="4338"/>
      <c r="AO85" s="4338"/>
      <c r="AP85" s="4338"/>
      <c r="AQ85" s="4338"/>
      <c r="AR85" s="4338"/>
      <c r="AS85" s="4338"/>
      <c r="AT85" s="4338"/>
      <c r="AU85" s="4338"/>
      <c r="AV85" s="4338"/>
      <c r="AW85" s="4338"/>
      <c r="AX85" s="4338"/>
      <c r="AY85" s="4339"/>
    </row>
    <row r="86" spans="1:51" s="45" customFormat="1" ht="26.2" customHeight="1" x14ac:dyDescent="0.15">
      <c r="A86" s="51"/>
      <c r="B86" s="3958" t="s">
        <v>58</v>
      </c>
      <c r="C86" s="3959"/>
      <c r="D86" s="3964" t="s">
        <v>50</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4223" t="s">
        <v>559</v>
      </c>
      <c r="AI86" s="4224"/>
      <c r="AJ86" s="4224"/>
      <c r="AK86" s="4224"/>
      <c r="AL86" s="4224"/>
      <c r="AM86" s="4224"/>
      <c r="AN86" s="4224"/>
      <c r="AO86" s="4224"/>
      <c r="AP86" s="4224"/>
      <c r="AQ86" s="4224"/>
      <c r="AR86" s="4224"/>
      <c r="AS86" s="4224"/>
      <c r="AT86" s="4224"/>
      <c r="AU86" s="4224"/>
      <c r="AV86" s="4224"/>
      <c r="AW86" s="4224"/>
      <c r="AX86" s="4224"/>
      <c r="AY86" s="4333"/>
    </row>
    <row r="87" spans="1:51" s="45" customFormat="1" ht="26.2" customHeight="1" x14ac:dyDescent="0.15">
      <c r="A87" s="51"/>
      <c r="B87" s="3960"/>
      <c r="C87" s="3961"/>
      <c r="D87" s="3979" t="s">
        <v>50</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4334"/>
      <c r="AI87" s="4335"/>
      <c r="AJ87" s="4335"/>
      <c r="AK87" s="4335"/>
      <c r="AL87" s="4335"/>
      <c r="AM87" s="4335"/>
      <c r="AN87" s="4335"/>
      <c r="AO87" s="4335"/>
      <c r="AP87" s="4335"/>
      <c r="AQ87" s="4335"/>
      <c r="AR87" s="4335"/>
      <c r="AS87" s="4335"/>
      <c r="AT87" s="4335"/>
      <c r="AU87" s="4335"/>
      <c r="AV87" s="4335"/>
      <c r="AW87" s="4335"/>
      <c r="AX87" s="4335"/>
      <c r="AY87" s="4336"/>
    </row>
    <row r="88" spans="1:51" s="45" customFormat="1" ht="26.2" customHeight="1" x14ac:dyDescent="0.15">
      <c r="A88" s="51"/>
      <c r="B88" s="3960"/>
      <c r="C88" s="3961"/>
      <c r="D88" s="3979" t="s">
        <v>50</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4334"/>
      <c r="AI88" s="4335"/>
      <c r="AJ88" s="4335"/>
      <c r="AK88" s="4335"/>
      <c r="AL88" s="4335"/>
      <c r="AM88" s="4335"/>
      <c r="AN88" s="4335"/>
      <c r="AO88" s="4335"/>
      <c r="AP88" s="4335"/>
      <c r="AQ88" s="4335"/>
      <c r="AR88" s="4335"/>
      <c r="AS88" s="4335"/>
      <c r="AT88" s="4335"/>
      <c r="AU88" s="4335"/>
      <c r="AV88" s="4335"/>
      <c r="AW88" s="4335"/>
      <c r="AX88" s="4335"/>
      <c r="AY88" s="4336"/>
    </row>
    <row r="89" spans="1:51" s="45" customFormat="1" ht="26.2" customHeight="1" x14ac:dyDescent="0.15">
      <c r="A89" s="51"/>
      <c r="B89" s="3960"/>
      <c r="C89" s="3961"/>
      <c r="D89" s="4050" t="s">
        <v>101</v>
      </c>
      <c r="E89" s="4340"/>
      <c r="F89" s="4340"/>
      <c r="G89" s="4341"/>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4334"/>
      <c r="AI89" s="4335"/>
      <c r="AJ89" s="4335"/>
      <c r="AK89" s="4335"/>
      <c r="AL89" s="4335"/>
      <c r="AM89" s="4335"/>
      <c r="AN89" s="4335"/>
      <c r="AO89" s="4335"/>
      <c r="AP89" s="4335"/>
      <c r="AQ89" s="4335"/>
      <c r="AR89" s="4335"/>
      <c r="AS89" s="4335"/>
      <c r="AT89" s="4335"/>
      <c r="AU89" s="4335"/>
      <c r="AV89" s="4335"/>
      <c r="AW89" s="4335"/>
      <c r="AX89" s="4335"/>
      <c r="AY89" s="4336"/>
    </row>
    <row r="90" spans="1:51" s="45" customFormat="1" ht="26.2" customHeight="1" x14ac:dyDescent="0.15">
      <c r="A90" s="51"/>
      <c r="B90" s="3960"/>
      <c r="C90" s="3961"/>
      <c r="D90" s="4056"/>
      <c r="E90" s="4342"/>
      <c r="F90" s="4342"/>
      <c r="G90" s="4343"/>
      <c r="H90" s="4059" t="s">
        <v>62</v>
      </c>
      <c r="I90" s="4060"/>
      <c r="J90" s="4060"/>
      <c r="K90" s="4060"/>
      <c r="L90" s="4060"/>
      <c r="M90" s="4060"/>
      <c r="N90" s="4060"/>
      <c r="O90" s="4060"/>
      <c r="P90" s="4060"/>
      <c r="Q90" s="4060"/>
      <c r="R90" s="4060"/>
      <c r="S90" s="4060"/>
      <c r="T90" s="4060"/>
      <c r="U90" s="4060"/>
      <c r="V90" s="4061" t="s">
        <v>172</v>
      </c>
      <c r="W90" s="4061"/>
      <c r="X90" s="4061"/>
      <c r="Y90" s="4061"/>
      <c r="Z90" s="4061" t="s">
        <v>172</v>
      </c>
      <c r="AA90" s="4061"/>
      <c r="AB90" s="4061"/>
      <c r="AC90" s="4061"/>
      <c r="AD90" s="4061" t="s">
        <v>172</v>
      </c>
      <c r="AE90" s="4061"/>
      <c r="AF90" s="4061"/>
      <c r="AG90" s="4062"/>
      <c r="AH90" s="4334"/>
      <c r="AI90" s="4335"/>
      <c r="AJ90" s="4335"/>
      <c r="AK90" s="4335"/>
      <c r="AL90" s="4335"/>
      <c r="AM90" s="4335"/>
      <c r="AN90" s="4335"/>
      <c r="AO90" s="4335"/>
      <c r="AP90" s="4335"/>
      <c r="AQ90" s="4335"/>
      <c r="AR90" s="4335"/>
      <c r="AS90" s="4335"/>
      <c r="AT90" s="4335"/>
      <c r="AU90" s="4335"/>
      <c r="AV90" s="4335"/>
      <c r="AW90" s="4335"/>
      <c r="AX90" s="4335"/>
      <c r="AY90" s="4336"/>
    </row>
    <row r="91" spans="1:51" s="45" customFormat="1" ht="26.2" customHeight="1" x14ac:dyDescent="0.15">
      <c r="A91" s="51"/>
      <c r="B91" s="3962"/>
      <c r="C91" s="3963"/>
      <c r="D91" s="3985" t="s">
        <v>50</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4337"/>
      <c r="AI91" s="4338"/>
      <c r="AJ91" s="4338"/>
      <c r="AK91" s="4338"/>
      <c r="AL91" s="4338"/>
      <c r="AM91" s="4338"/>
      <c r="AN91" s="4338"/>
      <c r="AO91" s="4338"/>
      <c r="AP91" s="4338"/>
      <c r="AQ91" s="4338"/>
      <c r="AR91" s="4338"/>
      <c r="AS91" s="4338"/>
      <c r="AT91" s="4338"/>
      <c r="AU91" s="4338"/>
      <c r="AV91" s="4338"/>
      <c r="AW91" s="4338"/>
      <c r="AX91" s="4338"/>
      <c r="AY91" s="4339"/>
    </row>
    <row r="92" spans="1:51" s="45" customFormat="1" ht="180.85" customHeight="1" thickBot="1" x14ac:dyDescent="0.2">
      <c r="A92" s="51"/>
      <c r="B92" s="4041" t="s">
        <v>64</v>
      </c>
      <c r="C92" s="4042"/>
      <c r="D92" s="4043" t="s">
        <v>560</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561</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27" t="s">
        <v>562</v>
      </c>
      <c r="H99" s="4025"/>
      <c r="I99" s="4025"/>
      <c r="J99" s="4025"/>
      <c r="K99" s="4025"/>
      <c r="L99" s="4025" t="s">
        <v>172</v>
      </c>
      <c r="M99" s="4025"/>
      <c r="N99" s="4025"/>
      <c r="O99" s="4025"/>
      <c r="P99" s="4025"/>
      <c r="Q99" s="4025" t="s">
        <v>172</v>
      </c>
      <c r="R99" s="4025"/>
      <c r="S99" s="4025"/>
      <c r="T99" s="4025"/>
      <c r="U99" s="4025"/>
      <c r="V99" s="4025" t="s">
        <v>172</v>
      </c>
      <c r="W99" s="4025"/>
      <c r="X99" s="4025"/>
      <c r="Y99" s="4025"/>
      <c r="Z99" s="4025"/>
      <c r="AA99" s="4025" t="s">
        <v>172</v>
      </c>
      <c r="AB99" s="4025"/>
      <c r="AC99" s="4025"/>
      <c r="AD99" s="4025"/>
      <c r="AE99" s="4025"/>
      <c r="AF99" s="4025" t="s">
        <v>172</v>
      </c>
      <c r="AG99" s="4025"/>
      <c r="AH99" s="4025"/>
      <c r="AI99" s="4025"/>
      <c r="AJ99" s="4025"/>
      <c r="AK99" s="4025" t="s">
        <v>172</v>
      </c>
      <c r="AL99" s="4025"/>
      <c r="AM99" s="4025"/>
      <c r="AN99" s="4025"/>
      <c r="AO99" s="4025"/>
      <c r="AP99" s="4025" t="s">
        <v>172</v>
      </c>
      <c r="AQ99" s="4025"/>
      <c r="AR99" s="4025"/>
      <c r="AS99" s="4025"/>
      <c r="AT99" s="4025"/>
      <c r="AU99" s="4025" t="s">
        <v>172</v>
      </c>
      <c r="AV99" s="4025"/>
      <c r="AW99" s="4025"/>
      <c r="AX99" s="4025"/>
      <c r="AY99" s="4028"/>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204.05" customHeight="1" thickBot="1" x14ac:dyDescent="0.2">
      <c r="A101" s="56"/>
      <c r="B101" s="4309"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88" t="s">
        <v>72</v>
      </c>
      <c r="C103" s="58"/>
      <c r="D103" s="58"/>
      <c r="E103" s="58"/>
      <c r="F103" s="58"/>
      <c r="G103" s="58"/>
      <c r="H103" s="58"/>
      <c r="I103" s="58"/>
      <c r="J103" s="58"/>
      <c r="K103" s="58"/>
      <c r="L103" s="59"/>
      <c r="M103" s="4084" t="s">
        <v>101</v>
      </c>
      <c r="N103" s="4085"/>
      <c r="O103" s="4085"/>
      <c r="P103" s="4085"/>
      <c r="Q103" s="4085"/>
      <c r="R103" s="4085"/>
      <c r="S103" s="4085"/>
      <c r="T103" s="4085"/>
      <c r="U103" s="4085"/>
      <c r="V103" s="4085"/>
      <c r="W103" s="4085"/>
      <c r="X103" s="4085"/>
      <c r="Y103" s="4085"/>
      <c r="Z103" s="4085"/>
      <c r="AA103" s="4194"/>
      <c r="AB103" s="89" t="s">
        <v>73</v>
      </c>
      <c r="AC103" s="58"/>
      <c r="AD103" s="58"/>
      <c r="AE103" s="58"/>
      <c r="AF103" s="58"/>
      <c r="AG103" s="58"/>
      <c r="AH103" s="58"/>
      <c r="AI103" s="58"/>
      <c r="AJ103" s="58"/>
      <c r="AK103" s="59"/>
      <c r="AL103" s="4084" t="s">
        <v>563</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45" customFormat="1" ht="385.55" customHeight="1" thickBot="1" x14ac:dyDescent="0.2">
      <c r="A106" s="56"/>
      <c r="B106" s="4087" t="s">
        <v>74</v>
      </c>
      <c r="C106" s="4088"/>
      <c r="D106" s="4088"/>
      <c r="E106" s="4088"/>
      <c r="F106" s="4088"/>
      <c r="G106" s="4089"/>
      <c r="H106" s="82"/>
      <c r="I106" s="73" t="s">
        <v>172</v>
      </c>
      <c r="J106" s="73" t="s">
        <v>172</v>
      </c>
      <c r="K106" s="73" t="s">
        <v>172</v>
      </c>
      <c r="L106" s="73" t="s">
        <v>172</v>
      </c>
      <c r="M106" s="73" t="s">
        <v>172</v>
      </c>
      <c r="N106" s="73" t="s">
        <v>172</v>
      </c>
      <c r="O106" s="73" t="s">
        <v>172</v>
      </c>
      <c r="P106" s="73" t="s">
        <v>172</v>
      </c>
      <c r="Q106" s="73" t="s">
        <v>172</v>
      </c>
      <c r="R106" s="73" t="s">
        <v>172</v>
      </c>
      <c r="S106" s="73" t="s">
        <v>172</v>
      </c>
      <c r="T106" s="73" t="s">
        <v>172</v>
      </c>
      <c r="U106" s="73" t="s">
        <v>172</v>
      </c>
      <c r="V106" s="73" t="s">
        <v>172</v>
      </c>
      <c r="W106" s="73" t="s">
        <v>172</v>
      </c>
      <c r="X106" s="73" t="s">
        <v>172</v>
      </c>
      <c r="Y106" s="73" t="s">
        <v>172</v>
      </c>
      <c r="Z106" s="73" t="s">
        <v>172</v>
      </c>
      <c r="AA106" s="73" t="s">
        <v>172</v>
      </c>
      <c r="AB106" s="73" t="s">
        <v>172</v>
      </c>
      <c r="AC106" s="73" t="s">
        <v>172</v>
      </c>
      <c r="AD106" s="73" t="s">
        <v>172</v>
      </c>
      <c r="AE106" s="73" t="s">
        <v>172</v>
      </c>
      <c r="AF106" s="73" t="s">
        <v>172</v>
      </c>
      <c r="AG106" s="73" t="s">
        <v>172</v>
      </c>
      <c r="AH106" s="73" t="s">
        <v>172</v>
      </c>
      <c r="AI106" s="73" t="s">
        <v>172</v>
      </c>
      <c r="AJ106" s="73" t="s">
        <v>172</v>
      </c>
      <c r="AK106" s="73" t="s">
        <v>172</v>
      </c>
      <c r="AL106" s="73" t="s">
        <v>172</v>
      </c>
      <c r="AM106" s="73" t="s">
        <v>172</v>
      </c>
      <c r="AN106" s="73" t="s">
        <v>172</v>
      </c>
      <c r="AO106" s="73" t="s">
        <v>172</v>
      </c>
      <c r="AP106" s="73" t="s">
        <v>172</v>
      </c>
      <c r="AQ106" s="73" t="s">
        <v>172</v>
      </c>
      <c r="AR106" s="73" t="s">
        <v>172</v>
      </c>
      <c r="AS106" s="73" t="s">
        <v>172</v>
      </c>
      <c r="AT106" s="73" t="s">
        <v>172</v>
      </c>
      <c r="AU106" s="73" t="s">
        <v>172</v>
      </c>
      <c r="AV106" s="73" t="s">
        <v>172</v>
      </c>
      <c r="AW106" s="73" t="s">
        <v>172</v>
      </c>
      <c r="AX106" s="73" t="s">
        <v>172</v>
      </c>
      <c r="AY106" s="83" t="s">
        <v>172</v>
      </c>
    </row>
    <row r="107" spans="1:51" s="45" customFormat="1" ht="348.9" hidden="1" customHeight="1" x14ac:dyDescent="0.15">
      <c r="B107" s="3764"/>
      <c r="C107" s="3765"/>
      <c r="D107" s="3765"/>
      <c r="E107" s="3765"/>
      <c r="F107" s="3765"/>
      <c r="G107" s="3766"/>
      <c r="H107" s="69" t="s">
        <v>172</v>
      </c>
      <c r="I107" s="70" t="s">
        <v>172</v>
      </c>
      <c r="J107" s="70" t="s">
        <v>172</v>
      </c>
      <c r="K107" s="70" t="s">
        <v>172</v>
      </c>
      <c r="L107" s="70"/>
      <c r="M107" s="70" t="s">
        <v>172</v>
      </c>
      <c r="N107" s="70" t="s">
        <v>172</v>
      </c>
      <c r="O107" s="70" t="s">
        <v>172</v>
      </c>
      <c r="P107" s="70" t="s">
        <v>172</v>
      </c>
      <c r="Q107" s="70" t="s">
        <v>172</v>
      </c>
      <c r="R107" s="70" t="s">
        <v>172</v>
      </c>
      <c r="S107" s="70" t="s">
        <v>172</v>
      </c>
      <c r="T107" s="70" t="s">
        <v>172</v>
      </c>
      <c r="U107" s="70" t="s">
        <v>172</v>
      </c>
      <c r="V107" s="70" t="s">
        <v>172</v>
      </c>
      <c r="W107" s="70" t="s">
        <v>172</v>
      </c>
      <c r="X107" s="70" t="s">
        <v>172</v>
      </c>
      <c r="Y107" s="70" t="s">
        <v>172</v>
      </c>
      <c r="Z107" s="70" t="s">
        <v>172</v>
      </c>
      <c r="AA107" s="70" t="s">
        <v>172</v>
      </c>
      <c r="AB107" s="70" t="s">
        <v>172</v>
      </c>
      <c r="AC107" s="70" t="s">
        <v>172</v>
      </c>
      <c r="AD107" s="70" t="s">
        <v>172</v>
      </c>
      <c r="AE107" s="70" t="s">
        <v>172</v>
      </c>
      <c r="AF107" s="70" t="s">
        <v>172</v>
      </c>
      <c r="AG107" s="70" t="s">
        <v>172</v>
      </c>
      <c r="AH107" s="70" t="s">
        <v>172</v>
      </c>
      <c r="AI107" s="70" t="s">
        <v>172</v>
      </c>
      <c r="AJ107" s="70" t="s">
        <v>172</v>
      </c>
      <c r="AK107" s="70" t="s">
        <v>172</v>
      </c>
      <c r="AL107" s="70" t="s">
        <v>172</v>
      </c>
      <c r="AM107" s="70" t="s">
        <v>172</v>
      </c>
      <c r="AN107" s="70" t="s">
        <v>172</v>
      </c>
      <c r="AO107" s="70" t="s">
        <v>172</v>
      </c>
      <c r="AP107" s="70" t="s">
        <v>172</v>
      </c>
      <c r="AQ107" s="70" t="s">
        <v>172</v>
      </c>
      <c r="AR107" s="70" t="s">
        <v>172</v>
      </c>
      <c r="AS107" s="70" t="s">
        <v>172</v>
      </c>
      <c r="AT107" s="70" t="s">
        <v>172</v>
      </c>
      <c r="AU107" s="70" t="s">
        <v>172</v>
      </c>
      <c r="AV107" s="70" t="s">
        <v>172</v>
      </c>
      <c r="AW107" s="70" t="s">
        <v>172</v>
      </c>
      <c r="AX107" s="70" t="s">
        <v>172</v>
      </c>
      <c r="AY107" s="71" t="s">
        <v>172</v>
      </c>
    </row>
    <row r="108" spans="1:51" s="45" customFormat="1" ht="324" hidden="1"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564</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069" t="s">
        <v>290</v>
      </c>
      <c r="I113" s="3965"/>
      <c r="J113" s="3965"/>
      <c r="K113" s="3965"/>
      <c r="L113" s="3966"/>
      <c r="M113" s="4070" t="s">
        <v>565</v>
      </c>
      <c r="N113" s="4071"/>
      <c r="O113" s="4071"/>
      <c r="P113" s="4071"/>
      <c r="Q113" s="4071"/>
      <c r="R113" s="4071"/>
      <c r="S113" s="4071"/>
      <c r="T113" s="4071"/>
      <c r="U113" s="4071"/>
      <c r="V113" s="4071"/>
      <c r="W113" s="4071"/>
      <c r="X113" s="4071"/>
      <c r="Y113" s="4072"/>
      <c r="Z113" s="4073">
        <v>20</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566</v>
      </c>
      <c r="I114" s="3980"/>
      <c r="J114" s="3980"/>
      <c r="K114" s="3980"/>
      <c r="L114" s="3981"/>
      <c r="M114" s="4098" t="s">
        <v>567</v>
      </c>
      <c r="N114" s="4099"/>
      <c r="O114" s="4099"/>
      <c r="P114" s="4099"/>
      <c r="Q114" s="4099"/>
      <c r="R114" s="4099"/>
      <c r="S114" s="4099"/>
      <c r="T114" s="4099"/>
      <c r="U114" s="4099"/>
      <c r="V114" s="4099"/>
      <c r="W114" s="4099"/>
      <c r="X114" s="4099"/>
      <c r="Y114" s="4100"/>
      <c r="Z114" s="4101">
        <v>28</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446</v>
      </c>
      <c r="I115" s="3980"/>
      <c r="J115" s="3980"/>
      <c r="K115" s="3980"/>
      <c r="L115" s="3981"/>
      <c r="M115" s="4098" t="s">
        <v>568</v>
      </c>
      <c r="N115" s="4099"/>
      <c r="O115" s="4099"/>
      <c r="P115" s="4099"/>
      <c r="Q115" s="4099"/>
      <c r="R115" s="4099"/>
      <c r="S115" s="4099"/>
      <c r="T115" s="4099"/>
      <c r="U115" s="4099"/>
      <c r="V115" s="4099"/>
      <c r="W115" s="4099"/>
      <c r="X115" s="4099"/>
      <c r="Y115" s="4100"/>
      <c r="Z115" s="4101">
        <v>52</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569</v>
      </c>
      <c r="I116" s="3980"/>
      <c r="J116" s="3980"/>
      <c r="K116" s="3980"/>
      <c r="L116" s="3981"/>
      <c r="M116" s="4098" t="s">
        <v>172</v>
      </c>
      <c r="N116" s="4099"/>
      <c r="O116" s="4099"/>
      <c r="P116" s="4099"/>
      <c r="Q116" s="4099"/>
      <c r="R116" s="4099"/>
      <c r="S116" s="4099"/>
      <c r="T116" s="4099"/>
      <c r="U116" s="4099"/>
      <c r="V116" s="4099"/>
      <c r="W116" s="4099"/>
      <c r="X116" s="4099"/>
      <c r="Y116" s="4100"/>
      <c r="Z116" s="4101">
        <v>10</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110</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570</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customHeight="1" x14ac:dyDescent="0.15">
      <c r="B124" s="3883"/>
      <c r="C124" s="3884"/>
      <c r="D124" s="3884"/>
      <c r="E124" s="3884"/>
      <c r="F124" s="3884"/>
      <c r="G124" s="3885"/>
      <c r="H124" s="4069" t="s">
        <v>290</v>
      </c>
      <c r="I124" s="3965"/>
      <c r="J124" s="3965"/>
      <c r="K124" s="3965"/>
      <c r="L124" s="3966"/>
      <c r="M124" s="4070" t="s">
        <v>565</v>
      </c>
      <c r="N124" s="4071"/>
      <c r="O124" s="4071"/>
      <c r="P124" s="4071"/>
      <c r="Q124" s="4071"/>
      <c r="R124" s="4071"/>
      <c r="S124" s="4071"/>
      <c r="T124" s="4071"/>
      <c r="U124" s="4071"/>
      <c r="V124" s="4071"/>
      <c r="W124" s="4071"/>
      <c r="X124" s="4071"/>
      <c r="Y124" s="4072"/>
      <c r="Z124" s="4073">
        <v>2</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2</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ht="21.8" customHeight="1" x14ac:dyDescent="0.15"/>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9.95" customHeight="1" x14ac:dyDescent="0.15">
      <c r="B206" s="4135">
        <v>1</v>
      </c>
      <c r="C206" s="4135">
        <v>1</v>
      </c>
      <c r="D206" s="4136" t="s">
        <v>571</v>
      </c>
      <c r="E206" s="4136"/>
      <c r="F206" s="4136"/>
      <c r="G206" s="4136"/>
      <c r="H206" s="4136"/>
      <c r="I206" s="4136"/>
      <c r="J206" s="4136"/>
      <c r="K206" s="4136"/>
      <c r="L206" s="4136"/>
      <c r="M206" s="4136"/>
      <c r="N206" s="4136" t="s">
        <v>572</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6">
        <v>110</v>
      </c>
      <c r="AM206" s="4136"/>
      <c r="AN206" s="4136"/>
      <c r="AO206" s="4136"/>
      <c r="AP206" s="4136"/>
      <c r="AQ206" s="4136"/>
      <c r="AR206" s="4136">
        <v>1</v>
      </c>
      <c r="AS206" s="4136"/>
      <c r="AT206" s="4136"/>
      <c r="AU206" s="4136"/>
      <c r="AV206" s="4136" t="s">
        <v>172</v>
      </c>
      <c r="AW206" s="4136"/>
      <c r="AX206" s="4136"/>
    </row>
    <row r="207" spans="2:51" s="45" customFormat="1" ht="29.95" customHeight="1" x14ac:dyDescent="0.15">
      <c r="B207" s="4135">
        <v>2</v>
      </c>
      <c r="C207" s="4135">
        <v>1</v>
      </c>
      <c r="D207" s="4136" t="s">
        <v>172</v>
      </c>
      <c r="E207" s="4136"/>
      <c r="F207" s="4136"/>
      <c r="G207" s="4136"/>
      <c r="H207" s="4136"/>
      <c r="I207" s="4136"/>
      <c r="J207" s="4136"/>
      <c r="K207" s="4136"/>
      <c r="L207" s="4136"/>
      <c r="M207" s="4136"/>
      <c r="N207" s="4136" t="s">
        <v>172</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t="s">
        <v>172</v>
      </c>
      <c r="AM207" s="4136"/>
      <c r="AN207" s="4136"/>
      <c r="AO207" s="4136"/>
      <c r="AP207" s="4136"/>
      <c r="AQ207" s="4136"/>
      <c r="AR207" s="4136" t="s">
        <v>172</v>
      </c>
      <c r="AS207" s="4136"/>
      <c r="AT207" s="4136"/>
      <c r="AU207" s="4136"/>
      <c r="AV207" s="4136" t="s">
        <v>172</v>
      </c>
      <c r="AW207" s="4136"/>
      <c r="AX207" s="4136"/>
    </row>
    <row r="208" spans="2:51" s="45" customFormat="1" ht="29.9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9.9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9.9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9.9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9.9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9.9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9.9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9.9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ht="21.8" customHeight="1" x14ac:dyDescent="0.15"/>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9.95" customHeight="1" x14ac:dyDescent="0.15">
      <c r="B223" s="4135">
        <v>1</v>
      </c>
      <c r="C223" s="4135">
        <v>1</v>
      </c>
      <c r="D223" s="4136" t="s">
        <v>573</v>
      </c>
      <c r="E223" s="4136"/>
      <c r="F223" s="4136"/>
      <c r="G223" s="4136"/>
      <c r="H223" s="4136"/>
      <c r="I223" s="4136"/>
      <c r="J223" s="4136"/>
      <c r="K223" s="4136"/>
      <c r="L223" s="4136"/>
      <c r="M223" s="4136"/>
      <c r="N223" s="4136" t="s">
        <v>574</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6">
        <v>2</v>
      </c>
      <c r="AM223" s="4136"/>
      <c r="AN223" s="4136"/>
      <c r="AO223" s="4136"/>
      <c r="AP223" s="4136"/>
      <c r="AQ223" s="4136"/>
      <c r="AR223" s="4136">
        <v>1</v>
      </c>
      <c r="AS223" s="4136"/>
      <c r="AT223" s="4136"/>
      <c r="AU223" s="4136"/>
      <c r="AV223" s="4136" t="s">
        <v>172</v>
      </c>
      <c r="AW223" s="4136"/>
      <c r="AX223" s="4136"/>
    </row>
    <row r="224" spans="2:50" s="45" customFormat="1" ht="24.05" customHeight="1" x14ac:dyDescent="0.15">
      <c r="B224" s="4135">
        <v>2</v>
      </c>
      <c r="C224" s="4135">
        <v>1</v>
      </c>
      <c r="D224" s="4136" t="s">
        <v>172</v>
      </c>
      <c r="E224" s="4136"/>
      <c r="F224" s="4136"/>
      <c r="G224" s="4136"/>
      <c r="H224" s="4136"/>
      <c r="I224" s="4136"/>
      <c r="J224" s="4136"/>
      <c r="K224" s="4136"/>
      <c r="L224" s="4136"/>
      <c r="M224" s="4136"/>
      <c r="N224" s="4136" t="s">
        <v>172</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t="s">
        <v>172</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172</v>
      </c>
      <c r="E225" s="4136"/>
      <c r="F225" s="4136"/>
      <c r="G225" s="4136"/>
      <c r="H225" s="4136"/>
      <c r="I225" s="4136"/>
      <c r="J225" s="4136"/>
      <c r="K225" s="4136"/>
      <c r="L225" s="4136"/>
      <c r="M225" s="4136"/>
      <c r="N225" s="4136" t="s">
        <v>172</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t="s">
        <v>172</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sheetData>
  <sheetProtection formatColumns="0" formatRows="0" selectLockedCells="1"/>
  <mergeCells count="1059">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AI112:AU112"/>
    <mergeCell ref="AV112:AY112"/>
    <mergeCell ref="H113:L113"/>
    <mergeCell ref="M113:Y113"/>
    <mergeCell ref="Z113:AC113"/>
    <mergeCell ref="AD113:AH113"/>
    <mergeCell ref="AI113:AU113"/>
    <mergeCell ref="AV113:AY113"/>
    <mergeCell ref="M103:AA103"/>
    <mergeCell ref="AL103:AY103"/>
    <mergeCell ref="B106:G108"/>
    <mergeCell ref="B111:G154"/>
    <mergeCell ref="H111:AC111"/>
    <mergeCell ref="AD111:AY111"/>
    <mergeCell ref="H112:L112"/>
    <mergeCell ref="M112:Y112"/>
    <mergeCell ref="Z112:AC112"/>
    <mergeCell ref="AD112:AH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B98:AY98"/>
    <mergeCell ref="B99:F99"/>
    <mergeCell ref="G99:AY99"/>
    <mergeCell ref="B100:AY100"/>
    <mergeCell ref="B101:AY101"/>
    <mergeCell ref="B102:AY102"/>
    <mergeCell ref="D93:AY93"/>
    <mergeCell ref="D94:AY94"/>
    <mergeCell ref="D95:AY95"/>
    <mergeCell ref="B96:AY96"/>
    <mergeCell ref="B97:F97"/>
    <mergeCell ref="G97:AY97"/>
    <mergeCell ref="H90:U90"/>
    <mergeCell ref="V90:AG90"/>
    <mergeCell ref="D91:G91"/>
    <mergeCell ref="H91:AG91"/>
    <mergeCell ref="B92:C92"/>
    <mergeCell ref="D92:AY92"/>
    <mergeCell ref="B86:C91"/>
    <mergeCell ref="D86:G86"/>
    <mergeCell ref="H86:AG86"/>
    <mergeCell ref="AH86:AY91"/>
    <mergeCell ref="D87:G87"/>
    <mergeCell ref="H87:AG87"/>
    <mergeCell ref="D88:G88"/>
    <mergeCell ref="H88:AG88"/>
    <mergeCell ref="D89:G90"/>
    <mergeCell ref="H89:AG89"/>
    <mergeCell ref="AH81:AY85"/>
    <mergeCell ref="D82:G82"/>
    <mergeCell ref="H82:AG82"/>
    <mergeCell ref="D83:G83"/>
    <mergeCell ref="H83:AG83"/>
    <mergeCell ref="D84:G84"/>
    <mergeCell ref="H84:AG84"/>
    <mergeCell ref="D85:G85"/>
    <mergeCell ref="H85:AG85"/>
    <mergeCell ref="H79:AG79"/>
    <mergeCell ref="D80:G80"/>
    <mergeCell ref="H80:AG80"/>
    <mergeCell ref="B81:C85"/>
    <mergeCell ref="D81:G81"/>
    <mergeCell ref="H81:AG81"/>
    <mergeCell ref="D75:AY75"/>
    <mergeCell ref="B76:AY76"/>
    <mergeCell ref="D77:G77"/>
    <mergeCell ref="H77:AG77"/>
    <mergeCell ref="AH77:AY77"/>
    <mergeCell ref="B78:C80"/>
    <mergeCell ref="D78:G78"/>
    <mergeCell ref="H78:AG78"/>
    <mergeCell ref="AH78:AY80"/>
    <mergeCell ref="D79:G79"/>
    <mergeCell ref="Y61:AY61"/>
    <mergeCell ref="D58:L58"/>
    <mergeCell ref="M58:R58"/>
    <mergeCell ref="S58:X58"/>
    <mergeCell ref="Y58:AY58"/>
    <mergeCell ref="D59:L59"/>
    <mergeCell ref="M59:R59"/>
    <mergeCell ref="S59:X59"/>
    <mergeCell ref="Y59:AY59"/>
    <mergeCell ref="B70:C73"/>
    <mergeCell ref="D70:AY70"/>
    <mergeCell ref="D71:AY71"/>
    <mergeCell ref="D72:AY72"/>
    <mergeCell ref="D73:AY73"/>
    <mergeCell ref="D74:AY74"/>
    <mergeCell ref="D66:L66"/>
    <mergeCell ref="M66:R66"/>
    <mergeCell ref="S66:X66"/>
    <mergeCell ref="Y66:AY66"/>
    <mergeCell ref="D67:L67"/>
    <mergeCell ref="M67:R67"/>
    <mergeCell ref="S67:X67"/>
    <mergeCell ref="Y67:AY67"/>
    <mergeCell ref="D64:L64"/>
    <mergeCell ref="M64:R64"/>
    <mergeCell ref="S64:X64"/>
    <mergeCell ref="Y64:AY64"/>
    <mergeCell ref="D65:L65"/>
    <mergeCell ref="M65:R65"/>
    <mergeCell ref="S65:X65"/>
    <mergeCell ref="Y65:AY65"/>
    <mergeCell ref="M56:R56"/>
    <mergeCell ref="S56:X56"/>
    <mergeCell ref="Y56:AY56"/>
    <mergeCell ref="D57:L57"/>
    <mergeCell ref="M57:R57"/>
    <mergeCell ref="S57:X57"/>
    <mergeCell ref="Y57:AY57"/>
    <mergeCell ref="B54:C67"/>
    <mergeCell ref="D54:L54"/>
    <mergeCell ref="M54:R54"/>
    <mergeCell ref="S54:X54"/>
    <mergeCell ref="Y54:AY54"/>
    <mergeCell ref="D55:L55"/>
    <mergeCell ref="M55:R55"/>
    <mergeCell ref="S55:X55"/>
    <mergeCell ref="Y55:AY55"/>
    <mergeCell ref="D56:L56"/>
    <mergeCell ref="D62:L62"/>
    <mergeCell ref="M62:R62"/>
    <mergeCell ref="S62:X62"/>
    <mergeCell ref="Y62:AY62"/>
    <mergeCell ref="D63:L63"/>
    <mergeCell ref="M63:R63"/>
    <mergeCell ref="S63:X63"/>
    <mergeCell ref="Y63:AY63"/>
    <mergeCell ref="D60:L60"/>
    <mergeCell ref="M60:R60"/>
    <mergeCell ref="S60:X60"/>
    <mergeCell ref="Y60:AY60"/>
    <mergeCell ref="D61:L61"/>
    <mergeCell ref="M61:R61"/>
    <mergeCell ref="S61:X61"/>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B46:G48"/>
    <mergeCell ref="Z40:AB40"/>
    <mergeCell ref="AC40:AE40"/>
    <mergeCell ref="AF40:AJ40"/>
    <mergeCell ref="AK40:AO40"/>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38:AO38"/>
    <mergeCell ref="AP38:AT38"/>
    <mergeCell ref="AU38:AY38"/>
    <mergeCell ref="AK42:AO42"/>
    <mergeCell ref="AP42:AT42"/>
    <mergeCell ref="AU42:AY42"/>
    <mergeCell ref="AU35:AY35"/>
    <mergeCell ref="AF36:AJ36"/>
    <mergeCell ref="AK36:AO36"/>
    <mergeCell ref="AP36:AT36"/>
    <mergeCell ref="AU36:AY36"/>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P45:AT45"/>
    <mergeCell ref="AU45:AY45"/>
    <mergeCell ref="B40:G42"/>
    <mergeCell ref="H40:Y40"/>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F39:AJ39"/>
    <mergeCell ref="AK39:AO39"/>
    <mergeCell ref="AP39:AT39"/>
    <mergeCell ref="AU39:AY39"/>
    <mergeCell ref="AK37:AO37"/>
    <mergeCell ref="AP37:AT37"/>
    <mergeCell ref="AU37:AY37"/>
    <mergeCell ref="H38:Y39"/>
    <mergeCell ref="Z38:AB39"/>
    <mergeCell ref="AC38:AE39"/>
    <mergeCell ref="AF38:AJ38"/>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Z6:AE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K1:AQ1"/>
    <mergeCell ref="AR1:AY2"/>
    <mergeCell ref="AK2:AQ2"/>
    <mergeCell ref="B3:AY3"/>
    <mergeCell ref="B4:G4"/>
    <mergeCell ref="H4:Y4"/>
    <mergeCell ref="Z4:AE4"/>
    <mergeCell ref="AF4:AQ4"/>
    <mergeCell ref="AR4:AY4"/>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B5:G5"/>
    <mergeCell ref="H5:Y5"/>
    <mergeCell ref="Z5:AE5"/>
    <mergeCell ref="AF5:AQ5"/>
    <mergeCell ref="AR5:AY5"/>
    <mergeCell ref="B6:G6"/>
    <mergeCell ref="H6:Y6"/>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68" max="51" man="1"/>
    <brk id="104" max="51" man="1"/>
    <brk id="109" max="51" man="1"/>
    <brk id="155" max="51"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04"/>
  <sheetViews>
    <sheetView topLeftCell="A96" zoomScale="75" zoomScaleNormal="75" zoomScaleSheetLayoutView="75"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Q1" s="90"/>
      <c r="AR1" s="3724" t="s">
        <v>575</v>
      </c>
      <c r="AS1" s="3724"/>
      <c r="AT1" s="3724"/>
      <c r="AU1" s="3724"/>
      <c r="AV1" s="3724"/>
      <c r="AW1" s="3724"/>
      <c r="AX1" s="3724"/>
      <c r="AY1" s="3724"/>
    </row>
    <row r="2" spans="2:51" s="45" customFormat="1" ht="21.8" customHeight="1" thickBot="1" x14ac:dyDescent="0.2">
      <c r="AK2" s="3726" t="s">
        <v>0</v>
      </c>
      <c r="AL2" s="3726"/>
      <c r="AM2" s="3726"/>
      <c r="AN2" s="3726"/>
      <c r="AO2" s="3726"/>
      <c r="AP2" s="3726"/>
      <c r="AQ2" s="3726"/>
      <c r="AR2" s="3725"/>
      <c r="AS2" s="3725"/>
      <c r="AT2" s="3725"/>
      <c r="AU2" s="3725"/>
      <c r="AV2" s="3725"/>
      <c r="AW2" s="3725"/>
      <c r="AX2" s="3725"/>
      <c r="AY2" s="3725"/>
    </row>
    <row r="3" spans="2:51" s="45" customFormat="1" ht="29.95" customHeight="1" thickBot="1" x14ac:dyDescent="0.2">
      <c r="B3" s="3727" t="s">
        <v>151</v>
      </c>
      <c r="C3" s="3728"/>
      <c r="D3" s="3728"/>
      <c r="E3" s="3728"/>
      <c r="F3" s="3728"/>
      <c r="G3" s="3728"/>
      <c r="H3" s="3728"/>
      <c r="I3" s="3728"/>
      <c r="J3" s="3728"/>
      <c r="K3" s="3728"/>
      <c r="L3" s="3728"/>
      <c r="M3" s="3728"/>
      <c r="N3" s="3728"/>
      <c r="O3" s="3728"/>
      <c r="P3" s="3728"/>
      <c r="Q3" s="3728"/>
      <c r="R3" s="3728"/>
      <c r="S3" s="3728"/>
      <c r="T3" s="3728"/>
      <c r="U3" s="3728"/>
      <c r="V3" s="3728"/>
      <c r="W3" s="3728"/>
      <c r="X3" s="3728"/>
      <c r="Y3" s="3728"/>
      <c r="Z3" s="3728"/>
      <c r="AA3" s="3728"/>
      <c r="AB3" s="3728"/>
      <c r="AC3" s="3728"/>
      <c r="AD3" s="3728"/>
      <c r="AE3" s="3728"/>
      <c r="AF3" s="3728"/>
      <c r="AG3" s="3728"/>
      <c r="AH3" s="3728"/>
      <c r="AI3" s="3728"/>
      <c r="AJ3" s="3728"/>
      <c r="AK3" s="3728"/>
      <c r="AL3" s="3728"/>
      <c r="AM3" s="3728"/>
      <c r="AN3" s="3728"/>
      <c r="AO3" s="3728"/>
      <c r="AP3" s="3728"/>
      <c r="AQ3" s="3728"/>
      <c r="AR3" s="3728"/>
      <c r="AS3" s="3728"/>
      <c r="AT3" s="3728"/>
      <c r="AU3" s="3728"/>
      <c r="AV3" s="3728"/>
      <c r="AW3" s="3728"/>
      <c r="AX3" s="3728"/>
      <c r="AY3" s="3729"/>
    </row>
    <row r="4" spans="2:51" s="45" customFormat="1" ht="36" customHeight="1" x14ac:dyDescent="0.15">
      <c r="B4" s="3730" t="s">
        <v>1</v>
      </c>
      <c r="C4" s="3731"/>
      <c r="D4" s="3731"/>
      <c r="E4" s="3731"/>
      <c r="F4" s="3731"/>
      <c r="G4" s="3731"/>
      <c r="H4" s="3732" t="s">
        <v>576</v>
      </c>
      <c r="I4" s="3733"/>
      <c r="J4" s="3733"/>
      <c r="K4" s="3733"/>
      <c r="L4" s="3733"/>
      <c r="M4" s="3733"/>
      <c r="N4" s="3733"/>
      <c r="O4" s="3733"/>
      <c r="P4" s="3733"/>
      <c r="Q4" s="3733"/>
      <c r="R4" s="3733"/>
      <c r="S4" s="3733"/>
      <c r="T4" s="3733"/>
      <c r="U4" s="3733"/>
      <c r="V4" s="3733"/>
      <c r="W4" s="3733"/>
      <c r="X4" s="3733"/>
      <c r="Y4" s="3734"/>
      <c r="Z4" s="3735" t="s">
        <v>129</v>
      </c>
      <c r="AA4" s="3736"/>
      <c r="AB4" s="3736"/>
      <c r="AC4" s="3736"/>
      <c r="AD4" s="3736"/>
      <c r="AE4" s="3737"/>
      <c r="AF4" s="4310" t="s">
        <v>543</v>
      </c>
      <c r="AG4" s="4311"/>
      <c r="AH4" s="4311"/>
      <c r="AI4" s="4311"/>
      <c r="AJ4" s="4311"/>
      <c r="AK4" s="4311"/>
      <c r="AL4" s="4311"/>
      <c r="AM4" s="4311"/>
      <c r="AN4" s="4311"/>
      <c r="AO4" s="4311"/>
      <c r="AP4" s="4311"/>
      <c r="AQ4" s="4312"/>
      <c r="AR4" s="3744" t="s">
        <v>2</v>
      </c>
      <c r="AS4" s="3736"/>
      <c r="AT4" s="3736"/>
      <c r="AU4" s="3736"/>
      <c r="AV4" s="3736"/>
      <c r="AW4" s="3736"/>
      <c r="AX4" s="3736"/>
      <c r="AY4" s="3745"/>
    </row>
    <row r="5" spans="2:51" s="45" customFormat="1" ht="36" customHeight="1" x14ac:dyDescent="0.15">
      <c r="B5" s="3746" t="s">
        <v>3</v>
      </c>
      <c r="C5" s="3747"/>
      <c r="D5" s="3747"/>
      <c r="E5" s="3747"/>
      <c r="F5" s="3747"/>
      <c r="G5" s="3748"/>
      <c r="H5" s="3749" t="s">
        <v>544</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4313" t="s">
        <v>545</v>
      </c>
      <c r="AG5" s="4314"/>
      <c r="AH5" s="4314"/>
      <c r="AI5" s="4314"/>
      <c r="AJ5" s="4314"/>
      <c r="AK5" s="4314"/>
      <c r="AL5" s="4314"/>
      <c r="AM5" s="4314"/>
      <c r="AN5" s="4314"/>
      <c r="AO5" s="4314"/>
      <c r="AP5" s="4314"/>
      <c r="AQ5" s="4315"/>
      <c r="AR5" s="3798" t="s">
        <v>577</v>
      </c>
      <c r="AS5" s="3799"/>
      <c r="AT5" s="3799"/>
      <c r="AU5" s="3799"/>
      <c r="AV5" s="3799"/>
      <c r="AW5" s="3799"/>
      <c r="AX5" s="3799"/>
      <c r="AY5" s="3800"/>
    </row>
    <row r="6" spans="2:51" s="45" customFormat="1" ht="30.8" customHeight="1" x14ac:dyDescent="0.15">
      <c r="B6" s="3752" t="s">
        <v>5</v>
      </c>
      <c r="C6" s="3753"/>
      <c r="D6" s="3753"/>
      <c r="E6" s="3753"/>
      <c r="F6" s="3753"/>
      <c r="G6" s="3753"/>
      <c r="H6" s="4109" t="s">
        <v>547</v>
      </c>
      <c r="I6" s="4319"/>
      <c r="J6" s="4319"/>
      <c r="K6" s="4319"/>
      <c r="L6" s="4319"/>
      <c r="M6" s="4319"/>
      <c r="N6" s="4319"/>
      <c r="O6" s="4319"/>
      <c r="P6" s="4319"/>
      <c r="Q6" s="4319"/>
      <c r="R6" s="4319"/>
      <c r="S6" s="4319"/>
      <c r="T6" s="4319"/>
      <c r="U6" s="4319"/>
      <c r="V6" s="4319"/>
      <c r="W6" s="4319"/>
      <c r="X6" s="4319"/>
      <c r="Y6" s="4320"/>
      <c r="Z6" s="3804" t="s">
        <v>6</v>
      </c>
      <c r="AA6" s="3753"/>
      <c r="AB6" s="3753"/>
      <c r="AC6" s="3753"/>
      <c r="AD6" s="3753"/>
      <c r="AE6" s="3805"/>
      <c r="AF6" s="3806" t="s">
        <v>520</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4149" t="s">
        <v>548</v>
      </c>
      <c r="I7" s="4150"/>
      <c r="J7" s="4150"/>
      <c r="K7" s="4150"/>
      <c r="L7" s="4150"/>
      <c r="M7" s="4150"/>
      <c r="N7" s="4150"/>
      <c r="O7" s="4150"/>
      <c r="P7" s="4150"/>
      <c r="Q7" s="4150"/>
      <c r="R7" s="4150"/>
      <c r="S7" s="4150"/>
      <c r="T7" s="4150"/>
      <c r="U7" s="4150"/>
      <c r="V7" s="4150"/>
      <c r="W7" s="4150"/>
      <c r="X7" s="4150"/>
      <c r="Y7" s="4151"/>
      <c r="Z7" s="3785" t="s">
        <v>130</v>
      </c>
      <c r="AA7" s="3786"/>
      <c r="AB7" s="3786"/>
      <c r="AC7" s="3786"/>
      <c r="AD7" s="3786"/>
      <c r="AE7" s="3787"/>
      <c r="AF7" s="4302" t="s">
        <v>550</v>
      </c>
      <c r="AG7" s="3790"/>
      <c r="AH7" s="3790"/>
      <c r="AI7" s="3790"/>
      <c r="AJ7" s="3790"/>
      <c r="AK7" s="3790"/>
      <c r="AL7" s="3790"/>
      <c r="AM7" s="3790"/>
      <c r="AN7" s="3790"/>
      <c r="AO7" s="3790"/>
      <c r="AP7" s="3790"/>
      <c r="AQ7" s="3790"/>
      <c r="AR7" s="3790"/>
      <c r="AS7" s="3790"/>
      <c r="AT7" s="3790"/>
      <c r="AU7" s="3790"/>
      <c r="AV7" s="3790"/>
      <c r="AW7" s="3790"/>
      <c r="AX7" s="3790"/>
      <c r="AY7" s="3791"/>
    </row>
    <row r="8" spans="2:51" s="45" customFormat="1" ht="24.05" customHeight="1" x14ac:dyDescent="0.15">
      <c r="B8" s="3777"/>
      <c r="C8" s="3778"/>
      <c r="D8" s="3778"/>
      <c r="E8" s="3778"/>
      <c r="F8" s="3778"/>
      <c r="G8" s="3778"/>
      <c r="H8" s="4152"/>
      <c r="I8" s="4153"/>
      <c r="J8" s="4153"/>
      <c r="K8" s="4153"/>
      <c r="L8" s="4153"/>
      <c r="M8" s="4153"/>
      <c r="N8" s="4153"/>
      <c r="O8" s="4153"/>
      <c r="P8" s="4153"/>
      <c r="Q8" s="4153"/>
      <c r="R8" s="4153"/>
      <c r="S8" s="4153"/>
      <c r="T8" s="4153"/>
      <c r="U8" s="4153"/>
      <c r="V8" s="4153"/>
      <c r="W8" s="4153"/>
      <c r="X8" s="4153"/>
      <c r="Y8" s="4154"/>
      <c r="Z8" s="3788"/>
      <c r="AA8" s="3786"/>
      <c r="AB8" s="3786"/>
      <c r="AC8" s="3786"/>
      <c r="AD8" s="3786"/>
      <c r="AE8" s="3787"/>
      <c r="AF8" s="3792"/>
      <c r="AG8" s="3793"/>
      <c r="AH8" s="3793"/>
      <c r="AI8" s="3793"/>
      <c r="AJ8" s="3793"/>
      <c r="AK8" s="3793"/>
      <c r="AL8" s="3793"/>
      <c r="AM8" s="3793"/>
      <c r="AN8" s="3793"/>
      <c r="AO8" s="3793"/>
      <c r="AP8" s="3793"/>
      <c r="AQ8" s="3793"/>
      <c r="AR8" s="3793"/>
      <c r="AS8" s="3793"/>
      <c r="AT8" s="3793"/>
      <c r="AU8" s="3793"/>
      <c r="AV8" s="3793"/>
      <c r="AW8" s="3793"/>
      <c r="AX8" s="3793"/>
      <c r="AY8" s="3794"/>
    </row>
    <row r="9" spans="2:51" s="45" customFormat="1" ht="103.75" customHeight="1" x14ac:dyDescent="0.15">
      <c r="B9" s="3752" t="s">
        <v>113</v>
      </c>
      <c r="C9" s="3753"/>
      <c r="D9" s="3753"/>
      <c r="E9" s="3753"/>
      <c r="F9" s="3753"/>
      <c r="G9" s="3753"/>
      <c r="H9" s="3754" t="s">
        <v>578</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37.30000000000001" customHeight="1" x14ac:dyDescent="0.15">
      <c r="B10" s="3752" t="s">
        <v>114</v>
      </c>
      <c r="C10" s="3753"/>
      <c r="D10" s="3753"/>
      <c r="E10" s="3753"/>
      <c r="F10" s="3753"/>
      <c r="G10" s="3753"/>
      <c r="H10" s="3754" t="s">
        <v>579</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230</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4344" t="s">
        <v>580</v>
      </c>
      <c r="AM13" s="4344"/>
      <c r="AN13" s="4344"/>
      <c r="AO13" s="4344"/>
      <c r="AP13" s="4344"/>
      <c r="AQ13" s="4344"/>
      <c r="AR13" s="4344"/>
      <c r="AS13" s="3828" t="s">
        <v>581</v>
      </c>
      <c r="AT13" s="3828"/>
      <c r="AU13" s="3828"/>
      <c r="AV13" s="3828"/>
      <c r="AW13" s="3828"/>
      <c r="AX13" s="3828"/>
      <c r="AY13" s="4294"/>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4345">
        <v>995</v>
      </c>
      <c r="AF14" s="4345"/>
      <c r="AG14" s="4345"/>
      <c r="AH14" s="4345"/>
      <c r="AI14" s="4345"/>
      <c r="AJ14" s="4345"/>
      <c r="AK14" s="4345"/>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v>-886</v>
      </c>
      <c r="AF15" s="3817"/>
      <c r="AG15" s="3817"/>
      <c r="AH15" s="3817"/>
      <c r="AI15" s="3817"/>
      <c r="AJ15" s="3817"/>
      <c r="AK15" s="3817"/>
      <c r="AL15" s="3817">
        <v>886</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109</v>
      </c>
      <c r="AF16" s="3844"/>
      <c r="AG16" s="3844"/>
      <c r="AH16" s="3844"/>
      <c r="AI16" s="3844"/>
      <c r="AJ16" s="3844"/>
      <c r="AK16" s="3844"/>
      <c r="AL16" s="3844">
        <v>1386</v>
      </c>
      <c r="AM16" s="3844"/>
      <c r="AN16" s="3844"/>
      <c r="AO16" s="3844"/>
      <c r="AP16" s="3844"/>
      <c r="AQ16" s="3844"/>
      <c r="AR16" s="3844"/>
      <c r="AS16" s="3844" t="s">
        <v>107</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0</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8" t="s">
        <v>102</v>
      </c>
      <c r="R18" s="3838"/>
      <c r="S18" s="3838"/>
      <c r="T18" s="3838"/>
      <c r="U18" s="3838"/>
      <c r="V18" s="3838"/>
      <c r="W18" s="3838"/>
      <c r="X18" s="3838" t="s">
        <v>102</v>
      </c>
      <c r="Y18" s="3838"/>
      <c r="Z18" s="3838"/>
      <c r="AA18" s="3838"/>
      <c r="AB18" s="3838"/>
      <c r="AC18" s="3838"/>
      <c r="AD18" s="3838"/>
      <c r="AE18" s="3838" t="s">
        <v>102</v>
      </c>
      <c r="AF18" s="3838"/>
      <c r="AG18" s="3838"/>
      <c r="AH18" s="3838"/>
      <c r="AI18" s="3838"/>
      <c r="AJ18" s="3838"/>
      <c r="AK18" s="3838"/>
      <c r="AL18" s="3839"/>
      <c r="AM18" s="3839"/>
      <c r="AN18" s="3839"/>
      <c r="AO18" s="3839"/>
      <c r="AP18" s="3839"/>
      <c r="AQ18" s="3839"/>
      <c r="AR18" s="3839"/>
      <c r="AS18" s="3839"/>
      <c r="AT18" s="3839"/>
      <c r="AU18" s="3839"/>
      <c r="AV18" s="3839"/>
      <c r="AW18" s="3839"/>
      <c r="AX18" s="3839"/>
      <c r="AY18" s="3840"/>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38.950000000000003" customHeight="1" x14ac:dyDescent="0.15">
      <c r="B20" s="3863"/>
      <c r="C20" s="3864"/>
      <c r="D20" s="3864"/>
      <c r="E20" s="3864"/>
      <c r="F20" s="3864"/>
      <c r="G20" s="3865"/>
      <c r="H20" s="3848" t="s">
        <v>554</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172</v>
      </c>
      <c r="AD20" s="3857"/>
      <c r="AE20" s="3857"/>
      <c r="AF20" s="3858" t="s">
        <v>172</v>
      </c>
      <c r="AG20" s="3858"/>
      <c r="AH20" s="3858"/>
      <c r="AI20" s="3858"/>
      <c r="AJ20" s="3858"/>
      <c r="AK20" s="3858" t="s">
        <v>172</v>
      </c>
      <c r="AL20" s="3858"/>
      <c r="AM20" s="3858"/>
      <c r="AN20" s="3858"/>
      <c r="AO20" s="3858"/>
      <c r="AP20" s="3858" t="s">
        <v>172</v>
      </c>
      <c r="AQ20" s="3858"/>
      <c r="AR20" s="3858"/>
      <c r="AS20" s="3858"/>
      <c r="AT20" s="3858"/>
      <c r="AU20" s="3858" t="s">
        <v>172</v>
      </c>
      <c r="AV20" s="3858"/>
      <c r="AW20" s="3858"/>
      <c r="AX20" s="3858"/>
      <c r="AY20" s="3862"/>
    </row>
    <row r="21" spans="2:51" s="45" customFormat="1" ht="38.950000000000003"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172</v>
      </c>
      <c r="AG21" s="3873"/>
      <c r="AH21" s="3873"/>
      <c r="AI21" s="3873"/>
      <c r="AJ21" s="3873"/>
      <c r="AK21" s="3873" t="s">
        <v>172</v>
      </c>
      <c r="AL21" s="3873"/>
      <c r="AM21" s="3873"/>
      <c r="AN21" s="3873"/>
      <c r="AO21" s="3873"/>
      <c r="AP21" s="3873" t="s">
        <v>172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3858" t="s">
        <v>172</v>
      </c>
      <c r="AV23" s="3858"/>
      <c r="AW23" s="3858"/>
      <c r="AX23" s="3858"/>
      <c r="AY23" s="3862"/>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171</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3858" t="s">
        <v>172</v>
      </c>
      <c r="AV26" s="3858"/>
      <c r="AW26" s="3858"/>
      <c r="AX26" s="3858"/>
      <c r="AY26" s="3862"/>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171</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7.95" customHeight="1" x14ac:dyDescent="0.15">
      <c r="B35" s="3883"/>
      <c r="C35" s="3884"/>
      <c r="D35" s="3884"/>
      <c r="E35" s="3884"/>
      <c r="F35" s="3884"/>
      <c r="G35" s="3885"/>
      <c r="H35" s="3848" t="s">
        <v>102</v>
      </c>
      <c r="I35" s="3849"/>
      <c r="J35" s="3849"/>
      <c r="K35" s="3849"/>
      <c r="L35" s="3849"/>
      <c r="M35" s="3849"/>
      <c r="N35" s="3849"/>
      <c r="O35" s="3849"/>
      <c r="P35" s="3849"/>
      <c r="Q35" s="3849"/>
      <c r="R35" s="3849"/>
      <c r="S35" s="3849"/>
      <c r="T35" s="3849"/>
      <c r="U35" s="3849"/>
      <c r="V35" s="3849"/>
      <c r="W35" s="3849"/>
      <c r="X35" s="3849"/>
      <c r="Y35" s="3850"/>
      <c r="Z35" s="3892" t="s">
        <v>32</v>
      </c>
      <c r="AA35" s="3893"/>
      <c r="AB35" s="3894"/>
      <c r="AC35" s="3898" t="s">
        <v>172</v>
      </c>
      <c r="AD35" s="3899"/>
      <c r="AE35" s="3900"/>
      <c r="AF35" s="3873" t="s">
        <v>172</v>
      </c>
      <c r="AG35" s="3873"/>
      <c r="AH35" s="3873"/>
      <c r="AI35" s="3873"/>
      <c r="AJ35" s="3873"/>
      <c r="AK35" s="3873" t="s">
        <v>172</v>
      </c>
      <c r="AL35" s="3873"/>
      <c r="AM35" s="3873"/>
      <c r="AN35" s="3873"/>
      <c r="AO35" s="3873"/>
      <c r="AP35" s="3873" t="s">
        <v>172</v>
      </c>
      <c r="AQ35" s="3873"/>
      <c r="AR35" s="3873"/>
      <c r="AS35" s="3873"/>
      <c r="AT35" s="3873"/>
      <c r="AU35" s="3904" t="s">
        <v>33</v>
      </c>
      <c r="AV35" s="3877"/>
      <c r="AW35" s="3877"/>
      <c r="AX35" s="3877"/>
      <c r="AY35" s="3905"/>
    </row>
    <row r="36" spans="2:51" s="45" customFormat="1" ht="47.95" customHeight="1" x14ac:dyDescent="0.15">
      <c r="B36" s="3886"/>
      <c r="C36" s="3887"/>
      <c r="D36" s="3887"/>
      <c r="E36" s="3887"/>
      <c r="F36" s="3887"/>
      <c r="G36" s="3888"/>
      <c r="H36" s="3851"/>
      <c r="I36" s="3852"/>
      <c r="J36" s="3852"/>
      <c r="K36" s="3852"/>
      <c r="L36" s="3852"/>
      <c r="M36" s="3852"/>
      <c r="N36" s="3852"/>
      <c r="O36" s="3852"/>
      <c r="P36" s="3852"/>
      <c r="Q36" s="3852"/>
      <c r="R36" s="3852"/>
      <c r="S36" s="3852"/>
      <c r="T36" s="3852"/>
      <c r="U36" s="3852"/>
      <c r="V36" s="3852"/>
      <c r="W36" s="3852"/>
      <c r="X36" s="3852"/>
      <c r="Y36" s="3853"/>
      <c r="Z36" s="3895"/>
      <c r="AA36" s="3896"/>
      <c r="AB36" s="3897"/>
      <c r="AC36" s="3901"/>
      <c r="AD36" s="3902"/>
      <c r="AE36" s="3903"/>
      <c r="AF36" s="3741" t="s">
        <v>172</v>
      </c>
      <c r="AG36" s="3742"/>
      <c r="AH36" s="3742"/>
      <c r="AI36" s="3742"/>
      <c r="AJ36" s="3743"/>
      <c r="AK36" s="3741" t="s">
        <v>236</v>
      </c>
      <c r="AL36" s="3742"/>
      <c r="AM36" s="3742"/>
      <c r="AN36" s="3742"/>
      <c r="AO36" s="3743"/>
      <c r="AP36" s="3741" t="s">
        <v>236</v>
      </c>
      <c r="AQ36" s="3742"/>
      <c r="AR36" s="3742"/>
      <c r="AS36" s="3742"/>
      <c r="AT36" s="3743"/>
      <c r="AU36" s="3741" t="s">
        <v>237</v>
      </c>
      <c r="AV36" s="3742"/>
      <c r="AW36" s="3742"/>
      <c r="AX36" s="3742"/>
      <c r="AY36" s="3913"/>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172</v>
      </c>
      <c r="AD38" s="3899"/>
      <c r="AE38" s="3900"/>
      <c r="AF38" s="3873" t="s">
        <v>172</v>
      </c>
      <c r="AG38" s="3873"/>
      <c r="AH38" s="3873"/>
      <c r="AI38" s="3873"/>
      <c r="AJ38" s="3873"/>
      <c r="AK38" s="3873" t="s">
        <v>172</v>
      </c>
      <c r="AL38" s="3873"/>
      <c r="AM38" s="3873"/>
      <c r="AN38" s="3873"/>
      <c r="AO38" s="3873"/>
      <c r="AP38" s="3873" t="s">
        <v>172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172</v>
      </c>
      <c r="AG39" s="3742"/>
      <c r="AH39" s="3742"/>
      <c r="AI39" s="3742"/>
      <c r="AJ39" s="3743"/>
      <c r="AK39" s="3741" t="s">
        <v>175</v>
      </c>
      <c r="AL39" s="3742"/>
      <c r="AM39" s="3742"/>
      <c r="AN39" s="3742"/>
      <c r="AO39" s="3743"/>
      <c r="AP39" s="3741" t="s">
        <v>175</v>
      </c>
      <c r="AQ39" s="3742"/>
      <c r="AR39" s="3742"/>
      <c r="AS39" s="3742"/>
      <c r="AT39" s="3743"/>
      <c r="AU39" s="3741" t="s">
        <v>176</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172</v>
      </c>
      <c r="AD41" s="3899"/>
      <c r="AE41" s="3900"/>
      <c r="AF41" s="3873" t="s">
        <v>172</v>
      </c>
      <c r="AG41" s="3873"/>
      <c r="AH41" s="3873"/>
      <c r="AI41" s="3873"/>
      <c r="AJ41" s="3873"/>
      <c r="AK41" s="3873" t="s">
        <v>172</v>
      </c>
      <c r="AL41" s="3873"/>
      <c r="AM41" s="3873"/>
      <c r="AN41" s="3873"/>
      <c r="AO41" s="3873"/>
      <c r="AP41" s="3873" t="s">
        <v>172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172</v>
      </c>
      <c r="AG42" s="3742"/>
      <c r="AH42" s="3742"/>
      <c r="AI42" s="3742"/>
      <c r="AJ42" s="3743"/>
      <c r="AK42" s="3741" t="s">
        <v>175</v>
      </c>
      <c r="AL42" s="3742"/>
      <c r="AM42" s="3742"/>
      <c r="AN42" s="3742"/>
      <c r="AO42" s="3743"/>
      <c r="AP42" s="3741" t="s">
        <v>175</v>
      </c>
      <c r="AQ42" s="3742"/>
      <c r="AR42" s="3742"/>
      <c r="AS42" s="3742"/>
      <c r="AT42" s="3743"/>
      <c r="AU42" s="3741" t="s">
        <v>176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60.25" customHeight="1" x14ac:dyDescent="0.15">
      <c r="B49" s="3880" t="s">
        <v>34</v>
      </c>
      <c r="C49" s="3881"/>
      <c r="D49" s="3881"/>
      <c r="E49" s="3881"/>
      <c r="F49" s="3881"/>
      <c r="G49" s="3881"/>
      <c r="H49" s="4066" t="s">
        <v>241</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102</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23.1" customHeight="1" x14ac:dyDescent="0.15">
      <c r="B55" s="3946"/>
      <c r="C55" s="3947"/>
      <c r="D55" s="4182" t="s">
        <v>290</v>
      </c>
      <c r="E55" s="4183"/>
      <c r="F55" s="4183"/>
      <c r="G55" s="4183"/>
      <c r="H55" s="4183"/>
      <c r="I55" s="4183"/>
      <c r="J55" s="4183"/>
      <c r="K55" s="4183"/>
      <c r="L55" s="4184"/>
      <c r="M55" s="3928">
        <v>144</v>
      </c>
      <c r="N55" s="3928"/>
      <c r="O55" s="3928"/>
      <c r="P55" s="3928"/>
      <c r="Q55" s="3928"/>
      <c r="R55" s="3928"/>
      <c r="S55" s="4347">
        <v>0</v>
      </c>
      <c r="T55" s="4347"/>
      <c r="U55" s="4347"/>
      <c r="V55" s="4347"/>
      <c r="W55" s="4347"/>
      <c r="X55" s="4347"/>
      <c r="Y55" s="4297" t="s">
        <v>172</v>
      </c>
      <c r="Z55" s="4208"/>
      <c r="AA55" s="4208"/>
      <c r="AB55" s="4208"/>
      <c r="AC55" s="4208"/>
      <c r="AD55" s="4208"/>
      <c r="AE55" s="4208"/>
      <c r="AF55" s="4208"/>
      <c r="AG55" s="4208"/>
      <c r="AH55" s="4208"/>
      <c r="AI55" s="4208"/>
      <c r="AJ55" s="4208"/>
      <c r="AK55" s="4208"/>
      <c r="AL55" s="4208"/>
      <c r="AM55" s="4208"/>
      <c r="AN55" s="4208"/>
      <c r="AO55" s="4208"/>
      <c r="AP55" s="4208"/>
      <c r="AQ55" s="4208"/>
      <c r="AR55" s="4208"/>
      <c r="AS55" s="4208"/>
      <c r="AT55" s="4208"/>
      <c r="AU55" s="4208"/>
      <c r="AV55" s="4208"/>
      <c r="AW55" s="4208"/>
      <c r="AX55" s="4208"/>
      <c r="AY55" s="4298"/>
    </row>
    <row r="56" spans="2:51" s="45" customFormat="1" ht="23.1" customHeight="1" x14ac:dyDescent="0.15">
      <c r="B56" s="3946"/>
      <c r="C56" s="3947"/>
      <c r="D56" s="3938" t="s">
        <v>289</v>
      </c>
      <c r="E56" s="3939"/>
      <c r="F56" s="3939"/>
      <c r="G56" s="3939"/>
      <c r="H56" s="3939"/>
      <c r="I56" s="3939"/>
      <c r="J56" s="3939"/>
      <c r="K56" s="3939"/>
      <c r="L56" s="3940"/>
      <c r="M56" s="3943">
        <v>132</v>
      </c>
      <c r="N56" s="3943"/>
      <c r="O56" s="3943"/>
      <c r="P56" s="3943"/>
      <c r="Q56" s="3943"/>
      <c r="R56" s="3943"/>
      <c r="S56" s="4346">
        <v>0</v>
      </c>
      <c r="T56" s="4346"/>
      <c r="U56" s="4346"/>
      <c r="V56" s="4346"/>
      <c r="W56" s="4346"/>
      <c r="X56" s="4346"/>
      <c r="Y56" s="4299" t="s">
        <v>172</v>
      </c>
      <c r="Z56" s="4300"/>
      <c r="AA56" s="4300"/>
      <c r="AB56" s="4300"/>
      <c r="AC56" s="4300"/>
      <c r="AD56" s="4300"/>
      <c r="AE56" s="4300"/>
      <c r="AF56" s="4300"/>
      <c r="AG56" s="4300"/>
      <c r="AH56" s="4300"/>
      <c r="AI56" s="4300"/>
      <c r="AJ56" s="4300"/>
      <c r="AK56" s="4300"/>
      <c r="AL56" s="4300"/>
      <c r="AM56" s="4300"/>
      <c r="AN56" s="4300"/>
      <c r="AO56" s="4300"/>
      <c r="AP56" s="4300"/>
      <c r="AQ56" s="4300"/>
      <c r="AR56" s="4300"/>
      <c r="AS56" s="4300"/>
      <c r="AT56" s="4300"/>
      <c r="AU56" s="4300"/>
      <c r="AV56" s="4300"/>
      <c r="AW56" s="4300"/>
      <c r="AX56" s="4300"/>
      <c r="AY56" s="4301"/>
    </row>
    <row r="57" spans="2:51" s="45" customFormat="1" ht="22.6" customHeight="1" x14ac:dyDescent="0.15">
      <c r="B57" s="3946"/>
      <c r="C57" s="3947"/>
      <c r="D57" s="3938" t="s">
        <v>446</v>
      </c>
      <c r="E57" s="3939"/>
      <c r="F57" s="3939"/>
      <c r="G57" s="3939"/>
      <c r="H57" s="3939"/>
      <c r="I57" s="3939"/>
      <c r="J57" s="3939"/>
      <c r="K57" s="3939"/>
      <c r="L57" s="3940"/>
      <c r="M57" s="3943">
        <v>200</v>
      </c>
      <c r="N57" s="3943"/>
      <c r="O57" s="3943"/>
      <c r="P57" s="3943"/>
      <c r="Q57" s="3943"/>
      <c r="R57" s="3943"/>
      <c r="S57" s="4346">
        <v>0</v>
      </c>
      <c r="T57" s="4346"/>
      <c r="U57" s="4346"/>
      <c r="V57" s="4346"/>
      <c r="W57" s="4346"/>
      <c r="X57" s="4346"/>
      <c r="Y57" s="4299" t="s">
        <v>555</v>
      </c>
      <c r="Z57" s="4300"/>
      <c r="AA57" s="4300"/>
      <c r="AB57" s="4300"/>
      <c r="AC57" s="4300"/>
      <c r="AD57" s="4300"/>
      <c r="AE57" s="4300"/>
      <c r="AF57" s="4300"/>
      <c r="AG57" s="4300"/>
      <c r="AH57" s="4300"/>
      <c r="AI57" s="4300"/>
      <c r="AJ57" s="4300"/>
      <c r="AK57" s="4300"/>
      <c r="AL57" s="4300"/>
      <c r="AM57" s="4300"/>
      <c r="AN57" s="4300"/>
      <c r="AO57" s="4300"/>
      <c r="AP57" s="4300"/>
      <c r="AQ57" s="4300"/>
      <c r="AR57" s="4300"/>
      <c r="AS57" s="4300"/>
      <c r="AT57" s="4300"/>
      <c r="AU57" s="4300"/>
      <c r="AV57" s="4300"/>
      <c r="AW57" s="4300"/>
      <c r="AX57" s="4300"/>
      <c r="AY57" s="4301"/>
    </row>
    <row r="58" spans="2:51" s="45" customFormat="1" ht="23.1" customHeight="1" x14ac:dyDescent="0.15">
      <c r="B58" s="3946"/>
      <c r="C58" s="3947"/>
      <c r="D58" s="3938" t="s">
        <v>556</v>
      </c>
      <c r="E58" s="3939"/>
      <c r="F58" s="3939"/>
      <c r="G58" s="3939"/>
      <c r="H58" s="3939"/>
      <c r="I58" s="3939"/>
      <c r="J58" s="3939"/>
      <c r="K58" s="3939"/>
      <c r="L58" s="3940"/>
      <c r="M58" s="3943">
        <v>24</v>
      </c>
      <c r="N58" s="3943"/>
      <c r="O58" s="3943"/>
      <c r="P58" s="3943"/>
      <c r="Q58" s="3943"/>
      <c r="R58" s="3943"/>
      <c r="S58" s="4346">
        <v>0</v>
      </c>
      <c r="T58" s="4346"/>
      <c r="U58" s="4346"/>
      <c r="V58" s="4346"/>
      <c r="W58" s="4346"/>
      <c r="X58" s="4346"/>
      <c r="Y58" s="4299" t="s">
        <v>172</v>
      </c>
      <c r="Z58" s="4300"/>
      <c r="AA58" s="4300"/>
      <c r="AB58" s="4300"/>
      <c r="AC58" s="4300"/>
      <c r="AD58" s="4300"/>
      <c r="AE58" s="4300"/>
      <c r="AF58" s="4300"/>
      <c r="AG58" s="4300"/>
      <c r="AH58" s="4300"/>
      <c r="AI58" s="4300"/>
      <c r="AJ58" s="4300"/>
      <c r="AK58" s="4300"/>
      <c r="AL58" s="4300"/>
      <c r="AM58" s="4300"/>
      <c r="AN58" s="4300"/>
      <c r="AO58" s="4300"/>
      <c r="AP58" s="4300"/>
      <c r="AQ58" s="4300"/>
      <c r="AR58" s="4300"/>
      <c r="AS58" s="4300"/>
      <c r="AT58" s="4300"/>
      <c r="AU58" s="4300"/>
      <c r="AV58" s="4300"/>
      <c r="AW58" s="4300"/>
      <c r="AX58" s="4300"/>
      <c r="AY58" s="4301"/>
    </row>
    <row r="59" spans="2:51" s="45" customFormat="1" ht="23.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c r="T59" s="3943"/>
      <c r="U59" s="3943"/>
      <c r="V59" s="3943"/>
      <c r="W59" s="3943"/>
      <c r="X59" s="3943"/>
      <c r="Y59" s="4299" t="s">
        <v>172</v>
      </c>
      <c r="Z59" s="4300"/>
      <c r="AA59" s="4300"/>
      <c r="AB59" s="4300"/>
      <c r="AC59" s="4300"/>
      <c r="AD59" s="4300"/>
      <c r="AE59" s="4300"/>
      <c r="AF59" s="4300"/>
      <c r="AG59" s="4300"/>
      <c r="AH59" s="4300"/>
      <c r="AI59" s="4300"/>
      <c r="AJ59" s="4300"/>
      <c r="AK59" s="4300"/>
      <c r="AL59" s="4300"/>
      <c r="AM59" s="4300"/>
      <c r="AN59" s="4300"/>
      <c r="AO59" s="4300"/>
      <c r="AP59" s="4300"/>
      <c r="AQ59" s="4300"/>
      <c r="AR59" s="4300"/>
      <c r="AS59" s="4300"/>
      <c r="AT59" s="4300"/>
      <c r="AU59" s="4300"/>
      <c r="AV59" s="4300"/>
      <c r="AW59" s="4300"/>
      <c r="AX59" s="4300"/>
      <c r="AY59" s="4301"/>
    </row>
    <row r="60" spans="2:51" s="45" customFormat="1" ht="23.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c r="T60" s="3943"/>
      <c r="U60" s="3943"/>
      <c r="V60" s="3943"/>
      <c r="W60" s="3943"/>
      <c r="X60" s="3943"/>
      <c r="Y60" s="4299" t="s">
        <v>172</v>
      </c>
      <c r="Z60" s="4300"/>
      <c r="AA60" s="4300"/>
      <c r="AB60" s="4300"/>
      <c r="AC60" s="4300"/>
      <c r="AD60" s="4300"/>
      <c r="AE60" s="4300"/>
      <c r="AF60" s="4300"/>
      <c r="AG60" s="4300"/>
      <c r="AH60" s="4300"/>
      <c r="AI60" s="4300"/>
      <c r="AJ60" s="4300"/>
      <c r="AK60" s="4300"/>
      <c r="AL60" s="4300"/>
      <c r="AM60" s="4300"/>
      <c r="AN60" s="4300"/>
      <c r="AO60" s="4300"/>
      <c r="AP60" s="4300"/>
      <c r="AQ60" s="4300"/>
      <c r="AR60" s="4300"/>
      <c r="AS60" s="4300"/>
      <c r="AT60" s="4300"/>
      <c r="AU60" s="4300"/>
      <c r="AV60" s="4300"/>
      <c r="AW60" s="4300"/>
      <c r="AX60" s="4300"/>
      <c r="AY60" s="4301"/>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c r="T61" s="3943"/>
      <c r="U61" s="3943"/>
      <c r="V61" s="3943"/>
      <c r="W61" s="3943"/>
      <c r="X61" s="3943"/>
      <c r="Y61" s="4299" t="s">
        <v>172</v>
      </c>
      <c r="Z61" s="4300"/>
      <c r="AA61" s="4300"/>
      <c r="AB61" s="4300"/>
      <c r="AC61" s="4300"/>
      <c r="AD61" s="4300"/>
      <c r="AE61" s="4300"/>
      <c r="AF61" s="4300"/>
      <c r="AG61" s="4300"/>
      <c r="AH61" s="4300"/>
      <c r="AI61" s="4300"/>
      <c r="AJ61" s="4300"/>
      <c r="AK61" s="4300"/>
      <c r="AL61" s="4300"/>
      <c r="AM61" s="4300"/>
      <c r="AN61" s="4300"/>
      <c r="AO61" s="4300"/>
      <c r="AP61" s="4300"/>
      <c r="AQ61" s="4300"/>
      <c r="AR61" s="4300"/>
      <c r="AS61" s="4300"/>
      <c r="AT61" s="4300"/>
      <c r="AU61" s="4300"/>
      <c r="AV61" s="4300"/>
      <c r="AW61" s="4300"/>
      <c r="AX61" s="4300"/>
      <c r="AY61" s="430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c r="T62" s="3943"/>
      <c r="U62" s="3943"/>
      <c r="V62" s="3943"/>
      <c r="W62" s="3943"/>
      <c r="X62" s="3943"/>
      <c r="Y62" s="4299" t="s">
        <v>172</v>
      </c>
      <c r="Z62" s="4300"/>
      <c r="AA62" s="4300"/>
      <c r="AB62" s="4300"/>
      <c r="AC62" s="4300"/>
      <c r="AD62" s="4300"/>
      <c r="AE62" s="4300"/>
      <c r="AF62" s="4300"/>
      <c r="AG62" s="4300"/>
      <c r="AH62" s="4300"/>
      <c r="AI62" s="4300"/>
      <c r="AJ62" s="4300"/>
      <c r="AK62" s="4300"/>
      <c r="AL62" s="4300"/>
      <c r="AM62" s="4300"/>
      <c r="AN62" s="4300"/>
      <c r="AO62" s="4300"/>
      <c r="AP62" s="4300"/>
      <c r="AQ62" s="4300"/>
      <c r="AR62" s="4300"/>
      <c r="AS62" s="4300"/>
      <c r="AT62" s="4300"/>
      <c r="AU62" s="4300"/>
      <c r="AV62" s="4300"/>
      <c r="AW62" s="4300"/>
      <c r="AX62" s="4300"/>
      <c r="AY62" s="430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c r="T63" s="3943"/>
      <c r="U63" s="3943"/>
      <c r="V63" s="3943"/>
      <c r="W63" s="3943"/>
      <c r="X63" s="3943"/>
      <c r="Y63" s="4299" t="s">
        <v>172</v>
      </c>
      <c r="Z63" s="4300"/>
      <c r="AA63" s="4300"/>
      <c r="AB63" s="4300"/>
      <c r="AC63" s="4300"/>
      <c r="AD63" s="4300"/>
      <c r="AE63" s="4300"/>
      <c r="AF63" s="4300"/>
      <c r="AG63" s="4300"/>
      <c r="AH63" s="4300"/>
      <c r="AI63" s="4300"/>
      <c r="AJ63" s="4300"/>
      <c r="AK63" s="4300"/>
      <c r="AL63" s="4300"/>
      <c r="AM63" s="4300"/>
      <c r="AN63" s="4300"/>
      <c r="AO63" s="4300"/>
      <c r="AP63" s="4300"/>
      <c r="AQ63" s="4300"/>
      <c r="AR63" s="4300"/>
      <c r="AS63" s="4300"/>
      <c r="AT63" s="4300"/>
      <c r="AU63" s="4300"/>
      <c r="AV63" s="4300"/>
      <c r="AW63" s="4300"/>
      <c r="AX63" s="4300"/>
      <c r="AY63" s="430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c r="T64" s="3943"/>
      <c r="U64" s="3943"/>
      <c r="V64" s="3943"/>
      <c r="W64" s="3943"/>
      <c r="X64" s="3943"/>
      <c r="Y64" s="4299" t="s">
        <v>172</v>
      </c>
      <c r="Z64" s="4300"/>
      <c r="AA64" s="4300"/>
      <c r="AB64" s="4300"/>
      <c r="AC64" s="4300"/>
      <c r="AD64" s="4300"/>
      <c r="AE64" s="4300"/>
      <c r="AF64" s="4300"/>
      <c r="AG64" s="4300"/>
      <c r="AH64" s="4300"/>
      <c r="AI64" s="4300"/>
      <c r="AJ64" s="4300"/>
      <c r="AK64" s="4300"/>
      <c r="AL64" s="4300"/>
      <c r="AM64" s="4300"/>
      <c r="AN64" s="4300"/>
      <c r="AO64" s="4300"/>
      <c r="AP64" s="4300"/>
      <c r="AQ64" s="4300"/>
      <c r="AR64" s="4300"/>
      <c r="AS64" s="4300"/>
      <c r="AT64" s="4300"/>
      <c r="AU64" s="4300"/>
      <c r="AV64" s="4300"/>
      <c r="AW64" s="4300"/>
      <c r="AX64" s="4300"/>
      <c r="AY64" s="430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c r="T65" s="3943"/>
      <c r="U65" s="3943"/>
      <c r="V65" s="3943"/>
      <c r="W65" s="3943"/>
      <c r="X65" s="3943"/>
      <c r="Y65" s="4299" t="s">
        <v>172</v>
      </c>
      <c r="Z65" s="4300"/>
      <c r="AA65" s="4300"/>
      <c r="AB65" s="4300"/>
      <c r="AC65" s="4300"/>
      <c r="AD65" s="4300"/>
      <c r="AE65" s="4300"/>
      <c r="AF65" s="4300"/>
      <c r="AG65" s="4300"/>
      <c r="AH65" s="4300"/>
      <c r="AI65" s="4300"/>
      <c r="AJ65" s="4300"/>
      <c r="AK65" s="4300"/>
      <c r="AL65" s="4300"/>
      <c r="AM65" s="4300"/>
      <c r="AN65" s="4300"/>
      <c r="AO65" s="4300"/>
      <c r="AP65" s="4300"/>
      <c r="AQ65" s="4300"/>
      <c r="AR65" s="4300"/>
      <c r="AS65" s="4300"/>
      <c r="AT65" s="4300"/>
      <c r="AU65" s="4300"/>
      <c r="AV65" s="4300"/>
      <c r="AW65" s="4300"/>
      <c r="AX65" s="4300"/>
      <c r="AY65" s="430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c r="T66" s="3957"/>
      <c r="U66" s="3957"/>
      <c r="V66" s="3957"/>
      <c r="W66" s="3957"/>
      <c r="X66" s="3957"/>
      <c r="Y66" s="4299" t="s">
        <v>172</v>
      </c>
      <c r="Z66" s="4300"/>
      <c r="AA66" s="4300"/>
      <c r="AB66" s="4300"/>
      <c r="AC66" s="4300"/>
      <c r="AD66" s="4300"/>
      <c r="AE66" s="4300"/>
      <c r="AF66" s="4300"/>
      <c r="AG66" s="4300"/>
      <c r="AH66" s="4300"/>
      <c r="AI66" s="4300"/>
      <c r="AJ66" s="4300"/>
      <c r="AK66" s="4300"/>
      <c r="AL66" s="4300"/>
      <c r="AM66" s="4300"/>
      <c r="AN66" s="4300"/>
      <c r="AO66" s="4300"/>
      <c r="AP66" s="4300"/>
      <c r="AQ66" s="4300"/>
      <c r="AR66" s="4300"/>
      <c r="AS66" s="4300"/>
      <c r="AT66" s="4300"/>
      <c r="AU66" s="4300"/>
      <c r="AV66" s="4300"/>
      <c r="AW66" s="4300"/>
      <c r="AX66" s="4300"/>
      <c r="AY66" s="4301"/>
    </row>
    <row r="67" spans="1:51" s="45" customFormat="1" ht="23.1" customHeight="1" x14ac:dyDescent="0.15">
      <c r="B67" s="3948"/>
      <c r="C67" s="3949"/>
      <c r="D67" s="4005" t="s">
        <v>21</v>
      </c>
      <c r="E67" s="4006"/>
      <c r="F67" s="4006"/>
      <c r="G67" s="4006"/>
      <c r="H67" s="4006"/>
      <c r="I67" s="4006"/>
      <c r="J67" s="4006"/>
      <c r="K67" s="4006"/>
      <c r="L67" s="4007"/>
      <c r="M67" s="4008">
        <v>500</v>
      </c>
      <c r="N67" s="4009"/>
      <c r="O67" s="4009"/>
      <c r="P67" s="4009"/>
      <c r="Q67" s="4009"/>
      <c r="R67" s="4010"/>
      <c r="S67" s="4008"/>
      <c r="T67" s="4009"/>
      <c r="U67" s="4009"/>
      <c r="V67" s="4009"/>
      <c r="W67" s="4009"/>
      <c r="X67" s="4010"/>
      <c r="Y67" s="4002" t="s">
        <v>172</v>
      </c>
      <c r="Z67" s="4001"/>
      <c r="AA67" s="4001"/>
      <c r="AB67" s="4001"/>
      <c r="AC67" s="4001"/>
      <c r="AD67" s="4001"/>
      <c r="AE67" s="4001"/>
      <c r="AF67" s="4001"/>
      <c r="AG67" s="4001"/>
      <c r="AH67" s="4001"/>
      <c r="AI67" s="4001"/>
      <c r="AJ67" s="4001"/>
      <c r="AK67" s="4001"/>
      <c r="AL67" s="4001"/>
      <c r="AM67" s="4001"/>
      <c r="AN67" s="4001"/>
      <c r="AO67" s="4001"/>
      <c r="AP67" s="4001"/>
      <c r="AQ67" s="4001"/>
      <c r="AR67" s="4001"/>
      <c r="AS67" s="4001"/>
      <c r="AT67" s="4001"/>
      <c r="AU67" s="4001"/>
      <c r="AV67" s="4001"/>
      <c r="AW67" s="4001"/>
      <c r="AX67" s="4001"/>
      <c r="AY67" s="400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4223" t="s">
        <v>557</v>
      </c>
      <c r="AI78" s="4224"/>
      <c r="AJ78" s="4224"/>
      <c r="AK78" s="4224"/>
      <c r="AL78" s="4224"/>
      <c r="AM78" s="4224"/>
      <c r="AN78" s="4224"/>
      <c r="AO78" s="4224"/>
      <c r="AP78" s="4224"/>
      <c r="AQ78" s="4224"/>
      <c r="AR78" s="4224"/>
      <c r="AS78" s="4224"/>
      <c r="AT78" s="4224"/>
      <c r="AU78" s="4224"/>
      <c r="AV78" s="4224"/>
      <c r="AW78" s="4224"/>
      <c r="AX78" s="4224"/>
      <c r="AY78" s="4333"/>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4334"/>
      <c r="AI79" s="4335"/>
      <c r="AJ79" s="4335"/>
      <c r="AK79" s="4335"/>
      <c r="AL79" s="4335"/>
      <c r="AM79" s="4335"/>
      <c r="AN79" s="4335"/>
      <c r="AO79" s="4335"/>
      <c r="AP79" s="4335"/>
      <c r="AQ79" s="4335"/>
      <c r="AR79" s="4335"/>
      <c r="AS79" s="4335"/>
      <c r="AT79" s="4335"/>
      <c r="AU79" s="4335"/>
      <c r="AV79" s="4335"/>
      <c r="AW79" s="4335"/>
      <c r="AX79" s="4335"/>
      <c r="AY79" s="4336"/>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4337"/>
      <c r="AI80" s="4338"/>
      <c r="AJ80" s="4338"/>
      <c r="AK80" s="4338"/>
      <c r="AL80" s="4338"/>
      <c r="AM80" s="4338"/>
      <c r="AN80" s="4338"/>
      <c r="AO80" s="4338"/>
      <c r="AP80" s="4338"/>
      <c r="AQ80" s="4338"/>
      <c r="AR80" s="4338"/>
      <c r="AS80" s="4338"/>
      <c r="AT80" s="4338"/>
      <c r="AU80" s="4338"/>
      <c r="AV80" s="4338"/>
      <c r="AW80" s="4338"/>
      <c r="AX80" s="4338"/>
      <c r="AY80" s="4339"/>
    </row>
    <row r="81" spans="1:51" s="45" customFormat="1" ht="26.2" customHeight="1" x14ac:dyDescent="0.15">
      <c r="A81" s="51"/>
      <c r="B81" s="3960" t="s">
        <v>53</v>
      </c>
      <c r="C81" s="3961"/>
      <c r="D81" s="3964" t="s">
        <v>101</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4297" t="s">
        <v>172</v>
      </c>
      <c r="AI81" s="4208"/>
      <c r="AJ81" s="4208"/>
      <c r="AK81" s="4208"/>
      <c r="AL81" s="4208"/>
      <c r="AM81" s="4208"/>
      <c r="AN81" s="4208"/>
      <c r="AO81" s="4208"/>
      <c r="AP81" s="4208"/>
      <c r="AQ81" s="4208"/>
      <c r="AR81" s="4208"/>
      <c r="AS81" s="4208"/>
      <c r="AT81" s="4208"/>
      <c r="AU81" s="4208"/>
      <c r="AV81" s="4208"/>
      <c r="AW81" s="4208"/>
      <c r="AX81" s="4208"/>
      <c r="AY81" s="4298"/>
    </row>
    <row r="82" spans="1:51" s="45" customFormat="1" ht="26.2" customHeight="1" x14ac:dyDescent="0.15">
      <c r="A82" s="51"/>
      <c r="B82" s="3960"/>
      <c r="C82" s="3961"/>
      <c r="D82" s="3979" t="s">
        <v>101</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4299"/>
      <c r="AI82" s="4300"/>
      <c r="AJ82" s="4300"/>
      <c r="AK82" s="4300"/>
      <c r="AL82" s="4300"/>
      <c r="AM82" s="4300"/>
      <c r="AN82" s="4300"/>
      <c r="AO82" s="4300"/>
      <c r="AP82" s="4300"/>
      <c r="AQ82" s="4300"/>
      <c r="AR82" s="4300"/>
      <c r="AS82" s="4300"/>
      <c r="AT82" s="4300"/>
      <c r="AU82" s="4300"/>
      <c r="AV82" s="4300"/>
      <c r="AW82" s="4300"/>
      <c r="AX82" s="4300"/>
      <c r="AY82" s="4301"/>
    </row>
    <row r="83" spans="1:51" s="45" customFormat="1" ht="26.2" customHeight="1" x14ac:dyDescent="0.15">
      <c r="A83" s="51"/>
      <c r="B83" s="3960"/>
      <c r="C83" s="3961"/>
      <c r="D83" s="3979" t="s">
        <v>101</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4299"/>
      <c r="AI83" s="4300"/>
      <c r="AJ83" s="4300"/>
      <c r="AK83" s="4300"/>
      <c r="AL83" s="4300"/>
      <c r="AM83" s="4300"/>
      <c r="AN83" s="4300"/>
      <c r="AO83" s="4300"/>
      <c r="AP83" s="4300"/>
      <c r="AQ83" s="4300"/>
      <c r="AR83" s="4300"/>
      <c r="AS83" s="4300"/>
      <c r="AT83" s="4300"/>
      <c r="AU83" s="4300"/>
      <c r="AV83" s="4300"/>
      <c r="AW83" s="4300"/>
      <c r="AX83" s="4300"/>
      <c r="AY83" s="4301"/>
    </row>
    <row r="84" spans="1:51" s="45" customFormat="1" ht="26.2" customHeight="1" x14ac:dyDescent="0.15">
      <c r="A84" s="51"/>
      <c r="B84" s="3960"/>
      <c r="C84" s="3961"/>
      <c r="D84" s="3979" t="s">
        <v>101</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4299"/>
      <c r="AI84" s="4300"/>
      <c r="AJ84" s="4300"/>
      <c r="AK84" s="4300"/>
      <c r="AL84" s="4300"/>
      <c r="AM84" s="4300"/>
      <c r="AN84" s="4300"/>
      <c r="AO84" s="4300"/>
      <c r="AP84" s="4300"/>
      <c r="AQ84" s="4300"/>
      <c r="AR84" s="4300"/>
      <c r="AS84" s="4300"/>
      <c r="AT84" s="4300"/>
      <c r="AU84" s="4300"/>
      <c r="AV84" s="4300"/>
      <c r="AW84" s="4300"/>
      <c r="AX84" s="4300"/>
      <c r="AY84" s="4301"/>
    </row>
    <row r="85" spans="1:51" s="45" customFormat="1" ht="26.2" customHeight="1" x14ac:dyDescent="0.15">
      <c r="A85" s="51"/>
      <c r="B85" s="3962"/>
      <c r="C85" s="3963"/>
      <c r="D85" s="3985" t="s">
        <v>101</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4002"/>
      <c r="AI85" s="4001"/>
      <c r="AJ85" s="4001"/>
      <c r="AK85" s="4001"/>
      <c r="AL85" s="4001"/>
      <c r="AM85" s="4001"/>
      <c r="AN85" s="4001"/>
      <c r="AO85" s="4001"/>
      <c r="AP85" s="4001"/>
      <c r="AQ85" s="4001"/>
      <c r="AR85" s="4001"/>
      <c r="AS85" s="4001"/>
      <c r="AT85" s="4001"/>
      <c r="AU85" s="4001"/>
      <c r="AV85" s="4001"/>
      <c r="AW85" s="4001"/>
      <c r="AX85" s="4001"/>
      <c r="AY85" s="4004"/>
    </row>
    <row r="86" spans="1:51" s="45" customFormat="1" ht="26.2" customHeight="1" x14ac:dyDescent="0.15">
      <c r="A86" s="51"/>
      <c r="B86" s="3958" t="s">
        <v>58</v>
      </c>
      <c r="C86" s="3959"/>
      <c r="D86" s="3964" t="s">
        <v>101</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4297" t="s">
        <v>172</v>
      </c>
      <c r="AI86" s="4208"/>
      <c r="AJ86" s="4208"/>
      <c r="AK86" s="4208"/>
      <c r="AL86" s="4208"/>
      <c r="AM86" s="4208"/>
      <c r="AN86" s="4208"/>
      <c r="AO86" s="4208"/>
      <c r="AP86" s="4208"/>
      <c r="AQ86" s="4208"/>
      <c r="AR86" s="4208"/>
      <c r="AS86" s="4208"/>
      <c r="AT86" s="4208"/>
      <c r="AU86" s="4208"/>
      <c r="AV86" s="4208"/>
      <c r="AW86" s="4208"/>
      <c r="AX86" s="4208"/>
      <c r="AY86" s="4298"/>
    </row>
    <row r="87" spans="1:51" s="45" customFormat="1" ht="26.2" customHeight="1" x14ac:dyDescent="0.15">
      <c r="A87" s="51"/>
      <c r="B87" s="3960"/>
      <c r="C87" s="3961"/>
      <c r="D87" s="3979" t="s">
        <v>101</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4299"/>
      <c r="AI87" s="4300"/>
      <c r="AJ87" s="4300"/>
      <c r="AK87" s="4300"/>
      <c r="AL87" s="4300"/>
      <c r="AM87" s="4300"/>
      <c r="AN87" s="4300"/>
      <c r="AO87" s="4300"/>
      <c r="AP87" s="4300"/>
      <c r="AQ87" s="4300"/>
      <c r="AR87" s="4300"/>
      <c r="AS87" s="4300"/>
      <c r="AT87" s="4300"/>
      <c r="AU87" s="4300"/>
      <c r="AV87" s="4300"/>
      <c r="AW87" s="4300"/>
      <c r="AX87" s="4300"/>
      <c r="AY87" s="4301"/>
    </row>
    <row r="88" spans="1:51" s="45" customFormat="1" ht="26.2" customHeight="1" x14ac:dyDescent="0.15">
      <c r="A88" s="51"/>
      <c r="B88" s="3960"/>
      <c r="C88" s="3961"/>
      <c r="D88" s="3979" t="s">
        <v>101</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4299"/>
      <c r="AI88" s="4300"/>
      <c r="AJ88" s="4300"/>
      <c r="AK88" s="4300"/>
      <c r="AL88" s="4300"/>
      <c r="AM88" s="4300"/>
      <c r="AN88" s="4300"/>
      <c r="AO88" s="4300"/>
      <c r="AP88" s="4300"/>
      <c r="AQ88" s="4300"/>
      <c r="AR88" s="4300"/>
      <c r="AS88" s="4300"/>
      <c r="AT88" s="4300"/>
      <c r="AU88" s="4300"/>
      <c r="AV88" s="4300"/>
      <c r="AW88" s="4300"/>
      <c r="AX88" s="4300"/>
      <c r="AY88" s="4301"/>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4299"/>
      <c r="AI89" s="4300"/>
      <c r="AJ89" s="4300"/>
      <c r="AK89" s="4300"/>
      <c r="AL89" s="4300"/>
      <c r="AM89" s="4300"/>
      <c r="AN89" s="4300"/>
      <c r="AO89" s="4300"/>
      <c r="AP89" s="4300"/>
      <c r="AQ89" s="4300"/>
      <c r="AR89" s="4300"/>
      <c r="AS89" s="4300"/>
      <c r="AT89" s="4300"/>
      <c r="AU89" s="4300"/>
      <c r="AV89" s="4300"/>
      <c r="AW89" s="4300"/>
      <c r="AX89" s="4300"/>
      <c r="AY89" s="4301"/>
    </row>
    <row r="90" spans="1:51" s="45" customFormat="1" ht="26.2" customHeight="1" x14ac:dyDescent="0.15">
      <c r="A90" s="51"/>
      <c r="B90" s="3960"/>
      <c r="C90" s="3961"/>
      <c r="D90" s="4056" t="s">
        <v>101</v>
      </c>
      <c r="E90" s="4057"/>
      <c r="F90" s="4057"/>
      <c r="G90" s="4058"/>
      <c r="H90" s="4059" t="s">
        <v>62</v>
      </c>
      <c r="I90" s="4060"/>
      <c r="J90" s="4060"/>
      <c r="K90" s="4060"/>
      <c r="L90" s="4060"/>
      <c r="M90" s="4060"/>
      <c r="N90" s="4060"/>
      <c r="O90" s="4060"/>
      <c r="P90" s="4060"/>
      <c r="Q90" s="4060"/>
      <c r="R90" s="4060"/>
      <c r="S90" s="4060"/>
      <c r="T90" s="4060"/>
      <c r="U90" s="4060"/>
      <c r="V90" s="4061" t="s">
        <v>172</v>
      </c>
      <c r="W90" s="4061"/>
      <c r="X90" s="4061"/>
      <c r="Y90" s="4061"/>
      <c r="Z90" s="4061" t="s">
        <v>172</v>
      </c>
      <c r="AA90" s="4061"/>
      <c r="AB90" s="4061"/>
      <c r="AC90" s="4061"/>
      <c r="AD90" s="4061" t="s">
        <v>172</v>
      </c>
      <c r="AE90" s="4061"/>
      <c r="AF90" s="4061"/>
      <c r="AG90" s="4062"/>
      <c r="AH90" s="4299"/>
      <c r="AI90" s="4300"/>
      <c r="AJ90" s="4300"/>
      <c r="AK90" s="4300"/>
      <c r="AL90" s="4300"/>
      <c r="AM90" s="4300"/>
      <c r="AN90" s="4300"/>
      <c r="AO90" s="4300"/>
      <c r="AP90" s="4300"/>
      <c r="AQ90" s="4300"/>
      <c r="AR90" s="4300"/>
      <c r="AS90" s="4300"/>
      <c r="AT90" s="4300"/>
      <c r="AU90" s="4300"/>
      <c r="AV90" s="4300"/>
      <c r="AW90" s="4300"/>
      <c r="AX90" s="4300"/>
      <c r="AY90" s="4301"/>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4002"/>
      <c r="AI91" s="4001"/>
      <c r="AJ91" s="4001"/>
      <c r="AK91" s="4001"/>
      <c r="AL91" s="4001"/>
      <c r="AM91" s="4001"/>
      <c r="AN91" s="4001"/>
      <c r="AO91" s="4001"/>
      <c r="AP91" s="4001"/>
      <c r="AQ91" s="4001"/>
      <c r="AR91" s="4001"/>
      <c r="AS91" s="4001"/>
      <c r="AT91" s="4001"/>
      <c r="AU91" s="4001"/>
      <c r="AV91" s="4001"/>
      <c r="AW91" s="4001"/>
      <c r="AX91" s="4001"/>
      <c r="AY91" s="4004"/>
    </row>
    <row r="92" spans="1:51" s="45" customFormat="1" ht="180.85" customHeight="1" thickBot="1" x14ac:dyDescent="0.2">
      <c r="A92" s="51"/>
      <c r="B92" s="4041" t="s">
        <v>64</v>
      </c>
      <c r="C92" s="4042"/>
      <c r="D92" s="4043" t="s">
        <v>560</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561</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27" t="s">
        <v>562</v>
      </c>
      <c r="H99" s="4025"/>
      <c r="I99" s="4025"/>
      <c r="J99" s="4025"/>
      <c r="K99" s="4025"/>
      <c r="L99" s="4025" t="s">
        <v>172</v>
      </c>
      <c r="M99" s="4025"/>
      <c r="N99" s="4025"/>
      <c r="O99" s="4025"/>
      <c r="P99" s="4025"/>
      <c r="Q99" s="4025" t="s">
        <v>172</v>
      </c>
      <c r="R99" s="4025"/>
      <c r="S99" s="4025"/>
      <c r="T99" s="4025"/>
      <c r="U99" s="4025"/>
      <c r="V99" s="4025" t="s">
        <v>172</v>
      </c>
      <c r="W99" s="4025"/>
      <c r="X99" s="4025"/>
      <c r="Y99" s="4025"/>
      <c r="Z99" s="4025"/>
      <c r="AA99" s="4025" t="s">
        <v>172</v>
      </c>
      <c r="AB99" s="4025"/>
      <c r="AC99" s="4025"/>
      <c r="AD99" s="4025"/>
      <c r="AE99" s="4025"/>
      <c r="AF99" s="4025" t="s">
        <v>172</v>
      </c>
      <c r="AG99" s="4025"/>
      <c r="AH99" s="4025"/>
      <c r="AI99" s="4025"/>
      <c r="AJ99" s="4025"/>
      <c r="AK99" s="4025" t="s">
        <v>172</v>
      </c>
      <c r="AL99" s="4025"/>
      <c r="AM99" s="4025"/>
      <c r="AN99" s="4025"/>
      <c r="AO99" s="4025"/>
      <c r="AP99" s="4025" t="s">
        <v>172</v>
      </c>
      <c r="AQ99" s="4025"/>
      <c r="AR99" s="4025"/>
      <c r="AS99" s="4025"/>
      <c r="AT99" s="4025"/>
      <c r="AU99" s="4025" t="s">
        <v>172</v>
      </c>
      <c r="AV99" s="4025"/>
      <c r="AW99" s="4025"/>
      <c r="AX99" s="4025"/>
      <c r="AY99" s="4028"/>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204.05" customHeight="1" thickBot="1" x14ac:dyDescent="0.2">
      <c r="A101" s="56"/>
      <c r="B101" s="4309"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88" t="s">
        <v>72</v>
      </c>
      <c r="C103" s="58"/>
      <c r="D103" s="58"/>
      <c r="E103" s="58"/>
      <c r="F103" s="58"/>
      <c r="G103" s="58"/>
      <c r="H103" s="58"/>
      <c r="I103" s="58"/>
      <c r="J103" s="58"/>
      <c r="K103" s="58"/>
      <c r="L103" s="59"/>
      <c r="M103" s="4084" t="s">
        <v>101</v>
      </c>
      <c r="N103" s="4085"/>
      <c r="O103" s="4085"/>
      <c r="P103" s="4085"/>
      <c r="Q103" s="4085"/>
      <c r="R103" s="4085"/>
      <c r="S103" s="4085"/>
      <c r="T103" s="4085"/>
      <c r="U103" s="4085"/>
      <c r="V103" s="4085"/>
      <c r="W103" s="4085"/>
      <c r="X103" s="4085"/>
      <c r="Y103" s="4085"/>
      <c r="Z103" s="4085"/>
      <c r="AA103" s="4194"/>
      <c r="AB103" s="89" t="s">
        <v>73</v>
      </c>
      <c r="AC103" s="58"/>
      <c r="AD103" s="58"/>
      <c r="AE103" s="58"/>
      <c r="AF103" s="58"/>
      <c r="AG103" s="58"/>
      <c r="AH103" s="58"/>
      <c r="AI103" s="58"/>
      <c r="AJ103" s="58"/>
      <c r="AK103" s="59"/>
      <c r="AL103" s="4084" t="s">
        <v>582</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sheetData>
  <sheetProtection formatColumns="0" formatRows="0" selectLockedCells="1"/>
  <mergeCells count="410">
    <mergeCell ref="M103:AA103"/>
    <mergeCell ref="AL103:AY103"/>
    <mergeCell ref="B98:AY98"/>
    <mergeCell ref="B99:F99"/>
    <mergeCell ref="G99:AY99"/>
    <mergeCell ref="B100:AY100"/>
    <mergeCell ref="B101:AY101"/>
    <mergeCell ref="B102:AY102"/>
    <mergeCell ref="D93:AY93"/>
    <mergeCell ref="D94:AY94"/>
    <mergeCell ref="D95:AY95"/>
    <mergeCell ref="B96:AY96"/>
    <mergeCell ref="B97:F97"/>
    <mergeCell ref="G97:AY97"/>
    <mergeCell ref="H85:AG85"/>
    <mergeCell ref="D90:G90"/>
    <mergeCell ref="H90:U90"/>
    <mergeCell ref="V90:AG90"/>
    <mergeCell ref="D91:G91"/>
    <mergeCell ref="H91:AG91"/>
    <mergeCell ref="B92:C92"/>
    <mergeCell ref="D92:AY92"/>
    <mergeCell ref="B86:C91"/>
    <mergeCell ref="D86:G86"/>
    <mergeCell ref="H86:AG86"/>
    <mergeCell ref="AH86:AY91"/>
    <mergeCell ref="D87:G87"/>
    <mergeCell ref="H87:AG87"/>
    <mergeCell ref="D88:G88"/>
    <mergeCell ref="H88:AG88"/>
    <mergeCell ref="D89:G89"/>
    <mergeCell ref="H89:AG89"/>
    <mergeCell ref="H79:AG79"/>
    <mergeCell ref="D80:G80"/>
    <mergeCell ref="H80:AG80"/>
    <mergeCell ref="B81:C85"/>
    <mergeCell ref="D81:G81"/>
    <mergeCell ref="H81:AG81"/>
    <mergeCell ref="D75:AY75"/>
    <mergeCell ref="B76:AY76"/>
    <mergeCell ref="D77:G77"/>
    <mergeCell ref="H77:AG77"/>
    <mergeCell ref="AH77:AY77"/>
    <mergeCell ref="B78:C80"/>
    <mergeCell ref="D78:G78"/>
    <mergeCell ref="H78:AG78"/>
    <mergeCell ref="AH78:AY80"/>
    <mergeCell ref="D79:G79"/>
    <mergeCell ref="AH81:AY85"/>
    <mergeCell ref="D82:G82"/>
    <mergeCell ref="H82:AG82"/>
    <mergeCell ref="D83:G83"/>
    <mergeCell ref="H83:AG83"/>
    <mergeCell ref="D84:G84"/>
    <mergeCell ref="H84:AG84"/>
    <mergeCell ref="D85:G85"/>
    <mergeCell ref="B70:C73"/>
    <mergeCell ref="D70:AY70"/>
    <mergeCell ref="D71:AY71"/>
    <mergeCell ref="D72:AY72"/>
    <mergeCell ref="D73:AY73"/>
    <mergeCell ref="D74:AY74"/>
    <mergeCell ref="D66:L66"/>
    <mergeCell ref="M66:R66"/>
    <mergeCell ref="S66:X66"/>
    <mergeCell ref="Y66:AY66"/>
    <mergeCell ref="D67:L67"/>
    <mergeCell ref="M67:R67"/>
    <mergeCell ref="S67:X67"/>
    <mergeCell ref="Y67:AY67"/>
    <mergeCell ref="D64:L64"/>
    <mergeCell ref="M64:R64"/>
    <mergeCell ref="S64:X64"/>
    <mergeCell ref="Y64:AY64"/>
    <mergeCell ref="D65:L65"/>
    <mergeCell ref="M65:R65"/>
    <mergeCell ref="S65:X65"/>
    <mergeCell ref="Y65:AY65"/>
    <mergeCell ref="D62:L62"/>
    <mergeCell ref="M62:R62"/>
    <mergeCell ref="S62:X62"/>
    <mergeCell ref="Y62:AY62"/>
    <mergeCell ref="D63:L63"/>
    <mergeCell ref="M63:R63"/>
    <mergeCell ref="S63:X63"/>
    <mergeCell ref="Y63:AY63"/>
    <mergeCell ref="Y61:AY61"/>
    <mergeCell ref="D58:L58"/>
    <mergeCell ref="M58:R58"/>
    <mergeCell ref="S58:X58"/>
    <mergeCell ref="Y58:AY58"/>
    <mergeCell ref="D59:L59"/>
    <mergeCell ref="M59:R59"/>
    <mergeCell ref="S59:X59"/>
    <mergeCell ref="Y59:AY59"/>
    <mergeCell ref="M56:R56"/>
    <mergeCell ref="S56:X56"/>
    <mergeCell ref="Y56:AY56"/>
    <mergeCell ref="D57:L57"/>
    <mergeCell ref="M57:R57"/>
    <mergeCell ref="S57:X57"/>
    <mergeCell ref="Y57:AY57"/>
    <mergeCell ref="B54:C67"/>
    <mergeCell ref="D54:L54"/>
    <mergeCell ref="M54:R54"/>
    <mergeCell ref="S54:X54"/>
    <mergeCell ref="Y54:AY54"/>
    <mergeCell ref="D55:L55"/>
    <mergeCell ref="M55:R55"/>
    <mergeCell ref="S55:X55"/>
    <mergeCell ref="Y55:AY55"/>
    <mergeCell ref="D56:L56"/>
    <mergeCell ref="D60:L60"/>
    <mergeCell ref="M60:R60"/>
    <mergeCell ref="S60:X60"/>
    <mergeCell ref="Y60:AY60"/>
    <mergeCell ref="D61:L61"/>
    <mergeCell ref="M61:R61"/>
    <mergeCell ref="S61:X61"/>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B49:G49"/>
    <mergeCell ref="H49:Y49"/>
    <mergeCell ref="Z49:AB49"/>
    <mergeCell ref="AC49:AY49"/>
    <mergeCell ref="H47:Y48"/>
    <mergeCell ref="Z47:AB48"/>
    <mergeCell ref="AC47:AE48"/>
    <mergeCell ref="AF47:AJ47"/>
    <mergeCell ref="AK47:AO47"/>
    <mergeCell ref="AP47:AT47"/>
    <mergeCell ref="B46:G48"/>
    <mergeCell ref="H46:Y46"/>
    <mergeCell ref="Z46:AB46"/>
    <mergeCell ref="AC46:AE46"/>
    <mergeCell ref="AF46:AJ46"/>
    <mergeCell ref="AK46:AO46"/>
    <mergeCell ref="AP46:AT46"/>
    <mergeCell ref="AU46:AY46"/>
    <mergeCell ref="AU47:AY47"/>
    <mergeCell ref="AF48:AJ48"/>
    <mergeCell ref="AK48:AO48"/>
    <mergeCell ref="AP48:AT48"/>
    <mergeCell ref="AU48:AY48"/>
    <mergeCell ref="B43:G45"/>
    <mergeCell ref="H43:Y43"/>
    <mergeCell ref="Z43:AB43"/>
    <mergeCell ref="AC43:AE43"/>
    <mergeCell ref="AF43:AJ43"/>
    <mergeCell ref="AK43:AO43"/>
    <mergeCell ref="AP43:AT43"/>
    <mergeCell ref="AU43:AY43"/>
    <mergeCell ref="H44:Y45"/>
    <mergeCell ref="Z44:AB45"/>
    <mergeCell ref="AC44:AE45"/>
    <mergeCell ref="AF44:AJ44"/>
    <mergeCell ref="AK44:AO44"/>
    <mergeCell ref="AP44:AT44"/>
    <mergeCell ref="AU44:AY44"/>
    <mergeCell ref="AF45:AJ45"/>
    <mergeCell ref="AK45:AO45"/>
    <mergeCell ref="AP45:AT45"/>
    <mergeCell ref="AU45:AY45"/>
    <mergeCell ref="B40:G42"/>
    <mergeCell ref="H40:Y40"/>
    <mergeCell ref="Z40:AB40"/>
    <mergeCell ref="AC40:AE40"/>
    <mergeCell ref="AF40:AJ40"/>
    <mergeCell ref="AK40:AO40"/>
    <mergeCell ref="AP40:AT40"/>
    <mergeCell ref="AU40:AY40"/>
    <mergeCell ref="H41:Y42"/>
    <mergeCell ref="Z41:AB42"/>
    <mergeCell ref="AC41:AE42"/>
    <mergeCell ref="AF41:AJ41"/>
    <mergeCell ref="AK41:AO41"/>
    <mergeCell ref="AP41:AT41"/>
    <mergeCell ref="AU41:AY41"/>
    <mergeCell ref="AF42:AJ42"/>
    <mergeCell ref="AK42:AO42"/>
    <mergeCell ref="AP42:AT42"/>
    <mergeCell ref="AU42:AY42"/>
    <mergeCell ref="AK37:AO37"/>
    <mergeCell ref="AP37:AT37"/>
    <mergeCell ref="AU37:AY37"/>
    <mergeCell ref="H38:Y39"/>
    <mergeCell ref="Z38:AB39"/>
    <mergeCell ref="AC38:AE39"/>
    <mergeCell ref="AF38:AJ38"/>
    <mergeCell ref="AK38:AO38"/>
    <mergeCell ref="AP38:AT38"/>
    <mergeCell ref="AU38:AY38"/>
    <mergeCell ref="AF39:AJ39"/>
    <mergeCell ref="AK39:AO39"/>
    <mergeCell ref="AP39:AT39"/>
    <mergeCell ref="AU39:AY39"/>
    <mergeCell ref="B37:G39"/>
    <mergeCell ref="H37:Y37"/>
    <mergeCell ref="Z37:AB37"/>
    <mergeCell ref="AC37:AE37"/>
    <mergeCell ref="AF37:AJ37"/>
    <mergeCell ref="H35:Y36"/>
    <mergeCell ref="Z35:AB36"/>
    <mergeCell ref="AC35:AE36"/>
    <mergeCell ref="AF35:AJ35"/>
    <mergeCell ref="B34:G36"/>
    <mergeCell ref="H34:Y34"/>
    <mergeCell ref="Z34:AB34"/>
    <mergeCell ref="AC34:AE34"/>
    <mergeCell ref="AF34:AJ34"/>
    <mergeCell ref="AU35:AY35"/>
    <mergeCell ref="AF36:AJ36"/>
    <mergeCell ref="AK36:AO36"/>
    <mergeCell ref="AP36:AT36"/>
    <mergeCell ref="AU36:AY36"/>
    <mergeCell ref="AK35:AO35"/>
    <mergeCell ref="AP35:AT35"/>
    <mergeCell ref="AP31:AT31"/>
    <mergeCell ref="AU31:AY31"/>
    <mergeCell ref="AF32:AJ32"/>
    <mergeCell ref="AK32:AO32"/>
    <mergeCell ref="AP32:AT32"/>
    <mergeCell ref="AU32:AY32"/>
    <mergeCell ref="B28:G30"/>
    <mergeCell ref="H28:Y28"/>
    <mergeCell ref="Z28:AB28"/>
    <mergeCell ref="AC28:AE28"/>
    <mergeCell ref="AF28:AJ28"/>
    <mergeCell ref="AK28:AO28"/>
    <mergeCell ref="AP28:AT28"/>
    <mergeCell ref="AU28:AY28"/>
    <mergeCell ref="AK34:AO34"/>
    <mergeCell ref="AP34:AT34"/>
    <mergeCell ref="AU34:AY34"/>
    <mergeCell ref="B31:G33"/>
    <mergeCell ref="H32:Y33"/>
    <mergeCell ref="Z32:AB32"/>
    <mergeCell ref="AC32:AE32"/>
    <mergeCell ref="Z33:AB33"/>
    <mergeCell ref="H31:Y31"/>
    <mergeCell ref="Z31:AB31"/>
    <mergeCell ref="AC31:AE31"/>
    <mergeCell ref="AF26:AJ26"/>
    <mergeCell ref="AK26:AO26"/>
    <mergeCell ref="AP26:AT26"/>
    <mergeCell ref="AU26:AY26"/>
    <mergeCell ref="Z27:AB27"/>
    <mergeCell ref="AF31:AJ31"/>
    <mergeCell ref="AK31:AO31"/>
    <mergeCell ref="AC33:AE33"/>
    <mergeCell ref="AF33:AJ33"/>
    <mergeCell ref="AK33:AO33"/>
    <mergeCell ref="AP33:AT33"/>
    <mergeCell ref="AU33:AY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U27:AY27"/>
    <mergeCell ref="B22:G24"/>
    <mergeCell ref="H22:Y22"/>
    <mergeCell ref="Z22:AB22"/>
    <mergeCell ref="AC22:AE22"/>
    <mergeCell ref="AF22:AJ22"/>
    <mergeCell ref="AK22:AO22"/>
    <mergeCell ref="AP22:AT22"/>
    <mergeCell ref="AU22:AY22"/>
    <mergeCell ref="H25:Y25"/>
    <mergeCell ref="Z25:AB25"/>
    <mergeCell ref="AC25:AE25"/>
    <mergeCell ref="AF25:AJ25"/>
    <mergeCell ref="AK25:AO25"/>
    <mergeCell ref="AC27:AE27"/>
    <mergeCell ref="AF27:AJ27"/>
    <mergeCell ref="AK27:AO27"/>
    <mergeCell ref="AP27:AT27"/>
    <mergeCell ref="B25:G27"/>
    <mergeCell ref="AP25:AT25"/>
    <mergeCell ref="AU25:AY25"/>
    <mergeCell ref="H26:Y27"/>
    <mergeCell ref="Z26:AB26"/>
    <mergeCell ref="AC26:AE26"/>
    <mergeCell ref="B19:G21"/>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19:AT19"/>
    <mergeCell ref="AU19:AY19"/>
    <mergeCell ref="H20:Y21"/>
    <mergeCell ref="Z20:AB20"/>
    <mergeCell ref="AC20:AE20"/>
    <mergeCell ref="AF20:AJ20"/>
    <mergeCell ref="AK20:AO20"/>
    <mergeCell ref="AP20:AT20"/>
    <mergeCell ref="AU20:AY20"/>
    <mergeCell ref="Z21:AB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H19:Y19"/>
    <mergeCell ref="Z19:AB19"/>
    <mergeCell ref="AC19:AE19"/>
    <mergeCell ref="AF19:AJ19"/>
    <mergeCell ref="AK19:AO19"/>
    <mergeCell ref="AC21:AE21"/>
    <mergeCell ref="AF21:AJ21"/>
    <mergeCell ref="AK21:AO21"/>
    <mergeCell ref="AP21:AT21"/>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9:G9"/>
    <mergeCell ref="H9:AY9"/>
    <mergeCell ref="B5:G5"/>
    <mergeCell ref="H5:Y5"/>
    <mergeCell ref="Z5:AE5"/>
    <mergeCell ref="AF5:AQ5"/>
    <mergeCell ref="AR5:AY5"/>
    <mergeCell ref="B6:G6"/>
    <mergeCell ref="H6:Y6"/>
    <mergeCell ref="Z6:AE6"/>
    <mergeCell ref="AF6:AY6"/>
    <mergeCell ref="AR1:AY2"/>
    <mergeCell ref="AK2:AQ2"/>
    <mergeCell ref="B3:AY3"/>
    <mergeCell ref="B4:G4"/>
    <mergeCell ref="H4:Y4"/>
    <mergeCell ref="Z4:AE4"/>
    <mergeCell ref="AF4:AQ4"/>
    <mergeCell ref="AR4:AY4"/>
    <mergeCell ref="B7:G8"/>
    <mergeCell ref="H7:Y8"/>
    <mergeCell ref="Z7:AE8"/>
    <mergeCell ref="AF7:AY8"/>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1" manualBreakCount="1">
    <brk id="68" max="51"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Y246"/>
  <sheetViews>
    <sheetView topLeftCell="A86" zoomScale="75" zoomScaleNormal="75" zoomScaleSheetLayoutView="70" zoomScalePageLayoutView="30" workbookViewId="0">
      <selection activeCell="BC85" sqref="BC85"/>
    </sheetView>
  </sheetViews>
  <sheetFormatPr defaultColWidth="9" defaultRowHeight="13.1" x14ac:dyDescent="0.15"/>
  <cols>
    <col min="1" max="2" width="2.21875" style="43" customWidth="1"/>
    <col min="3" max="3" width="3.6640625" style="43" customWidth="1"/>
    <col min="4" max="6" width="2.21875" style="43" customWidth="1"/>
    <col min="7" max="7" width="1.6640625" style="43" customWidth="1"/>
    <col min="8" max="25" width="2.21875" style="43" customWidth="1"/>
    <col min="26" max="28" width="2.77734375" style="43" customWidth="1"/>
    <col min="29" max="34" width="2.21875" style="43" customWidth="1"/>
    <col min="35" max="35" width="2.6640625" style="43" customWidth="1"/>
    <col min="36" max="36" width="3.44140625" style="43" customWidth="1"/>
    <col min="37" max="46" width="2.6640625" style="43" customWidth="1"/>
    <col min="47" max="47" width="3.44140625" style="43" customWidth="1"/>
    <col min="48" max="58" width="2.21875" style="43" customWidth="1"/>
    <col min="59" max="16384" width="9" style="43"/>
  </cols>
  <sheetData>
    <row r="1" spans="2:51" ht="23.25" customHeight="1" x14ac:dyDescent="0.15">
      <c r="AK1" s="4140"/>
      <c r="AL1" s="4140"/>
      <c r="AM1" s="4140"/>
      <c r="AN1" s="4140"/>
      <c r="AO1" s="4140"/>
      <c r="AP1" s="4140"/>
      <c r="AQ1" s="4140"/>
      <c r="AR1" s="3724" t="s">
        <v>583</v>
      </c>
      <c r="AS1" s="3724"/>
      <c r="AT1" s="3724"/>
      <c r="AU1" s="3724"/>
      <c r="AV1" s="3724"/>
      <c r="AW1" s="3724"/>
      <c r="AX1" s="3724"/>
      <c r="AY1" s="3724"/>
    </row>
    <row r="2" spans="2:51" s="45" customFormat="1" ht="21.8" customHeight="1" thickBot="1" x14ac:dyDescent="0.2">
      <c r="AK2" s="4141" t="s">
        <v>216</v>
      </c>
      <c r="AL2" s="4141"/>
      <c r="AM2" s="4141"/>
      <c r="AN2" s="4141"/>
      <c r="AO2" s="4141"/>
      <c r="AP2" s="4141"/>
      <c r="AQ2" s="4141"/>
      <c r="AR2" s="3725"/>
      <c r="AS2" s="3725"/>
      <c r="AT2" s="3725"/>
      <c r="AU2" s="3725"/>
      <c r="AV2" s="3725"/>
      <c r="AW2" s="3725"/>
      <c r="AX2" s="3725"/>
      <c r="AY2" s="3725"/>
    </row>
    <row r="3" spans="2:51" s="45" customFormat="1" ht="29.95" customHeight="1" thickBot="1" x14ac:dyDescent="0.2">
      <c r="B3" s="4142" t="s">
        <v>584</v>
      </c>
      <c r="C3" s="4143"/>
      <c r="D3" s="4143"/>
      <c r="E3" s="4143"/>
      <c r="F3" s="4143"/>
      <c r="G3" s="4143"/>
      <c r="H3" s="4143"/>
      <c r="I3" s="4143"/>
      <c r="J3" s="4143"/>
      <c r="K3" s="4143"/>
      <c r="L3" s="4143"/>
      <c r="M3" s="4143"/>
      <c r="N3" s="4143"/>
      <c r="O3" s="4143"/>
      <c r="P3" s="4143"/>
      <c r="Q3" s="4143"/>
      <c r="R3" s="4143"/>
      <c r="S3" s="4143"/>
      <c r="T3" s="4143"/>
      <c r="U3" s="4143"/>
      <c r="V3" s="4143"/>
      <c r="W3" s="4143"/>
      <c r="X3" s="4143"/>
      <c r="Y3" s="4143"/>
      <c r="Z3" s="4143"/>
      <c r="AA3" s="4143"/>
      <c r="AB3" s="4143"/>
      <c r="AC3" s="4143"/>
      <c r="AD3" s="4143"/>
      <c r="AE3" s="4143"/>
      <c r="AF3" s="4143"/>
      <c r="AG3" s="4143"/>
      <c r="AH3" s="4143"/>
      <c r="AI3" s="4143"/>
      <c r="AJ3" s="4143"/>
      <c r="AK3" s="4143"/>
      <c r="AL3" s="4143"/>
      <c r="AM3" s="4143"/>
      <c r="AN3" s="4143"/>
      <c r="AO3" s="4143"/>
      <c r="AP3" s="4143"/>
      <c r="AQ3" s="4143"/>
      <c r="AR3" s="4143"/>
      <c r="AS3" s="4143"/>
      <c r="AT3" s="4143"/>
      <c r="AU3" s="4143"/>
      <c r="AV3" s="4143"/>
      <c r="AW3" s="4143"/>
      <c r="AX3" s="4143"/>
      <c r="AY3" s="4144"/>
    </row>
    <row r="4" spans="2:51" s="45" customFormat="1" ht="33.049999999999997" customHeight="1" x14ac:dyDescent="0.15">
      <c r="B4" s="3730" t="s">
        <v>1</v>
      </c>
      <c r="C4" s="3731"/>
      <c r="D4" s="3731"/>
      <c r="E4" s="3731"/>
      <c r="F4" s="3731"/>
      <c r="G4" s="3731"/>
      <c r="H4" s="3732" t="s">
        <v>585</v>
      </c>
      <c r="I4" s="3733"/>
      <c r="J4" s="3733"/>
      <c r="K4" s="3733"/>
      <c r="L4" s="3733"/>
      <c r="M4" s="3733"/>
      <c r="N4" s="3733"/>
      <c r="O4" s="3733"/>
      <c r="P4" s="3733"/>
      <c r="Q4" s="3733"/>
      <c r="R4" s="3733"/>
      <c r="S4" s="3733"/>
      <c r="T4" s="3733"/>
      <c r="U4" s="3733"/>
      <c r="V4" s="3733"/>
      <c r="W4" s="3733"/>
      <c r="X4" s="3733"/>
      <c r="Y4" s="3734"/>
      <c r="Z4" s="3735" t="s">
        <v>129</v>
      </c>
      <c r="AA4" s="3736"/>
      <c r="AB4" s="3736"/>
      <c r="AC4" s="3736"/>
      <c r="AD4" s="3736"/>
      <c r="AE4" s="3737"/>
      <c r="AF4" s="3738" t="s">
        <v>220</v>
      </c>
      <c r="AG4" s="3739"/>
      <c r="AH4" s="3739"/>
      <c r="AI4" s="3739"/>
      <c r="AJ4" s="3739"/>
      <c r="AK4" s="3739"/>
      <c r="AL4" s="3739"/>
      <c r="AM4" s="3739"/>
      <c r="AN4" s="3739"/>
      <c r="AO4" s="3739"/>
      <c r="AP4" s="3739"/>
      <c r="AQ4" s="3740"/>
      <c r="AR4" s="3744" t="s">
        <v>2</v>
      </c>
      <c r="AS4" s="3736"/>
      <c r="AT4" s="3736"/>
      <c r="AU4" s="3736"/>
      <c r="AV4" s="3736"/>
      <c r="AW4" s="3736"/>
      <c r="AX4" s="3736"/>
      <c r="AY4" s="3745"/>
    </row>
    <row r="5" spans="2:51" s="45" customFormat="1" ht="28.15" customHeight="1" x14ac:dyDescent="0.15">
      <c r="B5" s="3746" t="s">
        <v>3</v>
      </c>
      <c r="C5" s="3747"/>
      <c r="D5" s="3747"/>
      <c r="E5" s="3747"/>
      <c r="F5" s="3747"/>
      <c r="G5" s="3748"/>
      <c r="H5" s="3749" t="s">
        <v>586</v>
      </c>
      <c r="I5" s="3750"/>
      <c r="J5" s="3750"/>
      <c r="K5" s="3750"/>
      <c r="L5" s="3750"/>
      <c r="M5" s="3750"/>
      <c r="N5" s="3750"/>
      <c r="O5" s="3750"/>
      <c r="P5" s="3750"/>
      <c r="Q5" s="3750"/>
      <c r="R5" s="3750"/>
      <c r="S5" s="3750"/>
      <c r="T5" s="3750"/>
      <c r="U5" s="3750"/>
      <c r="V5" s="3750"/>
      <c r="W5" s="3750"/>
      <c r="X5" s="3750"/>
      <c r="Y5" s="3751"/>
      <c r="Z5" s="3795" t="s">
        <v>4</v>
      </c>
      <c r="AA5" s="3796"/>
      <c r="AB5" s="3796"/>
      <c r="AC5" s="3796"/>
      <c r="AD5" s="3796"/>
      <c r="AE5" s="3797"/>
      <c r="AF5" s="3741"/>
      <c r="AG5" s="3742"/>
      <c r="AH5" s="3742"/>
      <c r="AI5" s="3742"/>
      <c r="AJ5" s="3742"/>
      <c r="AK5" s="3742"/>
      <c r="AL5" s="3742"/>
      <c r="AM5" s="3742"/>
      <c r="AN5" s="3742"/>
      <c r="AO5" s="3742"/>
      <c r="AP5" s="3742"/>
      <c r="AQ5" s="3743"/>
      <c r="AR5" s="3798" t="s">
        <v>587</v>
      </c>
      <c r="AS5" s="3799"/>
      <c r="AT5" s="3799"/>
      <c r="AU5" s="3799"/>
      <c r="AV5" s="3799"/>
      <c r="AW5" s="3799"/>
      <c r="AX5" s="3799"/>
      <c r="AY5" s="3800"/>
    </row>
    <row r="6" spans="2:51" s="45" customFormat="1" ht="30.8" customHeight="1" x14ac:dyDescent="0.15">
      <c r="B6" s="3752" t="s">
        <v>5</v>
      </c>
      <c r="C6" s="3753"/>
      <c r="D6" s="3753"/>
      <c r="E6" s="3753"/>
      <c r="F6" s="3753"/>
      <c r="G6" s="3753"/>
      <c r="H6" s="3801" t="s">
        <v>223</v>
      </c>
      <c r="I6" s="3802"/>
      <c r="J6" s="3802"/>
      <c r="K6" s="3802"/>
      <c r="L6" s="3802"/>
      <c r="M6" s="3802"/>
      <c r="N6" s="3802"/>
      <c r="O6" s="3802"/>
      <c r="P6" s="3802"/>
      <c r="Q6" s="3802"/>
      <c r="R6" s="3802"/>
      <c r="S6" s="3802"/>
      <c r="T6" s="3802"/>
      <c r="U6" s="3802"/>
      <c r="V6" s="3802"/>
      <c r="W6" s="3802"/>
      <c r="X6" s="3802"/>
      <c r="Y6" s="3803"/>
      <c r="Z6" s="3804" t="s">
        <v>6</v>
      </c>
      <c r="AA6" s="3753"/>
      <c r="AB6" s="3753"/>
      <c r="AC6" s="3753"/>
      <c r="AD6" s="3753"/>
      <c r="AE6" s="3805"/>
      <c r="AF6" s="3806" t="s">
        <v>224</v>
      </c>
      <c r="AG6" s="3806"/>
      <c r="AH6" s="3806"/>
      <c r="AI6" s="3806"/>
      <c r="AJ6" s="3806"/>
      <c r="AK6" s="3806"/>
      <c r="AL6" s="3806"/>
      <c r="AM6" s="3806"/>
      <c r="AN6" s="3806"/>
      <c r="AO6" s="3806"/>
      <c r="AP6" s="3806"/>
      <c r="AQ6" s="3806"/>
      <c r="AR6" s="3786"/>
      <c r="AS6" s="3786"/>
      <c r="AT6" s="3786"/>
      <c r="AU6" s="3786"/>
      <c r="AV6" s="3786"/>
      <c r="AW6" s="3786"/>
      <c r="AX6" s="3786"/>
      <c r="AY6" s="3807"/>
    </row>
    <row r="7" spans="2:51" s="45" customFormat="1" ht="18" customHeight="1" x14ac:dyDescent="0.15">
      <c r="B7" s="3775" t="s">
        <v>159</v>
      </c>
      <c r="C7" s="3776"/>
      <c r="D7" s="3776"/>
      <c r="E7" s="3776"/>
      <c r="F7" s="3776"/>
      <c r="G7" s="3776"/>
      <c r="H7" s="4149" t="s">
        <v>588</v>
      </c>
      <c r="I7" s="4150"/>
      <c r="J7" s="4150"/>
      <c r="K7" s="4150"/>
      <c r="L7" s="4150"/>
      <c r="M7" s="4150"/>
      <c r="N7" s="4150"/>
      <c r="O7" s="4150"/>
      <c r="P7" s="4150"/>
      <c r="Q7" s="4150"/>
      <c r="R7" s="4150"/>
      <c r="S7" s="4150"/>
      <c r="T7" s="4150"/>
      <c r="U7" s="4150"/>
      <c r="V7" s="4150"/>
      <c r="W7" s="4150"/>
      <c r="X7" s="4150"/>
      <c r="Y7" s="4151"/>
      <c r="Z7" s="3785" t="s">
        <v>130</v>
      </c>
      <c r="AA7" s="3786"/>
      <c r="AB7" s="3786"/>
      <c r="AC7" s="3786"/>
      <c r="AD7" s="3786"/>
      <c r="AE7" s="3787"/>
      <c r="AF7" s="4348" t="s">
        <v>102</v>
      </c>
      <c r="AG7" s="3899"/>
      <c r="AH7" s="3899"/>
      <c r="AI7" s="3899"/>
      <c r="AJ7" s="3899"/>
      <c r="AK7" s="3899"/>
      <c r="AL7" s="3899"/>
      <c r="AM7" s="3899"/>
      <c r="AN7" s="3899"/>
      <c r="AO7" s="3899"/>
      <c r="AP7" s="3899"/>
      <c r="AQ7" s="3899"/>
      <c r="AR7" s="3899"/>
      <c r="AS7" s="3899"/>
      <c r="AT7" s="3899"/>
      <c r="AU7" s="3899"/>
      <c r="AV7" s="3899"/>
      <c r="AW7" s="3899"/>
      <c r="AX7" s="3899"/>
      <c r="AY7" s="4349"/>
    </row>
    <row r="8" spans="2:51" s="45" customFormat="1" ht="24.05" customHeight="1" x14ac:dyDescent="0.15">
      <c r="B8" s="3777"/>
      <c r="C8" s="3778"/>
      <c r="D8" s="3778"/>
      <c r="E8" s="3778"/>
      <c r="F8" s="3778"/>
      <c r="G8" s="3778"/>
      <c r="H8" s="4152"/>
      <c r="I8" s="4153"/>
      <c r="J8" s="4153"/>
      <c r="K8" s="4153"/>
      <c r="L8" s="4153"/>
      <c r="M8" s="4153"/>
      <c r="N8" s="4153"/>
      <c r="O8" s="4153"/>
      <c r="P8" s="4153"/>
      <c r="Q8" s="4153"/>
      <c r="R8" s="4153"/>
      <c r="S8" s="4153"/>
      <c r="T8" s="4153"/>
      <c r="U8" s="4153"/>
      <c r="V8" s="4153"/>
      <c r="W8" s="4153"/>
      <c r="X8" s="4153"/>
      <c r="Y8" s="4154"/>
      <c r="Z8" s="3788"/>
      <c r="AA8" s="3786"/>
      <c r="AB8" s="3786"/>
      <c r="AC8" s="3786"/>
      <c r="AD8" s="3786"/>
      <c r="AE8" s="3787"/>
      <c r="AF8" s="3901"/>
      <c r="AG8" s="3902"/>
      <c r="AH8" s="3902"/>
      <c r="AI8" s="3902"/>
      <c r="AJ8" s="3902"/>
      <c r="AK8" s="3902"/>
      <c r="AL8" s="3902"/>
      <c r="AM8" s="3902"/>
      <c r="AN8" s="3902"/>
      <c r="AO8" s="3902"/>
      <c r="AP8" s="3902"/>
      <c r="AQ8" s="3902"/>
      <c r="AR8" s="3902"/>
      <c r="AS8" s="3902"/>
      <c r="AT8" s="3902"/>
      <c r="AU8" s="3902"/>
      <c r="AV8" s="3902"/>
      <c r="AW8" s="3902"/>
      <c r="AX8" s="3902"/>
      <c r="AY8" s="4350"/>
    </row>
    <row r="9" spans="2:51" s="45" customFormat="1" ht="91.5" customHeight="1" x14ac:dyDescent="0.15">
      <c r="B9" s="3752" t="s">
        <v>113</v>
      </c>
      <c r="C9" s="3753"/>
      <c r="D9" s="3753"/>
      <c r="E9" s="3753"/>
      <c r="F9" s="3753"/>
      <c r="G9" s="3753"/>
      <c r="H9" s="3754" t="s">
        <v>589</v>
      </c>
      <c r="I9" s="3755"/>
      <c r="J9" s="3755"/>
      <c r="K9" s="3755"/>
      <c r="L9" s="3755"/>
      <c r="M9" s="3755"/>
      <c r="N9" s="3755"/>
      <c r="O9" s="3755"/>
      <c r="P9" s="3755"/>
      <c r="Q9" s="3755"/>
      <c r="R9" s="3755"/>
      <c r="S9" s="3755"/>
      <c r="T9" s="3755"/>
      <c r="U9" s="3755"/>
      <c r="V9" s="3755"/>
      <c r="W9" s="3755"/>
      <c r="X9" s="3755"/>
      <c r="Y9" s="3755"/>
      <c r="Z9" s="3755"/>
      <c r="AA9" s="3755"/>
      <c r="AB9" s="3755"/>
      <c r="AC9" s="3755"/>
      <c r="AD9" s="3755"/>
      <c r="AE9" s="3755"/>
      <c r="AF9" s="3755"/>
      <c r="AG9" s="3755"/>
      <c r="AH9" s="3755"/>
      <c r="AI9" s="3755"/>
      <c r="AJ9" s="3755"/>
      <c r="AK9" s="3755"/>
      <c r="AL9" s="3755"/>
      <c r="AM9" s="3755"/>
      <c r="AN9" s="3755"/>
      <c r="AO9" s="3755"/>
      <c r="AP9" s="3755"/>
      <c r="AQ9" s="3755"/>
      <c r="AR9" s="3755"/>
      <c r="AS9" s="3755"/>
      <c r="AT9" s="3755"/>
      <c r="AU9" s="3755"/>
      <c r="AV9" s="3755"/>
      <c r="AW9" s="3755"/>
      <c r="AX9" s="3755"/>
      <c r="AY9" s="3756"/>
    </row>
    <row r="10" spans="2:51" s="45" customFormat="1" ht="101.95" customHeight="1" x14ac:dyDescent="0.15">
      <c r="B10" s="3752" t="s">
        <v>114</v>
      </c>
      <c r="C10" s="3753"/>
      <c r="D10" s="3753"/>
      <c r="E10" s="3753"/>
      <c r="F10" s="3753"/>
      <c r="G10" s="3753"/>
      <c r="H10" s="3754" t="s">
        <v>590</v>
      </c>
      <c r="I10" s="3755"/>
      <c r="J10" s="3755"/>
      <c r="K10" s="3755"/>
      <c r="L10" s="3755"/>
      <c r="M10" s="3755"/>
      <c r="N10" s="3755"/>
      <c r="O10" s="3755"/>
      <c r="P10" s="3755"/>
      <c r="Q10" s="3755"/>
      <c r="R10" s="3755"/>
      <c r="S10" s="3755"/>
      <c r="T10" s="3755"/>
      <c r="U10" s="3755"/>
      <c r="V10" s="3755"/>
      <c r="W10" s="3755"/>
      <c r="X10" s="3755"/>
      <c r="Y10" s="3755"/>
      <c r="Z10" s="3755"/>
      <c r="AA10" s="3755"/>
      <c r="AB10" s="3755"/>
      <c r="AC10" s="3755"/>
      <c r="AD10" s="3755"/>
      <c r="AE10" s="3755"/>
      <c r="AF10" s="3755"/>
      <c r="AG10" s="3755"/>
      <c r="AH10" s="3755"/>
      <c r="AI10" s="3755"/>
      <c r="AJ10" s="3755"/>
      <c r="AK10" s="3755"/>
      <c r="AL10" s="3755"/>
      <c r="AM10" s="3755"/>
      <c r="AN10" s="3755"/>
      <c r="AO10" s="3755"/>
      <c r="AP10" s="3755"/>
      <c r="AQ10" s="3755"/>
      <c r="AR10" s="3755"/>
      <c r="AS10" s="3755"/>
      <c r="AT10" s="3755"/>
      <c r="AU10" s="3755"/>
      <c r="AV10" s="3755"/>
      <c r="AW10" s="3755"/>
      <c r="AX10" s="3755"/>
      <c r="AY10" s="3756"/>
    </row>
    <row r="11" spans="2:51" s="45" customFormat="1" ht="29.3" customHeight="1" x14ac:dyDescent="0.15">
      <c r="B11" s="3752" t="s">
        <v>10</v>
      </c>
      <c r="C11" s="3753"/>
      <c r="D11" s="3753"/>
      <c r="E11" s="3753"/>
      <c r="F11" s="3753"/>
      <c r="G11" s="3757"/>
      <c r="H11" s="3758" t="s">
        <v>165</v>
      </c>
      <c r="I11" s="3759"/>
      <c r="J11" s="3759"/>
      <c r="K11" s="3759"/>
      <c r="L11" s="3759"/>
      <c r="M11" s="3759"/>
      <c r="N11" s="3759"/>
      <c r="O11" s="3759"/>
      <c r="P11" s="3759"/>
      <c r="Q11" s="3759"/>
      <c r="R11" s="3759"/>
      <c r="S11" s="3759"/>
      <c r="T11" s="3759"/>
      <c r="U11" s="3759"/>
      <c r="V11" s="3759"/>
      <c r="W11" s="3759"/>
      <c r="X11" s="3759"/>
      <c r="Y11" s="3759"/>
      <c r="Z11" s="3759"/>
      <c r="AA11" s="3759"/>
      <c r="AB11" s="3759"/>
      <c r="AC11" s="3759"/>
      <c r="AD11" s="3759"/>
      <c r="AE11" s="3759"/>
      <c r="AF11" s="3759"/>
      <c r="AG11" s="3759"/>
      <c r="AH11" s="3759"/>
      <c r="AI11" s="3759"/>
      <c r="AJ11" s="3759"/>
      <c r="AK11" s="3759"/>
      <c r="AL11" s="3759"/>
      <c r="AM11" s="3759"/>
      <c r="AN11" s="3759"/>
      <c r="AO11" s="3759"/>
      <c r="AP11" s="3759"/>
      <c r="AQ11" s="3759"/>
      <c r="AR11" s="3759"/>
      <c r="AS11" s="3759"/>
      <c r="AT11" s="3759"/>
      <c r="AU11" s="3759"/>
      <c r="AV11" s="3759"/>
      <c r="AW11" s="3759"/>
      <c r="AX11" s="3759"/>
      <c r="AY11" s="3760"/>
    </row>
    <row r="12" spans="2:51" s="45" customFormat="1" ht="20.95" customHeight="1" x14ac:dyDescent="0.15">
      <c r="B12" s="3761" t="s">
        <v>115</v>
      </c>
      <c r="C12" s="3762"/>
      <c r="D12" s="3762"/>
      <c r="E12" s="3762"/>
      <c r="F12" s="3762"/>
      <c r="G12" s="3763"/>
      <c r="H12" s="3770"/>
      <c r="I12" s="3771"/>
      <c r="J12" s="3771"/>
      <c r="K12" s="3771"/>
      <c r="L12" s="3771"/>
      <c r="M12" s="3771"/>
      <c r="N12" s="3771"/>
      <c r="O12" s="3771"/>
      <c r="P12" s="3771"/>
      <c r="Q12" s="3772" t="s">
        <v>12</v>
      </c>
      <c r="R12" s="3773"/>
      <c r="S12" s="3773"/>
      <c r="T12" s="3773"/>
      <c r="U12" s="3773"/>
      <c r="V12" s="3773"/>
      <c r="W12" s="3774"/>
      <c r="X12" s="3772" t="s">
        <v>13</v>
      </c>
      <c r="Y12" s="3773"/>
      <c r="Z12" s="3773"/>
      <c r="AA12" s="3773"/>
      <c r="AB12" s="3773"/>
      <c r="AC12" s="3773"/>
      <c r="AD12" s="3774"/>
      <c r="AE12" s="3772" t="s">
        <v>14</v>
      </c>
      <c r="AF12" s="3773"/>
      <c r="AG12" s="3773"/>
      <c r="AH12" s="3773"/>
      <c r="AI12" s="3773"/>
      <c r="AJ12" s="3773"/>
      <c r="AK12" s="3774"/>
      <c r="AL12" s="3772" t="s">
        <v>15</v>
      </c>
      <c r="AM12" s="3773"/>
      <c r="AN12" s="3773"/>
      <c r="AO12" s="3773"/>
      <c r="AP12" s="3773"/>
      <c r="AQ12" s="3773"/>
      <c r="AR12" s="3774"/>
      <c r="AS12" s="3772" t="s">
        <v>16</v>
      </c>
      <c r="AT12" s="3773"/>
      <c r="AU12" s="3773"/>
      <c r="AV12" s="3773"/>
      <c r="AW12" s="3773"/>
      <c r="AX12" s="3773"/>
      <c r="AY12" s="3818"/>
    </row>
    <row r="13" spans="2:51" s="45" customFormat="1" ht="20.95" customHeight="1" x14ac:dyDescent="0.15">
      <c r="B13" s="3764"/>
      <c r="C13" s="3765"/>
      <c r="D13" s="3765"/>
      <c r="E13" s="3765"/>
      <c r="F13" s="3765"/>
      <c r="G13" s="3766"/>
      <c r="H13" s="3819" t="s">
        <v>17</v>
      </c>
      <c r="I13" s="3820"/>
      <c r="J13" s="3825" t="s">
        <v>18</v>
      </c>
      <c r="K13" s="3826"/>
      <c r="L13" s="3826"/>
      <c r="M13" s="3826"/>
      <c r="N13" s="3826"/>
      <c r="O13" s="3826"/>
      <c r="P13" s="3827"/>
      <c r="Q13" s="3828" t="s">
        <v>102</v>
      </c>
      <c r="R13" s="3828"/>
      <c r="S13" s="3828"/>
      <c r="T13" s="3828"/>
      <c r="U13" s="3828"/>
      <c r="V13" s="3828"/>
      <c r="W13" s="3828"/>
      <c r="X13" s="3828" t="s">
        <v>102</v>
      </c>
      <c r="Y13" s="3828"/>
      <c r="Z13" s="3828"/>
      <c r="AA13" s="3828"/>
      <c r="AB13" s="3828"/>
      <c r="AC13" s="3828"/>
      <c r="AD13" s="3828"/>
      <c r="AE13" s="3828" t="s">
        <v>102</v>
      </c>
      <c r="AF13" s="3828"/>
      <c r="AG13" s="3828"/>
      <c r="AH13" s="3828"/>
      <c r="AI13" s="3828"/>
      <c r="AJ13" s="3828"/>
      <c r="AK13" s="3828"/>
      <c r="AL13" s="4161">
        <v>10000</v>
      </c>
      <c r="AM13" s="4162"/>
      <c r="AN13" s="4162"/>
      <c r="AO13" s="4162"/>
      <c r="AP13" s="4162"/>
      <c r="AQ13" s="4162"/>
      <c r="AR13" s="4163"/>
      <c r="AS13" s="3828" t="s">
        <v>102</v>
      </c>
      <c r="AT13" s="3828"/>
      <c r="AU13" s="3828"/>
      <c r="AV13" s="3828"/>
      <c r="AW13" s="3828"/>
      <c r="AX13" s="3828"/>
      <c r="AY13" s="4294"/>
    </row>
    <row r="14" spans="2:51" s="45" customFormat="1" ht="20.95" customHeight="1" x14ac:dyDescent="0.15">
      <c r="B14" s="3764"/>
      <c r="C14" s="3765"/>
      <c r="D14" s="3765"/>
      <c r="E14" s="3765"/>
      <c r="F14" s="3765"/>
      <c r="G14" s="3766"/>
      <c r="H14" s="3821"/>
      <c r="I14" s="3822"/>
      <c r="J14" s="3814" t="s">
        <v>19</v>
      </c>
      <c r="K14" s="3815"/>
      <c r="L14" s="3815"/>
      <c r="M14" s="3815"/>
      <c r="N14" s="3815"/>
      <c r="O14" s="3815"/>
      <c r="P14" s="3816"/>
      <c r="Q14" s="3808" t="s">
        <v>102</v>
      </c>
      <c r="R14" s="3808"/>
      <c r="S14" s="3808"/>
      <c r="T14" s="3808"/>
      <c r="U14" s="3808"/>
      <c r="V14" s="3808"/>
      <c r="W14" s="3808"/>
      <c r="X14" s="3808" t="s">
        <v>102</v>
      </c>
      <c r="Y14" s="3808"/>
      <c r="Z14" s="3808"/>
      <c r="AA14" s="3808"/>
      <c r="AB14" s="3808"/>
      <c r="AC14" s="3808"/>
      <c r="AD14" s="3808"/>
      <c r="AE14" s="3809">
        <v>40000</v>
      </c>
      <c r="AF14" s="3810"/>
      <c r="AG14" s="3810"/>
      <c r="AH14" s="3810"/>
      <c r="AI14" s="3810"/>
      <c r="AJ14" s="3810"/>
      <c r="AK14" s="3811"/>
      <c r="AL14" s="3808" t="s">
        <v>102</v>
      </c>
      <c r="AM14" s="3808"/>
      <c r="AN14" s="3808"/>
      <c r="AO14" s="3808"/>
      <c r="AP14" s="3808"/>
      <c r="AQ14" s="3808"/>
      <c r="AR14" s="3808"/>
      <c r="AS14" s="3812"/>
      <c r="AT14" s="3812"/>
      <c r="AU14" s="3812"/>
      <c r="AV14" s="3812"/>
      <c r="AW14" s="3812"/>
      <c r="AX14" s="3812"/>
      <c r="AY14" s="3813"/>
    </row>
    <row r="15" spans="2:51" s="45" customFormat="1" ht="24.75" customHeight="1" x14ac:dyDescent="0.15">
      <c r="B15" s="3764"/>
      <c r="C15" s="3765"/>
      <c r="D15" s="3765"/>
      <c r="E15" s="3765"/>
      <c r="F15" s="3765"/>
      <c r="G15" s="3766"/>
      <c r="H15" s="3821"/>
      <c r="I15" s="3822"/>
      <c r="J15" s="3814" t="s">
        <v>20</v>
      </c>
      <c r="K15" s="3815"/>
      <c r="L15" s="3815"/>
      <c r="M15" s="3815"/>
      <c r="N15" s="3815"/>
      <c r="O15" s="3815"/>
      <c r="P15" s="3816"/>
      <c r="Q15" s="3817" t="s">
        <v>102</v>
      </c>
      <c r="R15" s="3817"/>
      <c r="S15" s="3817"/>
      <c r="T15" s="3817"/>
      <c r="U15" s="3817"/>
      <c r="V15" s="3817"/>
      <c r="W15" s="3817"/>
      <c r="X15" s="3817" t="s">
        <v>102</v>
      </c>
      <c r="Y15" s="3817"/>
      <c r="Z15" s="3817"/>
      <c r="AA15" s="3817"/>
      <c r="AB15" s="3817"/>
      <c r="AC15" s="3817"/>
      <c r="AD15" s="3817"/>
      <c r="AE15" s="3817" t="s">
        <v>102</v>
      </c>
      <c r="AF15" s="3817"/>
      <c r="AG15" s="3817"/>
      <c r="AH15" s="3817"/>
      <c r="AI15" s="3817"/>
      <c r="AJ15" s="3817"/>
      <c r="AK15" s="3817"/>
      <c r="AL15" s="3817" t="s">
        <v>102</v>
      </c>
      <c r="AM15" s="3817"/>
      <c r="AN15" s="3817"/>
      <c r="AO15" s="3817"/>
      <c r="AP15" s="3817"/>
      <c r="AQ15" s="3817"/>
      <c r="AR15" s="3817"/>
      <c r="AS15" s="3812"/>
      <c r="AT15" s="3812"/>
      <c r="AU15" s="3812"/>
      <c r="AV15" s="3812"/>
      <c r="AW15" s="3812"/>
      <c r="AX15" s="3812"/>
      <c r="AY15" s="3813"/>
    </row>
    <row r="16" spans="2:51" s="45" customFormat="1" ht="24.75" customHeight="1" x14ac:dyDescent="0.15">
      <c r="B16" s="3764"/>
      <c r="C16" s="3765"/>
      <c r="D16" s="3765"/>
      <c r="E16" s="3765"/>
      <c r="F16" s="3765"/>
      <c r="G16" s="3766"/>
      <c r="H16" s="3823"/>
      <c r="I16" s="3824"/>
      <c r="J16" s="3841" t="s">
        <v>21</v>
      </c>
      <c r="K16" s="3842"/>
      <c r="L16" s="3842"/>
      <c r="M16" s="3842"/>
      <c r="N16" s="3842"/>
      <c r="O16" s="3842"/>
      <c r="P16" s="3843"/>
      <c r="Q16" s="3844" t="s">
        <v>102</v>
      </c>
      <c r="R16" s="3844"/>
      <c r="S16" s="3844"/>
      <c r="T16" s="3844"/>
      <c r="U16" s="3844"/>
      <c r="V16" s="3844"/>
      <c r="W16" s="3844"/>
      <c r="X16" s="3844" t="s">
        <v>102</v>
      </c>
      <c r="Y16" s="3844"/>
      <c r="Z16" s="3844"/>
      <c r="AA16" s="3844"/>
      <c r="AB16" s="3844"/>
      <c r="AC16" s="3844"/>
      <c r="AD16" s="3844"/>
      <c r="AE16" s="3844">
        <v>40000</v>
      </c>
      <c r="AF16" s="3844"/>
      <c r="AG16" s="3844"/>
      <c r="AH16" s="3844"/>
      <c r="AI16" s="3844"/>
      <c r="AJ16" s="3844"/>
      <c r="AK16" s="3844"/>
      <c r="AL16" s="3844">
        <v>10000</v>
      </c>
      <c r="AM16" s="3844"/>
      <c r="AN16" s="3844"/>
      <c r="AO16" s="3844"/>
      <c r="AP16" s="3844"/>
      <c r="AQ16" s="3844"/>
      <c r="AR16" s="3844"/>
      <c r="AS16" s="3844" t="s">
        <v>102</v>
      </c>
      <c r="AT16" s="3844"/>
      <c r="AU16" s="3844"/>
      <c r="AV16" s="3844"/>
      <c r="AW16" s="3844"/>
      <c r="AX16" s="3844"/>
      <c r="AY16" s="3845"/>
    </row>
    <row r="17" spans="2:51" s="45" customFormat="1" ht="24.75" customHeight="1" x14ac:dyDescent="0.15">
      <c r="B17" s="3764"/>
      <c r="C17" s="3765"/>
      <c r="D17" s="3765"/>
      <c r="E17" s="3765"/>
      <c r="F17" s="3765"/>
      <c r="G17" s="3766"/>
      <c r="H17" s="3833" t="s">
        <v>22</v>
      </c>
      <c r="I17" s="3834"/>
      <c r="J17" s="3834"/>
      <c r="K17" s="3834"/>
      <c r="L17" s="3834"/>
      <c r="M17" s="3834"/>
      <c r="N17" s="3834"/>
      <c r="O17" s="3834"/>
      <c r="P17" s="3834"/>
      <c r="Q17" s="3838" t="s">
        <v>102</v>
      </c>
      <c r="R17" s="3838"/>
      <c r="S17" s="3838"/>
      <c r="T17" s="3838"/>
      <c r="U17" s="3838"/>
      <c r="V17" s="3838"/>
      <c r="W17" s="3838"/>
      <c r="X17" s="3838" t="s">
        <v>102</v>
      </c>
      <c r="Y17" s="3838"/>
      <c r="Z17" s="3838"/>
      <c r="AA17" s="3838"/>
      <c r="AB17" s="3838"/>
      <c r="AC17" s="3838"/>
      <c r="AD17" s="3838"/>
      <c r="AE17" s="3838">
        <v>40000</v>
      </c>
      <c r="AF17" s="3838"/>
      <c r="AG17" s="3838"/>
      <c r="AH17" s="3838"/>
      <c r="AI17" s="3838"/>
      <c r="AJ17" s="3838"/>
      <c r="AK17" s="3838"/>
      <c r="AL17" s="3839"/>
      <c r="AM17" s="3839"/>
      <c r="AN17" s="3839"/>
      <c r="AO17" s="3839"/>
      <c r="AP17" s="3839"/>
      <c r="AQ17" s="3839"/>
      <c r="AR17" s="3839"/>
      <c r="AS17" s="3839"/>
      <c r="AT17" s="3839"/>
      <c r="AU17" s="3839"/>
      <c r="AV17" s="3839"/>
      <c r="AW17" s="3839"/>
      <c r="AX17" s="3839"/>
      <c r="AY17" s="3840"/>
    </row>
    <row r="18" spans="2:51" s="45" customFormat="1" ht="24.75" customHeight="1" x14ac:dyDescent="0.15">
      <c r="B18" s="3767"/>
      <c r="C18" s="3768"/>
      <c r="D18" s="3768"/>
      <c r="E18" s="3768"/>
      <c r="F18" s="3768"/>
      <c r="G18" s="3769"/>
      <c r="H18" s="3833" t="s">
        <v>23</v>
      </c>
      <c r="I18" s="3834"/>
      <c r="J18" s="3834"/>
      <c r="K18" s="3834"/>
      <c r="L18" s="3834"/>
      <c r="M18" s="3834"/>
      <c r="N18" s="3834"/>
      <c r="O18" s="3834"/>
      <c r="P18" s="3834"/>
      <c r="Q18" s="3835" t="s">
        <v>102</v>
      </c>
      <c r="R18" s="3835"/>
      <c r="S18" s="3835"/>
      <c r="T18" s="3835"/>
      <c r="U18" s="3835"/>
      <c r="V18" s="3835"/>
      <c r="W18" s="3835"/>
      <c r="X18" s="3835" t="s">
        <v>102</v>
      </c>
      <c r="Y18" s="3835"/>
      <c r="Z18" s="3835"/>
      <c r="AA18" s="3835"/>
      <c r="AB18" s="3835"/>
      <c r="AC18" s="3835"/>
      <c r="AD18" s="3835"/>
      <c r="AE18" s="3835">
        <v>1</v>
      </c>
      <c r="AF18" s="3835"/>
      <c r="AG18" s="3835"/>
      <c r="AH18" s="3835"/>
      <c r="AI18" s="3835"/>
      <c r="AJ18" s="3835"/>
      <c r="AK18" s="3835"/>
      <c r="AL18" s="3836"/>
      <c r="AM18" s="3836"/>
      <c r="AN18" s="3836"/>
      <c r="AO18" s="3836"/>
      <c r="AP18" s="3836"/>
      <c r="AQ18" s="3836"/>
      <c r="AR18" s="3836"/>
      <c r="AS18" s="3836"/>
      <c r="AT18" s="3836"/>
      <c r="AU18" s="3836"/>
      <c r="AV18" s="3836"/>
      <c r="AW18" s="3836"/>
      <c r="AX18" s="3836"/>
      <c r="AY18" s="3837"/>
    </row>
    <row r="19" spans="2:51" s="45" customFormat="1" ht="31.75" customHeight="1" x14ac:dyDescent="0.15">
      <c r="B19" s="3863" t="s">
        <v>24</v>
      </c>
      <c r="C19" s="3864"/>
      <c r="D19" s="3864"/>
      <c r="E19" s="3864"/>
      <c r="F19" s="3864"/>
      <c r="G19" s="3865"/>
      <c r="H19" s="3869" t="s">
        <v>25</v>
      </c>
      <c r="I19" s="3773"/>
      <c r="J19" s="3773"/>
      <c r="K19" s="3773"/>
      <c r="L19" s="3773"/>
      <c r="M19" s="3773"/>
      <c r="N19" s="3773"/>
      <c r="O19" s="3773"/>
      <c r="P19" s="3773"/>
      <c r="Q19" s="3773"/>
      <c r="R19" s="3773"/>
      <c r="S19" s="3773"/>
      <c r="T19" s="3773"/>
      <c r="U19" s="3773"/>
      <c r="V19" s="3773"/>
      <c r="W19" s="3773"/>
      <c r="X19" s="3773"/>
      <c r="Y19" s="3774"/>
      <c r="Z19" s="3870"/>
      <c r="AA19" s="3871"/>
      <c r="AB19" s="3872"/>
      <c r="AC19" s="3772" t="s">
        <v>26</v>
      </c>
      <c r="AD19" s="3773"/>
      <c r="AE19" s="3774"/>
      <c r="AF19" s="3846" t="s">
        <v>12</v>
      </c>
      <c r="AG19" s="3846"/>
      <c r="AH19" s="3846"/>
      <c r="AI19" s="3846"/>
      <c r="AJ19" s="3846"/>
      <c r="AK19" s="3846" t="s">
        <v>13</v>
      </c>
      <c r="AL19" s="3846"/>
      <c r="AM19" s="3846"/>
      <c r="AN19" s="3846"/>
      <c r="AO19" s="3846"/>
      <c r="AP19" s="3846" t="s">
        <v>14</v>
      </c>
      <c r="AQ19" s="3846"/>
      <c r="AR19" s="3846"/>
      <c r="AS19" s="3846"/>
      <c r="AT19" s="3846"/>
      <c r="AU19" s="3846" t="s">
        <v>167</v>
      </c>
      <c r="AV19" s="3846"/>
      <c r="AW19" s="3846"/>
      <c r="AX19" s="3846"/>
      <c r="AY19" s="3847"/>
    </row>
    <row r="20" spans="2:51" s="45" customFormat="1" ht="38.950000000000003" customHeight="1" x14ac:dyDescent="0.15">
      <c r="B20" s="3863"/>
      <c r="C20" s="3864"/>
      <c r="D20" s="3864"/>
      <c r="E20" s="3864"/>
      <c r="F20" s="3864"/>
      <c r="G20" s="3865"/>
      <c r="H20" s="3848" t="s">
        <v>591</v>
      </c>
      <c r="I20" s="3849"/>
      <c r="J20" s="3849"/>
      <c r="K20" s="3849"/>
      <c r="L20" s="3849"/>
      <c r="M20" s="3849"/>
      <c r="N20" s="3849"/>
      <c r="O20" s="3849"/>
      <c r="P20" s="3849"/>
      <c r="Q20" s="3849"/>
      <c r="R20" s="3849"/>
      <c r="S20" s="3849"/>
      <c r="T20" s="3849"/>
      <c r="U20" s="3849"/>
      <c r="V20" s="3849"/>
      <c r="W20" s="3849"/>
      <c r="X20" s="3849"/>
      <c r="Y20" s="3850"/>
      <c r="Z20" s="3854" t="s">
        <v>27</v>
      </c>
      <c r="AA20" s="3855"/>
      <c r="AB20" s="3856"/>
      <c r="AC20" s="3857" t="s">
        <v>592</v>
      </c>
      <c r="AD20" s="3857"/>
      <c r="AE20" s="3857"/>
      <c r="AF20" s="3858" t="s">
        <v>232</v>
      </c>
      <c r="AG20" s="3858"/>
      <c r="AH20" s="3858"/>
      <c r="AI20" s="3858"/>
      <c r="AJ20" s="3858"/>
      <c r="AK20" s="3858" t="s">
        <v>232</v>
      </c>
      <c r="AL20" s="3858"/>
      <c r="AM20" s="3858"/>
      <c r="AN20" s="3858"/>
      <c r="AO20" s="3858"/>
      <c r="AP20" s="3858">
        <v>77</v>
      </c>
      <c r="AQ20" s="3858"/>
      <c r="AR20" s="3858"/>
      <c r="AS20" s="3858"/>
      <c r="AT20" s="3858"/>
      <c r="AU20" s="4168" t="s">
        <v>232</v>
      </c>
      <c r="AV20" s="4168"/>
      <c r="AW20" s="4168"/>
      <c r="AX20" s="4168"/>
      <c r="AY20" s="4169"/>
    </row>
    <row r="21" spans="2:51" s="45" customFormat="1" ht="38.950000000000003" customHeight="1" x14ac:dyDescent="0.15">
      <c r="B21" s="3866"/>
      <c r="C21" s="3867"/>
      <c r="D21" s="3867"/>
      <c r="E21" s="3867"/>
      <c r="F21" s="3867"/>
      <c r="G21" s="3868"/>
      <c r="H21" s="3851"/>
      <c r="I21" s="3852"/>
      <c r="J21" s="3852"/>
      <c r="K21" s="3852"/>
      <c r="L21" s="3852"/>
      <c r="M21" s="3852"/>
      <c r="N21" s="3852"/>
      <c r="O21" s="3852"/>
      <c r="P21" s="3852"/>
      <c r="Q21" s="3852"/>
      <c r="R21" s="3852"/>
      <c r="S21" s="3852"/>
      <c r="T21" s="3852"/>
      <c r="U21" s="3852"/>
      <c r="V21" s="3852"/>
      <c r="W21" s="3852"/>
      <c r="X21" s="3852"/>
      <c r="Y21" s="3853"/>
      <c r="Z21" s="3772" t="s">
        <v>28</v>
      </c>
      <c r="AA21" s="3773"/>
      <c r="AB21" s="3774"/>
      <c r="AC21" s="3873" t="s">
        <v>171</v>
      </c>
      <c r="AD21" s="3873"/>
      <c r="AE21" s="3873"/>
      <c r="AF21" s="3873" t="s">
        <v>232</v>
      </c>
      <c r="AG21" s="3873"/>
      <c r="AH21" s="3873"/>
      <c r="AI21" s="3873"/>
      <c r="AJ21" s="3873"/>
      <c r="AK21" s="3873" t="s">
        <v>232</v>
      </c>
      <c r="AL21" s="3873"/>
      <c r="AM21" s="3873"/>
      <c r="AN21" s="3873"/>
      <c r="AO21" s="3873"/>
      <c r="AP21" s="3873" t="s">
        <v>232</v>
      </c>
      <c r="AQ21" s="3873"/>
      <c r="AR21" s="3873"/>
      <c r="AS21" s="3873"/>
      <c r="AT21" s="3873"/>
      <c r="AU21" s="3874"/>
      <c r="AV21" s="3874"/>
      <c r="AW21" s="3874"/>
      <c r="AX21" s="3874"/>
      <c r="AY21" s="3875"/>
    </row>
    <row r="22" spans="2:51" s="45" customFormat="1" ht="31.6" hidden="1" customHeight="1" x14ac:dyDescent="0.15">
      <c r="B22" s="3863" t="s">
        <v>24</v>
      </c>
      <c r="C22" s="3864"/>
      <c r="D22" s="3864"/>
      <c r="E22" s="3864"/>
      <c r="F22" s="3864"/>
      <c r="G22" s="3865"/>
      <c r="H22" s="3869" t="s">
        <v>25</v>
      </c>
      <c r="I22" s="3773"/>
      <c r="J22" s="3773"/>
      <c r="K22" s="3773"/>
      <c r="L22" s="3773"/>
      <c r="M22" s="3773"/>
      <c r="N22" s="3773"/>
      <c r="O22" s="3773"/>
      <c r="P22" s="3773"/>
      <c r="Q22" s="3773"/>
      <c r="R22" s="3773"/>
      <c r="S22" s="3773"/>
      <c r="T22" s="3773"/>
      <c r="U22" s="3773"/>
      <c r="V22" s="3773"/>
      <c r="W22" s="3773"/>
      <c r="X22" s="3773"/>
      <c r="Y22" s="3774"/>
      <c r="Z22" s="3870"/>
      <c r="AA22" s="3871"/>
      <c r="AB22" s="3872"/>
      <c r="AC22" s="3772" t="s">
        <v>26</v>
      </c>
      <c r="AD22" s="3773"/>
      <c r="AE22" s="3774"/>
      <c r="AF22" s="3846" t="s">
        <v>12</v>
      </c>
      <c r="AG22" s="3846"/>
      <c r="AH22" s="3846"/>
      <c r="AI22" s="3846"/>
      <c r="AJ22" s="3846"/>
      <c r="AK22" s="3846" t="s">
        <v>13</v>
      </c>
      <c r="AL22" s="3846"/>
      <c r="AM22" s="3846"/>
      <c r="AN22" s="3846"/>
      <c r="AO22" s="3846"/>
      <c r="AP22" s="3846" t="s">
        <v>14</v>
      </c>
      <c r="AQ22" s="3846"/>
      <c r="AR22" s="3846"/>
      <c r="AS22" s="3846"/>
      <c r="AT22" s="3846"/>
      <c r="AU22" s="3846" t="s">
        <v>131</v>
      </c>
      <c r="AV22" s="3846"/>
      <c r="AW22" s="3846"/>
      <c r="AX22" s="3846"/>
      <c r="AY22" s="3847"/>
    </row>
    <row r="23" spans="2:51" s="45" customFormat="1" ht="32.25" hidden="1" customHeight="1" x14ac:dyDescent="0.15">
      <c r="B23" s="3863"/>
      <c r="C23" s="3864"/>
      <c r="D23" s="3864"/>
      <c r="E23" s="3864"/>
      <c r="F23" s="3864"/>
      <c r="G23" s="3865"/>
      <c r="H23" s="3876" t="s">
        <v>172</v>
      </c>
      <c r="I23" s="3877"/>
      <c r="J23" s="3877"/>
      <c r="K23" s="3877"/>
      <c r="L23" s="3877"/>
      <c r="M23" s="3877"/>
      <c r="N23" s="3877"/>
      <c r="O23" s="3877"/>
      <c r="P23" s="3877"/>
      <c r="Q23" s="3877"/>
      <c r="R23" s="3877"/>
      <c r="S23" s="3877"/>
      <c r="T23" s="3877"/>
      <c r="U23" s="3877"/>
      <c r="V23" s="3877"/>
      <c r="W23" s="3877"/>
      <c r="X23" s="3877"/>
      <c r="Y23" s="3878"/>
      <c r="Z23" s="3854" t="s">
        <v>27</v>
      </c>
      <c r="AA23" s="3855"/>
      <c r="AB23" s="3856"/>
      <c r="AC23" s="3857" t="s">
        <v>172</v>
      </c>
      <c r="AD23" s="3857"/>
      <c r="AE23" s="3857"/>
      <c r="AF23" s="3858" t="s">
        <v>172</v>
      </c>
      <c r="AG23" s="3858"/>
      <c r="AH23" s="3858"/>
      <c r="AI23" s="3858"/>
      <c r="AJ23" s="3858"/>
      <c r="AK23" s="3858" t="s">
        <v>172</v>
      </c>
      <c r="AL23" s="3858"/>
      <c r="AM23" s="3858"/>
      <c r="AN23" s="3858"/>
      <c r="AO23" s="3858"/>
      <c r="AP23" s="3858" t="s">
        <v>172</v>
      </c>
      <c r="AQ23" s="3858"/>
      <c r="AR23" s="3858"/>
      <c r="AS23" s="3858"/>
      <c r="AT23" s="3858"/>
      <c r="AU23" s="4168" t="s">
        <v>172</v>
      </c>
      <c r="AV23" s="4168"/>
      <c r="AW23" s="4168"/>
      <c r="AX23" s="4168"/>
      <c r="AY23" s="4169"/>
    </row>
    <row r="24" spans="2:51" s="45" customFormat="1" ht="32.25" hidden="1" customHeight="1" x14ac:dyDescent="0.15">
      <c r="B24" s="3866"/>
      <c r="C24" s="3867"/>
      <c r="D24" s="3867"/>
      <c r="E24" s="3867"/>
      <c r="F24" s="3867"/>
      <c r="G24" s="3868"/>
      <c r="H24" s="3879"/>
      <c r="I24" s="3742"/>
      <c r="J24" s="3742"/>
      <c r="K24" s="3742"/>
      <c r="L24" s="3742"/>
      <c r="M24" s="3742"/>
      <c r="N24" s="3742"/>
      <c r="O24" s="3742"/>
      <c r="P24" s="3742"/>
      <c r="Q24" s="3742"/>
      <c r="R24" s="3742"/>
      <c r="S24" s="3742"/>
      <c r="T24" s="3742"/>
      <c r="U24" s="3742"/>
      <c r="V24" s="3742"/>
      <c r="W24" s="3742"/>
      <c r="X24" s="3742"/>
      <c r="Y24" s="3743"/>
      <c r="Z24" s="3772" t="s">
        <v>28</v>
      </c>
      <c r="AA24" s="3773"/>
      <c r="AB24" s="3774"/>
      <c r="AC24" s="3873" t="s">
        <v>172</v>
      </c>
      <c r="AD24" s="3873"/>
      <c r="AE24" s="3873"/>
      <c r="AF24" s="3873" t="s">
        <v>172</v>
      </c>
      <c r="AG24" s="3873"/>
      <c r="AH24" s="3873"/>
      <c r="AI24" s="3873"/>
      <c r="AJ24" s="3873"/>
      <c r="AK24" s="3873" t="s">
        <v>172</v>
      </c>
      <c r="AL24" s="3873"/>
      <c r="AM24" s="3873"/>
      <c r="AN24" s="3873"/>
      <c r="AO24" s="3873"/>
      <c r="AP24" s="3873" t="s">
        <v>172</v>
      </c>
      <c r="AQ24" s="3873"/>
      <c r="AR24" s="3873"/>
      <c r="AS24" s="3873"/>
      <c r="AT24" s="3873"/>
      <c r="AU24" s="3874"/>
      <c r="AV24" s="3874"/>
      <c r="AW24" s="3874"/>
      <c r="AX24" s="3874"/>
      <c r="AY24" s="3875"/>
    </row>
    <row r="25" spans="2:51" s="45" customFormat="1" ht="31.6" hidden="1" customHeight="1" x14ac:dyDescent="0.15">
      <c r="B25" s="3863" t="s">
        <v>24</v>
      </c>
      <c r="C25" s="3864"/>
      <c r="D25" s="3864"/>
      <c r="E25" s="3864"/>
      <c r="F25" s="3864"/>
      <c r="G25" s="3865"/>
      <c r="H25" s="3869" t="s">
        <v>25</v>
      </c>
      <c r="I25" s="3773"/>
      <c r="J25" s="3773"/>
      <c r="K25" s="3773"/>
      <c r="L25" s="3773"/>
      <c r="M25" s="3773"/>
      <c r="N25" s="3773"/>
      <c r="O25" s="3773"/>
      <c r="P25" s="3773"/>
      <c r="Q25" s="3773"/>
      <c r="R25" s="3773"/>
      <c r="S25" s="3773"/>
      <c r="T25" s="3773"/>
      <c r="U25" s="3773"/>
      <c r="V25" s="3773"/>
      <c r="W25" s="3773"/>
      <c r="X25" s="3773"/>
      <c r="Y25" s="3774"/>
      <c r="Z25" s="3870"/>
      <c r="AA25" s="3871"/>
      <c r="AB25" s="3872"/>
      <c r="AC25" s="3772" t="s">
        <v>26</v>
      </c>
      <c r="AD25" s="3773"/>
      <c r="AE25" s="3774"/>
      <c r="AF25" s="3846" t="s">
        <v>12</v>
      </c>
      <c r="AG25" s="3846"/>
      <c r="AH25" s="3846"/>
      <c r="AI25" s="3846"/>
      <c r="AJ25" s="3846"/>
      <c r="AK25" s="3846" t="s">
        <v>13</v>
      </c>
      <c r="AL25" s="3846"/>
      <c r="AM25" s="3846"/>
      <c r="AN25" s="3846"/>
      <c r="AO25" s="3846"/>
      <c r="AP25" s="3846" t="s">
        <v>14</v>
      </c>
      <c r="AQ25" s="3846"/>
      <c r="AR25" s="3846"/>
      <c r="AS25" s="3846"/>
      <c r="AT25" s="3846"/>
      <c r="AU25" s="3846" t="s">
        <v>131</v>
      </c>
      <c r="AV25" s="3846"/>
      <c r="AW25" s="3846"/>
      <c r="AX25" s="3846"/>
      <c r="AY25" s="3847"/>
    </row>
    <row r="26" spans="2:51" s="45" customFormat="1" ht="32.25" hidden="1" customHeight="1" x14ac:dyDescent="0.15">
      <c r="B26" s="3863"/>
      <c r="C26" s="3864"/>
      <c r="D26" s="3864"/>
      <c r="E26" s="3864"/>
      <c r="F26" s="3864"/>
      <c r="G26" s="3865"/>
      <c r="H26" s="3876" t="s">
        <v>172</v>
      </c>
      <c r="I26" s="3877"/>
      <c r="J26" s="3877"/>
      <c r="K26" s="3877"/>
      <c r="L26" s="3877"/>
      <c r="M26" s="3877"/>
      <c r="N26" s="3877"/>
      <c r="O26" s="3877"/>
      <c r="P26" s="3877"/>
      <c r="Q26" s="3877"/>
      <c r="R26" s="3877"/>
      <c r="S26" s="3877"/>
      <c r="T26" s="3877"/>
      <c r="U26" s="3877"/>
      <c r="V26" s="3877"/>
      <c r="W26" s="3877"/>
      <c r="X26" s="3877"/>
      <c r="Y26" s="3878"/>
      <c r="Z26" s="3854" t="s">
        <v>27</v>
      </c>
      <c r="AA26" s="3855"/>
      <c r="AB26" s="3856"/>
      <c r="AC26" s="3857" t="s">
        <v>172</v>
      </c>
      <c r="AD26" s="3857"/>
      <c r="AE26" s="3857"/>
      <c r="AF26" s="3858" t="s">
        <v>172</v>
      </c>
      <c r="AG26" s="3858"/>
      <c r="AH26" s="3858"/>
      <c r="AI26" s="3858"/>
      <c r="AJ26" s="3858"/>
      <c r="AK26" s="3858" t="s">
        <v>172</v>
      </c>
      <c r="AL26" s="3858"/>
      <c r="AM26" s="3858"/>
      <c r="AN26" s="3858"/>
      <c r="AO26" s="3858"/>
      <c r="AP26" s="3858" t="s">
        <v>172</v>
      </c>
      <c r="AQ26" s="3858"/>
      <c r="AR26" s="3858"/>
      <c r="AS26" s="3858"/>
      <c r="AT26" s="3858"/>
      <c r="AU26" s="4168" t="s">
        <v>172</v>
      </c>
      <c r="AV26" s="4168"/>
      <c r="AW26" s="4168"/>
      <c r="AX26" s="4168"/>
      <c r="AY26" s="4169"/>
    </row>
    <row r="27" spans="2:51" s="45" customFormat="1" ht="32.25" hidden="1" customHeight="1" x14ac:dyDescent="0.15">
      <c r="B27" s="3866"/>
      <c r="C27" s="3867"/>
      <c r="D27" s="3867"/>
      <c r="E27" s="3867"/>
      <c r="F27" s="3867"/>
      <c r="G27" s="3868"/>
      <c r="H27" s="3879"/>
      <c r="I27" s="3742"/>
      <c r="J27" s="3742"/>
      <c r="K27" s="3742"/>
      <c r="L27" s="3742"/>
      <c r="M27" s="3742"/>
      <c r="N27" s="3742"/>
      <c r="O27" s="3742"/>
      <c r="P27" s="3742"/>
      <c r="Q27" s="3742"/>
      <c r="R27" s="3742"/>
      <c r="S27" s="3742"/>
      <c r="T27" s="3742"/>
      <c r="U27" s="3742"/>
      <c r="V27" s="3742"/>
      <c r="W27" s="3742"/>
      <c r="X27" s="3742"/>
      <c r="Y27" s="3743"/>
      <c r="Z27" s="3772" t="s">
        <v>28</v>
      </c>
      <c r="AA27" s="3773"/>
      <c r="AB27" s="3774"/>
      <c r="AC27" s="3873" t="s">
        <v>172</v>
      </c>
      <c r="AD27" s="3873"/>
      <c r="AE27" s="3873"/>
      <c r="AF27" s="3873" t="s">
        <v>172</v>
      </c>
      <c r="AG27" s="3873"/>
      <c r="AH27" s="3873"/>
      <c r="AI27" s="3873"/>
      <c r="AJ27" s="3873"/>
      <c r="AK27" s="3873" t="s">
        <v>172</v>
      </c>
      <c r="AL27" s="3873"/>
      <c r="AM27" s="3873"/>
      <c r="AN27" s="3873"/>
      <c r="AO27" s="3873"/>
      <c r="AP27" s="3873" t="s">
        <v>172</v>
      </c>
      <c r="AQ27" s="3873"/>
      <c r="AR27" s="3873"/>
      <c r="AS27" s="3873"/>
      <c r="AT27" s="3873"/>
      <c r="AU27" s="3874"/>
      <c r="AV27" s="3874"/>
      <c r="AW27" s="3874"/>
      <c r="AX27" s="3874"/>
      <c r="AY27" s="3875"/>
    </row>
    <row r="28" spans="2:51" s="45" customFormat="1" ht="31.6" hidden="1" customHeight="1" x14ac:dyDescent="0.15">
      <c r="B28" s="3863" t="s">
        <v>24</v>
      </c>
      <c r="C28" s="3864"/>
      <c r="D28" s="3864"/>
      <c r="E28" s="3864"/>
      <c r="F28" s="3864"/>
      <c r="G28" s="3865"/>
      <c r="H28" s="3869" t="s">
        <v>25</v>
      </c>
      <c r="I28" s="3773"/>
      <c r="J28" s="3773"/>
      <c r="K28" s="3773"/>
      <c r="L28" s="3773"/>
      <c r="M28" s="3773"/>
      <c r="N28" s="3773"/>
      <c r="O28" s="3773"/>
      <c r="P28" s="3773"/>
      <c r="Q28" s="3773"/>
      <c r="R28" s="3773"/>
      <c r="S28" s="3773"/>
      <c r="T28" s="3773"/>
      <c r="U28" s="3773"/>
      <c r="V28" s="3773"/>
      <c r="W28" s="3773"/>
      <c r="X28" s="3773"/>
      <c r="Y28" s="3774"/>
      <c r="Z28" s="3870"/>
      <c r="AA28" s="3871"/>
      <c r="AB28" s="3872"/>
      <c r="AC28" s="3772" t="s">
        <v>26</v>
      </c>
      <c r="AD28" s="3773"/>
      <c r="AE28" s="3774"/>
      <c r="AF28" s="3846" t="s">
        <v>12</v>
      </c>
      <c r="AG28" s="3846"/>
      <c r="AH28" s="3846"/>
      <c r="AI28" s="3846"/>
      <c r="AJ28" s="3846"/>
      <c r="AK28" s="3846" t="s">
        <v>13</v>
      </c>
      <c r="AL28" s="3846"/>
      <c r="AM28" s="3846"/>
      <c r="AN28" s="3846"/>
      <c r="AO28" s="3846"/>
      <c r="AP28" s="3846" t="s">
        <v>14</v>
      </c>
      <c r="AQ28" s="3846"/>
      <c r="AR28" s="3846"/>
      <c r="AS28" s="3846"/>
      <c r="AT28" s="3846"/>
      <c r="AU28" s="3846" t="s">
        <v>131</v>
      </c>
      <c r="AV28" s="3846"/>
      <c r="AW28" s="3846"/>
      <c r="AX28" s="3846"/>
      <c r="AY28" s="3847"/>
    </row>
    <row r="29" spans="2:51" s="45" customFormat="1" ht="32.25" hidden="1" customHeight="1" x14ac:dyDescent="0.15">
      <c r="B29" s="3863"/>
      <c r="C29" s="3864"/>
      <c r="D29" s="3864"/>
      <c r="E29" s="3864"/>
      <c r="F29" s="3864"/>
      <c r="G29" s="3865"/>
      <c r="H29" s="3876" t="s">
        <v>172</v>
      </c>
      <c r="I29" s="3877"/>
      <c r="J29" s="3877"/>
      <c r="K29" s="3877"/>
      <c r="L29" s="3877"/>
      <c r="M29" s="3877"/>
      <c r="N29" s="3877"/>
      <c r="O29" s="3877"/>
      <c r="P29" s="3877"/>
      <c r="Q29" s="3877"/>
      <c r="R29" s="3877"/>
      <c r="S29" s="3877"/>
      <c r="T29" s="3877"/>
      <c r="U29" s="3877"/>
      <c r="V29" s="3877"/>
      <c r="W29" s="3877"/>
      <c r="X29" s="3877"/>
      <c r="Y29" s="3878"/>
      <c r="Z29" s="3854" t="s">
        <v>27</v>
      </c>
      <c r="AA29" s="3855"/>
      <c r="AB29" s="3856"/>
      <c r="AC29" s="3857" t="s">
        <v>172</v>
      </c>
      <c r="AD29" s="3857"/>
      <c r="AE29" s="3857"/>
      <c r="AF29" s="3858" t="s">
        <v>172</v>
      </c>
      <c r="AG29" s="3858"/>
      <c r="AH29" s="3858"/>
      <c r="AI29" s="3858"/>
      <c r="AJ29" s="3858"/>
      <c r="AK29" s="3858" t="s">
        <v>172</v>
      </c>
      <c r="AL29" s="3858"/>
      <c r="AM29" s="3858"/>
      <c r="AN29" s="3858"/>
      <c r="AO29" s="3858"/>
      <c r="AP29" s="3858" t="s">
        <v>172</v>
      </c>
      <c r="AQ29" s="3858"/>
      <c r="AR29" s="3858"/>
      <c r="AS29" s="3858"/>
      <c r="AT29" s="3858"/>
      <c r="AU29" s="3858" t="s">
        <v>172</v>
      </c>
      <c r="AV29" s="3858"/>
      <c r="AW29" s="3858"/>
      <c r="AX29" s="3858"/>
      <c r="AY29" s="3862"/>
    </row>
    <row r="30" spans="2:51" s="45" customFormat="1" ht="32.25" hidden="1" customHeight="1" x14ac:dyDescent="0.15">
      <c r="B30" s="3866"/>
      <c r="C30" s="3867"/>
      <c r="D30" s="3867"/>
      <c r="E30" s="3867"/>
      <c r="F30" s="3867"/>
      <c r="G30" s="3868"/>
      <c r="H30" s="3879"/>
      <c r="I30" s="3742"/>
      <c r="J30" s="3742"/>
      <c r="K30" s="3742"/>
      <c r="L30" s="3742"/>
      <c r="M30" s="3742"/>
      <c r="N30" s="3742"/>
      <c r="O30" s="3742"/>
      <c r="P30" s="3742"/>
      <c r="Q30" s="3742"/>
      <c r="R30" s="3742"/>
      <c r="S30" s="3742"/>
      <c r="T30" s="3742"/>
      <c r="U30" s="3742"/>
      <c r="V30" s="3742"/>
      <c r="W30" s="3742"/>
      <c r="X30" s="3742"/>
      <c r="Y30" s="3743"/>
      <c r="Z30" s="3772" t="s">
        <v>28</v>
      </c>
      <c r="AA30" s="3773"/>
      <c r="AB30" s="3774"/>
      <c r="AC30" s="3873" t="s">
        <v>171</v>
      </c>
      <c r="AD30" s="3873"/>
      <c r="AE30" s="3873"/>
      <c r="AF30" s="3873" t="s">
        <v>172</v>
      </c>
      <c r="AG30" s="3873"/>
      <c r="AH30" s="3873"/>
      <c r="AI30" s="3873"/>
      <c r="AJ30" s="3873"/>
      <c r="AK30" s="3873" t="s">
        <v>172</v>
      </c>
      <c r="AL30" s="3873"/>
      <c r="AM30" s="3873"/>
      <c r="AN30" s="3873"/>
      <c r="AO30" s="3873"/>
      <c r="AP30" s="3873" t="s">
        <v>172</v>
      </c>
      <c r="AQ30" s="3873"/>
      <c r="AR30" s="3873"/>
      <c r="AS30" s="3873"/>
      <c r="AT30" s="3873"/>
      <c r="AU30" s="3874"/>
      <c r="AV30" s="3874"/>
      <c r="AW30" s="3874"/>
      <c r="AX30" s="3874"/>
      <c r="AY30" s="3875"/>
    </row>
    <row r="31" spans="2:51" s="45" customFormat="1" ht="31.6" hidden="1" customHeight="1" x14ac:dyDescent="0.15">
      <c r="B31" s="3863" t="s">
        <v>24</v>
      </c>
      <c r="C31" s="3864"/>
      <c r="D31" s="3864"/>
      <c r="E31" s="3864"/>
      <c r="F31" s="3864"/>
      <c r="G31" s="3865"/>
      <c r="H31" s="3869" t="s">
        <v>25</v>
      </c>
      <c r="I31" s="3773"/>
      <c r="J31" s="3773"/>
      <c r="K31" s="3773"/>
      <c r="L31" s="3773"/>
      <c r="M31" s="3773"/>
      <c r="N31" s="3773"/>
      <c r="O31" s="3773"/>
      <c r="P31" s="3773"/>
      <c r="Q31" s="3773"/>
      <c r="R31" s="3773"/>
      <c r="S31" s="3773"/>
      <c r="T31" s="3773"/>
      <c r="U31" s="3773"/>
      <c r="V31" s="3773"/>
      <c r="W31" s="3773"/>
      <c r="X31" s="3773"/>
      <c r="Y31" s="3774"/>
      <c r="Z31" s="3870"/>
      <c r="AA31" s="3871"/>
      <c r="AB31" s="3872"/>
      <c r="AC31" s="3772" t="s">
        <v>26</v>
      </c>
      <c r="AD31" s="3773"/>
      <c r="AE31" s="3774"/>
      <c r="AF31" s="3846" t="s">
        <v>12</v>
      </c>
      <c r="AG31" s="3846"/>
      <c r="AH31" s="3846"/>
      <c r="AI31" s="3846"/>
      <c r="AJ31" s="3846"/>
      <c r="AK31" s="3846" t="s">
        <v>13</v>
      </c>
      <c r="AL31" s="3846"/>
      <c r="AM31" s="3846"/>
      <c r="AN31" s="3846"/>
      <c r="AO31" s="3846"/>
      <c r="AP31" s="3846" t="s">
        <v>14</v>
      </c>
      <c r="AQ31" s="3846"/>
      <c r="AR31" s="3846"/>
      <c r="AS31" s="3846"/>
      <c r="AT31" s="3846"/>
      <c r="AU31" s="3846" t="s">
        <v>131</v>
      </c>
      <c r="AV31" s="3846"/>
      <c r="AW31" s="3846"/>
      <c r="AX31" s="3846"/>
      <c r="AY31" s="3847"/>
    </row>
    <row r="32" spans="2:51" s="45" customFormat="1" ht="32.25" hidden="1" customHeight="1" x14ac:dyDescent="0.15">
      <c r="B32" s="3863"/>
      <c r="C32" s="3864"/>
      <c r="D32" s="3864"/>
      <c r="E32" s="3864"/>
      <c r="F32" s="3864"/>
      <c r="G32" s="3865"/>
      <c r="H32" s="3876" t="s">
        <v>172</v>
      </c>
      <c r="I32" s="3877"/>
      <c r="J32" s="3877"/>
      <c r="K32" s="3877"/>
      <c r="L32" s="3877"/>
      <c r="M32" s="3877"/>
      <c r="N32" s="3877"/>
      <c r="O32" s="3877"/>
      <c r="P32" s="3877"/>
      <c r="Q32" s="3877"/>
      <c r="R32" s="3877"/>
      <c r="S32" s="3877"/>
      <c r="T32" s="3877"/>
      <c r="U32" s="3877"/>
      <c r="V32" s="3877"/>
      <c r="W32" s="3877"/>
      <c r="X32" s="3877"/>
      <c r="Y32" s="3878"/>
      <c r="Z32" s="3854" t="s">
        <v>27</v>
      </c>
      <c r="AA32" s="3855"/>
      <c r="AB32" s="3856"/>
      <c r="AC32" s="3857" t="s">
        <v>172</v>
      </c>
      <c r="AD32" s="3857"/>
      <c r="AE32" s="3857"/>
      <c r="AF32" s="3858" t="s">
        <v>172</v>
      </c>
      <c r="AG32" s="3858"/>
      <c r="AH32" s="3858"/>
      <c r="AI32" s="3858"/>
      <c r="AJ32" s="3858"/>
      <c r="AK32" s="3858" t="s">
        <v>172</v>
      </c>
      <c r="AL32" s="3858"/>
      <c r="AM32" s="3858"/>
      <c r="AN32" s="3858"/>
      <c r="AO32" s="3858"/>
      <c r="AP32" s="3858" t="s">
        <v>172</v>
      </c>
      <c r="AQ32" s="3858"/>
      <c r="AR32" s="3858"/>
      <c r="AS32" s="3858"/>
      <c r="AT32" s="3858"/>
      <c r="AU32" s="3858" t="s">
        <v>172</v>
      </c>
      <c r="AV32" s="3858"/>
      <c r="AW32" s="3858"/>
      <c r="AX32" s="3858"/>
      <c r="AY32" s="3862"/>
    </row>
    <row r="33" spans="2:51" s="45" customFormat="1" ht="32.25" hidden="1" customHeight="1" x14ac:dyDescent="0.15">
      <c r="B33" s="3866"/>
      <c r="C33" s="3867"/>
      <c r="D33" s="3867"/>
      <c r="E33" s="3867"/>
      <c r="F33" s="3867"/>
      <c r="G33" s="3868"/>
      <c r="H33" s="3879"/>
      <c r="I33" s="3742"/>
      <c r="J33" s="3742"/>
      <c r="K33" s="3742"/>
      <c r="L33" s="3742"/>
      <c r="M33" s="3742"/>
      <c r="N33" s="3742"/>
      <c r="O33" s="3742"/>
      <c r="P33" s="3742"/>
      <c r="Q33" s="3742"/>
      <c r="R33" s="3742"/>
      <c r="S33" s="3742"/>
      <c r="T33" s="3742"/>
      <c r="U33" s="3742"/>
      <c r="V33" s="3742"/>
      <c r="W33" s="3742"/>
      <c r="X33" s="3742"/>
      <c r="Y33" s="3743"/>
      <c r="Z33" s="3772" t="s">
        <v>28</v>
      </c>
      <c r="AA33" s="3773"/>
      <c r="AB33" s="3774"/>
      <c r="AC33" s="3873" t="s">
        <v>171</v>
      </c>
      <c r="AD33" s="3873"/>
      <c r="AE33" s="3873"/>
      <c r="AF33" s="3873" t="s">
        <v>172</v>
      </c>
      <c r="AG33" s="3873"/>
      <c r="AH33" s="3873"/>
      <c r="AI33" s="3873"/>
      <c r="AJ33" s="3873"/>
      <c r="AK33" s="3873" t="s">
        <v>172</v>
      </c>
      <c r="AL33" s="3873"/>
      <c r="AM33" s="3873"/>
      <c r="AN33" s="3873"/>
      <c r="AO33" s="3873"/>
      <c r="AP33" s="3873" t="s">
        <v>172</v>
      </c>
      <c r="AQ33" s="3873"/>
      <c r="AR33" s="3873"/>
      <c r="AS33" s="3873"/>
      <c r="AT33" s="3873"/>
      <c r="AU33" s="3874"/>
      <c r="AV33" s="3874"/>
      <c r="AW33" s="3874"/>
      <c r="AX33" s="3874"/>
      <c r="AY33" s="3875"/>
    </row>
    <row r="34" spans="2:51" s="45" customFormat="1" ht="31.75" customHeight="1" x14ac:dyDescent="0.15">
      <c r="B34" s="3880" t="s">
        <v>29</v>
      </c>
      <c r="C34" s="3881"/>
      <c r="D34" s="3881"/>
      <c r="E34" s="3881"/>
      <c r="F34" s="3881"/>
      <c r="G34" s="3882"/>
      <c r="H34" s="3869" t="s">
        <v>30</v>
      </c>
      <c r="I34" s="3773"/>
      <c r="J34" s="3773"/>
      <c r="K34" s="3773"/>
      <c r="L34" s="3773"/>
      <c r="M34" s="3773"/>
      <c r="N34" s="3773"/>
      <c r="O34" s="3773"/>
      <c r="P34" s="3773"/>
      <c r="Q34" s="3773"/>
      <c r="R34" s="3773"/>
      <c r="S34" s="3773"/>
      <c r="T34" s="3773"/>
      <c r="U34" s="3773"/>
      <c r="V34" s="3773"/>
      <c r="W34" s="3773"/>
      <c r="X34" s="3773"/>
      <c r="Y34" s="3774"/>
      <c r="Z34" s="3870"/>
      <c r="AA34" s="3871"/>
      <c r="AB34" s="3872"/>
      <c r="AC34" s="3772" t="s">
        <v>26</v>
      </c>
      <c r="AD34" s="3773"/>
      <c r="AE34" s="3774"/>
      <c r="AF34" s="3846" t="s">
        <v>12</v>
      </c>
      <c r="AG34" s="3846"/>
      <c r="AH34" s="3846"/>
      <c r="AI34" s="3846"/>
      <c r="AJ34" s="3846"/>
      <c r="AK34" s="3846" t="s">
        <v>13</v>
      </c>
      <c r="AL34" s="3846"/>
      <c r="AM34" s="3846"/>
      <c r="AN34" s="3846"/>
      <c r="AO34" s="3846"/>
      <c r="AP34" s="3846" t="s">
        <v>14</v>
      </c>
      <c r="AQ34" s="3846"/>
      <c r="AR34" s="3846"/>
      <c r="AS34" s="3846"/>
      <c r="AT34" s="3846"/>
      <c r="AU34" s="3889" t="s">
        <v>31</v>
      </c>
      <c r="AV34" s="3890"/>
      <c r="AW34" s="3890"/>
      <c r="AX34" s="3890"/>
      <c r="AY34" s="3891"/>
    </row>
    <row r="35" spans="2:51" s="45" customFormat="1" ht="47.95" customHeight="1" x14ac:dyDescent="0.15">
      <c r="B35" s="3883"/>
      <c r="C35" s="3884"/>
      <c r="D35" s="3884"/>
      <c r="E35" s="3884"/>
      <c r="F35" s="3884"/>
      <c r="G35" s="3885"/>
      <c r="H35" s="4170" t="s">
        <v>593</v>
      </c>
      <c r="I35" s="3920"/>
      <c r="J35" s="3920"/>
      <c r="K35" s="3920"/>
      <c r="L35" s="3920"/>
      <c r="M35" s="3920"/>
      <c r="N35" s="3920"/>
      <c r="O35" s="3920"/>
      <c r="P35" s="3920"/>
      <c r="Q35" s="3920"/>
      <c r="R35" s="3920"/>
      <c r="S35" s="3920"/>
      <c r="T35" s="3920"/>
      <c r="U35" s="3920"/>
      <c r="V35" s="3920"/>
      <c r="W35" s="3920"/>
      <c r="X35" s="3920"/>
      <c r="Y35" s="4171"/>
      <c r="Z35" s="3892" t="s">
        <v>32</v>
      </c>
      <c r="AA35" s="3893"/>
      <c r="AB35" s="3894"/>
      <c r="AC35" s="3898" t="s">
        <v>174</v>
      </c>
      <c r="AD35" s="3899"/>
      <c r="AE35" s="3900"/>
      <c r="AF35" s="3873" t="s">
        <v>232</v>
      </c>
      <c r="AG35" s="3873"/>
      <c r="AH35" s="3873"/>
      <c r="AI35" s="3873"/>
      <c r="AJ35" s="3873"/>
      <c r="AK35" s="3873" t="s">
        <v>232</v>
      </c>
      <c r="AL35" s="3873"/>
      <c r="AM35" s="3873"/>
      <c r="AN35" s="3873"/>
      <c r="AO35" s="3873"/>
      <c r="AP35" s="3873">
        <v>76</v>
      </c>
      <c r="AQ35" s="3873"/>
      <c r="AR35" s="3873"/>
      <c r="AS35" s="3873"/>
      <c r="AT35" s="3873"/>
      <c r="AU35" s="3904" t="s">
        <v>33</v>
      </c>
      <c r="AV35" s="3877"/>
      <c r="AW35" s="3877"/>
      <c r="AX35" s="3877"/>
      <c r="AY35" s="3905"/>
    </row>
    <row r="36" spans="2:51" s="45" customFormat="1" ht="47.95" customHeight="1" x14ac:dyDescent="0.15">
      <c r="B36" s="3886"/>
      <c r="C36" s="3887"/>
      <c r="D36" s="3887"/>
      <c r="E36" s="3887"/>
      <c r="F36" s="3887"/>
      <c r="G36" s="3888"/>
      <c r="H36" s="4172"/>
      <c r="I36" s="4173"/>
      <c r="J36" s="4173"/>
      <c r="K36" s="4173"/>
      <c r="L36" s="4173"/>
      <c r="M36" s="4173"/>
      <c r="N36" s="4173"/>
      <c r="O36" s="4173"/>
      <c r="P36" s="4173"/>
      <c r="Q36" s="4173"/>
      <c r="R36" s="4173"/>
      <c r="S36" s="4173"/>
      <c r="T36" s="4173"/>
      <c r="U36" s="4173"/>
      <c r="V36" s="4173"/>
      <c r="W36" s="4173"/>
      <c r="X36" s="4173"/>
      <c r="Y36" s="4174"/>
      <c r="Z36" s="3895"/>
      <c r="AA36" s="3896"/>
      <c r="AB36" s="3897"/>
      <c r="AC36" s="3901"/>
      <c r="AD36" s="3902"/>
      <c r="AE36" s="3903"/>
      <c r="AF36" s="3906" t="s">
        <v>236</v>
      </c>
      <c r="AG36" s="3907"/>
      <c r="AH36" s="3907"/>
      <c r="AI36" s="3907"/>
      <c r="AJ36" s="3908"/>
      <c r="AK36" s="3906" t="s">
        <v>236</v>
      </c>
      <c r="AL36" s="3907"/>
      <c r="AM36" s="3907"/>
      <c r="AN36" s="3907"/>
      <c r="AO36" s="3908"/>
      <c r="AP36" s="3906" t="s">
        <v>236</v>
      </c>
      <c r="AQ36" s="3907"/>
      <c r="AR36" s="3907"/>
      <c r="AS36" s="3907"/>
      <c r="AT36" s="3908"/>
      <c r="AU36" s="3906" t="s">
        <v>237</v>
      </c>
      <c r="AV36" s="3907"/>
      <c r="AW36" s="3907"/>
      <c r="AX36" s="3907"/>
      <c r="AY36" s="3909"/>
    </row>
    <row r="37" spans="2:51" s="45" customFormat="1" ht="31.6" hidden="1" customHeight="1" x14ac:dyDescent="0.15">
      <c r="B37" s="3880" t="s">
        <v>29</v>
      </c>
      <c r="C37" s="3881"/>
      <c r="D37" s="3881"/>
      <c r="E37" s="3881"/>
      <c r="F37" s="3881"/>
      <c r="G37" s="3882"/>
      <c r="H37" s="3869" t="s">
        <v>30</v>
      </c>
      <c r="I37" s="3773"/>
      <c r="J37" s="3773"/>
      <c r="K37" s="3773"/>
      <c r="L37" s="3773"/>
      <c r="M37" s="3773"/>
      <c r="N37" s="3773"/>
      <c r="O37" s="3773"/>
      <c r="P37" s="3773"/>
      <c r="Q37" s="3773"/>
      <c r="R37" s="3773"/>
      <c r="S37" s="3773"/>
      <c r="T37" s="3773"/>
      <c r="U37" s="3773"/>
      <c r="V37" s="3773"/>
      <c r="W37" s="3773"/>
      <c r="X37" s="3773"/>
      <c r="Y37" s="3774"/>
      <c r="Z37" s="3870"/>
      <c r="AA37" s="3871"/>
      <c r="AB37" s="3872"/>
      <c r="AC37" s="3772" t="s">
        <v>26</v>
      </c>
      <c r="AD37" s="3773"/>
      <c r="AE37" s="3774"/>
      <c r="AF37" s="3846" t="s">
        <v>12</v>
      </c>
      <c r="AG37" s="3846"/>
      <c r="AH37" s="3846"/>
      <c r="AI37" s="3846"/>
      <c r="AJ37" s="3846"/>
      <c r="AK37" s="3846" t="s">
        <v>13</v>
      </c>
      <c r="AL37" s="3846"/>
      <c r="AM37" s="3846"/>
      <c r="AN37" s="3846"/>
      <c r="AO37" s="3846"/>
      <c r="AP37" s="3846" t="s">
        <v>14</v>
      </c>
      <c r="AQ37" s="3846"/>
      <c r="AR37" s="3846"/>
      <c r="AS37" s="3846"/>
      <c r="AT37" s="3846"/>
      <c r="AU37" s="3889" t="s">
        <v>31</v>
      </c>
      <c r="AV37" s="3890"/>
      <c r="AW37" s="3890"/>
      <c r="AX37" s="3890"/>
      <c r="AY37" s="3891"/>
    </row>
    <row r="38" spans="2:51" s="45" customFormat="1" ht="39.799999999999997" hidden="1" customHeight="1" x14ac:dyDescent="0.15">
      <c r="B38" s="3883"/>
      <c r="C38" s="3884"/>
      <c r="D38" s="3884"/>
      <c r="E38" s="3884"/>
      <c r="F38" s="3884"/>
      <c r="G38" s="3885"/>
      <c r="H38" s="3876" t="s">
        <v>172</v>
      </c>
      <c r="I38" s="3877"/>
      <c r="J38" s="3877"/>
      <c r="K38" s="3877"/>
      <c r="L38" s="3877"/>
      <c r="M38" s="3877"/>
      <c r="N38" s="3877"/>
      <c r="O38" s="3877"/>
      <c r="P38" s="3877"/>
      <c r="Q38" s="3877"/>
      <c r="R38" s="3877"/>
      <c r="S38" s="3877"/>
      <c r="T38" s="3877"/>
      <c r="U38" s="3877"/>
      <c r="V38" s="3877"/>
      <c r="W38" s="3877"/>
      <c r="X38" s="3877"/>
      <c r="Y38" s="3878"/>
      <c r="Z38" s="3892" t="s">
        <v>32</v>
      </c>
      <c r="AA38" s="3893"/>
      <c r="AB38" s="3894"/>
      <c r="AC38" s="3898" t="s">
        <v>239</v>
      </c>
      <c r="AD38" s="3899"/>
      <c r="AE38" s="3900"/>
      <c r="AF38" s="3873" t="s">
        <v>232</v>
      </c>
      <c r="AG38" s="3873"/>
      <c r="AH38" s="3873"/>
      <c r="AI38" s="3873"/>
      <c r="AJ38" s="3873"/>
      <c r="AK38" s="3873" t="s">
        <v>232</v>
      </c>
      <c r="AL38" s="3873"/>
      <c r="AM38" s="3873"/>
      <c r="AN38" s="3873"/>
      <c r="AO38" s="3873"/>
      <c r="AP38" s="3873" t="s">
        <v>232</v>
      </c>
      <c r="AQ38" s="3873"/>
      <c r="AR38" s="3873"/>
      <c r="AS38" s="3873"/>
      <c r="AT38" s="3873"/>
      <c r="AU38" s="3904" t="s">
        <v>33</v>
      </c>
      <c r="AV38" s="3877"/>
      <c r="AW38" s="3877"/>
      <c r="AX38" s="3877"/>
      <c r="AY38" s="3905"/>
    </row>
    <row r="39" spans="2:51" s="45" customFormat="1" ht="26.2" hidden="1" customHeight="1" x14ac:dyDescent="0.15">
      <c r="B39" s="3886"/>
      <c r="C39" s="3887"/>
      <c r="D39" s="3887"/>
      <c r="E39" s="3887"/>
      <c r="F39" s="3887"/>
      <c r="G39" s="3888"/>
      <c r="H39" s="3879"/>
      <c r="I39" s="3742"/>
      <c r="J39" s="3742"/>
      <c r="K39" s="3742"/>
      <c r="L39" s="3742"/>
      <c r="M39" s="3742"/>
      <c r="N39" s="3742"/>
      <c r="O39" s="3742"/>
      <c r="P39" s="3742"/>
      <c r="Q39" s="3742"/>
      <c r="R39" s="3742"/>
      <c r="S39" s="3742"/>
      <c r="T39" s="3742"/>
      <c r="U39" s="3742"/>
      <c r="V39" s="3742"/>
      <c r="W39" s="3742"/>
      <c r="X39" s="3742"/>
      <c r="Y39" s="3743"/>
      <c r="Z39" s="3895"/>
      <c r="AA39" s="3896"/>
      <c r="AB39" s="3897"/>
      <c r="AC39" s="3901"/>
      <c r="AD39" s="3902"/>
      <c r="AE39" s="3903"/>
      <c r="AF39" s="3741" t="s">
        <v>236</v>
      </c>
      <c r="AG39" s="3742"/>
      <c r="AH39" s="3742"/>
      <c r="AI39" s="3742"/>
      <c r="AJ39" s="3743"/>
      <c r="AK39" s="3741" t="s">
        <v>236</v>
      </c>
      <c r="AL39" s="3742"/>
      <c r="AM39" s="3742"/>
      <c r="AN39" s="3742"/>
      <c r="AO39" s="3743"/>
      <c r="AP39" s="3741" t="s">
        <v>236</v>
      </c>
      <c r="AQ39" s="3742"/>
      <c r="AR39" s="3742"/>
      <c r="AS39" s="3742"/>
      <c r="AT39" s="3743"/>
      <c r="AU39" s="3741" t="s">
        <v>237</v>
      </c>
      <c r="AV39" s="3742"/>
      <c r="AW39" s="3742"/>
      <c r="AX39" s="3742"/>
      <c r="AY39" s="3913"/>
    </row>
    <row r="40" spans="2:51" s="45" customFormat="1" ht="31.6" hidden="1" customHeight="1" x14ac:dyDescent="0.15">
      <c r="B40" s="3880" t="s">
        <v>29</v>
      </c>
      <c r="C40" s="3881"/>
      <c r="D40" s="3881"/>
      <c r="E40" s="3881"/>
      <c r="F40" s="3881"/>
      <c r="G40" s="3882"/>
      <c r="H40" s="3869" t="s">
        <v>30</v>
      </c>
      <c r="I40" s="3773"/>
      <c r="J40" s="3773"/>
      <c r="K40" s="3773"/>
      <c r="L40" s="3773"/>
      <c r="M40" s="3773"/>
      <c r="N40" s="3773"/>
      <c r="O40" s="3773"/>
      <c r="P40" s="3773"/>
      <c r="Q40" s="3773"/>
      <c r="R40" s="3773"/>
      <c r="S40" s="3773"/>
      <c r="T40" s="3773"/>
      <c r="U40" s="3773"/>
      <c r="V40" s="3773"/>
      <c r="W40" s="3773"/>
      <c r="X40" s="3773"/>
      <c r="Y40" s="3774"/>
      <c r="Z40" s="3870"/>
      <c r="AA40" s="3871"/>
      <c r="AB40" s="3872"/>
      <c r="AC40" s="3772" t="s">
        <v>26</v>
      </c>
      <c r="AD40" s="3773"/>
      <c r="AE40" s="3774"/>
      <c r="AF40" s="3846" t="s">
        <v>12</v>
      </c>
      <c r="AG40" s="3846"/>
      <c r="AH40" s="3846"/>
      <c r="AI40" s="3846"/>
      <c r="AJ40" s="3846"/>
      <c r="AK40" s="3846" t="s">
        <v>13</v>
      </c>
      <c r="AL40" s="3846"/>
      <c r="AM40" s="3846"/>
      <c r="AN40" s="3846"/>
      <c r="AO40" s="3846"/>
      <c r="AP40" s="3846" t="s">
        <v>14</v>
      </c>
      <c r="AQ40" s="3846"/>
      <c r="AR40" s="3846"/>
      <c r="AS40" s="3846"/>
      <c r="AT40" s="3846"/>
      <c r="AU40" s="3889" t="s">
        <v>31</v>
      </c>
      <c r="AV40" s="3890"/>
      <c r="AW40" s="3890"/>
      <c r="AX40" s="3890"/>
      <c r="AY40" s="3891"/>
    </row>
    <row r="41" spans="2:51" s="45" customFormat="1" ht="39.799999999999997" hidden="1" customHeight="1" x14ac:dyDescent="0.15">
      <c r="B41" s="3883"/>
      <c r="C41" s="3884"/>
      <c r="D41" s="3884"/>
      <c r="E41" s="3884"/>
      <c r="F41" s="3884"/>
      <c r="G41" s="3885"/>
      <c r="H41" s="3876" t="s">
        <v>172</v>
      </c>
      <c r="I41" s="3877"/>
      <c r="J41" s="3877"/>
      <c r="K41" s="3877"/>
      <c r="L41" s="3877"/>
      <c r="M41" s="3877"/>
      <c r="N41" s="3877"/>
      <c r="O41" s="3877"/>
      <c r="P41" s="3877"/>
      <c r="Q41" s="3877"/>
      <c r="R41" s="3877"/>
      <c r="S41" s="3877"/>
      <c r="T41" s="3877"/>
      <c r="U41" s="3877"/>
      <c r="V41" s="3877"/>
      <c r="W41" s="3877"/>
      <c r="X41" s="3877"/>
      <c r="Y41" s="3878"/>
      <c r="Z41" s="3892" t="s">
        <v>32</v>
      </c>
      <c r="AA41" s="3893"/>
      <c r="AB41" s="3894"/>
      <c r="AC41" s="3898" t="s">
        <v>174</v>
      </c>
      <c r="AD41" s="3899"/>
      <c r="AE41" s="3900"/>
      <c r="AF41" s="3873" t="s">
        <v>232</v>
      </c>
      <c r="AG41" s="3873"/>
      <c r="AH41" s="3873"/>
      <c r="AI41" s="3873"/>
      <c r="AJ41" s="3873"/>
      <c r="AK41" s="3873" t="s">
        <v>232</v>
      </c>
      <c r="AL41" s="3873"/>
      <c r="AM41" s="3873"/>
      <c r="AN41" s="3873"/>
      <c r="AO41" s="3873"/>
      <c r="AP41" s="3873" t="s">
        <v>232</v>
      </c>
      <c r="AQ41" s="3873"/>
      <c r="AR41" s="3873"/>
      <c r="AS41" s="3873"/>
      <c r="AT41" s="3873"/>
      <c r="AU41" s="3904" t="s">
        <v>33</v>
      </c>
      <c r="AV41" s="3877"/>
      <c r="AW41" s="3877"/>
      <c r="AX41" s="3877"/>
      <c r="AY41" s="3905"/>
    </row>
    <row r="42" spans="2:51" s="45" customFormat="1" ht="26.2" hidden="1" customHeight="1" x14ac:dyDescent="0.15">
      <c r="B42" s="3886"/>
      <c r="C42" s="3887"/>
      <c r="D42" s="3887"/>
      <c r="E42" s="3887"/>
      <c r="F42" s="3887"/>
      <c r="G42" s="3888"/>
      <c r="H42" s="3879"/>
      <c r="I42" s="3742"/>
      <c r="J42" s="3742"/>
      <c r="K42" s="3742"/>
      <c r="L42" s="3742"/>
      <c r="M42" s="3742"/>
      <c r="N42" s="3742"/>
      <c r="O42" s="3742"/>
      <c r="P42" s="3742"/>
      <c r="Q42" s="3742"/>
      <c r="R42" s="3742"/>
      <c r="S42" s="3742"/>
      <c r="T42" s="3742"/>
      <c r="U42" s="3742"/>
      <c r="V42" s="3742"/>
      <c r="W42" s="3742"/>
      <c r="X42" s="3742"/>
      <c r="Y42" s="3743"/>
      <c r="Z42" s="3895"/>
      <c r="AA42" s="3896"/>
      <c r="AB42" s="3897"/>
      <c r="AC42" s="3901"/>
      <c r="AD42" s="3902"/>
      <c r="AE42" s="3903"/>
      <c r="AF42" s="3741" t="s">
        <v>236</v>
      </c>
      <c r="AG42" s="3742"/>
      <c r="AH42" s="3742"/>
      <c r="AI42" s="3742"/>
      <c r="AJ42" s="3743"/>
      <c r="AK42" s="3741" t="s">
        <v>236</v>
      </c>
      <c r="AL42" s="3742"/>
      <c r="AM42" s="3742"/>
      <c r="AN42" s="3742"/>
      <c r="AO42" s="3743"/>
      <c r="AP42" s="3741" t="s">
        <v>236</v>
      </c>
      <c r="AQ42" s="3742"/>
      <c r="AR42" s="3742"/>
      <c r="AS42" s="3742"/>
      <c r="AT42" s="3743"/>
      <c r="AU42" s="3741" t="s">
        <v>236</v>
      </c>
      <c r="AV42" s="3742"/>
      <c r="AW42" s="3742"/>
      <c r="AX42" s="3742"/>
      <c r="AY42" s="3913"/>
    </row>
    <row r="43" spans="2:51" s="45" customFormat="1" ht="31.6" hidden="1" customHeight="1" x14ac:dyDescent="0.15">
      <c r="B43" s="3880" t="s">
        <v>29</v>
      </c>
      <c r="C43" s="3881"/>
      <c r="D43" s="3881"/>
      <c r="E43" s="3881"/>
      <c r="F43" s="3881"/>
      <c r="G43" s="3882"/>
      <c r="H43" s="3869" t="s">
        <v>30</v>
      </c>
      <c r="I43" s="3773"/>
      <c r="J43" s="3773"/>
      <c r="K43" s="3773"/>
      <c r="L43" s="3773"/>
      <c r="M43" s="3773"/>
      <c r="N43" s="3773"/>
      <c r="O43" s="3773"/>
      <c r="P43" s="3773"/>
      <c r="Q43" s="3773"/>
      <c r="R43" s="3773"/>
      <c r="S43" s="3773"/>
      <c r="T43" s="3773"/>
      <c r="U43" s="3773"/>
      <c r="V43" s="3773"/>
      <c r="W43" s="3773"/>
      <c r="X43" s="3773"/>
      <c r="Y43" s="3774"/>
      <c r="Z43" s="3870"/>
      <c r="AA43" s="3871"/>
      <c r="AB43" s="3872"/>
      <c r="AC43" s="3772" t="s">
        <v>26</v>
      </c>
      <c r="AD43" s="3773"/>
      <c r="AE43" s="3774"/>
      <c r="AF43" s="3846" t="s">
        <v>12</v>
      </c>
      <c r="AG43" s="3846"/>
      <c r="AH43" s="3846"/>
      <c r="AI43" s="3846"/>
      <c r="AJ43" s="3846"/>
      <c r="AK43" s="3846" t="s">
        <v>13</v>
      </c>
      <c r="AL43" s="3846"/>
      <c r="AM43" s="3846"/>
      <c r="AN43" s="3846"/>
      <c r="AO43" s="3846"/>
      <c r="AP43" s="3846" t="s">
        <v>14</v>
      </c>
      <c r="AQ43" s="3846"/>
      <c r="AR43" s="3846"/>
      <c r="AS43" s="3846"/>
      <c r="AT43" s="3846"/>
      <c r="AU43" s="3889" t="s">
        <v>31</v>
      </c>
      <c r="AV43" s="3890"/>
      <c r="AW43" s="3890"/>
      <c r="AX43" s="3890"/>
      <c r="AY43" s="3891"/>
    </row>
    <row r="44" spans="2:51" s="45" customFormat="1" ht="39.799999999999997" hidden="1" customHeight="1" x14ac:dyDescent="0.15">
      <c r="B44" s="3883"/>
      <c r="C44" s="3884"/>
      <c r="D44" s="3884"/>
      <c r="E44" s="3884"/>
      <c r="F44" s="3884"/>
      <c r="G44" s="3885"/>
      <c r="H44" s="3876" t="s">
        <v>172</v>
      </c>
      <c r="I44" s="3877"/>
      <c r="J44" s="3877"/>
      <c r="K44" s="3877"/>
      <c r="L44" s="3877"/>
      <c r="M44" s="3877"/>
      <c r="N44" s="3877"/>
      <c r="O44" s="3877"/>
      <c r="P44" s="3877"/>
      <c r="Q44" s="3877"/>
      <c r="R44" s="3877"/>
      <c r="S44" s="3877"/>
      <c r="T44" s="3877"/>
      <c r="U44" s="3877"/>
      <c r="V44" s="3877"/>
      <c r="W44" s="3877"/>
      <c r="X44" s="3877"/>
      <c r="Y44" s="3878"/>
      <c r="Z44" s="3892" t="s">
        <v>32</v>
      </c>
      <c r="AA44" s="3893"/>
      <c r="AB44" s="3894"/>
      <c r="AC44" s="3898" t="s">
        <v>172</v>
      </c>
      <c r="AD44" s="3899"/>
      <c r="AE44" s="3900"/>
      <c r="AF44" s="3873" t="s">
        <v>172</v>
      </c>
      <c r="AG44" s="3873"/>
      <c r="AH44" s="3873"/>
      <c r="AI44" s="3873"/>
      <c r="AJ44" s="3873"/>
      <c r="AK44" s="3873" t="s">
        <v>172</v>
      </c>
      <c r="AL44" s="3873"/>
      <c r="AM44" s="3873"/>
      <c r="AN44" s="3873"/>
      <c r="AO44" s="3873"/>
      <c r="AP44" s="3873" t="s">
        <v>172</v>
      </c>
      <c r="AQ44" s="3873"/>
      <c r="AR44" s="3873"/>
      <c r="AS44" s="3873"/>
      <c r="AT44" s="3873"/>
      <c r="AU44" s="3904" t="s">
        <v>33</v>
      </c>
      <c r="AV44" s="3877"/>
      <c r="AW44" s="3877"/>
      <c r="AX44" s="3877"/>
      <c r="AY44" s="3905"/>
    </row>
    <row r="45" spans="2:51" s="45" customFormat="1" ht="26.2" hidden="1" customHeight="1" x14ac:dyDescent="0.15">
      <c r="B45" s="3886"/>
      <c r="C45" s="3887"/>
      <c r="D45" s="3887"/>
      <c r="E45" s="3887"/>
      <c r="F45" s="3887"/>
      <c r="G45" s="3888"/>
      <c r="H45" s="3879"/>
      <c r="I45" s="3742"/>
      <c r="J45" s="3742"/>
      <c r="K45" s="3742"/>
      <c r="L45" s="3742"/>
      <c r="M45" s="3742"/>
      <c r="N45" s="3742"/>
      <c r="O45" s="3742"/>
      <c r="P45" s="3742"/>
      <c r="Q45" s="3742"/>
      <c r="R45" s="3742"/>
      <c r="S45" s="3742"/>
      <c r="T45" s="3742"/>
      <c r="U45" s="3742"/>
      <c r="V45" s="3742"/>
      <c r="W45" s="3742"/>
      <c r="X45" s="3742"/>
      <c r="Y45" s="3743"/>
      <c r="Z45" s="3895"/>
      <c r="AA45" s="3896"/>
      <c r="AB45" s="3897"/>
      <c r="AC45" s="3901"/>
      <c r="AD45" s="3902"/>
      <c r="AE45" s="3903"/>
      <c r="AF45" s="3741" t="s">
        <v>172</v>
      </c>
      <c r="AG45" s="3742"/>
      <c r="AH45" s="3742"/>
      <c r="AI45" s="3742"/>
      <c r="AJ45" s="3743"/>
      <c r="AK45" s="3741" t="s">
        <v>175</v>
      </c>
      <c r="AL45" s="3742"/>
      <c r="AM45" s="3742"/>
      <c r="AN45" s="3742"/>
      <c r="AO45" s="3743"/>
      <c r="AP45" s="3741" t="s">
        <v>175</v>
      </c>
      <c r="AQ45" s="3742"/>
      <c r="AR45" s="3742"/>
      <c r="AS45" s="3742"/>
      <c r="AT45" s="3743"/>
      <c r="AU45" s="3741" t="s">
        <v>176</v>
      </c>
      <c r="AV45" s="3742"/>
      <c r="AW45" s="3742"/>
      <c r="AX45" s="3742"/>
      <c r="AY45" s="3913"/>
    </row>
    <row r="46" spans="2:51" s="45" customFormat="1" ht="31.6" hidden="1" customHeight="1" x14ac:dyDescent="0.15">
      <c r="B46" s="3880" t="s">
        <v>29</v>
      </c>
      <c r="C46" s="3881"/>
      <c r="D46" s="3881"/>
      <c r="E46" s="3881"/>
      <c r="F46" s="3881"/>
      <c r="G46" s="3882"/>
      <c r="H46" s="3869" t="s">
        <v>30</v>
      </c>
      <c r="I46" s="3773"/>
      <c r="J46" s="3773"/>
      <c r="K46" s="3773"/>
      <c r="L46" s="3773"/>
      <c r="M46" s="3773"/>
      <c r="N46" s="3773"/>
      <c r="O46" s="3773"/>
      <c r="P46" s="3773"/>
      <c r="Q46" s="3773"/>
      <c r="R46" s="3773"/>
      <c r="S46" s="3773"/>
      <c r="T46" s="3773"/>
      <c r="U46" s="3773"/>
      <c r="V46" s="3773"/>
      <c r="W46" s="3773"/>
      <c r="X46" s="3773"/>
      <c r="Y46" s="3774"/>
      <c r="Z46" s="3870"/>
      <c r="AA46" s="3871"/>
      <c r="AB46" s="3872"/>
      <c r="AC46" s="3772" t="s">
        <v>26</v>
      </c>
      <c r="AD46" s="3773"/>
      <c r="AE46" s="3774"/>
      <c r="AF46" s="3846" t="s">
        <v>12</v>
      </c>
      <c r="AG46" s="3846"/>
      <c r="AH46" s="3846"/>
      <c r="AI46" s="3846"/>
      <c r="AJ46" s="3846"/>
      <c r="AK46" s="3846" t="s">
        <v>13</v>
      </c>
      <c r="AL46" s="3846"/>
      <c r="AM46" s="3846"/>
      <c r="AN46" s="3846"/>
      <c r="AO46" s="3846"/>
      <c r="AP46" s="3846" t="s">
        <v>14</v>
      </c>
      <c r="AQ46" s="3846"/>
      <c r="AR46" s="3846"/>
      <c r="AS46" s="3846"/>
      <c r="AT46" s="3846"/>
      <c r="AU46" s="3889" t="s">
        <v>31</v>
      </c>
      <c r="AV46" s="3890"/>
      <c r="AW46" s="3890"/>
      <c r="AX46" s="3890"/>
      <c r="AY46" s="3891"/>
    </row>
    <row r="47" spans="2:51" s="45" customFormat="1" ht="39.799999999999997" hidden="1" customHeight="1" x14ac:dyDescent="0.15">
      <c r="B47" s="3883"/>
      <c r="C47" s="3884"/>
      <c r="D47" s="3884"/>
      <c r="E47" s="3884"/>
      <c r="F47" s="3884"/>
      <c r="G47" s="3885"/>
      <c r="H47" s="3876" t="s">
        <v>172</v>
      </c>
      <c r="I47" s="3877"/>
      <c r="J47" s="3877"/>
      <c r="K47" s="3877"/>
      <c r="L47" s="3877"/>
      <c r="M47" s="3877"/>
      <c r="N47" s="3877"/>
      <c r="O47" s="3877"/>
      <c r="P47" s="3877"/>
      <c r="Q47" s="3877"/>
      <c r="R47" s="3877"/>
      <c r="S47" s="3877"/>
      <c r="T47" s="3877"/>
      <c r="U47" s="3877"/>
      <c r="V47" s="3877"/>
      <c r="W47" s="3877"/>
      <c r="X47" s="3877"/>
      <c r="Y47" s="3878"/>
      <c r="Z47" s="3892" t="s">
        <v>32</v>
      </c>
      <c r="AA47" s="3893"/>
      <c r="AB47" s="3894"/>
      <c r="AC47" s="3898" t="s">
        <v>172</v>
      </c>
      <c r="AD47" s="3899"/>
      <c r="AE47" s="3900"/>
      <c r="AF47" s="3873" t="s">
        <v>172</v>
      </c>
      <c r="AG47" s="3873"/>
      <c r="AH47" s="3873"/>
      <c r="AI47" s="3873"/>
      <c r="AJ47" s="3873"/>
      <c r="AK47" s="3873" t="s">
        <v>172</v>
      </c>
      <c r="AL47" s="3873"/>
      <c r="AM47" s="3873"/>
      <c r="AN47" s="3873"/>
      <c r="AO47" s="3873"/>
      <c r="AP47" s="3873" t="s">
        <v>172</v>
      </c>
      <c r="AQ47" s="3873"/>
      <c r="AR47" s="3873"/>
      <c r="AS47" s="3873"/>
      <c r="AT47" s="3873"/>
      <c r="AU47" s="3904" t="s">
        <v>33</v>
      </c>
      <c r="AV47" s="3877"/>
      <c r="AW47" s="3877"/>
      <c r="AX47" s="3877"/>
      <c r="AY47" s="3905"/>
    </row>
    <row r="48" spans="2:51" s="45" customFormat="1" ht="45.85" hidden="1" customHeight="1" x14ac:dyDescent="0.15">
      <c r="B48" s="3886"/>
      <c r="C48" s="3887"/>
      <c r="D48" s="3887"/>
      <c r="E48" s="3887"/>
      <c r="F48" s="3887"/>
      <c r="G48" s="3888"/>
      <c r="H48" s="3879"/>
      <c r="I48" s="3742"/>
      <c r="J48" s="3742"/>
      <c r="K48" s="3742"/>
      <c r="L48" s="3742"/>
      <c r="M48" s="3742"/>
      <c r="N48" s="3742"/>
      <c r="O48" s="3742"/>
      <c r="P48" s="3742"/>
      <c r="Q48" s="3742"/>
      <c r="R48" s="3742"/>
      <c r="S48" s="3742"/>
      <c r="T48" s="3742"/>
      <c r="U48" s="3742"/>
      <c r="V48" s="3742"/>
      <c r="W48" s="3742"/>
      <c r="X48" s="3742"/>
      <c r="Y48" s="3743"/>
      <c r="Z48" s="3895"/>
      <c r="AA48" s="3896"/>
      <c r="AB48" s="3897"/>
      <c r="AC48" s="3901"/>
      <c r="AD48" s="3902"/>
      <c r="AE48" s="3903"/>
      <c r="AF48" s="3741" t="s">
        <v>172</v>
      </c>
      <c r="AG48" s="3742"/>
      <c r="AH48" s="3742"/>
      <c r="AI48" s="3742"/>
      <c r="AJ48" s="3743"/>
      <c r="AK48" s="3741" t="s">
        <v>175</v>
      </c>
      <c r="AL48" s="3742"/>
      <c r="AM48" s="3742"/>
      <c r="AN48" s="3742"/>
      <c r="AO48" s="3743"/>
      <c r="AP48" s="3741" t="s">
        <v>175</v>
      </c>
      <c r="AQ48" s="3742"/>
      <c r="AR48" s="3742"/>
      <c r="AS48" s="3742"/>
      <c r="AT48" s="3743"/>
      <c r="AU48" s="3741" t="s">
        <v>176</v>
      </c>
      <c r="AV48" s="3742"/>
      <c r="AW48" s="3742"/>
      <c r="AX48" s="3742"/>
      <c r="AY48" s="3913"/>
    </row>
    <row r="49" spans="2:51" s="45" customFormat="1" ht="51.75" customHeight="1" x14ac:dyDescent="0.15">
      <c r="B49" s="3880" t="s">
        <v>34</v>
      </c>
      <c r="C49" s="3881"/>
      <c r="D49" s="3881"/>
      <c r="E49" s="3881"/>
      <c r="F49" s="3881"/>
      <c r="G49" s="3881"/>
      <c r="H49" s="4066" t="s">
        <v>241</v>
      </c>
      <c r="I49" s="4208"/>
      <c r="J49" s="4208"/>
      <c r="K49" s="4208"/>
      <c r="L49" s="4208"/>
      <c r="M49" s="4208"/>
      <c r="N49" s="4208"/>
      <c r="O49" s="4208"/>
      <c r="P49" s="4208"/>
      <c r="Q49" s="4208"/>
      <c r="R49" s="4208"/>
      <c r="S49" s="4208"/>
      <c r="T49" s="4208"/>
      <c r="U49" s="4208"/>
      <c r="V49" s="4208"/>
      <c r="W49" s="4208"/>
      <c r="X49" s="4208"/>
      <c r="Y49" s="4208"/>
      <c r="Z49" s="3917" t="s">
        <v>35</v>
      </c>
      <c r="AA49" s="3918"/>
      <c r="AB49" s="3919"/>
      <c r="AC49" s="3920" t="s">
        <v>101</v>
      </c>
      <c r="AD49" s="3920"/>
      <c r="AE49" s="3920"/>
      <c r="AF49" s="3920"/>
      <c r="AG49" s="3920"/>
      <c r="AH49" s="3920"/>
      <c r="AI49" s="3920"/>
      <c r="AJ49" s="3920"/>
      <c r="AK49" s="3920"/>
      <c r="AL49" s="3920"/>
      <c r="AM49" s="3920"/>
      <c r="AN49" s="3920"/>
      <c r="AO49" s="3920"/>
      <c r="AP49" s="3920"/>
      <c r="AQ49" s="3920"/>
      <c r="AR49" s="3920"/>
      <c r="AS49" s="3920"/>
      <c r="AT49" s="3920"/>
      <c r="AU49" s="3920"/>
      <c r="AV49" s="3920"/>
      <c r="AW49" s="3920"/>
      <c r="AX49" s="3920"/>
      <c r="AY49" s="3921"/>
    </row>
    <row r="50" spans="2:51" s="45" customFormat="1" ht="2.95" hidden="1" customHeight="1" x14ac:dyDescent="0.15">
      <c r="B50" s="3880" t="s">
        <v>34</v>
      </c>
      <c r="C50" s="3881"/>
      <c r="D50" s="3881"/>
      <c r="E50" s="3881"/>
      <c r="F50" s="3881"/>
      <c r="G50" s="3881"/>
      <c r="H50" s="3941" t="s">
        <v>179</v>
      </c>
      <c r="I50" s="3942"/>
      <c r="J50" s="3942"/>
      <c r="K50" s="3942"/>
      <c r="L50" s="3942"/>
      <c r="M50" s="3942"/>
      <c r="N50" s="3942"/>
      <c r="O50" s="3942"/>
      <c r="P50" s="3942"/>
      <c r="Q50" s="3942"/>
      <c r="R50" s="3942"/>
      <c r="S50" s="3942"/>
      <c r="T50" s="3942"/>
      <c r="U50" s="3942"/>
      <c r="V50" s="3942"/>
      <c r="W50" s="3942"/>
      <c r="X50" s="3942"/>
      <c r="Y50" s="3942"/>
      <c r="Z50" s="3917" t="s">
        <v>35</v>
      </c>
      <c r="AA50" s="3918"/>
      <c r="AB50" s="3919"/>
      <c r="AC50" s="3920" t="s">
        <v>172</v>
      </c>
      <c r="AD50" s="3920"/>
      <c r="AE50" s="3920"/>
      <c r="AF50" s="3920"/>
      <c r="AG50" s="3920"/>
      <c r="AH50" s="3920"/>
      <c r="AI50" s="3920"/>
      <c r="AJ50" s="3920"/>
      <c r="AK50" s="3920"/>
      <c r="AL50" s="3920"/>
      <c r="AM50" s="3920"/>
      <c r="AN50" s="3920"/>
      <c r="AO50" s="3920"/>
      <c r="AP50" s="3920"/>
      <c r="AQ50" s="3920"/>
      <c r="AR50" s="3920"/>
      <c r="AS50" s="3920"/>
      <c r="AT50" s="3920"/>
      <c r="AU50" s="3920"/>
      <c r="AV50" s="3920"/>
      <c r="AW50" s="3920"/>
      <c r="AX50" s="3920"/>
      <c r="AY50" s="3921"/>
    </row>
    <row r="51" spans="2:51" s="45" customFormat="1" ht="12.8" hidden="1" customHeight="1" x14ac:dyDescent="0.15">
      <c r="B51" s="3880" t="s">
        <v>34</v>
      </c>
      <c r="C51" s="3881"/>
      <c r="D51" s="3881"/>
      <c r="E51" s="3881"/>
      <c r="F51" s="3881"/>
      <c r="G51" s="3881"/>
      <c r="H51" s="3941" t="s">
        <v>179</v>
      </c>
      <c r="I51" s="3942"/>
      <c r="J51" s="3942"/>
      <c r="K51" s="3942"/>
      <c r="L51" s="3942"/>
      <c r="M51" s="3942"/>
      <c r="N51" s="3942"/>
      <c r="O51" s="3942"/>
      <c r="P51" s="3942"/>
      <c r="Q51" s="3942"/>
      <c r="R51" s="3942"/>
      <c r="S51" s="3942"/>
      <c r="T51" s="3942"/>
      <c r="U51" s="3942"/>
      <c r="V51" s="3942"/>
      <c r="W51" s="3942"/>
      <c r="X51" s="3942"/>
      <c r="Y51" s="3942"/>
      <c r="Z51" s="3917" t="s">
        <v>35</v>
      </c>
      <c r="AA51" s="3918"/>
      <c r="AB51" s="3919"/>
      <c r="AC51" s="3920" t="s">
        <v>172</v>
      </c>
      <c r="AD51" s="3920"/>
      <c r="AE51" s="3920"/>
      <c r="AF51" s="3920"/>
      <c r="AG51" s="3920"/>
      <c r="AH51" s="3920"/>
      <c r="AI51" s="3920"/>
      <c r="AJ51" s="3920"/>
      <c r="AK51" s="3920"/>
      <c r="AL51" s="3920"/>
      <c r="AM51" s="3920"/>
      <c r="AN51" s="3920"/>
      <c r="AO51" s="3920"/>
      <c r="AP51" s="3920"/>
      <c r="AQ51" s="3920"/>
      <c r="AR51" s="3920"/>
      <c r="AS51" s="3920"/>
      <c r="AT51" s="3920"/>
      <c r="AU51" s="3920"/>
      <c r="AV51" s="3920"/>
      <c r="AW51" s="3920"/>
      <c r="AX51" s="3920"/>
      <c r="AY51" s="3921"/>
    </row>
    <row r="52" spans="2:51" s="45" customFormat="1" ht="38.299999999999997" hidden="1" customHeight="1" x14ac:dyDescent="0.15">
      <c r="B52" s="3880" t="s">
        <v>34</v>
      </c>
      <c r="C52" s="3881"/>
      <c r="D52" s="3881"/>
      <c r="E52" s="3881"/>
      <c r="F52" s="3881"/>
      <c r="G52" s="3881"/>
      <c r="H52" s="3941" t="s">
        <v>179</v>
      </c>
      <c r="I52" s="3942"/>
      <c r="J52" s="3942"/>
      <c r="K52" s="3942"/>
      <c r="L52" s="3942"/>
      <c r="M52" s="3942"/>
      <c r="N52" s="3942"/>
      <c r="O52" s="3942"/>
      <c r="P52" s="3942"/>
      <c r="Q52" s="3942"/>
      <c r="R52" s="3942"/>
      <c r="S52" s="3942"/>
      <c r="T52" s="3942"/>
      <c r="U52" s="3942"/>
      <c r="V52" s="3942"/>
      <c r="W52" s="3942"/>
      <c r="X52" s="3942"/>
      <c r="Y52" s="3942"/>
      <c r="Z52" s="3917" t="s">
        <v>35</v>
      </c>
      <c r="AA52" s="3918"/>
      <c r="AB52" s="3919"/>
      <c r="AC52" s="3920" t="s">
        <v>172</v>
      </c>
      <c r="AD52" s="3920"/>
      <c r="AE52" s="3920"/>
      <c r="AF52" s="3920"/>
      <c r="AG52" s="3920"/>
      <c r="AH52" s="3920"/>
      <c r="AI52" s="3920"/>
      <c r="AJ52" s="3920"/>
      <c r="AK52" s="3920"/>
      <c r="AL52" s="3920"/>
      <c r="AM52" s="3920"/>
      <c r="AN52" s="3920"/>
      <c r="AO52" s="3920"/>
      <c r="AP52" s="3920"/>
      <c r="AQ52" s="3920"/>
      <c r="AR52" s="3920"/>
      <c r="AS52" s="3920"/>
      <c r="AT52" s="3920"/>
      <c r="AU52" s="3920"/>
      <c r="AV52" s="3920"/>
      <c r="AW52" s="3920"/>
      <c r="AX52" s="3920"/>
      <c r="AY52" s="3921"/>
    </row>
    <row r="53" spans="2:51" s="45" customFormat="1" ht="45.85" hidden="1" customHeight="1" x14ac:dyDescent="0.15">
      <c r="B53" s="3880" t="s">
        <v>34</v>
      </c>
      <c r="C53" s="3881"/>
      <c r="D53" s="3881"/>
      <c r="E53" s="3881"/>
      <c r="F53" s="3881"/>
      <c r="G53" s="3881"/>
      <c r="H53" s="3941" t="s">
        <v>179</v>
      </c>
      <c r="I53" s="3942"/>
      <c r="J53" s="3942"/>
      <c r="K53" s="3942"/>
      <c r="L53" s="3942"/>
      <c r="M53" s="3942"/>
      <c r="N53" s="3942"/>
      <c r="O53" s="3942"/>
      <c r="P53" s="3942"/>
      <c r="Q53" s="3942"/>
      <c r="R53" s="3942"/>
      <c r="S53" s="3942"/>
      <c r="T53" s="3942"/>
      <c r="U53" s="3942"/>
      <c r="V53" s="3942"/>
      <c r="W53" s="3942"/>
      <c r="X53" s="3942"/>
      <c r="Y53" s="3942"/>
      <c r="Z53" s="3917" t="s">
        <v>35</v>
      </c>
      <c r="AA53" s="3918"/>
      <c r="AB53" s="3919"/>
      <c r="AC53" s="3920" t="s">
        <v>172</v>
      </c>
      <c r="AD53" s="3920"/>
      <c r="AE53" s="3920"/>
      <c r="AF53" s="3920"/>
      <c r="AG53" s="3920"/>
      <c r="AH53" s="3920"/>
      <c r="AI53" s="3920"/>
      <c r="AJ53" s="3920"/>
      <c r="AK53" s="3920"/>
      <c r="AL53" s="3920"/>
      <c r="AM53" s="3920"/>
      <c r="AN53" s="3920"/>
      <c r="AO53" s="3920"/>
      <c r="AP53" s="3920"/>
      <c r="AQ53" s="3920"/>
      <c r="AR53" s="3920"/>
      <c r="AS53" s="3920"/>
      <c r="AT53" s="3920"/>
      <c r="AU53" s="3920"/>
      <c r="AV53" s="3920"/>
      <c r="AW53" s="3920"/>
      <c r="AX53" s="3920"/>
      <c r="AY53" s="3921"/>
    </row>
    <row r="54" spans="2:51" s="45" customFormat="1" ht="23.1" customHeight="1" x14ac:dyDescent="0.15">
      <c r="B54" s="3944" t="s">
        <v>36</v>
      </c>
      <c r="C54" s="3945"/>
      <c r="D54" s="3950" t="s">
        <v>37</v>
      </c>
      <c r="E54" s="3923"/>
      <c r="F54" s="3923"/>
      <c r="G54" s="3923"/>
      <c r="H54" s="3923"/>
      <c r="I54" s="3923"/>
      <c r="J54" s="3923"/>
      <c r="K54" s="3923"/>
      <c r="L54" s="3951"/>
      <c r="M54" s="3952" t="s">
        <v>38</v>
      </c>
      <c r="N54" s="3952"/>
      <c r="O54" s="3952"/>
      <c r="P54" s="3952"/>
      <c r="Q54" s="3952"/>
      <c r="R54" s="3952"/>
      <c r="S54" s="3953" t="s">
        <v>16</v>
      </c>
      <c r="T54" s="3953"/>
      <c r="U54" s="3953"/>
      <c r="V54" s="3953"/>
      <c r="W54" s="3953"/>
      <c r="X54" s="3953"/>
      <c r="Y54" s="3922" t="s">
        <v>39</v>
      </c>
      <c r="Z54" s="3923"/>
      <c r="AA54" s="3923"/>
      <c r="AB54" s="3923"/>
      <c r="AC54" s="3923"/>
      <c r="AD54" s="3923"/>
      <c r="AE54" s="3923"/>
      <c r="AF54" s="3923"/>
      <c r="AG54" s="3923"/>
      <c r="AH54" s="3923"/>
      <c r="AI54" s="3923"/>
      <c r="AJ54" s="3923"/>
      <c r="AK54" s="3923"/>
      <c r="AL54" s="3923"/>
      <c r="AM54" s="3923"/>
      <c r="AN54" s="3923"/>
      <c r="AO54" s="3923"/>
      <c r="AP54" s="3923"/>
      <c r="AQ54" s="3923"/>
      <c r="AR54" s="3923"/>
      <c r="AS54" s="3923"/>
      <c r="AT54" s="3923"/>
      <c r="AU54" s="3923"/>
      <c r="AV54" s="3923"/>
      <c r="AW54" s="3923"/>
      <c r="AX54" s="3923"/>
      <c r="AY54" s="3924"/>
    </row>
    <row r="55" spans="2:51" s="45" customFormat="1" ht="37.5" customHeight="1" x14ac:dyDescent="0.15">
      <c r="B55" s="3946"/>
      <c r="C55" s="3947"/>
      <c r="D55" s="4182" t="s">
        <v>195</v>
      </c>
      <c r="E55" s="4183"/>
      <c r="F55" s="4183"/>
      <c r="G55" s="4183"/>
      <c r="H55" s="4183"/>
      <c r="I55" s="4183"/>
      <c r="J55" s="4183"/>
      <c r="K55" s="4183"/>
      <c r="L55" s="4184"/>
      <c r="M55" s="3928">
        <v>10000</v>
      </c>
      <c r="N55" s="3928"/>
      <c r="O55" s="3928"/>
      <c r="P55" s="3928"/>
      <c r="Q55" s="3928"/>
      <c r="R55" s="3928"/>
      <c r="S55" s="3928" t="s">
        <v>172</v>
      </c>
      <c r="T55" s="3928"/>
      <c r="U55" s="3928"/>
      <c r="V55" s="3928"/>
      <c r="W55" s="3928"/>
      <c r="X55" s="3928"/>
      <c r="Y55" s="4246" t="s">
        <v>594</v>
      </c>
      <c r="Z55" s="4247"/>
      <c r="AA55" s="4247"/>
      <c r="AB55" s="4247"/>
      <c r="AC55" s="4247"/>
      <c r="AD55" s="4247"/>
      <c r="AE55" s="4247"/>
      <c r="AF55" s="4247"/>
      <c r="AG55" s="4247"/>
      <c r="AH55" s="4247"/>
      <c r="AI55" s="4247"/>
      <c r="AJ55" s="4247"/>
      <c r="AK55" s="4247"/>
      <c r="AL55" s="4247"/>
      <c r="AM55" s="4247"/>
      <c r="AN55" s="4247"/>
      <c r="AO55" s="4247"/>
      <c r="AP55" s="4247"/>
      <c r="AQ55" s="4247"/>
      <c r="AR55" s="4247"/>
      <c r="AS55" s="4247"/>
      <c r="AT55" s="4247"/>
      <c r="AU55" s="4247"/>
      <c r="AV55" s="4247"/>
      <c r="AW55" s="4247"/>
      <c r="AX55" s="4247"/>
      <c r="AY55" s="4248"/>
    </row>
    <row r="56" spans="2:51" s="45" customFormat="1" ht="23.1" customHeight="1" x14ac:dyDescent="0.15">
      <c r="B56" s="3946"/>
      <c r="C56" s="3947"/>
      <c r="D56" s="3938" t="s">
        <v>172</v>
      </c>
      <c r="E56" s="3939"/>
      <c r="F56" s="3939"/>
      <c r="G56" s="3939"/>
      <c r="H56" s="3939"/>
      <c r="I56" s="3939"/>
      <c r="J56" s="3939"/>
      <c r="K56" s="3939"/>
      <c r="L56" s="3940"/>
      <c r="M56" s="3943" t="s">
        <v>172</v>
      </c>
      <c r="N56" s="3943"/>
      <c r="O56" s="3943"/>
      <c r="P56" s="3943"/>
      <c r="Q56" s="3943"/>
      <c r="R56" s="3943"/>
      <c r="S56" s="3943" t="s">
        <v>172</v>
      </c>
      <c r="T56" s="3943"/>
      <c r="U56" s="3943"/>
      <c r="V56" s="3943"/>
      <c r="W56" s="3943"/>
      <c r="X56" s="3943"/>
      <c r="Y56" s="4249"/>
      <c r="Z56" s="4250"/>
      <c r="AA56" s="4250"/>
      <c r="AB56" s="4250"/>
      <c r="AC56" s="4250"/>
      <c r="AD56" s="4250"/>
      <c r="AE56" s="4250"/>
      <c r="AF56" s="4250"/>
      <c r="AG56" s="4250"/>
      <c r="AH56" s="4250"/>
      <c r="AI56" s="4250"/>
      <c r="AJ56" s="4250"/>
      <c r="AK56" s="4250"/>
      <c r="AL56" s="4250"/>
      <c r="AM56" s="4250"/>
      <c r="AN56" s="4250"/>
      <c r="AO56" s="4250"/>
      <c r="AP56" s="4250"/>
      <c r="AQ56" s="4250"/>
      <c r="AR56" s="4250"/>
      <c r="AS56" s="4250"/>
      <c r="AT56" s="4250"/>
      <c r="AU56" s="4250"/>
      <c r="AV56" s="4250"/>
      <c r="AW56" s="4250"/>
      <c r="AX56" s="4250"/>
      <c r="AY56" s="4251"/>
    </row>
    <row r="57" spans="2:51" s="45" customFormat="1" ht="22.6" customHeight="1" x14ac:dyDescent="0.15">
      <c r="B57" s="3946"/>
      <c r="C57" s="3947"/>
      <c r="D57" s="3938" t="s">
        <v>172</v>
      </c>
      <c r="E57" s="3939"/>
      <c r="F57" s="3939"/>
      <c r="G57" s="3939"/>
      <c r="H57" s="3939"/>
      <c r="I57" s="3939"/>
      <c r="J57" s="3939"/>
      <c r="K57" s="3939"/>
      <c r="L57" s="3940"/>
      <c r="M57" s="3943" t="s">
        <v>172</v>
      </c>
      <c r="N57" s="3943"/>
      <c r="O57" s="3943"/>
      <c r="P57" s="3943"/>
      <c r="Q57" s="3943"/>
      <c r="R57" s="3943"/>
      <c r="S57" s="3943" t="s">
        <v>172</v>
      </c>
      <c r="T57" s="3943"/>
      <c r="U57" s="3943"/>
      <c r="V57" s="3943"/>
      <c r="W57" s="3943"/>
      <c r="X57" s="3943"/>
      <c r="Y57" s="4249"/>
      <c r="Z57" s="4250"/>
      <c r="AA57" s="4250"/>
      <c r="AB57" s="4250"/>
      <c r="AC57" s="4250"/>
      <c r="AD57" s="4250"/>
      <c r="AE57" s="4250"/>
      <c r="AF57" s="4250"/>
      <c r="AG57" s="4250"/>
      <c r="AH57" s="4250"/>
      <c r="AI57" s="4250"/>
      <c r="AJ57" s="4250"/>
      <c r="AK57" s="4250"/>
      <c r="AL57" s="4250"/>
      <c r="AM57" s="4250"/>
      <c r="AN57" s="4250"/>
      <c r="AO57" s="4250"/>
      <c r="AP57" s="4250"/>
      <c r="AQ57" s="4250"/>
      <c r="AR57" s="4250"/>
      <c r="AS57" s="4250"/>
      <c r="AT57" s="4250"/>
      <c r="AU57" s="4250"/>
      <c r="AV57" s="4250"/>
      <c r="AW57" s="4250"/>
      <c r="AX57" s="4250"/>
      <c r="AY57" s="4251"/>
    </row>
    <row r="58" spans="2:51" s="45" customFormat="1" ht="23.1" customHeight="1" x14ac:dyDescent="0.15">
      <c r="B58" s="3946"/>
      <c r="C58" s="3947"/>
      <c r="D58" s="3938" t="s">
        <v>172</v>
      </c>
      <c r="E58" s="3939"/>
      <c r="F58" s="3939"/>
      <c r="G58" s="3939"/>
      <c r="H58" s="3939"/>
      <c r="I58" s="3939"/>
      <c r="J58" s="3939"/>
      <c r="K58" s="3939"/>
      <c r="L58" s="3940"/>
      <c r="M58" s="3943" t="s">
        <v>172</v>
      </c>
      <c r="N58" s="3943"/>
      <c r="O58" s="3943"/>
      <c r="P58" s="3943"/>
      <c r="Q58" s="3943"/>
      <c r="R58" s="3943"/>
      <c r="S58" s="3943" t="s">
        <v>172</v>
      </c>
      <c r="T58" s="3943"/>
      <c r="U58" s="3943"/>
      <c r="V58" s="3943"/>
      <c r="W58" s="3943"/>
      <c r="X58" s="3943"/>
      <c r="Y58" s="4249"/>
      <c r="Z58" s="4250"/>
      <c r="AA58" s="4250"/>
      <c r="AB58" s="4250"/>
      <c r="AC58" s="4250"/>
      <c r="AD58" s="4250"/>
      <c r="AE58" s="4250"/>
      <c r="AF58" s="4250"/>
      <c r="AG58" s="4250"/>
      <c r="AH58" s="4250"/>
      <c r="AI58" s="4250"/>
      <c r="AJ58" s="4250"/>
      <c r="AK58" s="4250"/>
      <c r="AL58" s="4250"/>
      <c r="AM58" s="4250"/>
      <c r="AN58" s="4250"/>
      <c r="AO58" s="4250"/>
      <c r="AP58" s="4250"/>
      <c r="AQ58" s="4250"/>
      <c r="AR58" s="4250"/>
      <c r="AS58" s="4250"/>
      <c r="AT58" s="4250"/>
      <c r="AU58" s="4250"/>
      <c r="AV58" s="4250"/>
      <c r="AW58" s="4250"/>
      <c r="AX58" s="4250"/>
      <c r="AY58" s="4251"/>
    </row>
    <row r="59" spans="2:51" s="45" customFormat="1" ht="23.1" customHeight="1" x14ac:dyDescent="0.15">
      <c r="B59" s="3946"/>
      <c r="C59" s="3947"/>
      <c r="D59" s="3938" t="s">
        <v>172</v>
      </c>
      <c r="E59" s="3939"/>
      <c r="F59" s="3939"/>
      <c r="G59" s="3939"/>
      <c r="H59" s="3939"/>
      <c r="I59" s="3939"/>
      <c r="J59" s="3939"/>
      <c r="K59" s="3939"/>
      <c r="L59" s="3940"/>
      <c r="M59" s="3943" t="s">
        <v>172</v>
      </c>
      <c r="N59" s="3943"/>
      <c r="O59" s="3943"/>
      <c r="P59" s="3943"/>
      <c r="Q59" s="3943"/>
      <c r="R59" s="3943"/>
      <c r="S59" s="3943" t="s">
        <v>172</v>
      </c>
      <c r="T59" s="3943"/>
      <c r="U59" s="3943"/>
      <c r="V59" s="3943"/>
      <c r="W59" s="3943"/>
      <c r="X59" s="3943"/>
      <c r="Y59" s="4249"/>
      <c r="Z59" s="4250"/>
      <c r="AA59" s="4250"/>
      <c r="AB59" s="4250"/>
      <c r="AC59" s="4250"/>
      <c r="AD59" s="4250"/>
      <c r="AE59" s="4250"/>
      <c r="AF59" s="4250"/>
      <c r="AG59" s="4250"/>
      <c r="AH59" s="4250"/>
      <c r="AI59" s="4250"/>
      <c r="AJ59" s="4250"/>
      <c r="AK59" s="4250"/>
      <c r="AL59" s="4250"/>
      <c r="AM59" s="4250"/>
      <c r="AN59" s="4250"/>
      <c r="AO59" s="4250"/>
      <c r="AP59" s="4250"/>
      <c r="AQ59" s="4250"/>
      <c r="AR59" s="4250"/>
      <c r="AS59" s="4250"/>
      <c r="AT59" s="4250"/>
      <c r="AU59" s="4250"/>
      <c r="AV59" s="4250"/>
      <c r="AW59" s="4250"/>
      <c r="AX59" s="4250"/>
      <c r="AY59" s="4251"/>
    </row>
    <row r="60" spans="2:51" s="45" customFormat="1" ht="23.1" customHeight="1" x14ac:dyDescent="0.15">
      <c r="B60" s="3946"/>
      <c r="C60" s="3947"/>
      <c r="D60" s="3938" t="s">
        <v>172</v>
      </c>
      <c r="E60" s="3939"/>
      <c r="F60" s="3939"/>
      <c r="G60" s="3939"/>
      <c r="H60" s="3939"/>
      <c r="I60" s="3939"/>
      <c r="J60" s="3939"/>
      <c r="K60" s="3939"/>
      <c r="L60" s="3940"/>
      <c r="M60" s="3943" t="s">
        <v>172</v>
      </c>
      <c r="N60" s="3943"/>
      <c r="O60" s="3943"/>
      <c r="P60" s="3943"/>
      <c r="Q60" s="3943"/>
      <c r="R60" s="3943"/>
      <c r="S60" s="3943" t="s">
        <v>172</v>
      </c>
      <c r="T60" s="3943"/>
      <c r="U60" s="3943"/>
      <c r="V60" s="3943"/>
      <c r="W60" s="3943"/>
      <c r="X60" s="3943"/>
      <c r="Y60" s="4249"/>
      <c r="Z60" s="4250"/>
      <c r="AA60" s="4250"/>
      <c r="AB60" s="4250"/>
      <c r="AC60" s="4250"/>
      <c r="AD60" s="4250"/>
      <c r="AE60" s="4250"/>
      <c r="AF60" s="4250"/>
      <c r="AG60" s="4250"/>
      <c r="AH60" s="4250"/>
      <c r="AI60" s="4250"/>
      <c r="AJ60" s="4250"/>
      <c r="AK60" s="4250"/>
      <c r="AL60" s="4250"/>
      <c r="AM60" s="4250"/>
      <c r="AN60" s="4250"/>
      <c r="AO60" s="4250"/>
      <c r="AP60" s="4250"/>
      <c r="AQ60" s="4250"/>
      <c r="AR60" s="4250"/>
      <c r="AS60" s="4250"/>
      <c r="AT60" s="4250"/>
      <c r="AU60" s="4250"/>
      <c r="AV60" s="4250"/>
      <c r="AW60" s="4250"/>
      <c r="AX60" s="4250"/>
      <c r="AY60" s="4251"/>
    </row>
    <row r="61" spans="2:51" s="45" customFormat="1" ht="23.1" customHeight="1" x14ac:dyDescent="0.15">
      <c r="B61" s="3946"/>
      <c r="C61" s="3947"/>
      <c r="D61" s="3938" t="s">
        <v>172</v>
      </c>
      <c r="E61" s="3939"/>
      <c r="F61" s="3939"/>
      <c r="G61" s="3939"/>
      <c r="H61" s="3939"/>
      <c r="I61" s="3939"/>
      <c r="J61" s="3939"/>
      <c r="K61" s="3939"/>
      <c r="L61" s="3940"/>
      <c r="M61" s="3943" t="s">
        <v>172</v>
      </c>
      <c r="N61" s="3943"/>
      <c r="O61" s="3943"/>
      <c r="P61" s="3943"/>
      <c r="Q61" s="3943"/>
      <c r="R61" s="3943"/>
      <c r="S61" s="3943" t="s">
        <v>172</v>
      </c>
      <c r="T61" s="3943"/>
      <c r="U61" s="3943"/>
      <c r="V61" s="3943"/>
      <c r="W61" s="3943"/>
      <c r="X61" s="3943"/>
      <c r="Y61" s="4249"/>
      <c r="Z61" s="4250"/>
      <c r="AA61" s="4250"/>
      <c r="AB61" s="4250"/>
      <c r="AC61" s="4250"/>
      <c r="AD61" s="4250"/>
      <c r="AE61" s="4250"/>
      <c r="AF61" s="4250"/>
      <c r="AG61" s="4250"/>
      <c r="AH61" s="4250"/>
      <c r="AI61" s="4250"/>
      <c r="AJ61" s="4250"/>
      <c r="AK61" s="4250"/>
      <c r="AL61" s="4250"/>
      <c r="AM61" s="4250"/>
      <c r="AN61" s="4250"/>
      <c r="AO61" s="4250"/>
      <c r="AP61" s="4250"/>
      <c r="AQ61" s="4250"/>
      <c r="AR61" s="4250"/>
      <c r="AS61" s="4250"/>
      <c r="AT61" s="4250"/>
      <c r="AU61" s="4250"/>
      <c r="AV61" s="4250"/>
      <c r="AW61" s="4250"/>
      <c r="AX61" s="4250"/>
      <c r="AY61" s="4251"/>
    </row>
    <row r="62" spans="2:51" s="45" customFormat="1" ht="23.1" hidden="1" customHeight="1" x14ac:dyDescent="0.15">
      <c r="B62" s="3946"/>
      <c r="C62" s="3947"/>
      <c r="D62" s="3938" t="s">
        <v>172</v>
      </c>
      <c r="E62" s="3939"/>
      <c r="F62" s="3939"/>
      <c r="G62" s="3939"/>
      <c r="H62" s="3939"/>
      <c r="I62" s="3939"/>
      <c r="J62" s="3939"/>
      <c r="K62" s="3939"/>
      <c r="L62" s="3940"/>
      <c r="M62" s="3943" t="s">
        <v>172</v>
      </c>
      <c r="N62" s="3943"/>
      <c r="O62" s="3943"/>
      <c r="P62" s="3943"/>
      <c r="Q62" s="3943"/>
      <c r="R62" s="3943"/>
      <c r="S62" s="3943" t="s">
        <v>172</v>
      </c>
      <c r="T62" s="3943"/>
      <c r="U62" s="3943"/>
      <c r="V62" s="3943"/>
      <c r="W62" s="3943"/>
      <c r="X62" s="3943"/>
      <c r="Y62" s="4249"/>
      <c r="Z62" s="4250"/>
      <c r="AA62" s="4250"/>
      <c r="AB62" s="4250"/>
      <c r="AC62" s="4250"/>
      <c r="AD62" s="4250"/>
      <c r="AE62" s="4250"/>
      <c r="AF62" s="4250"/>
      <c r="AG62" s="4250"/>
      <c r="AH62" s="4250"/>
      <c r="AI62" s="4250"/>
      <c r="AJ62" s="4250"/>
      <c r="AK62" s="4250"/>
      <c r="AL62" s="4250"/>
      <c r="AM62" s="4250"/>
      <c r="AN62" s="4250"/>
      <c r="AO62" s="4250"/>
      <c r="AP62" s="4250"/>
      <c r="AQ62" s="4250"/>
      <c r="AR62" s="4250"/>
      <c r="AS62" s="4250"/>
      <c r="AT62" s="4250"/>
      <c r="AU62" s="4250"/>
      <c r="AV62" s="4250"/>
      <c r="AW62" s="4250"/>
      <c r="AX62" s="4250"/>
      <c r="AY62" s="4251"/>
    </row>
    <row r="63" spans="2:51" s="45" customFormat="1" ht="23.1" hidden="1" customHeight="1" x14ac:dyDescent="0.15">
      <c r="B63" s="3946"/>
      <c r="C63" s="3947"/>
      <c r="D63" s="3938" t="s">
        <v>172</v>
      </c>
      <c r="E63" s="3939"/>
      <c r="F63" s="3939"/>
      <c r="G63" s="3939"/>
      <c r="H63" s="3939"/>
      <c r="I63" s="3939"/>
      <c r="J63" s="3939"/>
      <c r="K63" s="3939"/>
      <c r="L63" s="3940"/>
      <c r="M63" s="3943" t="s">
        <v>172</v>
      </c>
      <c r="N63" s="3943"/>
      <c r="O63" s="3943"/>
      <c r="P63" s="3943"/>
      <c r="Q63" s="3943"/>
      <c r="R63" s="3943"/>
      <c r="S63" s="3943" t="s">
        <v>172</v>
      </c>
      <c r="T63" s="3943"/>
      <c r="U63" s="3943"/>
      <c r="V63" s="3943"/>
      <c r="W63" s="3943"/>
      <c r="X63" s="3943"/>
      <c r="Y63" s="4249"/>
      <c r="Z63" s="4250"/>
      <c r="AA63" s="4250"/>
      <c r="AB63" s="4250"/>
      <c r="AC63" s="4250"/>
      <c r="AD63" s="4250"/>
      <c r="AE63" s="4250"/>
      <c r="AF63" s="4250"/>
      <c r="AG63" s="4250"/>
      <c r="AH63" s="4250"/>
      <c r="AI63" s="4250"/>
      <c r="AJ63" s="4250"/>
      <c r="AK63" s="4250"/>
      <c r="AL63" s="4250"/>
      <c r="AM63" s="4250"/>
      <c r="AN63" s="4250"/>
      <c r="AO63" s="4250"/>
      <c r="AP63" s="4250"/>
      <c r="AQ63" s="4250"/>
      <c r="AR63" s="4250"/>
      <c r="AS63" s="4250"/>
      <c r="AT63" s="4250"/>
      <c r="AU63" s="4250"/>
      <c r="AV63" s="4250"/>
      <c r="AW63" s="4250"/>
      <c r="AX63" s="4250"/>
      <c r="AY63" s="4251"/>
    </row>
    <row r="64" spans="2:51" s="45" customFormat="1" ht="23.1" hidden="1" customHeight="1" x14ac:dyDescent="0.15">
      <c r="B64" s="3946"/>
      <c r="C64" s="3947"/>
      <c r="D64" s="3938" t="s">
        <v>172</v>
      </c>
      <c r="E64" s="3939"/>
      <c r="F64" s="3939"/>
      <c r="G64" s="3939"/>
      <c r="H64" s="3939"/>
      <c r="I64" s="3939"/>
      <c r="J64" s="3939"/>
      <c r="K64" s="3939"/>
      <c r="L64" s="3940"/>
      <c r="M64" s="3943" t="s">
        <v>172</v>
      </c>
      <c r="N64" s="3943"/>
      <c r="O64" s="3943"/>
      <c r="P64" s="3943"/>
      <c r="Q64" s="3943"/>
      <c r="R64" s="3943"/>
      <c r="S64" s="3943" t="s">
        <v>172</v>
      </c>
      <c r="T64" s="3943"/>
      <c r="U64" s="3943"/>
      <c r="V64" s="3943"/>
      <c r="W64" s="3943"/>
      <c r="X64" s="3943"/>
      <c r="Y64" s="4249"/>
      <c r="Z64" s="4250"/>
      <c r="AA64" s="4250"/>
      <c r="AB64" s="4250"/>
      <c r="AC64" s="4250"/>
      <c r="AD64" s="4250"/>
      <c r="AE64" s="4250"/>
      <c r="AF64" s="4250"/>
      <c r="AG64" s="4250"/>
      <c r="AH64" s="4250"/>
      <c r="AI64" s="4250"/>
      <c r="AJ64" s="4250"/>
      <c r="AK64" s="4250"/>
      <c r="AL64" s="4250"/>
      <c r="AM64" s="4250"/>
      <c r="AN64" s="4250"/>
      <c r="AO64" s="4250"/>
      <c r="AP64" s="4250"/>
      <c r="AQ64" s="4250"/>
      <c r="AR64" s="4250"/>
      <c r="AS64" s="4250"/>
      <c r="AT64" s="4250"/>
      <c r="AU64" s="4250"/>
      <c r="AV64" s="4250"/>
      <c r="AW64" s="4250"/>
      <c r="AX64" s="4250"/>
      <c r="AY64" s="4251"/>
    </row>
    <row r="65" spans="1:51" s="45" customFormat="1" ht="23.1" hidden="1" customHeight="1" x14ac:dyDescent="0.15">
      <c r="B65" s="3946"/>
      <c r="C65" s="3947"/>
      <c r="D65" s="3938" t="s">
        <v>172</v>
      </c>
      <c r="E65" s="3939"/>
      <c r="F65" s="3939"/>
      <c r="G65" s="3939"/>
      <c r="H65" s="3939"/>
      <c r="I65" s="3939"/>
      <c r="J65" s="3939"/>
      <c r="K65" s="3939"/>
      <c r="L65" s="3940"/>
      <c r="M65" s="3943" t="s">
        <v>172</v>
      </c>
      <c r="N65" s="3943"/>
      <c r="O65" s="3943"/>
      <c r="P65" s="3943"/>
      <c r="Q65" s="3943"/>
      <c r="R65" s="3943"/>
      <c r="S65" s="3943" t="s">
        <v>172</v>
      </c>
      <c r="T65" s="3943"/>
      <c r="U65" s="3943"/>
      <c r="V65" s="3943"/>
      <c r="W65" s="3943"/>
      <c r="X65" s="3943"/>
      <c r="Y65" s="4249"/>
      <c r="Z65" s="4250"/>
      <c r="AA65" s="4250"/>
      <c r="AB65" s="4250"/>
      <c r="AC65" s="4250"/>
      <c r="AD65" s="4250"/>
      <c r="AE65" s="4250"/>
      <c r="AF65" s="4250"/>
      <c r="AG65" s="4250"/>
      <c r="AH65" s="4250"/>
      <c r="AI65" s="4250"/>
      <c r="AJ65" s="4250"/>
      <c r="AK65" s="4250"/>
      <c r="AL65" s="4250"/>
      <c r="AM65" s="4250"/>
      <c r="AN65" s="4250"/>
      <c r="AO65" s="4250"/>
      <c r="AP65" s="4250"/>
      <c r="AQ65" s="4250"/>
      <c r="AR65" s="4250"/>
      <c r="AS65" s="4250"/>
      <c r="AT65" s="4250"/>
      <c r="AU65" s="4250"/>
      <c r="AV65" s="4250"/>
      <c r="AW65" s="4250"/>
      <c r="AX65" s="4250"/>
      <c r="AY65" s="4251"/>
    </row>
    <row r="66" spans="1:51" s="45" customFormat="1" ht="23.1" hidden="1" customHeight="1" x14ac:dyDescent="0.15">
      <c r="B66" s="3946"/>
      <c r="C66" s="3947"/>
      <c r="D66" s="3954" t="s">
        <v>172</v>
      </c>
      <c r="E66" s="3955"/>
      <c r="F66" s="3955"/>
      <c r="G66" s="3955"/>
      <c r="H66" s="3955"/>
      <c r="I66" s="3955"/>
      <c r="J66" s="3955"/>
      <c r="K66" s="3955"/>
      <c r="L66" s="3956"/>
      <c r="M66" s="3957" t="s">
        <v>172</v>
      </c>
      <c r="N66" s="3957"/>
      <c r="O66" s="3957"/>
      <c r="P66" s="3957"/>
      <c r="Q66" s="3957"/>
      <c r="R66" s="3957"/>
      <c r="S66" s="3957" t="s">
        <v>172</v>
      </c>
      <c r="T66" s="3957"/>
      <c r="U66" s="3957"/>
      <c r="V66" s="3957"/>
      <c r="W66" s="3957"/>
      <c r="X66" s="3957"/>
      <c r="Y66" s="4249"/>
      <c r="Z66" s="4250"/>
      <c r="AA66" s="4250"/>
      <c r="AB66" s="4250"/>
      <c r="AC66" s="4250"/>
      <c r="AD66" s="4250"/>
      <c r="AE66" s="4250"/>
      <c r="AF66" s="4250"/>
      <c r="AG66" s="4250"/>
      <c r="AH66" s="4250"/>
      <c r="AI66" s="4250"/>
      <c r="AJ66" s="4250"/>
      <c r="AK66" s="4250"/>
      <c r="AL66" s="4250"/>
      <c r="AM66" s="4250"/>
      <c r="AN66" s="4250"/>
      <c r="AO66" s="4250"/>
      <c r="AP66" s="4250"/>
      <c r="AQ66" s="4250"/>
      <c r="AR66" s="4250"/>
      <c r="AS66" s="4250"/>
      <c r="AT66" s="4250"/>
      <c r="AU66" s="4250"/>
      <c r="AV66" s="4250"/>
      <c r="AW66" s="4250"/>
      <c r="AX66" s="4250"/>
      <c r="AY66" s="4251"/>
    </row>
    <row r="67" spans="1:51" s="45" customFormat="1" ht="23.1" customHeight="1" x14ac:dyDescent="0.15">
      <c r="B67" s="3948"/>
      <c r="C67" s="3949"/>
      <c r="D67" s="4005" t="s">
        <v>21</v>
      </c>
      <c r="E67" s="4006"/>
      <c r="F67" s="4006"/>
      <c r="G67" s="4006"/>
      <c r="H67" s="4006"/>
      <c r="I67" s="4006"/>
      <c r="J67" s="4006"/>
      <c r="K67" s="4006"/>
      <c r="L67" s="4007"/>
      <c r="M67" s="4008">
        <v>10000</v>
      </c>
      <c r="N67" s="4009"/>
      <c r="O67" s="4009"/>
      <c r="P67" s="4009"/>
      <c r="Q67" s="4009"/>
      <c r="R67" s="4010"/>
      <c r="S67" s="4008">
        <v>0</v>
      </c>
      <c r="T67" s="4009"/>
      <c r="U67" s="4009"/>
      <c r="V67" s="4009"/>
      <c r="W67" s="4009"/>
      <c r="X67" s="4010"/>
      <c r="Y67" s="4252"/>
      <c r="Z67" s="4253"/>
      <c r="AA67" s="4253"/>
      <c r="AB67" s="4253"/>
      <c r="AC67" s="4253"/>
      <c r="AD67" s="4253"/>
      <c r="AE67" s="4253"/>
      <c r="AF67" s="4253"/>
      <c r="AG67" s="4253"/>
      <c r="AH67" s="4253"/>
      <c r="AI67" s="4253"/>
      <c r="AJ67" s="4253"/>
      <c r="AK67" s="4253"/>
      <c r="AL67" s="4253"/>
      <c r="AM67" s="4253"/>
      <c r="AN67" s="4253"/>
      <c r="AO67" s="4253"/>
      <c r="AP67" s="4253"/>
      <c r="AQ67" s="4253"/>
      <c r="AR67" s="4253"/>
      <c r="AS67" s="4253"/>
      <c r="AT67" s="4253"/>
      <c r="AU67" s="4253"/>
      <c r="AV67" s="4253"/>
      <c r="AW67" s="4253"/>
      <c r="AX67" s="4253"/>
      <c r="AY67" s="4254"/>
    </row>
    <row r="68" spans="1:51" s="45" customFormat="1" ht="2.95" customHeight="1" x14ac:dyDescent="0.15">
      <c r="A68" s="46"/>
      <c r="B68" s="47"/>
      <c r="C68" s="47"/>
      <c r="D68" s="48"/>
      <c r="E68" s="48"/>
      <c r="F68" s="48"/>
      <c r="G68" s="48"/>
      <c r="H68" s="48"/>
      <c r="I68" s="48"/>
      <c r="J68" s="48"/>
      <c r="K68" s="48"/>
      <c r="L68" s="48"/>
      <c r="M68" s="48"/>
      <c r="N68" s="48"/>
      <c r="O68" s="48"/>
      <c r="P68" s="48"/>
      <c r="Q68" s="48"/>
      <c r="R68" s="48"/>
      <c r="S68" s="48"/>
      <c r="T68" s="48"/>
      <c r="U68" s="48"/>
      <c r="V68" s="48"/>
      <c r="W68" s="48"/>
      <c r="X68" s="48"/>
      <c r="Y68" s="48"/>
      <c r="Z68" s="48"/>
      <c r="AA68" s="48"/>
      <c r="AB68" s="48"/>
      <c r="AC68" s="48"/>
      <c r="AD68" s="48"/>
      <c r="AE68" s="48"/>
      <c r="AF68" s="48"/>
      <c r="AG68" s="48"/>
      <c r="AH68" s="48"/>
      <c r="AI68" s="48"/>
      <c r="AJ68" s="48"/>
      <c r="AK68" s="48"/>
      <c r="AL68" s="48"/>
      <c r="AM68" s="48"/>
      <c r="AN68" s="48"/>
      <c r="AO68" s="48"/>
      <c r="AP68" s="48"/>
      <c r="AQ68" s="48"/>
      <c r="AR68" s="48"/>
      <c r="AS68" s="48"/>
      <c r="AT68" s="48"/>
      <c r="AU68" s="48"/>
      <c r="AV68" s="48"/>
      <c r="AW68" s="48"/>
      <c r="AX68" s="48"/>
      <c r="AY68" s="48"/>
    </row>
    <row r="69" spans="1:51" s="45" customFormat="1" ht="2.95" customHeight="1" thickBot="1" x14ac:dyDescent="0.2">
      <c r="A69" s="46"/>
      <c r="B69" s="49"/>
      <c r="C69" s="49"/>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row>
    <row r="70" spans="1:51" s="45" customFormat="1" ht="20.95" hidden="1" customHeight="1" x14ac:dyDescent="0.15">
      <c r="B70" s="3960" t="s">
        <v>40</v>
      </c>
      <c r="C70" s="3961"/>
      <c r="D70" s="4013" t="s">
        <v>41</v>
      </c>
      <c r="E70" s="3887"/>
      <c r="F70" s="3887"/>
      <c r="G70" s="3887"/>
      <c r="H70" s="3887"/>
      <c r="I70" s="3887"/>
      <c r="J70" s="3887"/>
      <c r="K70" s="3887"/>
      <c r="L70" s="3887"/>
      <c r="M70" s="3887"/>
      <c r="N70" s="3887"/>
      <c r="O70" s="3887"/>
      <c r="P70" s="3887"/>
      <c r="Q70" s="3887"/>
      <c r="R70" s="3887"/>
      <c r="S70" s="3887"/>
      <c r="T70" s="3887"/>
      <c r="U70" s="3887"/>
      <c r="V70" s="3887"/>
      <c r="W70" s="3887"/>
      <c r="X70" s="3887"/>
      <c r="Y70" s="3887"/>
      <c r="Z70" s="3887"/>
      <c r="AA70" s="3887"/>
      <c r="AB70" s="3887"/>
      <c r="AC70" s="3887"/>
      <c r="AD70" s="3887"/>
      <c r="AE70" s="3887"/>
      <c r="AF70" s="3887"/>
      <c r="AG70" s="3887"/>
      <c r="AH70" s="3887"/>
      <c r="AI70" s="3887"/>
      <c r="AJ70" s="3887"/>
      <c r="AK70" s="3887"/>
      <c r="AL70" s="3887"/>
      <c r="AM70" s="3887"/>
      <c r="AN70" s="3887"/>
      <c r="AO70" s="3887"/>
      <c r="AP70" s="3887"/>
      <c r="AQ70" s="3887"/>
      <c r="AR70" s="3887"/>
      <c r="AS70" s="3887"/>
      <c r="AT70" s="3887"/>
      <c r="AU70" s="3887"/>
      <c r="AV70" s="3887"/>
      <c r="AW70" s="3887"/>
      <c r="AX70" s="3887"/>
      <c r="AY70" s="4014"/>
    </row>
    <row r="71" spans="1:51" s="45" customFormat="1" ht="203.25" hidden="1" customHeight="1" x14ac:dyDescent="0.15">
      <c r="B71" s="3960"/>
      <c r="C71" s="3961"/>
      <c r="D71" s="4015" t="s">
        <v>42</v>
      </c>
      <c r="E71" s="4016"/>
      <c r="F71" s="4016"/>
      <c r="G71" s="4016"/>
      <c r="H71" s="4016"/>
      <c r="I71" s="4016"/>
      <c r="J71" s="4016"/>
      <c r="K71" s="4016"/>
      <c r="L71" s="4016"/>
      <c r="M71" s="4016"/>
      <c r="N71" s="4016"/>
      <c r="O71" s="4016"/>
      <c r="P71" s="4016"/>
      <c r="Q71" s="4016"/>
      <c r="R71" s="4016"/>
      <c r="S71" s="4016"/>
      <c r="T71" s="4016"/>
      <c r="U71" s="4016"/>
      <c r="V71" s="4016"/>
      <c r="W71" s="4016"/>
      <c r="X71" s="4016"/>
      <c r="Y71" s="4016"/>
      <c r="Z71" s="4016"/>
      <c r="AA71" s="4016"/>
      <c r="AB71" s="4016"/>
      <c r="AC71" s="4016"/>
      <c r="AD71" s="4016"/>
      <c r="AE71" s="4016"/>
      <c r="AF71" s="4016"/>
      <c r="AG71" s="4016"/>
      <c r="AH71" s="4016"/>
      <c r="AI71" s="4016"/>
      <c r="AJ71" s="4016"/>
      <c r="AK71" s="4016"/>
      <c r="AL71" s="4016"/>
      <c r="AM71" s="4016"/>
      <c r="AN71" s="4016"/>
      <c r="AO71" s="4016"/>
      <c r="AP71" s="4016"/>
      <c r="AQ71" s="4016"/>
      <c r="AR71" s="4016"/>
      <c r="AS71" s="4016"/>
      <c r="AT71" s="4016"/>
      <c r="AU71" s="4016"/>
      <c r="AV71" s="4016"/>
      <c r="AW71" s="4016"/>
      <c r="AX71" s="4016"/>
      <c r="AY71" s="4017"/>
    </row>
    <row r="72" spans="1:51" s="45" customFormat="1" ht="20.3" hidden="1" customHeight="1" x14ac:dyDescent="0.15">
      <c r="B72" s="3960"/>
      <c r="C72" s="3961"/>
      <c r="D72" s="4018" t="s">
        <v>43</v>
      </c>
      <c r="E72" s="4019"/>
      <c r="F72" s="4019"/>
      <c r="G72" s="4019"/>
      <c r="H72" s="4019"/>
      <c r="I72" s="4019"/>
      <c r="J72" s="4019"/>
      <c r="K72" s="4019"/>
      <c r="L72" s="4019"/>
      <c r="M72" s="4019"/>
      <c r="N72" s="4019"/>
      <c r="O72" s="4019"/>
      <c r="P72" s="4019"/>
      <c r="Q72" s="4019"/>
      <c r="R72" s="4019"/>
      <c r="S72" s="4019"/>
      <c r="T72" s="4019"/>
      <c r="U72" s="4019"/>
      <c r="V72" s="4019"/>
      <c r="W72" s="4019"/>
      <c r="X72" s="4019"/>
      <c r="Y72" s="4019"/>
      <c r="Z72" s="4019"/>
      <c r="AA72" s="4019"/>
      <c r="AB72" s="4019"/>
      <c r="AC72" s="4019"/>
      <c r="AD72" s="4019"/>
      <c r="AE72" s="4019"/>
      <c r="AF72" s="4019"/>
      <c r="AG72" s="4019"/>
      <c r="AH72" s="4019"/>
      <c r="AI72" s="4019"/>
      <c r="AJ72" s="4019"/>
      <c r="AK72" s="4019"/>
      <c r="AL72" s="4019"/>
      <c r="AM72" s="4019"/>
      <c r="AN72" s="4019"/>
      <c r="AO72" s="4019"/>
      <c r="AP72" s="4019"/>
      <c r="AQ72" s="4019"/>
      <c r="AR72" s="4019"/>
      <c r="AS72" s="4019"/>
      <c r="AT72" s="4019"/>
      <c r="AU72" s="4019"/>
      <c r="AV72" s="4019"/>
      <c r="AW72" s="4019"/>
      <c r="AX72" s="4019"/>
      <c r="AY72" s="4020"/>
    </row>
    <row r="73" spans="1:51" s="45" customFormat="1" ht="100.5" hidden="1" customHeight="1" thickBot="1" x14ac:dyDescent="0.2">
      <c r="B73" s="4011"/>
      <c r="C73" s="4012"/>
      <c r="D73" s="4021"/>
      <c r="E73" s="4022"/>
      <c r="F73" s="4022"/>
      <c r="G73" s="4022"/>
      <c r="H73" s="4022"/>
      <c r="I73" s="4022"/>
      <c r="J73" s="4022"/>
      <c r="K73" s="4022"/>
      <c r="L73" s="4022"/>
      <c r="M73" s="4022"/>
      <c r="N73" s="4022"/>
      <c r="O73" s="4022"/>
      <c r="P73" s="4022"/>
      <c r="Q73" s="4022"/>
      <c r="R73" s="4022"/>
      <c r="S73" s="4022"/>
      <c r="T73" s="4022"/>
      <c r="U73" s="4022"/>
      <c r="V73" s="4022"/>
      <c r="W73" s="4022"/>
      <c r="X73" s="4022"/>
      <c r="Y73" s="4022"/>
      <c r="Z73" s="4022"/>
      <c r="AA73" s="4022"/>
      <c r="AB73" s="4022"/>
      <c r="AC73" s="4022"/>
      <c r="AD73" s="4022"/>
      <c r="AE73" s="4022"/>
      <c r="AF73" s="4022"/>
      <c r="AG73" s="4022"/>
      <c r="AH73" s="4022"/>
      <c r="AI73" s="4022"/>
      <c r="AJ73" s="4022"/>
      <c r="AK73" s="4022"/>
      <c r="AL73" s="4022"/>
      <c r="AM73" s="4022"/>
      <c r="AN73" s="4022"/>
      <c r="AO73" s="4022"/>
      <c r="AP73" s="4022"/>
      <c r="AQ73" s="4022"/>
      <c r="AR73" s="4022"/>
      <c r="AS73" s="4022"/>
      <c r="AT73" s="4022"/>
      <c r="AU73" s="4022"/>
      <c r="AV73" s="4022"/>
      <c r="AW73" s="4022"/>
      <c r="AX73" s="4022"/>
      <c r="AY73" s="4023"/>
    </row>
    <row r="74" spans="1:51" s="45" customFormat="1" ht="20.95" hidden="1" customHeight="1" x14ac:dyDescent="0.15">
      <c r="A74" s="51"/>
      <c r="B74" s="52"/>
      <c r="C74" s="53"/>
      <c r="D74" s="3991" t="s">
        <v>44</v>
      </c>
      <c r="E74" s="3992"/>
      <c r="F74" s="3992"/>
      <c r="G74" s="3992"/>
      <c r="H74" s="3992"/>
      <c r="I74" s="3992"/>
      <c r="J74" s="3992"/>
      <c r="K74" s="3992"/>
      <c r="L74" s="3992"/>
      <c r="M74" s="3992"/>
      <c r="N74" s="3992"/>
      <c r="O74" s="3992"/>
      <c r="P74" s="3992"/>
      <c r="Q74" s="3992"/>
      <c r="R74" s="3992"/>
      <c r="S74" s="3992"/>
      <c r="T74" s="3992"/>
      <c r="U74" s="3992"/>
      <c r="V74" s="3992"/>
      <c r="W74" s="3992"/>
      <c r="X74" s="3992"/>
      <c r="Y74" s="3992"/>
      <c r="Z74" s="3992"/>
      <c r="AA74" s="3992"/>
      <c r="AB74" s="3992"/>
      <c r="AC74" s="3992"/>
      <c r="AD74" s="3992"/>
      <c r="AE74" s="3992"/>
      <c r="AF74" s="3992"/>
      <c r="AG74" s="3992"/>
      <c r="AH74" s="3992"/>
      <c r="AI74" s="3992"/>
      <c r="AJ74" s="3992"/>
      <c r="AK74" s="3992"/>
      <c r="AL74" s="3992"/>
      <c r="AM74" s="3992"/>
      <c r="AN74" s="3992"/>
      <c r="AO74" s="3992"/>
      <c r="AP74" s="3992"/>
      <c r="AQ74" s="3992"/>
      <c r="AR74" s="3992"/>
      <c r="AS74" s="3992"/>
      <c r="AT74" s="3992"/>
      <c r="AU74" s="3992"/>
      <c r="AV74" s="3992"/>
      <c r="AW74" s="3992"/>
      <c r="AX74" s="3992"/>
      <c r="AY74" s="3993"/>
    </row>
    <row r="75" spans="1:51" s="45" customFormat="1" ht="136" hidden="1" customHeight="1" x14ac:dyDescent="0.15">
      <c r="A75" s="51"/>
      <c r="B75" s="54"/>
      <c r="C75" s="55"/>
      <c r="D75" s="3994"/>
      <c r="E75" s="3995"/>
      <c r="F75" s="3995"/>
      <c r="G75" s="3995"/>
      <c r="H75" s="3995"/>
      <c r="I75" s="3995"/>
      <c r="J75" s="3995"/>
      <c r="K75" s="3995"/>
      <c r="L75" s="3995"/>
      <c r="M75" s="3995"/>
      <c r="N75" s="3995"/>
      <c r="O75" s="3995"/>
      <c r="P75" s="3995"/>
      <c r="Q75" s="3995"/>
      <c r="R75" s="3995"/>
      <c r="S75" s="3995"/>
      <c r="T75" s="3995"/>
      <c r="U75" s="3995"/>
      <c r="V75" s="3995"/>
      <c r="W75" s="3995"/>
      <c r="X75" s="3995"/>
      <c r="Y75" s="3995"/>
      <c r="Z75" s="3995"/>
      <c r="AA75" s="3995"/>
      <c r="AB75" s="3995"/>
      <c r="AC75" s="3995"/>
      <c r="AD75" s="3995"/>
      <c r="AE75" s="3995"/>
      <c r="AF75" s="3995"/>
      <c r="AG75" s="3995"/>
      <c r="AH75" s="3995"/>
      <c r="AI75" s="3995"/>
      <c r="AJ75" s="3995"/>
      <c r="AK75" s="3995"/>
      <c r="AL75" s="3995"/>
      <c r="AM75" s="3995"/>
      <c r="AN75" s="3995"/>
      <c r="AO75" s="3995"/>
      <c r="AP75" s="3995"/>
      <c r="AQ75" s="3995"/>
      <c r="AR75" s="3995"/>
      <c r="AS75" s="3995"/>
      <c r="AT75" s="3995"/>
      <c r="AU75" s="3995"/>
      <c r="AV75" s="3995"/>
      <c r="AW75" s="3995"/>
      <c r="AX75" s="3995"/>
      <c r="AY75" s="3996"/>
    </row>
    <row r="76" spans="1:51" s="45" customFormat="1" ht="20.95" customHeight="1" x14ac:dyDescent="0.15">
      <c r="A76" s="51"/>
      <c r="B76" s="3997" t="s">
        <v>45</v>
      </c>
      <c r="C76" s="3998"/>
      <c r="D76" s="3998"/>
      <c r="E76" s="3998"/>
      <c r="F76" s="3998"/>
      <c r="G76" s="3998"/>
      <c r="H76" s="3998"/>
      <c r="I76" s="3998"/>
      <c r="J76" s="3998"/>
      <c r="K76" s="3998"/>
      <c r="L76" s="3998"/>
      <c r="M76" s="3998"/>
      <c r="N76" s="3998"/>
      <c r="O76" s="3998"/>
      <c r="P76" s="3998"/>
      <c r="Q76" s="3998"/>
      <c r="R76" s="3998"/>
      <c r="S76" s="3998"/>
      <c r="T76" s="3998"/>
      <c r="U76" s="3998"/>
      <c r="V76" s="3998"/>
      <c r="W76" s="3998"/>
      <c r="X76" s="3998"/>
      <c r="Y76" s="3998"/>
      <c r="Z76" s="3998"/>
      <c r="AA76" s="3998"/>
      <c r="AB76" s="3998"/>
      <c r="AC76" s="3998"/>
      <c r="AD76" s="3998"/>
      <c r="AE76" s="3998"/>
      <c r="AF76" s="3998"/>
      <c r="AG76" s="3998"/>
      <c r="AH76" s="3998"/>
      <c r="AI76" s="3998"/>
      <c r="AJ76" s="3998"/>
      <c r="AK76" s="3998"/>
      <c r="AL76" s="3998"/>
      <c r="AM76" s="3998"/>
      <c r="AN76" s="3998"/>
      <c r="AO76" s="3998"/>
      <c r="AP76" s="3998"/>
      <c r="AQ76" s="3998"/>
      <c r="AR76" s="3998"/>
      <c r="AS76" s="3998"/>
      <c r="AT76" s="3998"/>
      <c r="AU76" s="3998"/>
      <c r="AV76" s="3998"/>
      <c r="AW76" s="3998"/>
      <c r="AX76" s="3998"/>
      <c r="AY76" s="3999"/>
    </row>
    <row r="77" spans="1:51" s="45" customFormat="1" ht="20.95" customHeight="1" x14ac:dyDescent="0.15">
      <c r="A77" s="51"/>
      <c r="B77" s="54"/>
      <c r="C77" s="55"/>
      <c r="D77" s="4000" t="s">
        <v>46</v>
      </c>
      <c r="E77" s="4001"/>
      <c r="F77" s="4001"/>
      <c r="G77" s="4001"/>
      <c r="H77" s="4002" t="s">
        <v>47</v>
      </c>
      <c r="I77" s="4001"/>
      <c r="J77" s="4001"/>
      <c r="K77" s="4001"/>
      <c r="L77" s="4001"/>
      <c r="M77" s="4001"/>
      <c r="N77" s="4001"/>
      <c r="O77" s="4001"/>
      <c r="P77" s="4001"/>
      <c r="Q77" s="4001"/>
      <c r="R77" s="4001"/>
      <c r="S77" s="4001"/>
      <c r="T77" s="4001"/>
      <c r="U77" s="4001"/>
      <c r="V77" s="4001"/>
      <c r="W77" s="4001"/>
      <c r="X77" s="4001"/>
      <c r="Y77" s="4001"/>
      <c r="Z77" s="4001"/>
      <c r="AA77" s="4001"/>
      <c r="AB77" s="4001"/>
      <c r="AC77" s="4001"/>
      <c r="AD77" s="4001"/>
      <c r="AE77" s="4001"/>
      <c r="AF77" s="4001"/>
      <c r="AG77" s="4003"/>
      <c r="AH77" s="4002" t="s">
        <v>48</v>
      </c>
      <c r="AI77" s="4001"/>
      <c r="AJ77" s="4001"/>
      <c r="AK77" s="4001"/>
      <c r="AL77" s="4001"/>
      <c r="AM77" s="4001"/>
      <c r="AN77" s="4001"/>
      <c r="AO77" s="4001"/>
      <c r="AP77" s="4001"/>
      <c r="AQ77" s="4001"/>
      <c r="AR77" s="4001"/>
      <c r="AS77" s="4001"/>
      <c r="AT77" s="4001"/>
      <c r="AU77" s="4001"/>
      <c r="AV77" s="4001"/>
      <c r="AW77" s="4001"/>
      <c r="AX77" s="4001"/>
      <c r="AY77" s="4004"/>
    </row>
    <row r="78" spans="1:51" s="45" customFormat="1" ht="26.2" customHeight="1" x14ac:dyDescent="0.15">
      <c r="A78" s="51"/>
      <c r="B78" s="3958" t="s">
        <v>49</v>
      </c>
      <c r="C78" s="3959"/>
      <c r="D78" s="3964" t="s">
        <v>50</v>
      </c>
      <c r="E78" s="3965"/>
      <c r="F78" s="3965"/>
      <c r="G78" s="3966"/>
      <c r="H78" s="3967" t="s">
        <v>51</v>
      </c>
      <c r="I78" s="3968"/>
      <c r="J78" s="3968"/>
      <c r="K78" s="3968"/>
      <c r="L78" s="3968"/>
      <c r="M78" s="3968"/>
      <c r="N78" s="3968"/>
      <c r="O78" s="3968"/>
      <c r="P78" s="3968"/>
      <c r="Q78" s="3968"/>
      <c r="R78" s="3968"/>
      <c r="S78" s="3968"/>
      <c r="T78" s="3968"/>
      <c r="U78" s="3968"/>
      <c r="V78" s="3968"/>
      <c r="W78" s="3968"/>
      <c r="X78" s="3968"/>
      <c r="Y78" s="3968"/>
      <c r="Z78" s="3968"/>
      <c r="AA78" s="3968"/>
      <c r="AB78" s="3968"/>
      <c r="AC78" s="3968"/>
      <c r="AD78" s="3968"/>
      <c r="AE78" s="3968"/>
      <c r="AF78" s="3968"/>
      <c r="AG78" s="3969"/>
      <c r="AH78" s="3970" t="s">
        <v>595</v>
      </c>
      <c r="AI78" s="3971"/>
      <c r="AJ78" s="3971"/>
      <c r="AK78" s="3971"/>
      <c r="AL78" s="3971"/>
      <c r="AM78" s="3971"/>
      <c r="AN78" s="3971"/>
      <c r="AO78" s="3971"/>
      <c r="AP78" s="3971"/>
      <c r="AQ78" s="3971"/>
      <c r="AR78" s="3971"/>
      <c r="AS78" s="3971"/>
      <c r="AT78" s="3971"/>
      <c r="AU78" s="3971"/>
      <c r="AV78" s="3971"/>
      <c r="AW78" s="3971"/>
      <c r="AX78" s="3971"/>
      <c r="AY78" s="3972"/>
    </row>
    <row r="79" spans="1:51" s="45" customFormat="1" ht="33.4" customHeight="1" x14ac:dyDescent="0.15">
      <c r="A79" s="51"/>
      <c r="B79" s="3960"/>
      <c r="C79" s="3961"/>
      <c r="D79" s="3979" t="s">
        <v>50</v>
      </c>
      <c r="E79" s="3980"/>
      <c r="F79" s="3980"/>
      <c r="G79" s="3981"/>
      <c r="H79" s="3982" t="s">
        <v>105</v>
      </c>
      <c r="I79" s="3983"/>
      <c r="J79" s="3983"/>
      <c r="K79" s="3983"/>
      <c r="L79" s="3983"/>
      <c r="M79" s="3983"/>
      <c r="N79" s="3983"/>
      <c r="O79" s="3983"/>
      <c r="P79" s="3983"/>
      <c r="Q79" s="3983"/>
      <c r="R79" s="3983"/>
      <c r="S79" s="3983"/>
      <c r="T79" s="3983"/>
      <c r="U79" s="3983"/>
      <c r="V79" s="3983"/>
      <c r="W79" s="3983"/>
      <c r="X79" s="3983"/>
      <c r="Y79" s="3983"/>
      <c r="Z79" s="3983"/>
      <c r="AA79" s="3983"/>
      <c r="AB79" s="3983"/>
      <c r="AC79" s="3983"/>
      <c r="AD79" s="3983"/>
      <c r="AE79" s="3983"/>
      <c r="AF79" s="3983"/>
      <c r="AG79" s="3984"/>
      <c r="AH79" s="3973"/>
      <c r="AI79" s="3974"/>
      <c r="AJ79" s="3974"/>
      <c r="AK79" s="3974"/>
      <c r="AL79" s="3974"/>
      <c r="AM79" s="3974"/>
      <c r="AN79" s="3974"/>
      <c r="AO79" s="3974"/>
      <c r="AP79" s="3974"/>
      <c r="AQ79" s="3974"/>
      <c r="AR79" s="3974"/>
      <c r="AS79" s="3974"/>
      <c r="AT79" s="3974"/>
      <c r="AU79" s="3974"/>
      <c r="AV79" s="3974"/>
      <c r="AW79" s="3974"/>
      <c r="AX79" s="3974"/>
      <c r="AY79" s="3975"/>
    </row>
    <row r="80" spans="1:51" s="45" customFormat="1" ht="26.2" customHeight="1" x14ac:dyDescent="0.15">
      <c r="A80" s="51"/>
      <c r="B80" s="3962"/>
      <c r="C80" s="3963"/>
      <c r="D80" s="3985" t="s">
        <v>101</v>
      </c>
      <c r="E80" s="3986"/>
      <c r="F80" s="3986"/>
      <c r="G80" s="3987"/>
      <c r="H80" s="3988" t="s">
        <v>106</v>
      </c>
      <c r="I80" s="3989"/>
      <c r="J80" s="3989"/>
      <c r="K80" s="3989"/>
      <c r="L80" s="3989"/>
      <c r="M80" s="3989"/>
      <c r="N80" s="3989"/>
      <c r="O80" s="3989"/>
      <c r="P80" s="3989"/>
      <c r="Q80" s="3989"/>
      <c r="R80" s="3989"/>
      <c r="S80" s="3989"/>
      <c r="T80" s="3989"/>
      <c r="U80" s="3989"/>
      <c r="V80" s="3989"/>
      <c r="W80" s="3989"/>
      <c r="X80" s="3989"/>
      <c r="Y80" s="3989"/>
      <c r="Z80" s="3989"/>
      <c r="AA80" s="3989"/>
      <c r="AB80" s="3989"/>
      <c r="AC80" s="3989"/>
      <c r="AD80" s="3989"/>
      <c r="AE80" s="3989"/>
      <c r="AF80" s="3989"/>
      <c r="AG80" s="3990"/>
      <c r="AH80" s="3976"/>
      <c r="AI80" s="3977"/>
      <c r="AJ80" s="3977"/>
      <c r="AK80" s="3977"/>
      <c r="AL80" s="3977"/>
      <c r="AM80" s="3977"/>
      <c r="AN80" s="3977"/>
      <c r="AO80" s="3977"/>
      <c r="AP80" s="3977"/>
      <c r="AQ80" s="3977"/>
      <c r="AR80" s="3977"/>
      <c r="AS80" s="3977"/>
      <c r="AT80" s="3977"/>
      <c r="AU80" s="3977"/>
      <c r="AV80" s="3977"/>
      <c r="AW80" s="3977"/>
      <c r="AX80" s="3977"/>
      <c r="AY80" s="3978"/>
    </row>
    <row r="81" spans="1:51" s="45" customFormat="1" ht="26.2" customHeight="1" x14ac:dyDescent="0.15">
      <c r="A81" s="51"/>
      <c r="B81" s="3960" t="s">
        <v>53</v>
      </c>
      <c r="C81" s="3961"/>
      <c r="D81" s="3964" t="s">
        <v>50</v>
      </c>
      <c r="E81" s="3965"/>
      <c r="F81" s="3965"/>
      <c r="G81" s="3966"/>
      <c r="H81" s="3967" t="s">
        <v>54</v>
      </c>
      <c r="I81" s="3968"/>
      <c r="J81" s="3968"/>
      <c r="K81" s="3968"/>
      <c r="L81" s="3968"/>
      <c r="M81" s="3968"/>
      <c r="N81" s="3968"/>
      <c r="O81" s="3968"/>
      <c r="P81" s="3968"/>
      <c r="Q81" s="3968"/>
      <c r="R81" s="3968"/>
      <c r="S81" s="3968"/>
      <c r="T81" s="3968"/>
      <c r="U81" s="3968"/>
      <c r="V81" s="3968"/>
      <c r="W81" s="3968"/>
      <c r="X81" s="3968"/>
      <c r="Y81" s="3968"/>
      <c r="Z81" s="3968"/>
      <c r="AA81" s="3968"/>
      <c r="AB81" s="3968"/>
      <c r="AC81" s="3968"/>
      <c r="AD81" s="3968"/>
      <c r="AE81" s="3968"/>
      <c r="AF81" s="3968"/>
      <c r="AG81" s="3969"/>
      <c r="AH81" s="3970" t="s">
        <v>596</v>
      </c>
      <c r="AI81" s="3971"/>
      <c r="AJ81" s="3971"/>
      <c r="AK81" s="3971"/>
      <c r="AL81" s="3971"/>
      <c r="AM81" s="3971"/>
      <c r="AN81" s="3971"/>
      <c r="AO81" s="3971"/>
      <c r="AP81" s="3971"/>
      <c r="AQ81" s="3971"/>
      <c r="AR81" s="3971"/>
      <c r="AS81" s="3971"/>
      <c r="AT81" s="3971"/>
      <c r="AU81" s="3971"/>
      <c r="AV81" s="3971"/>
      <c r="AW81" s="3971"/>
      <c r="AX81" s="3971"/>
      <c r="AY81" s="3972"/>
    </row>
    <row r="82" spans="1:51" s="45" customFormat="1" ht="26.2" customHeight="1" x14ac:dyDescent="0.15">
      <c r="A82" s="51"/>
      <c r="B82" s="3960"/>
      <c r="C82" s="3961"/>
      <c r="D82" s="3979" t="s">
        <v>101</v>
      </c>
      <c r="E82" s="3980"/>
      <c r="F82" s="3980"/>
      <c r="G82" s="3981"/>
      <c r="H82" s="3982" t="s">
        <v>108</v>
      </c>
      <c r="I82" s="3983"/>
      <c r="J82" s="3983"/>
      <c r="K82" s="3983"/>
      <c r="L82" s="3983"/>
      <c r="M82" s="3983"/>
      <c r="N82" s="3983"/>
      <c r="O82" s="3983"/>
      <c r="P82" s="3983"/>
      <c r="Q82" s="3983"/>
      <c r="R82" s="3983"/>
      <c r="S82" s="3983"/>
      <c r="T82" s="3983"/>
      <c r="U82" s="3983"/>
      <c r="V82" s="3983"/>
      <c r="W82" s="3983"/>
      <c r="X82" s="3983"/>
      <c r="Y82" s="3983"/>
      <c r="Z82" s="3983"/>
      <c r="AA82" s="3983"/>
      <c r="AB82" s="3983"/>
      <c r="AC82" s="3983"/>
      <c r="AD82" s="3983"/>
      <c r="AE82" s="3983"/>
      <c r="AF82" s="3983"/>
      <c r="AG82" s="3984"/>
      <c r="AH82" s="3973"/>
      <c r="AI82" s="3974"/>
      <c r="AJ82" s="3974"/>
      <c r="AK82" s="3974"/>
      <c r="AL82" s="3974"/>
      <c r="AM82" s="3974"/>
      <c r="AN82" s="3974"/>
      <c r="AO82" s="3974"/>
      <c r="AP82" s="3974"/>
      <c r="AQ82" s="3974"/>
      <c r="AR82" s="3974"/>
      <c r="AS82" s="3974"/>
      <c r="AT82" s="3974"/>
      <c r="AU82" s="3974"/>
      <c r="AV82" s="3974"/>
      <c r="AW82" s="3974"/>
      <c r="AX82" s="3974"/>
      <c r="AY82" s="3975"/>
    </row>
    <row r="83" spans="1:51" s="45" customFormat="1" ht="26.2" customHeight="1" x14ac:dyDescent="0.15">
      <c r="A83" s="51"/>
      <c r="B83" s="3960"/>
      <c r="C83" s="3961"/>
      <c r="D83" s="3979" t="s">
        <v>50</v>
      </c>
      <c r="E83" s="3980"/>
      <c r="F83" s="3980"/>
      <c r="G83" s="3981"/>
      <c r="H83" s="3982" t="s">
        <v>55</v>
      </c>
      <c r="I83" s="3983"/>
      <c r="J83" s="3983"/>
      <c r="K83" s="3983"/>
      <c r="L83" s="3983"/>
      <c r="M83" s="3983"/>
      <c r="N83" s="3983"/>
      <c r="O83" s="3983"/>
      <c r="P83" s="3983"/>
      <c r="Q83" s="3983"/>
      <c r="R83" s="3983"/>
      <c r="S83" s="3983"/>
      <c r="T83" s="3983"/>
      <c r="U83" s="3983"/>
      <c r="V83" s="3983"/>
      <c r="W83" s="3983"/>
      <c r="X83" s="3983"/>
      <c r="Y83" s="3983"/>
      <c r="Z83" s="3983"/>
      <c r="AA83" s="3983"/>
      <c r="AB83" s="3983"/>
      <c r="AC83" s="3983"/>
      <c r="AD83" s="3983"/>
      <c r="AE83" s="3983"/>
      <c r="AF83" s="3983"/>
      <c r="AG83" s="3984"/>
      <c r="AH83" s="3973"/>
      <c r="AI83" s="3974"/>
      <c r="AJ83" s="3974"/>
      <c r="AK83" s="3974"/>
      <c r="AL83" s="3974"/>
      <c r="AM83" s="3974"/>
      <c r="AN83" s="3974"/>
      <c r="AO83" s="3974"/>
      <c r="AP83" s="3974"/>
      <c r="AQ83" s="3974"/>
      <c r="AR83" s="3974"/>
      <c r="AS83" s="3974"/>
      <c r="AT83" s="3974"/>
      <c r="AU83" s="3974"/>
      <c r="AV83" s="3974"/>
      <c r="AW83" s="3974"/>
      <c r="AX83" s="3974"/>
      <c r="AY83" s="3975"/>
    </row>
    <row r="84" spans="1:51" s="45" customFormat="1" ht="26.2" customHeight="1" x14ac:dyDescent="0.15">
      <c r="A84" s="51"/>
      <c r="B84" s="3960"/>
      <c r="C84" s="3961"/>
      <c r="D84" s="3979" t="s">
        <v>50</v>
      </c>
      <c r="E84" s="3980"/>
      <c r="F84" s="3980"/>
      <c r="G84" s="3981"/>
      <c r="H84" s="3982" t="s">
        <v>56</v>
      </c>
      <c r="I84" s="3983"/>
      <c r="J84" s="3983"/>
      <c r="K84" s="3983"/>
      <c r="L84" s="3983"/>
      <c r="M84" s="3983"/>
      <c r="N84" s="3983"/>
      <c r="O84" s="3983"/>
      <c r="P84" s="3983"/>
      <c r="Q84" s="3983"/>
      <c r="R84" s="3983"/>
      <c r="S84" s="3983"/>
      <c r="T84" s="3983"/>
      <c r="U84" s="3983"/>
      <c r="V84" s="3983"/>
      <c r="W84" s="3983"/>
      <c r="X84" s="3983"/>
      <c r="Y84" s="3983"/>
      <c r="Z84" s="3983"/>
      <c r="AA84" s="3983"/>
      <c r="AB84" s="3983"/>
      <c r="AC84" s="3983"/>
      <c r="AD84" s="3983"/>
      <c r="AE84" s="3983"/>
      <c r="AF84" s="3983"/>
      <c r="AG84" s="3984"/>
      <c r="AH84" s="3973"/>
      <c r="AI84" s="3974"/>
      <c r="AJ84" s="3974"/>
      <c r="AK84" s="3974"/>
      <c r="AL84" s="3974"/>
      <c r="AM84" s="3974"/>
      <c r="AN84" s="3974"/>
      <c r="AO84" s="3974"/>
      <c r="AP84" s="3974"/>
      <c r="AQ84" s="3974"/>
      <c r="AR84" s="3974"/>
      <c r="AS84" s="3974"/>
      <c r="AT84" s="3974"/>
      <c r="AU84" s="3974"/>
      <c r="AV84" s="3974"/>
      <c r="AW84" s="3974"/>
      <c r="AX84" s="3974"/>
      <c r="AY84" s="3975"/>
    </row>
    <row r="85" spans="1:51" s="45" customFormat="1" ht="26.2" customHeight="1" x14ac:dyDescent="0.15">
      <c r="A85" s="51"/>
      <c r="B85" s="3962"/>
      <c r="C85" s="3963"/>
      <c r="D85" s="3985" t="s">
        <v>50</v>
      </c>
      <c r="E85" s="3986"/>
      <c r="F85" s="3986"/>
      <c r="G85" s="3987"/>
      <c r="H85" s="3988" t="s">
        <v>57</v>
      </c>
      <c r="I85" s="3989"/>
      <c r="J85" s="3989"/>
      <c r="K85" s="3989"/>
      <c r="L85" s="3989"/>
      <c r="M85" s="3989"/>
      <c r="N85" s="3989"/>
      <c r="O85" s="3989"/>
      <c r="P85" s="3989"/>
      <c r="Q85" s="3989"/>
      <c r="R85" s="3989"/>
      <c r="S85" s="3989"/>
      <c r="T85" s="3989"/>
      <c r="U85" s="3989"/>
      <c r="V85" s="3989"/>
      <c r="W85" s="3989"/>
      <c r="X85" s="3989"/>
      <c r="Y85" s="3989"/>
      <c r="Z85" s="3989"/>
      <c r="AA85" s="3989"/>
      <c r="AB85" s="3989"/>
      <c r="AC85" s="3989"/>
      <c r="AD85" s="3989"/>
      <c r="AE85" s="3989"/>
      <c r="AF85" s="3989"/>
      <c r="AG85" s="3990"/>
      <c r="AH85" s="3976"/>
      <c r="AI85" s="3977"/>
      <c r="AJ85" s="3977"/>
      <c r="AK85" s="3977"/>
      <c r="AL85" s="3977"/>
      <c r="AM85" s="3977"/>
      <c r="AN85" s="3977"/>
      <c r="AO85" s="3977"/>
      <c r="AP85" s="3977"/>
      <c r="AQ85" s="3977"/>
      <c r="AR85" s="3977"/>
      <c r="AS85" s="3977"/>
      <c r="AT85" s="3977"/>
      <c r="AU85" s="3977"/>
      <c r="AV85" s="3977"/>
      <c r="AW85" s="3977"/>
      <c r="AX85" s="3977"/>
      <c r="AY85" s="3978"/>
    </row>
    <row r="86" spans="1:51" s="45" customFormat="1" ht="26.2" customHeight="1" x14ac:dyDescent="0.15">
      <c r="A86" s="51"/>
      <c r="B86" s="3958" t="s">
        <v>58</v>
      </c>
      <c r="C86" s="3959"/>
      <c r="D86" s="3964" t="s">
        <v>101</v>
      </c>
      <c r="E86" s="3965"/>
      <c r="F86" s="3965"/>
      <c r="G86" s="3966"/>
      <c r="H86" s="3967" t="s">
        <v>59</v>
      </c>
      <c r="I86" s="3968"/>
      <c r="J86" s="3968"/>
      <c r="K86" s="3968"/>
      <c r="L86" s="3968"/>
      <c r="M86" s="3968"/>
      <c r="N86" s="3968"/>
      <c r="O86" s="3968"/>
      <c r="P86" s="3968"/>
      <c r="Q86" s="3968"/>
      <c r="R86" s="3968"/>
      <c r="S86" s="3968"/>
      <c r="T86" s="3968"/>
      <c r="U86" s="3968"/>
      <c r="V86" s="3968"/>
      <c r="W86" s="3968"/>
      <c r="X86" s="3968"/>
      <c r="Y86" s="3968"/>
      <c r="Z86" s="3968"/>
      <c r="AA86" s="3968"/>
      <c r="AB86" s="3968"/>
      <c r="AC86" s="3968"/>
      <c r="AD86" s="3968"/>
      <c r="AE86" s="3968"/>
      <c r="AF86" s="3968"/>
      <c r="AG86" s="3969"/>
      <c r="AH86" s="3970" t="s">
        <v>101</v>
      </c>
      <c r="AI86" s="3971"/>
      <c r="AJ86" s="3971"/>
      <c r="AK86" s="3971"/>
      <c r="AL86" s="3971"/>
      <c r="AM86" s="3971"/>
      <c r="AN86" s="3971"/>
      <c r="AO86" s="3971"/>
      <c r="AP86" s="3971"/>
      <c r="AQ86" s="3971"/>
      <c r="AR86" s="3971"/>
      <c r="AS86" s="3971"/>
      <c r="AT86" s="3971"/>
      <c r="AU86" s="3971"/>
      <c r="AV86" s="3971"/>
      <c r="AW86" s="3971"/>
      <c r="AX86" s="3971"/>
      <c r="AY86" s="3972"/>
    </row>
    <row r="87" spans="1:51" s="45" customFormat="1" ht="26.2" customHeight="1" x14ac:dyDescent="0.15">
      <c r="A87" s="51"/>
      <c r="B87" s="3960"/>
      <c r="C87" s="3961"/>
      <c r="D87" s="3979" t="s">
        <v>101</v>
      </c>
      <c r="E87" s="3980"/>
      <c r="F87" s="3980"/>
      <c r="G87" s="3981"/>
      <c r="H87" s="3982" t="s">
        <v>60</v>
      </c>
      <c r="I87" s="3983"/>
      <c r="J87" s="3983"/>
      <c r="K87" s="3983"/>
      <c r="L87" s="3983"/>
      <c r="M87" s="3983"/>
      <c r="N87" s="3983"/>
      <c r="O87" s="3983"/>
      <c r="P87" s="3983"/>
      <c r="Q87" s="3983"/>
      <c r="R87" s="3983"/>
      <c r="S87" s="3983"/>
      <c r="T87" s="3983"/>
      <c r="U87" s="3983"/>
      <c r="V87" s="3983"/>
      <c r="W87" s="3983"/>
      <c r="X87" s="3983"/>
      <c r="Y87" s="3983"/>
      <c r="Z87" s="3983"/>
      <c r="AA87" s="3983"/>
      <c r="AB87" s="3983"/>
      <c r="AC87" s="3983"/>
      <c r="AD87" s="3983"/>
      <c r="AE87" s="3983"/>
      <c r="AF87" s="3983"/>
      <c r="AG87" s="3984"/>
      <c r="AH87" s="3973"/>
      <c r="AI87" s="3974"/>
      <c r="AJ87" s="3974"/>
      <c r="AK87" s="3974"/>
      <c r="AL87" s="3974"/>
      <c r="AM87" s="3974"/>
      <c r="AN87" s="3974"/>
      <c r="AO87" s="3974"/>
      <c r="AP87" s="3974"/>
      <c r="AQ87" s="3974"/>
      <c r="AR87" s="3974"/>
      <c r="AS87" s="3974"/>
      <c r="AT87" s="3974"/>
      <c r="AU87" s="3974"/>
      <c r="AV87" s="3974"/>
      <c r="AW87" s="3974"/>
      <c r="AX87" s="3974"/>
      <c r="AY87" s="3975"/>
    </row>
    <row r="88" spans="1:51" s="45" customFormat="1" ht="26.2" customHeight="1" x14ac:dyDescent="0.15">
      <c r="A88" s="51"/>
      <c r="B88" s="3960"/>
      <c r="C88" s="3961"/>
      <c r="D88" s="3979" t="s">
        <v>101</v>
      </c>
      <c r="E88" s="3980"/>
      <c r="F88" s="3980"/>
      <c r="G88" s="3981"/>
      <c r="H88" s="3982" t="s">
        <v>110</v>
      </c>
      <c r="I88" s="3983"/>
      <c r="J88" s="3983"/>
      <c r="K88" s="3983"/>
      <c r="L88" s="3983"/>
      <c r="M88" s="3983"/>
      <c r="N88" s="3983"/>
      <c r="O88" s="3983"/>
      <c r="P88" s="3983"/>
      <c r="Q88" s="3983"/>
      <c r="R88" s="3983"/>
      <c r="S88" s="3983"/>
      <c r="T88" s="3983"/>
      <c r="U88" s="3983"/>
      <c r="V88" s="3983"/>
      <c r="W88" s="3983"/>
      <c r="X88" s="3983"/>
      <c r="Y88" s="3983"/>
      <c r="Z88" s="3983"/>
      <c r="AA88" s="3983"/>
      <c r="AB88" s="3983"/>
      <c r="AC88" s="3983"/>
      <c r="AD88" s="3983"/>
      <c r="AE88" s="3983"/>
      <c r="AF88" s="3983"/>
      <c r="AG88" s="3984"/>
      <c r="AH88" s="3973"/>
      <c r="AI88" s="3974"/>
      <c r="AJ88" s="3974"/>
      <c r="AK88" s="3974"/>
      <c r="AL88" s="3974"/>
      <c r="AM88" s="3974"/>
      <c r="AN88" s="3974"/>
      <c r="AO88" s="3974"/>
      <c r="AP88" s="3974"/>
      <c r="AQ88" s="3974"/>
      <c r="AR88" s="3974"/>
      <c r="AS88" s="3974"/>
      <c r="AT88" s="3974"/>
      <c r="AU88" s="3974"/>
      <c r="AV88" s="3974"/>
      <c r="AW88" s="3974"/>
      <c r="AX88" s="3974"/>
      <c r="AY88" s="3975"/>
    </row>
    <row r="89" spans="1:51" s="45" customFormat="1" ht="26.2" customHeight="1" x14ac:dyDescent="0.15">
      <c r="A89" s="51"/>
      <c r="B89" s="3960"/>
      <c r="C89" s="3961"/>
      <c r="D89" s="4050" t="s">
        <v>101</v>
      </c>
      <c r="E89" s="4051"/>
      <c r="F89" s="4051"/>
      <c r="G89" s="4052"/>
      <c r="H89" s="4053" t="s">
        <v>61</v>
      </c>
      <c r="I89" s="4054"/>
      <c r="J89" s="4054"/>
      <c r="K89" s="4054"/>
      <c r="L89" s="4054"/>
      <c r="M89" s="4054"/>
      <c r="N89" s="4054"/>
      <c r="O89" s="4054"/>
      <c r="P89" s="4054"/>
      <c r="Q89" s="4054"/>
      <c r="R89" s="4054"/>
      <c r="S89" s="4054"/>
      <c r="T89" s="4054"/>
      <c r="U89" s="4054"/>
      <c r="V89" s="4054"/>
      <c r="W89" s="4054"/>
      <c r="X89" s="4054"/>
      <c r="Y89" s="4054"/>
      <c r="Z89" s="4054"/>
      <c r="AA89" s="4054"/>
      <c r="AB89" s="4054"/>
      <c r="AC89" s="4054"/>
      <c r="AD89" s="4054"/>
      <c r="AE89" s="4054"/>
      <c r="AF89" s="4054"/>
      <c r="AG89" s="4055"/>
      <c r="AH89" s="3973"/>
      <c r="AI89" s="3974"/>
      <c r="AJ89" s="3974"/>
      <c r="AK89" s="3974"/>
      <c r="AL89" s="3974"/>
      <c r="AM89" s="3974"/>
      <c r="AN89" s="3974"/>
      <c r="AO89" s="3974"/>
      <c r="AP89" s="3974"/>
      <c r="AQ89" s="3974"/>
      <c r="AR89" s="3974"/>
      <c r="AS89" s="3974"/>
      <c r="AT89" s="3974"/>
      <c r="AU89" s="3974"/>
      <c r="AV89" s="3974"/>
      <c r="AW89" s="3974"/>
      <c r="AX89" s="3974"/>
      <c r="AY89" s="3975"/>
    </row>
    <row r="90" spans="1:51" s="45" customFormat="1" ht="26.2" customHeight="1" x14ac:dyDescent="0.15">
      <c r="A90" s="51"/>
      <c r="B90" s="3960"/>
      <c r="C90" s="3961"/>
      <c r="D90" s="4056" t="s">
        <v>101</v>
      </c>
      <c r="E90" s="4057"/>
      <c r="F90" s="4057"/>
      <c r="G90" s="4058"/>
      <c r="H90" s="4059" t="s">
        <v>62</v>
      </c>
      <c r="I90" s="4060"/>
      <c r="J90" s="4060"/>
      <c r="K90" s="4060"/>
      <c r="L90" s="4060"/>
      <c r="M90" s="4060"/>
      <c r="N90" s="4060"/>
      <c r="O90" s="4060"/>
      <c r="P90" s="4060"/>
      <c r="Q90" s="4060"/>
      <c r="R90" s="4060"/>
      <c r="S90" s="4060"/>
      <c r="T90" s="4060"/>
      <c r="U90" s="4060"/>
      <c r="V90" s="4061" t="s">
        <v>172</v>
      </c>
      <c r="W90" s="4061"/>
      <c r="X90" s="4061"/>
      <c r="Y90" s="4061"/>
      <c r="Z90" s="4061" t="s">
        <v>172</v>
      </c>
      <c r="AA90" s="4061"/>
      <c r="AB90" s="4061"/>
      <c r="AC90" s="4061"/>
      <c r="AD90" s="4061" t="s">
        <v>172</v>
      </c>
      <c r="AE90" s="4061"/>
      <c r="AF90" s="4061"/>
      <c r="AG90" s="4062"/>
      <c r="AH90" s="3973"/>
      <c r="AI90" s="3974"/>
      <c r="AJ90" s="3974"/>
      <c r="AK90" s="3974"/>
      <c r="AL90" s="3974"/>
      <c r="AM90" s="3974"/>
      <c r="AN90" s="3974"/>
      <c r="AO90" s="3974"/>
      <c r="AP90" s="3974"/>
      <c r="AQ90" s="3974"/>
      <c r="AR90" s="3974"/>
      <c r="AS90" s="3974"/>
      <c r="AT90" s="3974"/>
      <c r="AU90" s="3974"/>
      <c r="AV90" s="3974"/>
      <c r="AW90" s="3974"/>
      <c r="AX90" s="3974"/>
      <c r="AY90" s="3975"/>
    </row>
    <row r="91" spans="1:51" s="45" customFormat="1" ht="26.2" customHeight="1" x14ac:dyDescent="0.15">
      <c r="A91" s="51"/>
      <c r="B91" s="3962"/>
      <c r="C91" s="3963"/>
      <c r="D91" s="3985" t="s">
        <v>101</v>
      </c>
      <c r="E91" s="3986"/>
      <c r="F91" s="3986"/>
      <c r="G91" s="3987"/>
      <c r="H91" s="3988" t="s">
        <v>63</v>
      </c>
      <c r="I91" s="3989"/>
      <c r="J91" s="3989"/>
      <c r="K91" s="3989"/>
      <c r="L91" s="3989"/>
      <c r="M91" s="3989"/>
      <c r="N91" s="3989"/>
      <c r="O91" s="3989"/>
      <c r="P91" s="3989"/>
      <c r="Q91" s="3989"/>
      <c r="R91" s="3989"/>
      <c r="S91" s="3989"/>
      <c r="T91" s="3989"/>
      <c r="U91" s="3989"/>
      <c r="V91" s="3989"/>
      <c r="W91" s="3989"/>
      <c r="X91" s="3989"/>
      <c r="Y91" s="3989"/>
      <c r="Z91" s="3989"/>
      <c r="AA91" s="3989"/>
      <c r="AB91" s="3989"/>
      <c r="AC91" s="3989"/>
      <c r="AD91" s="3989"/>
      <c r="AE91" s="3989"/>
      <c r="AF91" s="3989"/>
      <c r="AG91" s="3990"/>
      <c r="AH91" s="3976"/>
      <c r="AI91" s="3977"/>
      <c r="AJ91" s="3977"/>
      <c r="AK91" s="3977"/>
      <c r="AL91" s="3977"/>
      <c r="AM91" s="3977"/>
      <c r="AN91" s="3977"/>
      <c r="AO91" s="3977"/>
      <c r="AP91" s="3977"/>
      <c r="AQ91" s="3977"/>
      <c r="AR91" s="3977"/>
      <c r="AS91" s="3977"/>
      <c r="AT91" s="3977"/>
      <c r="AU91" s="3977"/>
      <c r="AV91" s="3977"/>
      <c r="AW91" s="3977"/>
      <c r="AX91" s="3977"/>
      <c r="AY91" s="3978"/>
    </row>
    <row r="92" spans="1:51" s="45" customFormat="1" ht="180.85" customHeight="1" thickBot="1" x14ac:dyDescent="0.2">
      <c r="A92" s="51"/>
      <c r="B92" s="4041" t="s">
        <v>64</v>
      </c>
      <c r="C92" s="4042"/>
      <c r="D92" s="4043" t="s">
        <v>597</v>
      </c>
      <c r="E92" s="4036"/>
      <c r="F92" s="4036"/>
      <c r="G92" s="4036"/>
      <c r="H92" s="4036"/>
      <c r="I92" s="4036"/>
      <c r="J92" s="4036"/>
      <c r="K92" s="4036"/>
      <c r="L92" s="4036"/>
      <c r="M92" s="4036"/>
      <c r="N92" s="4036"/>
      <c r="O92" s="4036"/>
      <c r="P92" s="4036"/>
      <c r="Q92" s="4036"/>
      <c r="R92" s="4036"/>
      <c r="S92" s="4036"/>
      <c r="T92" s="4036"/>
      <c r="U92" s="4036"/>
      <c r="V92" s="4036"/>
      <c r="W92" s="4036"/>
      <c r="X92" s="4036"/>
      <c r="Y92" s="4036"/>
      <c r="Z92" s="4036"/>
      <c r="AA92" s="4036"/>
      <c r="AB92" s="4036"/>
      <c r="AC92" s="4036"/>
      <c r="AD92" s="4036"/>
      <c r="AE92" s="4036"/>
      <c r="AF92" s="4036"/>
      <c r="AG92" s="4036"/>
      <c r="AH92" s="4036"/>
      <c r="AI92" s="4036"/>
      <c r="AJ92" s="4036"/>
      <c r="AK92" s="4036"/>
      <c r="AL92" s="4036"/>
      <c r="AM92" s="4036"/>
      <c r="AN92" s="4036"/>
      <c r="AO92" s="4036"/>
      <c r="AP92" s="4036"/>
      <c r="AQ92" s="4036"/>
      <c r="AR92" s="4036"/>
      <c r="AS92" s="4036"/>
      <c r="AT92" s="4036"/>
      <c r="AU92" s="4036"/>
      <c r="AV92" s="4036"/>
      <c r="AW92" s="4036"/>
      <c r="AX92" s="4036"/>
      <c r="AY92" s="4037"/>
    </row>
    <row r="93" spans="1:51" s="45" customFormat="1" ht="20.95" hidden="1" customHeight="1" x14ac:dyDescent="0.15">
      <c r="A93" s="51"/>
      <c r="B93" s="54"/>
      <c r="C93" s="55"/>
      <c r="D93" s="4013" t="s">
        <v>65</v>
      </c>
      <c r="E93" s="3887"/>
      <c r="F93" s="3887"/>
      <c r="G93" s="3887"/>
      <c r="H93" s="3887"/>
      <c r="I93" s="3887"/>
      <c r="J93" s="3887"/>
      <c r="K93" s="3887"/>
      <c r="L93" s="3887"/>
      <c r="M93" s="3887"/>
      <c r="N93" s="3887"/>
      <c r="O93" s="3887"/>
      <c r="P93" s="3887"/>
      <c r="Q93" s="3887"/>
      <c r="R93" s="3887"/>
      <c r="S93" s="3887"/>
      <c r="T93" s="3887"/>
      <c r="U93" s="3887"/>
      <c r="V93" s="3887"/>
      <c r="W93" s="3887"/>
      <c r="X93" s="3887"/>
      <c r="Y93" s="3887"/>
      <c r="Z93" s="3887"/>
      <c r="AA93" s="3887"/>
      <c r="AB93" s="3887"/>
      <c r="AC93" s="3887"/>
      <c r="AD93" s="3887"/>
      <c r="AE93" s="3887"/>
      <c r="AF93" s="3887"/>
      <c r="AG93" s="3887"/>
      <c r="AH93" s="3887"/>
      <c r="AI93" s="3887"/>
      <c r="AJ93" s="3887"/>
      <c r="AK93" s="3887"/>
      <c r="AL93" s="3887"/>
      <c r="AM93" s="3887"/>
      <c r="AN93" s="3887"/>
      <c r="AO93" s="3887"/>
      <c r="AP93" s="3887"/>
      <c r="AQ93" s="3887"/>
      <c r="AR93" s="3887"/>
      <c r="AS93" s="3887"/>
      <c r="AT93" s="3887"/>
      <c r="AU93" s="3887"/>
      <c r="AV93" s="3887"/>
      <c r="AW93" s="3887"/>
      <c r="AX93" s="3887"/>
      <c r="AY93" s="4014"/>
    </row>
    <row r="94" spans="1:51" s="45" customFormat="1" ht="97.55" hidden="1" customHeight="1" x14ac:dyDescent="0.15">
      <c r="A94" s="51"/>
      <c r="B94" s="54"/>
      <c r="C94" s="55"/>
      <c r="D94" s="4044" t="s">
        <v>66</v>
      </c>
      <c r="E94" s="4045"/>
      <c r="F94" s="4045"/>
      <c r="G94" s="4045"/>
      <c r="H94" s="4045"/>
      <c r="I94" s="4045"/>
      <c r="J94" s="4045"/>
      <c r="K94" s="4045"/>
      <c r="L94" s="4045"/>
      <c r="M94" s="4045"/>
      <c r="N94" s="4045"/>
      <c r="O94" s="4045"/>
      <c r="P94" s="4045"/>
      <c r="Q94" s="4045"/>
      <c r="R94" s="4045"/>
      <c r="S94" s="4045"/>
      <c r="T94" s="4045"/>
      <c r="U94" s="4045"/>
      <c r="V94" s="4045"/>
      <c r="W94" s="4045"/>
      <c r="X94" s="4045"/>
      <c r="Y94" s="4045"/>
      <c r="Z94" s="4045"/>
      <c r="AA94" s="4045"/>
      <c r="AB94" s="4045"/>
      <c r="AC94" s="4045"/>
      <c r="AD94" s="4045"/>
      <c r="AE94" s="4045"/>
      <c r="AF94" s="4045"/>
      <c r="AG94" s="4045"/>
      <c r="AH94" s="4045"/>
      <c r="AI94" s="4045"/>
      <c r="AJ94" s="4045"/>
      <c r="AK94" s="4045"/>
      <c r="AL94" s="4045"/>
      <c r="AM94" s="4045"/>
      <c r="AN94" s="4045"/>
      <c r="AO94" s="4045"/>
      <c r="AP94" s="4045"/>
      <c r="AQ94" s="4045"/>
      <c r="AR94" s="4045"/>
      <c r="AS94" s="4045"/>
      <c r="AT94" s="4045"/>
      <c r="AU94" s="4045"/>
      <c r="AV94" s="4045"/>
      <c r="AW94" s="4045"/>
      <c r="AX94" s="4045"/>
      <c r="AY94" s="4046"/>
    </row>
    <row r="95" spans="1:51" s="45" customFormat="1" ht="6.05" hidden="1" customHeight="1" x14ac:dyDescent="0.15">
      <c r="A95" s="51"/>
      <c r="B95" s="54"/>
      <c r="C95" s="55"/>
      <c r="D95" s="4047" t="s">
        <v>67</v>
      </c>
      <c r="E95" s="4048"/>
      <c r="F95" s="4048"/>
      <c r="G95" s="4048"/>
      <c r="H95" s="4048"/>
      <c r="I95" s="4048"/>
      <c r="J95" s="4048"/>
      <c r="K95" s="4048"/>
      <c r="L95" s="4048"/>
      <c r="M95" s="4048"/>
      <c r="N95" s="4048"/>
      <c r="O95" s="4048"/>
      <c r="P95" s="4048"/>
      <c r="Q95" s="4048"/>
      <c r="R95" s="4048"/>
      <c r="S95" s="4048"/>
      <c r="T95" s="4048"/>
      <c r="U95" s="4048"/>
      <c r="V95" s="4048"/>
      <c r="W95" s="4048"/>
      <c r="X95" s="4048"/>
      <c r="Y95" s="4048"/>
      <c r="Z95" s="4048"/>
      <c r="AA95" s="4048"/>
      <c r="AB95" s="4048"/>
      <c r="AC95" s="4048"/>
      <c r="AD95" s="4048"/>
      <c r="AE95" s="4048"/>
      <c r="AF95" s="4048"/>
      <c r="AG95" s="4048"/>
      <c r="AH95" s="4048"/>
      <c r="AI95" s="4048"/>
      <c r="AJ95" s="4048"/>
      <c r="AK95" s="4048"/>
      <c r="AL95" s="4048"/>
      <c r="AM95" s="4048"/>
      <c r="AN95" s="4048"/>
      <c r="AO95" s="4048"/>
      <c r="AP95" s="4048"/>
      <c r="AQ95" s="4048"/>
      <c r="AR95" s="4048"/>
      <c r="AS95" s="4048"/>
      <c r="AT95" s="4048"/>
      <c r="AU95" s="4048"/>
      <c r="AV95" s="4048"/>
      <c r="AW95" s="4048"/>
      <c r="AX95" s="4048"/>
      <c r="AY95" s="4049"/>
    </row>
    <row r="96" spans="1:51" s="45" customFormat="1" ht="20.95" customHeight="1" x14ac:dyDescent="0.15">
      <c r="A96" s="51"/>
      <c r="B96" s="3886" t="s">
        <v>68</v>
      </c>
      <c r="C96" s="3887"/>
      <c r="D96" s="3887"/>
      <c r="E96" s="3887"/>
      <c r="F96" s="3887"/>
      <c r="G96" s="3887"/>
      <c r="H96" s="3887"/>
      <c r="I96" s="3887"/>
      <c r="J96" s="3887"/>
      <c r="K96" s="3887"/>
      <c r="L96" s="3887"/>
      <c r="M96" s="3887"/>
      <c r="N96" s="3887"/>
      <c r="O96" s="3887"/>
      <c r="P96" s="3887"/>
      <c r="Q96" s="3887"/>
      <c r="R96" s="3887"/>
      <c r="S96" s="3887"/>
      <c r="T96" s="3887"/>
      <c r="U96" s="3887"/>
      <c r="V96" s="3887"/>
      <c r="W96" s="3887"/>
      <c r="X96" s="3887"/>
      <c r="Y96" s="3887"/>
      <c r="Z96" s="3887"/>
      <c r="AA96" s="3887"/>
      <c r="AB96" s="3887"/>
      <c r="AC96" s="3887"/>
      <c r="AD96" s="3887"/>
      <c r="AE96" s="3887"/>
      <c r="AF96" s="3887"/>
      <c r="AG96" s="3887"/>
      <c r="AH96" s="3887"/>
      <c r="AI96" s="3887"/>
      <c r="AJ96" s="3887"/>
      <c r="AK96" s="3887"/>
      <c r="AL96" s="3887"/>
      <c r="AM96" s="3887"/>
      <c r="AN96" s="3887"/>
      <c r="AO96" s="3887"/>
      <c r="AP96" s="3887"/>
      <c r="AQ96" s="3887"/>
      <c r="AR96" s="3887"/>
      <c r="AS96" s="3887"/>
      <c r="AT96" s="3887"/>
      <c r="AU96" s="3887"/>
      <c r="AV96" s="3887"/>
      <c r="AW96" s="3887"/>
      <c r="AX96" s="3887"/>
      <c r="AY96" s="4014"/>
    </row>
    <row r="97" spans="1:51" s="45" customFormat="1" ht="122.4" customHeight="1" x14ac:dyDescent="0.15">
      <c r="A97" s="56"/>
      <c r="B97" s="4024" t="s">
        <v>189</v>
      </c>
      <c r="C97" s="4025"/>
      <c r="D97" s="4025"/>
      <c r="E97" s="4025"/>
      <c r="F97" s="4026"/>
      <c r="G97" s="4027" t="s">
        <v>598</v>
      </c>
      <c r="H97" s="4025"/>
      <c r="I97" s="4025"/>
      <c r="J97" s="4025"/>
      <c r="K97" s="4025"/>
      <c r="L97" s="4025" t="s">
        <v>172</v>
      </c>
      <c r="M97" s="4025"/>
      <c r="N97" s="4025"/>
      <c r="O97" s="4025"/>
      <c r="P97" s="4025"/>
      <c r="Q97" s="4025" t="s">
        <v>172</v>
      </c>
      <c r="R97" s="4025"/>
      <c r="S97" s="4025"/>
      <c r="T97" s="4025"/>
      <c r="U97" s="4025"/>
      <c r="V97" s="4025" t="s">
        <v>172</v>
      </c>
      <c r="W97" s="4025"/>
      <c r="X97" s="4025"/>
      <c r="Y97" s="4025"/>
      <c r="Z97" s="4025"/>
      <c r="AA97" s="4025" t="s">
        <v>172</v>
      </c>
      <c r="AB97" s="4025"/>
      <c r="AC97" s="4025"/>
      <c r="AD97" s="4025"/>
      <c r="AE97" s="4025"/>
      <c r="AF97" s="4025" t="s">
        <v>172</v>
      </c>
      <c r="AG97" s="4025"/>
      <c r="AH97" s="4025"/>
      <c r="AI97" s="4025"/>
      <c r="AJ97" s="4025"/>
      <c r="AK97" s="4025" t="s">
        <v>172</v>
      </c>
      <c r="AL97" s="4025"/>
      <c r="AM97" s="4025"/>
      <c r="AN97" s="4025"/>
      <c r="AO97" s="4025"/>
      <c r="AP97" s="4025" t="s">
        <v>172</v>
      </c>
      <c r="AQ97" s="4025"/>
      <c r="AR97" s="4025"/>
      <c r="AS97" s="4025"/>
      <c r="AT97" s="4025"/>
      <c r="AU97" s="4025" t="s">
        <v>172</v>
      </c>
      <c r="AV97" s="4025"/>
      <c r="AW97" s="4025"/>
      <c r="AX97" s="4025"/>
      <c r="AY97" s="4028"/>
    </row>
    <row r="98" spans="1:51" s="45" customFormat="1" ht="18.350000000000001" customHeight="1" x14ac:dyDescent="0.15">
      <c r="A98" s="56"/>
      <c r="B98" s="4029" t="s">
        <v>69</v>
      </c>
      <c r="C98" s="4030"/>
      <c r="D98" s="4030"/>
      <c r="E98" s="4030"/>
      <c r="F98" s="4030"/>
      <c r="G98" s="4030"/>
      <c r="H98" s="4030"/>
      <c r="I98" s="4030"/>
      <c r="J98" s="4030"/>
      <c r="K98" s="4030"/>
      <c r="L98" s="4030"/>
      <c r="M98" s="4030"/>
      <c r="N98" s="4030"/>
      <c r="O98" s="4030"/>
      <c r="P98" s="4030"/>
      <c r="Q98" s="4030"/>
      <c r="R98" s="4030"/>
      <c r="S98" s="4030"/>
      <c r="T98" s="4030"/>
      <c r="U98" s="4030"/>
      <c r="V98" s="4030"/>
      <c r="W98" s="4030"/>
      <c r="X98" s="4030"/>
      <c r="Y98" s="4030"/>
      <c r="Z98" s="4030"/>
      <c r="AA98" s="4030"/>
      <c r="AB98" s="4030"/>
      <c r="AC98" s="4030"/>
      <c r="AD98" s="4030"/>
      <c r="AE98" s="4030"/>
      <c r="AF98" s="4030"/>
      <c r="AG98" s="4030"/>
      <c r="AH98" s="4030"/>
      <c r="AI98" s="4030"/>
      <c r="AJ98" s="4030"/>
      <c r="AK98" s="4030"/>
      <c r="AL98" s="4030"/>
      <c r="AM98" s="4030"/>
      <c r="AN98" s="4030"/>
      <c r="AO98" s="4030"/>
      <c r="AP98" s="4030"/>
      <c r="AQ98" s="4030"/>
      <c r="AR98" s="4030"/>
      <c r="AS98" s="4030"/>
      <c r="AT98" s="4030"/>
      <c r="AU98" s="4030"/>
      <c r="AV98" s="4030"/>
      <c r="AW98" s="4030"/>
      <c r="AX98" s="4030"/>
      <c r="AY98" s="4031"/>
    </row>
    <row r="99" spans="1:51" s="45" customFormat="1" ht="119.15" customHeight="1" thickBot="1" x14ac:dyDescent="0.2">
      <c r="A99" s="56"/>
      <c r="B99" s="4032" t="s">
        <v>189</v>
      </c>
      <c r="C99" s="4033"/>
      <c r="D99" s="4033"/>
      <c r="E99" s="4033"/>
      <c r="F99" s="4034"/>
      <c r="G99" s="4035" t="s">
        <v>599</v>
      </c>
      <c r="H99" s="4036"/>
      <c r="I99" s="4036"/>
      <c r="J99" s="4036"/>
      <c r="K99" s="4036"/>
      <c r="L99" s="4036" t="s">
        <v>172</v>
      </c>
      <c r="M99" s="4036"/>
      <c r="N99" s="4036"/>
      <c r="O99" s="4036"/>
      <c r="P99" s="4036"/>
      <c r="Q99" s="4036" t="s">
        <v>172</v>
      </c>
      <c r="R99" s="4036"/>
      <c r="S99" s="4036"/>
      <c r="T99" s="4036"/>
      <c r="U99" s="4036"/>
      <c r="V99" s="4036" t="s">
        <v>172</v>
      </c>
      <c r="W99" s="4036"/>
      <c r="X99" s="4036"/>
      <c r="Y99" s="4036"/>
      <c r="Z99" s="4036"/>
      <c r="AA99" s="4036" t="s">
        <v>172</v>
      </c>
      <c r="AB99" s="4036"/>
      <c r="AC99" s="4036"/>
      <c r="AD99" s="4036"/>
      <c r="AE99" s="4036"/>
      <c r="AF99" s="4036" t="s">
        <v>172</v>
      </c>
      <c r="AG99" s="4036"/>
      <c r="AH99" s="4036"/>
      <c r="AI99" s="4036"/>
      <c r="AJ99" s="4036"/>
      <c r="AK99" s="4036" t="s">
        <v>172</v>
      </c>
      <c r="AL99" s="4036"/>
      <c r="AM99" s="4036"/>
      <c r="AN99" s="4036"/>
      <c r="AO99" s="4036"/>
      <c r="AP99" s="4036" t="s">
        <v>172</v>
      </c>
      <c r="AQ99" s="4036"/>
      <c r="AR99" s="4036"/>
      <c r="AS99" s="4036"/>
      <c r="AT99" s="4036"/>
      <c r="AU99" s="4036" t="s">
        <v>172</v>
      </c>
      <c r="AV99" s="4036"/>
      <c r="AW99" s="4036"/>
      <c r="AX99" s="4036"/>
      <c r="AY99" s="4037"/>
    </row>
    <row r="100" spans="1:51" s="45" customFormat="1" ht="19.649999999999999" customHeight="1" x14ac:dyDescent="0.15">
      <c r="A100" s="56"/>
      <c r="B100" s="4038" t="s">
        <v>70</v>
      </c>
      <c r="C100" s="4039"/>
      <c r="D100" s="4039"/>
      <c r="E100" s="4039"/>
      <c r="F100" s="4039"/>
      <c r="G100" s="4039"/>
      <c r="H100" s="4039"/>
      <c r="I100" s="4039"/>
      <c r="J100" s="4039"/>
      <c r="K100" s="4039"/>
      <c r="L100" s="4039"/>
      <c r="M100" s="4039"/>
      <c r="N100" s="4039"/>
      <c r="O100" s="4039"/>
      <c r="P100" s="4039"/>
      <c r="Q100" s="4039"/>
      <c r="R100" s="4039"/>
      <c r="S100" s="4039"/>
      <c r="T100" s="4039"/>
      <c r="U100" s="4039"/>
      <c r="V100" s="4039"/>
      <c r="W100" s="4039"/>
      <c r="X100" s="4039"/>
      <c r="Y100" s="4039"/>
      <c r="Z100" s="4039"/>
      <c r="AA100" s="4039"/>
      <c r="AB100" s="4039"/>
      <c r="AC100" s="4039"/>
      <c r="AD100" s="4039"/>
      <c r="AE100" s="4039"/>
      <c r="AF100" s="4039"/>
      <c r="AG100" s="4039"/>
      <c r="AH100" s="4039"/>
      <c r="AI100" s="4039"/>
      <c r="AJ100" s="4039"/>
      <c r="AK100" s="4039"/>
      <c r="AL100" s="4039"/>
      <c r="AM100" s="4039"/>
      <c r="AN100" s="4039"/>
      <c r="AO100" s="4039"/>
      <c r="AP100" s="4039"/>
      <c r="AQ100" s="4039"/>
      <c r="AR100" s="4039"/>
      <c r="AS100" s="4039"/>
      <c r="AT100" s="4039"/>
      <c r="AU100" s="4039"/>
      <c r="AV100" s="4039"/>
      <c r="AW100" s="4039"/>
      <c r="AX100" s="4039"/>
      <c r="AY100" s="4040"/>
    </row>
    <row r="101" spans="1:51" s="45" customFormat="1" ht="142.05000000000001" customHeight="1" thickBot="1" x14ac:dyDescent="0.2">
      <c r="A101" s="56"/>
      <c r="B101" s="4077" t="s">
        <v>172</v>
      </c>
      <c r="C101" s="4078"/>
      <c r="D101" s="4078"/>
      <c r="E101" s="4078"/>
      <c r="F101" s="4078"/>
      <c r="G101" s="4078" t="s">
        <v>172</v>
      </c>
      <c r="H101" s="4078"/>
      <c r="I101" s="4078"/>
      <c r="J101" s="4078"/>
      <c r="K101" s="4078"/>
      <c r="L101" s="4078" t="s">
        <v>172</v>
      </c>
      <c r="M101" s="4078"/>
      <c r="N101" s="4078"/>
      <c r="O101" s="4078"/>
      <c r="P101" s="4078"/>
      <c r="Q101" s="4078" t="s">
        <v>172</v>
      </c>
      <c r="R101" s="4078"/>
      <c r="S101" s="4078"/>
      <c r="T101" s="4078"/>
      <c r="U101" s="4078"/>
      <c r="V101" s="4078" t="s">
        <v>172</v>
      </c>
      <c r="W101" s="4078"/>
      <c r="X101" s="4078"/>
      <c r="Y101" s="4078"/>
      <c r="Z101" s="4078"/>
      <c r="AA101" s="4078" t="s">
        <v>172</v>
      </c>
      <c r="AB101" s="4078"/>
      <c r="AC101" s="4078"/>
      <c r="AD101" s="4078"/>
      <c r="AE101" s="4078"/>
      <c r="AF101" s="4078" t="s">
        <v>172</v>
      </c>
      <c r="AG101" s="4078"/>
      <c r="AH101" s="4078"/>
      <c r="AI101" s="4078"/>
      <c r="AJ101" s="4078"/>
      <c r="AK101" s="4078" t="s">
        <v>172</v>
      </c>
      <c r="AL101" s="4078"/>
      <c r="AM101" s="4078"/>
      <c r="AN101" s="4078"/>
      <c r="AO101" s="4078"/>
      <c r="AP101" s="4078" t="s">
        <v>172</v>
      </c>
      <c r="AQ101" s="4078"/>
      <c r="AR101" s="4078"/>
      <c r="AS101" s="4078"/>
      <c r="AT101" s="4078"/>
      <c r="AU101" s="4078" t="s">
        <v>172</v>
      </c>
      <c r="AV101" s="4078"/>
      <c r="AW101" s="4078"/>
      <c r="AX101" s="4078"/>
      <c r="AY101" s="4079"/>
    </row>
    <row r="102" spans="1:51" s="45" customFormat="1" ht="19.649999999999999" customHeight="1" x14ac:dyDescent="0.15">
      <c r="A102" s="56"/>
      <c r="B102" s="4080" t="s">
        <v>71</v>
      </c>
      <c r="C102" s="4081"/>
      <c r="D102" s="4081"/>
      <c r="E102" s="4081"/>
      <c r="F102" s="4081"/>
      <c r="G102" s="4081"/>
      <c r="H102" s="4081"/>
      <c r="I102" s="4081"/>
      <c r="J102" s="4081"/>
      <c r="K102" s="4081"/>
      <c r="L102" s="4081"/>
      <c r="M102" s="4081"/>
      <c r="N102" s="4081"/>
      <c r="O102" s="4081"/>
      <c r="P102" s="4081"/>
      <c r="Q102" s="4081"/>
      <c r="R102" s="4081"/>
      <c r="S102" s="4081"/>
      <c r="T102" s="4081"/>
      <c r="U102" s="4081"/>
      <c r="V102" s="4081"/>
      <c r="W102" s="4081"/>
      <c r="X102" s="4081"/>
      <c r="Y102" s="4081"/>
      <c r="Z102" s="4081"/>
      <c r="AA102" s="4081"/>
      <c r="AB102" s="4081"/>
      <c r="AC102" s="4081"/>
      <c r="AD102" s="4081"/>
      <c r="AE102" s="4081"/>
      <c r="AF102" s="4081"/>
      <c r="AG102" s="4081"/>
      <c r="AH102" s="4081"/>
      <c r="AI102" s="4081"/>
      <c r="AJ102" s="4081"/>
      <c r="AK102" s="4081"/>
      <c r="AL102" s="4081"/>
      <c r="AM102" s="4081"/>
      <c r="AN102" s="4081"/>
      <c r="AO102" s="4081"/>
      <c r="AP102" s="4081"/>
      <c r="AQ102" s="4081"/>
      <c r="AR102" s="4081"/>
      <c r="AS102" s="4081"/>
      <c r="AT102" s="4081"/>
      <c r="AU102" s="4081"/>
      <c r="AV102" s="4081"/>
      <c r="AW102" s="4081"/>
      <c r="AX102" s="4081"/>
      <c r="AY102" s="4082"/>
    </row>
    <row r="103" spans="1:51" s="45" customFormat="1" ht="20" customHeight="1" x14ac:dyDescent="0.15">
      <c r="A103" s="56"/>
      <c r="B103" s="57" t="s">
        <v>72</v>
      </c>
      <c r="C103" s="58"/>
      <c r="D103" s="58"/>
      <c r="E103" s="58"/>
      <c r="F103" s="58"/>
      <c r="G103" s="58"/>
      <c r="H103" s="58"/>
      <c r="I103" s="58"/>
      <c r="J103" s="58"/>
      <c r="K103" s="58"/>
      <c r="L103" s="59"/>
      <c r="M103" s="4084" t="s">
        <v>172</v>
      </c>
      <c r="N103" s="4085"/>
      <c r="O103" s="4085"/>
      <c r="P103" s="4085"/>
      <c r="Q103" s="4085"/>
      <c r="R103" s="4085"/>
      <c r="S103" s="4085"/>
      <c r="T103" s="4085"/>
      <c r="U103" s="4085"/>
      <c r="V103" s="4085"/>
      <c r="W103" s="4085"/>
      <c r="X103" s="4085"/>
      <c r="Y103" s="4085"/>
      <c r="Z103" s="4085"/>
      <c r="AA103" s="4194"/>
      <c r="AB103" s="60" t="s">
        <v>73</v>
      </c>
      <c r="AC103" s="58"/>
      <c r="AD103" s="58"/>
      <c r="AE103" s="58"/>
      <c r="AF103" s="58"/>
      <c r="AG103" s="58"/>
      <c r="AH103" s="58"/>
      <c r="AI103" s="58"/>
      <c r="AJ103" s="58"/>
      <c r="AK103" s="59"/>
      <c r="AL103" s="4084" t="s">
        <v>600</v>
      </c>
      <c r="AM103" s="4085"/>
      <c r="AN103" s="4085"/>
      <c r="AO103" s="4085"/>
      <c r="AP103" s="4085"/>
      <c r="AQ103" s="4085"/>
      <c r="AR103" s="4085"/>
      <c r="AS103" s="4085"/>
      <c r="AT103" s="4085"/>
      <c r="AU103" s="4085"/>
      <c r="AV103" s="4085"/>
      <c r="AW103" s="4085"/>
      <c r="AX103" s="4085"/>
      <c r="AY103" s="4086"/>
    </row>
    <row r="104" spans="1:51" s="45" customFormat="1" ht="2.95" customHeight="1" x14ac:dyDescent="0.15">
      <c r="A104" s="51"/>
      <c r="B104" s="47"/>
      <c r="C104" s="47"/>
      <c r="D104" s="61"/>
      <c r="E104" s="61"/>
      <c r="F104" s="61"/>
      <c r="G104" s="61"/>
      <c r="H104" s="61"/>
      <c r="I104" s="61"/>
      <c r="J104" s="61"/>
      <c r="K104" s="61"/>
      <c r="L104" s="61"/>
      <c r="M104" s="61"/>
      <c r="N104" s="61"/>
      <c r="O104" s="61"/>
      <c r="P104" s="61"/>
      <c r="Q104" s="61"/>
      <c r="R104" s="61"/>
      <c r="S104" s="61"/>
      <c r="T104" s="61"/>
      <c r="U104" s="61"/>
      <c r="V104" s="61"/>
      <c r="W104" s="61"/>
      <c r="X104" s="61"/>
      <c r="Y104" s="61"/>
      <c r="Z104" s="61"/>
      <c r="AA104" s="61"/>
      <c r="AB104" s="61"/>
      <c r="AC104" s="61"/>
      <c r="AD104" s="61"/>
      <c r="AE104" s="61"/>
      <c r="AF104" s="61"/>
      <c r="AG104" s="61"/>
      <c r="AH104" s="61"/>
      <c r="AI104" s="61"/>
      <c r="AJ104" s="61"/>
      <c r="AK104" s="61"/>
      <c r="AL104" s="61"/>
      <c r="AM104" s="61"/>
      <c r="AN104" s="61"/>
      <c r="AO104" s="61"/>
      <c r="AP104" s="61"/>
      <c r="AQ104" s="61"/>
      <c r="AR104" s="61"/>
      <c r="AS104" s="61"/>
      <c r="AT104" s="61"/>
      <c r="AU104" s="61"/>
      <c r="AV104" s="61"/>
      <c r="AW104" s="61"/>
      <c r="AX104" s="61"/>
      <c r="AY104" s="61"/>
    </row>
    <row r="105" spans="1:51" s="45" customFormat="1" ht="2.95" customHeight="1" thickBot="1" x14ac:dyDescent="0.2">
      <c r="A105" s="51"/>
      <c r="B105" s="49"/>
      <c r="C105" s="49"/>
      <c r="D105" s="62"/>
      <c r="E105" s="62"/>
      <c r="F105" s="62"/>
      <c r="G105" s="62"/>
      <c r="H105" s="62"/>
      <c r="I105" s="62"/>
      <c r="J105" s="62"/>
      <c r="K105" s="62"/>
      <c r="L105" s="62"/>
      <c r="M105" s="62"/>
      <c r="N105" s="62"/>
      <c r="O105" s="62"/>
      <c r="P105" s="62"/>
      <c r="Q105" s="62"/>
      <c r="R105" s="62"/>
      <c r="S105" s="62"/>
      <c r="T105" s="62"/>
      <c r="U105" s="62"/>
      <c r="V105" s="62"/>
      <c r="W105" s="62"/>
      <c r="X105" s="62"/>
      <c r="Y105" s="62"/>
      <c r="Z105" s="62"/>
      <c r="AA105" s="62"/>
      <c r="AB105" s="62"/>
      <c r="AC105" s="62"/>
      <c r="AD105" s="62"/>
      <c r="AE105" s="62"/>
      <c r="AF105" s="62"/>
      <c r="AG105" s="62"/>
      <c r="AH105" s="62"/>
      <c r="AI105" s="62"/>
      <c r="AJ105" s="62"/>
      <c r="AK105" s="62"/>
      <c r="AL105" s="62"/>
      <c r="AM105" s="62"/>
      <c r="AN105" s="62"/>
      <c r="AO105" s="62"/>
      <c r="AP105" s="62"/>
      <c r="AQ105" s="62"/>
      <c r="AR105" s="62"/>
      <c r="AS105" s="62"/>
      <c r="AT105" s="62"/>
      <c r="AU105" s="62"/>
      <c r="AV105" s="62"/>
      <c r="AW105" s="62"/>
      <c r="AX105" s="62"/>
      <c r="AY105" s="62"/>
    </row>
    <row r="106" spans="1:51" s="87" customFormat="1" ht="385.55" customHeight="1" x14ac:dyDescent="0.15">
      <c r="A106" s="91"/>
      <c r="B106" s="4087" t="s">
        <v>74</v>
      </c>
      <c r="C106" s="4088"/>
      <c r="D106" s="4088"/>
      <c r="E106" s="4088"/>
      <c r="F106" s="4088"/>
      <c r="G106" s="4089"/>
      <c r="H106" s="63"/>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c r="AL106" s="64"/>
      <c r="AM106" s="64"/>
      <c r="AN106" s="64"/>
      <c r="AO106" s="64"/>
      <c r="AP106" s="64"/>
      <c r="AQ106" s="64"/>
      <c r="AR106" s="64"/>
      <c r="AS106" s="64"/>
      <c r="AT106" s="64"/>
      <c r="AU106" s="64"/>
      <c r="AV106" s="64"/>
      <c r="AW106" s="64"/>
      <c r="AX106" s="64"/>
      <c r="AY106" s="65"/>
    </row>
    <row r="107" spans="1:51" s="45" customFormat="1" ht="348.9" customHeight="1" x14ac:dyDescent="0.15">
      <c r="B107" s="3764"/>
      <c r="C107" s="3765"/>
      <c r="D107" s="3765"/>
      <c r="E107" s="3765"/>
      <c r="F107" s="3765"/>
      <c r="G107" s="3766"/>
      <c r="H107" s="66"/>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67"/>
      <c r="AH107" s="67"/>
      <c r="AI107" s="67"/>
      <c r="AJ107" s="67"/>
      <c r="AK107" s="67"/>
      <c r="AL107" s="67"/>
      <c r="AM107" s="67"/>
      <c r="AN107" s="67"/>
      <c r="AO107" s="67"/>
      <c r="AP107" s="67"/>
      <c r="AQ107" s="67"/>
      <c r="AR107" s="67"/>
      <c r="AS107" s="67"/>
      <c r="AT107" s="67"/>
      <c r="AU107" s="67"/>
      <c r="AV107" s="67"/>
      <c r="AW107" s="67"/>
      <c r="AX107" s="67"/>
      <c r="AY107" s="68"/>
    </row>
    <row r="108" spans="1:51" s="45" customFormat="1" ht="324" customHeight="1" thickBot="1" x14ac:dyDescent="0.2">
      <c r="B108" s="3764"/>
      <c r="C108" s="3765"/>
      <c r="D108" s="3765"/>
      <c r="E108" s="3765"/>
      <c r="F108" s="3765"/>
      <c r="G108" s="3766"/>
      <c r="H108" s="69" t="s">
        <v>172</v>
      </c>
      <c r="I108" s="70" t="s">
        <v>172</v>
      </c>
      <c r="J108" s="70" t="s">
        <v>172</v>
      </c>
      <c r="K108" s="70" t="s">
        <v>172</v>
      </c>
      <c r="L108" s="70" t="s">
        <v>172</v>
      </c>
      <c r="M108" s="70" t="s">
        <v>172</v>
      </c>
      <c r="N108" s="70" t="s">
        <v>172</v>
      </c>
      <c r="O108" s="70" t="s">
        <v>172</v>
      </c>
      <c r="P108" s="70" t="s">
        <v>172</v>
      </c>
      <c r="Q108" s="70" t="s">
        <v>172</v>
      </c>
      <c r="R108" s="70" t="s">
        <v>172</v>
      </c>
      <c r="S108" s="70" t="s">
        <v>172</v>
      </c>
      <c r="T108" s="70" t="s">
        <v>172</v>
      </c>
      <c r="U108" s="70" t="s">
        <v>172</v>
      </c>
      <c r="V108" s="70" t="s">
        <v>172</v>
      </c>
      <c r="W108" s="70" t="s">
        <v>172</v>
      </c>
      <c r="X108" s="70" t="s">
        <v>172</v>
      </c>
      <c r="Y108" s="70" t="s">
        <v>172</v>
      </c>
      <c r="Z108" s="70" t="s">
        <v>172</v>
      </c>
      <c r="AA108" s="70" t="s">
        <v>172</v>
      </c>
      <c r="AB108" s="70" t="s">
        <v>172</v>
      </c>
      <c r="AC108" s="70" t="s">
        <v>172</v>
      </c>
      <c r="AD108" s="70" t="s">
        <v>172</v>
      </c>
      <c r="AE108" s="70" t="s">
        <v>172</v>
      </c>
      <c r="AF108" s="70" t="s">
        <v>172</v>
      </c>
      <c r="AG108" s="70" t="s">
        <v>172</v>
      </c>
      <c r="AH108" s="70" t="s">
        <v>172</v>
      </c>
      <c r="AI108" s="70" t="s">
        <v>172</v>
      </c>
      <c r="AJ108" s="70" t="s">
        <v>172</v>
      </c>
      <c r="AK108" s="70" t="s">
        <v>172</v>
      </c>
      <c r="AL108" s="70" t="s">
        <v>172</v>
      </c>
      <c r="AM108" s="70" t="s">
        <v>172</v>
      </c>
      <c r="AN108" s="70" t="s">
        <v>172</v>
      </c>
      <c r="AO108" s="70" t="s">
        <v>172</v>
      </c>
      <c r="AP108" s="70" t="s">
        <v>172</v>
      </c>
      <c r="AQ108" s="70" t="s">
        <v>172</v>
      </c>
      <c r="AR108" s="70" t="s">
        <v>172</v>
      </c>
      <c r="AS108" s="70" t="s">
        <v>172</v>
      </c>
      <c r="AT108" s="70" t="s">
        <v>172</v>
      </c>
      <c r="AU108" s="70" t="s">
        <v>172</v>
      </c>
      <c r="AV108" s="70" t="s">
        <v>172</v>
      </c>
      <c r="AW108" s="70" t="s">
        <v>172</v>
      </c>
      <c r="AX108" s="70" t="s">
        <v>172</v>
      </c>
      <c r="AY108" s="71" t="s">
        <v>172</v>
      </c>
    </row>
    <row r="109" spans="1:51" s="45" customFormat="1" ht="6.75" customHeight="1" x14ac:dyDescent="0.15">
      <c r="B109" s="72"/>
      <c r="C109" s="72"/>
      <c r="D109" s="72"/>
      <c r="E109" s="72"/>
      <c r="F109" s="72"/>
      <c r="G109" s="72"/>
      <c r="H109" s="73"/>
      <c r="I109" s="73"/>
      <c r="J109" s="73"/>
      <c r="K109" s="73"/>
      <c r="L109" s="73"/>
      <c r="M109" s="73"/>
      <c r="N109" s="73"/>
      <c r="O109" s="73"/>
      <c r="P109" s="73"/>
      <c r="Q109" s="73"/>
      <c r="R109" s="73"/>
      <c r="S109" s="73"/>
      <c r="T109" s="73"/>
      <c r="U109" s="73"/>
      <c r="V109" s="73"/>
      <c r="W109" s="73"/>
      <c r="X109" s="73"/>
      <c r="Y109" s="73"/>
      <c r="Z109" s="73"/>
      <c r="AA109" s="73"/>
      <c r="AB109" s="73"/>
      <c r="AC109" s="73"/>
      <c r="AD109" s="73"/>
      <c r="AE109" s="73"/>
      <c r="AF109" s="73"/>
      <c r="AG109" s="73"/>
      <c r="AH109" s="73"/>
      <c r="AI109" s="73"/>
      <c r="AJ109" s="73"/>
      <c r="AK109" s="73"/>
      <c r="AL109" s="73"/>
      <c r="AM109" s="73"/>
      <c r="AN109" s="73"/>
      <c r="AO109" s="73"/>
      <c r="AP109" s="73"/>
      <c r="AQ109" s="73"/>
      <c r="AR109" s="73"/>
      <c r="AS109" s="73"/>
      <c r="AT109" s="73"/>
      <c r="AU109" s="73"/>
      <c r="AV109" s="73"/>
      <c r="AW109" s="73"/>
      <c r="AX109" s="73"/>
      <c r="AY109" s="73"/>
    </row>
    <row r="110" spans="1:51" s="45" customFormat="1" ht="6.75" customHeight="1" thickBot="1" x14ac:dyDescent="0.2">
      <c r="B110" s="74"/>
      <c r="C110" s="74"/>
      <c r="D110" s="74"/>
      <c r="E110" s="74"/>
      <c r="F110" s="74"/>
      <c r="G110" s="74"/>
      <c r="H110" s="75"/>
      <c r="I110" s="75"/>
      <c r="J110" s="75"/>
      <c r="K110" s="75"/>
      <c r="L110" s="75"/>
      <c r="M110" s="75"/>
      <c r="N110" s="75"/>
      <c r="O110" s="75"/>
      <c r="P110" s="75"/>
      <c r="Q110" s="75"/>
      <c r="R110" s="75"/>
      <c r="S110" s="75"/>
      <c r="T110" s="75"/>
      <c r="U110" s="75"/>
      <c r="V110" s="75"/>
      <c r="W110" s="75"/>
      <c r="X110" s="75"/>
      <c r="Y110" s="75"/>
      <c r="Z110" s="75"/>
      <c r="AA110" s="75"/>
      <c r="AB110" s="75"/>
      <c r="AC110" s="75"/>
      <c r="AD110" s="75"/>
      <c r="AE110" s="75"/>
      <c r="AF110" s="75"/>
      <c r="AG110" s="75"/>
      <c r="AH110" s="75"/>
      <c r="AI110" s="75"/>
      <c r="AJ110" s="75"/>
      <c r="AK110" s="75"/>
      <c r="AL110" s="75"/>
      <c r="AM110" s="75"/>
      <c r="AN110" s="75"/>
      <c r="AO110" s="75"/>
      <c r="AP110" s="75"/>
      <c r="AQ110" s="75"/>
      <c r="AR110" s="75"/>
      <c r="AS110" s="75"/>
      <c r="AT110" s="75"/>
      <c r="AU110" s="75"/>
      <c r="AV110" s="75"/>
      <c r="AW110" s="75"/>
      <c r="AX110" s="75"/>
      <c r="AY110" s="75"/>
    </row>
    <row r="111" spans="1:51" s="45" customFormat="1" ht="24.75" customHeight="1" x14ac:dyDescent="0.15">
      <c r="B111" s="3883" t="s">
        <v>192</v>
      </c>
      <c r="C111" s="3884"/>
      <c r="D111" s="3884"/>
      <c r="E111" s="3884"/>
      <c r="F111" s="3884"/>
      <c r="G111" s="3885"/>
      <c r="H111" s="4093" t="s">
        <v>601</v>
      </c>
      <c r="I111" s="4094"/>
      <c r="J111" s="4094"/>
      <c r="K111" s="4094"/>
      <c r="L111" s="4094"/>
      <c r="M111" s="4094"/>
      <c r="N111" s="4094"/>
      <c r="O111" s="4094"/>
      <c r="P111" s="4094"/>
      <c r="Q111" s="4094"/>
      <c r="R111" s="4094"/>
      <c r="S111" s="4094"/>
      <c r="T111" s="4094"/>
      <c r="U111" s="4094"/>
      <c r="V111" s="4094"/>
      <c r="W111" s="4094"/>
      <c r="X111" s="4094"/>
      <c r="Y111" s="4094"/>
      <c r="Z111" s="4094"/>
      <c r="AA111" s="4094"/>
      <c r="AB111" s="4094"/>
      <c r="AC111" s="4095"/>
      <c r="AD111" s="4093" t="s">
        <v>194</v>
      </c>
      <c r="AE111" s="4094"/>
      <c r="AF111" s="4094"/>
      <c r="AG111" s="4094"/>
      <c r="AH111" s="4094"/>
      <c r="AI111" s="4094"/>
      <c r="AJ111" s="4094"/>
      <c r="AK111" s="4094"/>
      <c r="AL111" s="4094"/>
      <c r="AM111" s="4094"/>
      <c r="AN111" s="4094"/>
      <c r="AO111" s="4094"/>
      <c r="AP111" s="4094"/>
      <c r="AQ111" s="4094"/>
      <c r="AR111" s="4094"/>
      <c r="AS111" s="4094"/>
      <c r="AT111" s="4094"/>
      <c r="AU111" s="4094"/>
      <c r="AV111" s="4094"/>
      <c r="AW111" s="4094"/>
      <c r="AX111" s="4094"/>
      <c r="AY111" s="4096"/>
    </row>
    <row r="112" spans="1:51" s="45" customFormat="1" ht="24.75" customHeight="1" x14ac:dyDescent="0.15">
      <c r="B112" s="3883"/>
      <c r="C112" s="3884"/>
      <c r="D112" s="3884"/>
      <c r="E112" s="3884"/>
      <c r="F112" s="3884"/>
      <c r="G112" s="3885"/>
      <c r="H112" s="4066" t="s">
        <v>37</v>
      </c>
      <c r="I112" s="3877"/>
      <c r="J112" s="3877"/>
      <c r="K112" s="3877"/>
      <c r="L112" s="3877"/>
      <c r="M112" s="4067" t="s">
        <v>76</v>
      </c>
      <c r="N112" s="3786"/>
      <c r="O112" s="3786"/>
      <c r="P112" s="3786"/>
      <c r="Q112" s="3786"/>
      <c r="R112" s="3786"/>
      <c r="S112" s="3786"/>
      <c r="T112" s="3786"/>
      <c r="U112" s="3786"/>
      <c r="V112" s="3786"/>
      <c r="W112" s="3786"/>
      <c r="X112" s="3786"/>
      <c r="Y112" s="3787"/>
      <c r="Z112" s="4063" t="s">
        <v>77</v>
      </c>
      <c r="AA112" s="4064"/>
      <c r="AB112" s="4064"/>
      <c r="AC112" s="4065"/>
      <c r="AD112" s="4066" t="s">
        <v>37</v>
      </c>
      <c r="AE112" s="3877"/>
      <c r="AF112" s="3877"/>
      <c r="AG112" s="3877"/>
      <c r="AH112" s="3877"/>
      <c r="AI112" s="4067" t="s">
        <v>76</v>
      </c>
      <c r="AJ112" s="3786"/>
      <c r="AK112" s="3786"/>
      <c r="AL112" s="3786"/>
      <c r="AM112" s="3786"/>
      <c r="AN112" s="3786"/>
      <c r="AO112" s="3786"/>
      <c r="AP112" s="3786"/>
      <c r="AQ112" s="3786"/>
      <c r="AR112" s="3786"/>
      <c r="AS112" s="3786"/>
      <c r="AT112" s="3786"/>
      <c r="AU112" s="3787"/>
      <c r="AV112" s="4063" t="s">
        <v>77</v>
      </c>
      <c r="AW112" s="4064"/>
      <c r="AX112" s="4064"/>
      <c r="AY112" s="4068"/>
    </row>
    <row r="113" spans="2:51" s="45" customFormat="1" ht="24.75" customHeight="1" x14ac:dyDescent="0.15">
      <c r="B113" s="3883"/>
      <c r="C113" s="3884"/>
      <c r="D113" s="3884"/>
      <c r="E113" s="3884"/>
      <c r="F113" s="3884"/>
      <c r="G113" s="3885"/>
      <c r="H113" s="4069" t="s">
        <v>195</v>
      </c>
      <c r="I113" s="3965"/>
      <c r="J113" s="3965"/>
      <c r="K113" s="3965"/>
      <c r="L113" s="3966"/>
      <c r="M113" s="4070" t="s">
        <v>602</v>
      </c>
      <c r="N113" s="4071"/>
      <c r="O113" s="4071"/>
      <c r="P113" s="4071"/>
      <c r="Q113" s="4071"/>
      <c r="R113" s="4071"/>
      <c r="S113" s="4071"/>
      <c r="T113" s="4071"/>
      <c r="U113" s="4071"/>
      <c r="V113" s="4071"/>
      <c r="W113" s="4071"/>
      <c r="X113" s="4071"/>
      <c r="Y113" s="4072"/>
      <c r="Z113" s="4073">
        <v>40000</v>
      </c>
      <c r="AA113" s="4074"/>
      <c r="AB113" s="4074"/>
      <c r="AC113" s="4075"/>
      <c r="AD113" s="4069" t="s">
        <v>172</v>
      </c>
      <c r="AE113" s="3965"/>
      <c r="AF113" s="3965"/>
      <c r="AG113" s="3965"/>
      <c r="AH113" s="3966"/>
      <c r="AI113" s="4070" t="s">
        <v>172</v>
      </c>
      <c r="AJ113" s="4071"/>
      <c r="AK113" s="4071"/>
      <c r="AL113" s="4071"/>
      <c r="AM113" s="4071"/>
      <c r="AN113" s="4071"/>
      <c r="AO113" s="4071"/>
      <c r="AP113" s="4071"/>
      <c r="AQ113" s="4071"/>
      <c r="AR113" s="4071"/>
      <c r="AS113" s="4071"/>
      <c r="AT113" s="4071"/>
      <c r="AU113" s="4072"/>
      <c r="AV113" s="4073" t="s">
        <v>172</v>
      </c>
      <c r="AW113" s="4074"/>
      <c r="AX113" s="4074"/>
      <c r="AY113" s="4076"/>
    </row>
    <row r="114" spans="2:51" s="45" customFormat="1" ht="24.75" customHeight="1" x14ac:dyDescent="0.15">
      <c r="B114" s="3883"/>
      <c r="C114" s="3884"/>
      <c r="D114" s="3884"/>
      <c r="E114" s="3884"/>
      <c r="F114" s="3884"/>
      <c r="G114" s="3885"/>
      <c r="H114" s="4097" t="s">
        <v>172</v>
      </c>
      <c r="I114" s="3980"/>
      <c r="J114" s="3980"/>
      <c r="K114" s="3980"/>
      <c r="L114" s="3981"/>
      <c r="M114" s="4098" t="s">
        <v>172</v>
      </c>
      <c r="N114" s="4099"/>
      <c r="O114" s="4099"/>
      <c r="P114" s="4099"/>
      <c r="Q114" s="4099"/>
      <c r="R114" s="4099"/>
      <c r="S114" s="4099"/>
      <c r="T114" s="4099"/>
      <c r="U114" s="4099"/>
      <c r="V114" s="4099"/>
      <c r="W114" s="4099"/>
      <c r="X114" s="4099"/>
      <c r="Y114" s="4100"/>
      <c r="Z114" s="4101" t="s">
        <v>172</v>
      </c>
      <c r="AA114" s="4102"/>
      <c r="AB114" s="4102"/>
      <c r="AC114" s="4103"/>
      <c r="AD114" s="4097" t="s">
        <v>172</v>
      </c>
      <c r="AE114" s="3980"/>
      <c r="AF114" s="3980"/>
      <c r="AG114" s="3980"/>
      <c r="AH114" s="3981"/>
      <c r="AI114" s="4098" t="s">
        <v>172</v>
      </c>
      <c r="AJ114" s="4099"/>
      <c r="AK114" s="4099"/>
      <c r="AL114" s="4099"/>
      <c r="AM114" s="4099"/>
      <c r="AN114" s="4099"/>
      <c r="AO114" s="4099"/>
      <c r="AP114" s="4099"/>
      <c r="AQ114" s="4099"/>
      <c r="AR114" s="4099"/>
      <c r="AS114" s="4099"/>
      <c r="AT114" s="4099"/>
      <c r="AU114" s="4100"/>
      <c r="AV114" s="4101" t="s">
        <v>172</v>
      </c>
      <c r="AW114" s="4102"/>
      <c r="AX114" s="4102"/>
      <c r="AY114" s="4104"/>
    </row>
    <row r="115" spans="2:51" s="45" customFormat="1" ht="24.75" customHeight="1" x14ac:dyDescent="0.15">
      <c r="B115" s="3883"/>
      <c r="C115" s="3884"/>
      <c r="D115" s="3884"/>
      <c r="E115" s="3884"/>
      <c r="F115" s="3884"/>
      <c r="G115" s="3885"/>
      <c r="H115" s="4097" t="s">
        <v>172</v>
      </c>
      <c r="I115" s="3980"/>
      <c r="J115" s="3980"/>
      <c r="K115" s="3980"/>
      <c r="L115" s="3981"/>
      <c r="M115" s="4098" t="s">
        <v>172</v>
      </c>
      <c r="N115" s="4099"/>
      <c r="O115" s="4099"/>
      <c r="P115" s="4099"/>
      <c r="Q115" s="4099"/>
      <c r="R115" s="4099"/>
      <c r="S115" s="4099"/>
      <c r="T115" s="4099"/>
      <c r="U115" s="4099"/>
      <c r="V115" s="4099"/>
      <c r="W115" s="4099"/>
      <c r="X115" s="4099"/>
      <c r="Y115" s="4100"/>
      <c r="Z115" s="4101" t="s">
        <v>172</v>
      </c>
      <c r="AA115" s="4102"/>
      <c r="AB115" s="4102"/>
      <c r="AC115" s="4103"/>
      <c r="AD115" s="4097" t="s">
        <v>172</v>
      </c>
      <c r="AE115" s="3980"/>
      <c r="AF115" s="3980"/>
      <c r="AG115" s="3980"/>
      <c r="AH115" s="3981"/>
      <c r="AI115" s="4098" t="s">
        <v>172</v>
      </c>
      <c r="AJ115" s="4099"/>
      <c r="AK115" s="4099"/>
      <c r="AL115" s="4099"/>
      <c r="AM115" s="4099"/>
      <c r="AN115" s="4099"/>
      <c r="AO115" s="4099"/>
      <c r="AP115" s="4099"/>
      <c r="AQ115" s="4099"/>
      <c r="AR115" s="4099"/>
      <c r="AS115" s="4099"/>
      <c r="AT115" s="4099"/>
      <c r="AU115" s="4100"/>
      <c r="AV115" s="4101" t="s">
        <v>172</v>
      </c>
      <c r="AW115" s="4102"/>
      <c r="AX115" s="4102"/>
      <c r="AY115" s="4104"/>
    </row>
    <row r="116" spans="2:51" s="45" customFormat="1" ht="24.75" customHeight="1" x14ac:dyDescent="0.15">
      <c r="B116" s="3883"/>
      <c r="C116" s="3884"/>
      <c r="D116" s="3884"/>
      <c r="E116" s="3884"/>
      <c r="F116" s="3884"/>
      <c r="G116" s="3885"/>
      <c r="H116" s="4097" t="s">
        <v>172</v>
      </c>
      <c r="I116" s="3980"/>
      <c r="J116" s="3980"/>
      <c r="K116" s="3980"/>
      <c r="L116" s="3981"/>
      <c r="M116" s="4098" t="s">
        <v>172</v>
      </c>
      <c r="N116" s="4099"/>
      <c r="O116" s="4099"/>
      <c r="P116" s="4099"/>
      <c r="Q116" s="4099"/>
      <c r="R116" s="4099"/>
      <c r="S116" s="4099"/>
      <c r="T116" s="4099"/>
      <c r="U116" s="4099"/>
      <c r="V116" s="4099"/>
      <c r="W116" s="4099"/>
      <c r="X116" s="4099"/>
      <c r="Y116" s="4100"/>
      <c r="Z116" s="4101" t="s">
        <v>172</v>
      </c>
      <c r="AA116" s="4102"/>
      <c r="AB116" s="4102"/>
      <c r="AC116" s="4103"/>
      <c r="AD116" s="4097" t="s">
        <v>172</v>
      </c>
      <c r="AE116" s="3980"/>
      <c r="AF116" s="3980"/>
      <c r="AG116" s="3980"/>
      <c r="AH116" s="3981"/>
      <c r="AI116" s="4098" t="s">
        <v>172</v>
      </c>
      <c r="AJ116" s="4099"/>
      <c r="AK116" s="4099"/>
      <c r="AL116" s="4099"/>
      <c r="AM116" s="4099"/>
      <c r="AN116" s="4099"/>
      <c r="AO116" s="4099"/>
      <c r="AP116" s="4099"/>
      <c r="AQ116" s="4099"/>
      <c r="AR116" s="4099"/>
      <c r="AS116" s="4099"/>
      <c r="AT116" s="4099"/>
      <c r="AU116" s="4100"/>
      <c r="AV116" s="4101" t="s">
        <v>172</v>
      </c>
      <c r="AW116" s="4102"/>
      <c r="AX116" s="4102"/>
      <c r="AY116" s="4104"/>
    </row>
    <row r="117" spans="2:51" s="45" customFormat="1" ht="24.75" customHeight="1" x14ac:dyDescent="0.15">
      <c r="B117" s="3883"/>
      <c r="C117" s="3884"/>
      <c r="D117" s="3884"/>
      <c r="E117" s="3884"/>
      <c r="F117" s="3884"/>
      <c r="G117" s="3885"/>
      <c r="H117" s="4097" t="s">
        <v>172</v>
      </c>
      <c r="I117" s="3980"/>
      <c r="J117" s="3980"/>
      <c r="K117" s="3980"/>
      <c r="L117" s="3981"/>
      <c r="M117" s="4098" t="s">
        <v>172</v>
      </c>
      <c r="N117" s="4099"/>
      <c r="O117" s="4099"/>
      <c r="P117" s="4099"/>
      <c r="Q117" s="4099"/>
      <c r="R117" s="4099"/>
      <c r="S117" s="4099"/>
      <c r="T117" s="4099"/>
      <c r="U117" s="4099"/>
      <c r="V117" s="4099"/>
      <c r="W117" s="4099"/>
      <c r="X117" s="4099"/>
      <c r="Y117" s="4100"/>
      <c r="Z117" s="4101" t="s">
        <v>172</v>
      </c>
      <c r="AA117" s="4102"/>
      <c r="AB117" s="4102"/>
      <c r="AC117" s="4102"/>
      <c r="AD117" s="4097" t="s">
        <v>172</v>
      </c>
      <c r="AE117" s="3980"/>
      <c r="AF117" s="3980"/>
      <c r="AG117" s="3980"/>
      <c r="AH117" s="3981"/>
      <c r="AI117" s="4098" t="s">
        <v>172</v>
      </c>
      <c r="AJ117" s="4099"/>
      <c r="AK117" s="4099"/>
      <c r="AL117" s="4099"/>
      <c r="AM117" s="4099"/>
      <c r="AN117" s="4099"/>
      <c r="AO117" s="4099"/>
      <c r="AP117" s="4099"/>
      <c r="AQ117" s="4099"/>
      <c r="AR117" s="4099"/>
      <c r="AS117" s="4099"/>
      <c r="AT117" s="4099"/>
      <c r="AU117" s="4100"/>
      <c r="AV117" s="4101" t="s">
        <v>172</v>
      </c>
      <c r="AW117" s="4102"/>
      <c r="AX117" s="4102"/>
      <c r="AY117" s="4104"/>
    </row>
    <row r="118" spans="2:51" s="45" customFormat="1" ht="24.75" customHeight="1" x14ac:dyDescent="0.15">
      <c r="B118" s="3883"/>
      <c r="C118" s="3884"/>
      <c r="D118" s="3884"/>
      <c r="E118" s="3884"/>
      <c r="F118" s="3884"/>
      <c r="G118" s="3885"/>
      <c r="H118" s="4097" t="s">
        <v>172</v>
      </c>
      <c r="I118" s="3980"/>
      <c r="J118" s="3980"/>
      <c r="K118" s="3980"/>
      <c r="L118" s="3981"/>
      <c r="M118" s="4098" t="s">
        <v>172</v>
      </c>
      <c r="N118" s="4099"/>
      <c r="O118" s="4099"/>
      <c r="P118" s="4099"/>
      <c r="Q118" s="4099"/>
      <c r="R118" s="4099"/>
      <c r="S118" s="4099"/>
      <c r="T118" s="4099"/>
      <c r="U118" s="4099"/>
      <c r="V118" s="4099"/>
      <c r="W118" s="4099"/>
      <c r="X118" s="4099"/>
      <c r="Y118" s="4100"/>
      <c r="Z118" s="4101" t="s">
        <v>172</v>
      </c>
      <c r="AA118" s="4102"/>
      <c r="AB118" s="4102"/>
      <c r="AC118" s="4102"/>
      <c r="AD118" s="4097" t="s">
        <v>172</v>
      </c>
      <c r="AE118" s="3980"/>
      <c r="AF118" s="3980"/>
      <c r="AG118" s="3980"/>
      <c r="AH118" s="3981"/>
      <c r="AI118" s="4098" t="s">
        <v>172</v>
      </c>
      <c r="AJ118" s="4099"/>
      <c r="AK118" s="4099"/>
      <c r="AL118" s="4099"/>
      <c r="AM118" s="4099"/>
      <c r="AN118" s="4099"/>
      <c r="AO118" s="4099"/>
      <c r="AP118" s="4099"/>
      <c r="AQ118" s="4099"/>
      <c r="AR118" s="4099"/>
      <c r="AS118" s="4099"/>
      <c r="AT118" s="4099"/>
      <c r="AU118" s="4100"/>
      <c r="AV118" s="4101" t="s">
        <v>172</v>
      </c>
      <c r="AW118" s="4102"/>
      <c r="AX118" s="4102"/>
      <c r="AY118" s="4104"/>
    </row>
    <row r="119" spans="2:51" s="45" customFormat="1" ht="24.75" customHeight="1" x14ac:dyDescent="0.15">
      <c r="B119" s="3883"/>
      <c r="C119" s="3884"/>
      <c r="D119" s="3884"/>
      <c r="E119" s="3884"/>
      <c r="F119" s="3884"/>
      <c r="G119" s="3885"/>
      <c r="H119" s="4097" t="s">
        <v>172</v>
      </c>
      <c r="I119" s="3980"/>
      <c r="J119" s="3980"/>
      <c r="K119" s="3980"/>
      <c r="L119" s="3981"/>
      <c r="M119" s="4098" t="s">
        <v>172</v>
      </c>
      <c r="N119" s="4099"/>
      <c r="O119" s="4099"/>
      <c r="P119" s="4099"/>
      <c r="Q119" s="4099"/>
      <c r="R119" s="4099"/>
      <c r="S119" s="4099"/>
      <c r="T119" s="4099"/>
      <c r="U119" s="4099"/>
      <c r="V119" s="4099"/>
      <c r="W119" s="4099"/>
      <c r="X119" s="4099"/>
      <c r="Y119" s="4100"/>
      <c r="Z119" s="4101" t="s">
        <v>172</v>
      </c>
      <c r="AA119" s="4102"/>
      <c r="AB119" s="4102"/>
      <c r="AC119" s="4102"/>
      <c r="AD119" s="4097" t="s">
        <v>172</v>
      </c>
      <c r="AE119" s="3980"/>
      <c r="AF119" s="3980"/>
      <c r="AG119" s="3980"/>
      <c r="AH119" s="3981"/>
      <c r="AI119" s="4098" t="s">
        <v>172</v>
      </c>
      <c r="AJ119" s="4099"/>
      <c r="AK119" s="4099"/>
      <c r="AL119" s="4099"/>
      <c r="AM119" s="4099"/>
      <c r="AN119" s="4099"/>
      <c r="AO119" s="4099"/>
      <c r="AP119" s="4099"/>
      <c r="AQ119" s="4099"/>
      <c r="AR119" s="4099"/>
      <c r="AS119" s="4099"/>
      <c r="AT119" s="4099"/>
      <c r="AU119" s="4100"/>
      <c r="AV119" s="4101" t="s">
        <v>172</v>
      </c>
      <c r="AW119" s="4102"/>
      <c r="AX119" s="4102"/>
      <c r="AY119" s="4104"/>
    </row>
    <row r="120" spans="2:51" s="45" customFormat="1" ht="24.75" customHeight="1" x14ac:dyDescent="0.15">
      <c r="B120" s="3883"/>
      <c r="C120" s="3884"/>
      <c r="D120" s="3884"/>
      <c r="E120" s="3884"/>
      <c r="F120" s="3884"/>
      <c r="G120" s="3885"/>
      <c r="H120" s="4112" t="s">
        <v>172</v>
      </c>
      <c r="I120" s="3986"/>
      <c r="J120" s="3986"/>
      <c r="K120" s="3986"/>
      <c r="L120" s="3987"/>
      <c r="M120" s="4113" t="s">
        <v>172</v>
      </c>
      <c r="N120" s="4114"/>
      <c r="O120" s="4114"/>
      <c r="P120" s="4114"/>
      <c r="Q120" s="4114"/>
      <c r="R120" s="4114"/>
      <c r="S120" s="4114"/>
      <c r="T120" s="4114"/>
      <c r="U120" s="4114"/>
      <c r="V120" s="4114"/>
      <c r="W120" s="4114"/>
      <c r="X120" s="4114"/>
      <c r="Y120" s="4115"/>
      <c r="Z120" s="4116" t="s">
        <v>172</v>
      </c>
      <c r="AA120" s="4117"/>
      <c r="AB120" s="4117"/>
      <c r="AC120" s="4117"/>
      <c r="AD120" s="4112" t="s">
        <v>172</v>
      </c>
      <c r="AE120" s="3986"/>
      <c r="AF120" s="3986"/>
      <c r="AG120" s="3986"/>
      <c r="AH120" s="3987"/>
      <c r="AI120" s="4113" t="s">
        <v>172</v>
      </c>
      <c r="AJ120" s="4114"/>
      <c r="AK120" s="4114"/>
      <c r="AL120" s="4114"/>
      <c r="AM120" s="4114"/>
      <c r="AN120" s="4114"/>
      <c r="AO120" s="4114"/>
      <c r="AP120" s="4114"/>
      <c r="AQ120" s="4114"/>
      <c r="AR120" s="4114"/>
      <c r="AS120" s="4114"/>
      <c r="AT120" s="4114"/>
      <c r="AU120" s="4115"/>
      <c r="AV120" s="4116" t="s">
        <v>172</v>
      </c>
      <c r="AW120" s="4117"/>
      <c r="AX120" s="4117"/>
      <c r="AY120" s="4118"/>
    </row>
    <row r="121" spans="2:51" s="45" customFormat="1" ht="24.75" customHeight="1" x14ac:dyDescent="0.15">
      <c r="B121" s="3883"/>
      <c r="C121" s="3884"/>
      <c r="D121" s="3884"/>
      <c r="E121" s="3884"/>
      <c r="F121" s="3884"/>
      <c r="G121" s="3885"/>
      <c r="H121" s="4109" t="s">
        <v>21</v>
      </c>
      <c r="I121" s="3786"/>
      <c r="J121" s="3786"/>
      <c r="K121" s="3786"/>
      <c r="L121" s="3786"/>
      <c r="M121" s="4110"/>
      <c r="N121" s="3871"/>
      <c r="O121" s="3871"/>
      <c r="P121" s="3871"/>
      <c r="Q121" s="3871"/>
      <c r="R121" s="3871"/>
      <c r="S121" s="3871"/>
      <c r="T121" s="3871"/>
      <c r="U121" s="3871"/>
      <c r="V121" s="3871"/>
      <c r="W121" s="3871"/>
      <c r="X121" s="3871"/>
      <c r="Y121" s="3872"/>
      <c r="Z121" s="3859">
        <v>40000</v>
      </c>
      <c r="AA121" s="3860"/>
      <c r="AB121" s="3860"/>
      <c r="AC121" s="3861"/>
      <c r="AD121" s="4109" t="s">
        <v>21</v>
      </c>
      <c r="AE121" s="3786"/>
      <c r="AF121" s="3786"/>
      <c r="AG121" s="3786"/>
      <c r="AH121" s="3786"/>
      <c r="AI121" s="4110"/>
      <c r="AJ121" s="3871"/>
      <c r="AK121" s="3871"/>
      <c r="AL121" s="3871"/>
      <c r="AM121" s="3871"/>
      <c r="AN121" s="3871"/>
      <c r="AO121" s="3871"/>
      <c r="AP121" s="3871"/>
      <c r="AQ121" s="3871"/>
      <c r="AR121" s="3871"/>
      <c r="AS121" s="3871"/>
      <c r="AT121" s="3871"/>
      <c r="AU121" s="3872"/>
      <c r="AV121" s="3859">
        <v>0</v>
      </c>
      <c r="AW121" s="3860"/>
      <c r="AX121" s="3860"/>
      <c r="AY121" s="4111"/>
    </row>
    <row r="122" spans="2:51" s="45" customFormat="1" ht="25.2" customHeight="1" x14ac:dyDescent="0.15">
      <c r="B122" s="3883"/>
      <c r="C122" s="3884"/>
      <c r="D122" s="3884"/>
      <c r="E122" s="3884"/>
      <c r="F122" s="3884"/>
      <c r="G122" s="3885"/>
      <c r="H122" s="4105" t="s">
        <v>197</v>
      </c>
      <c r="I122" s="4106"/>
      <c r="J122" s="4106"/>
      <c r="K122" s="4106"/>
      <c r="L122" s="4106"/>
      <c r="M122" s="4106"/>
      <c r="N122" s="4106"/>
      <c r="O122" s="4106"/>
      <c r="P122" s="4106"/>
      <c r="Q122" s="4106"/>
      <c r="R122" s="4106"/>
      <c r="S122" s="4106"/>
      <c r="T122" s="4106"/>
      <c r="U122" s="4106"/>
      <c r="V122" s="4106"/>
      <c r="W122" s="4106"/>
      <c r="X122" s="4106"/>
      <c r="Y122" s="4106"/>
      <c r="Z122" s="4106"/>
      <c r="AA122" s="4106"/>
      <c r="AB122" s="4106"/>
      <c r="AC122" s="4107"/>
      <c r="AD122" s="4105" t="s">
        <v>198</v>
      </c>
      <c r="AE122" s="4106"/>
      <c r="AF122" s="4106"/>
      <c r="AG122" s="4106"/>
      <c r="AH122" s="4106"/>
      <c r="AI122" s="4106"/>
      <c r="AJ122" s="4106"/>
      <c r="AK122" s="4106"/>
      <c r="AL122" s="4106"/>
      <c r="AM122" s="4106"/>
      <c r="AN122" s="4106"/>
      <c r="AO122" s="4106"/>
      <c r="AP122" s="4106"/>
      <c r="AQ122" s="4106"/>
      <c r="AR122" s="4106"/>
      <c r="AS122" s="4106"/>
      <c r="AT122" s="4106"/>
      <c r="AU122" s="4106"/>
      <c r="AV122" s="4106"/>
      <c r="AW122" s="4106"/>
      <c r="AX122" s="4106"/>
      <c r="AY122" s="4108"/>
    </row>
    <row r="123" spans="2:51" s="45" customFormat="1" ht="25.55" customHeight="1" x14ac:dyDescent="0.15">
      <c r="B123" s="3883"/>
      <c r="C123" s="3884"/>
      <c r="D123" s="3884"/>
      <c r="E123" s="3884"/>
      <c r="F123" s="3884"/>
      <c r="G123" s="3885"/>
      <c r="H123" s="4066" t="s">
        <v>37</v>
      </c>
      <c r="I123" s="3877"/>
      <c r="J123" s="3877"/>
      <c r="K123" s="3877"/>
      <c r="L123" s="3877"/>
      <c r="M123" s="4067" t="s">
        <v>76</v>
      </c>
      <c r="N123" s="3786"/>
      <c r="O123" s="3786"/>
      <c r="P123" s="3786"/>
      <c r="Q123" s="3786"/>
      <c r="R123" s="3786"/>
      <c r="S123" s="3786"/>
      <c r="T123" s="3786"/>
      <c r="U123" s="3786"/>
      <c r="V123" s="3786"/>
      <c r="W123" s="3786"/>
      <c r="X123" s="3786"/>
      <c r="Y123" s="3787"/>
      <c r="Z123" s="4063" t="s">
        <v>77</v>
      </c>
      <c r="AA123" s="4064"/>
      <c r="AB123" s="4064"/>
      <c r="AC123" s="4065"/>
      <c r="AD123" s="4066" t="s">
        <v>37</v>
      </c>
      <c r="AE123" s="3877"/>
      <c r="AF123" s="3877"/>
      <c r="AG123" s="3877"/>
      <c r="AH123" s="3877"/>
      <c r="AI123" s="4067" t="s">
        <v>76</v>
      </c>
      <c r="AJ123" s="3786"/>
      <c r="AK123" s="3786"/>
      <c r="AL123" s="3786"/>
      <c r="AM123" s="3786"/>
      <c r="AN123" s="3786"/>
      <c r="AO123" s="3786"/>
      <c r="AP123" s="3786"/>
      <c r="AQ123" s="3786"/>
      <c r="AR123" s="3786"/>
      <c r="AS123" s="3786"/>
      <c r="AT123" s="3786"/>
      <c r="AU123" s="3787"/>
      <c r="AV123" s="4063" t="s">
        <v>77</v>
      </c>
      <c r="AW123" s="4064"/>
      <c r="AX123" s="4064"/>
      <c r="AY123" s="4068"/>
    </row>
    <row r="124" spans="2:51" s="45" customFormat="1" ht="24.75" customHeight="1" x14ac:dyDescent="0.15">
      <c r="B124" s="3883"/>
      <c r="C124" s="3884"/>
      <c r="D124" s="3884"/>
      <c r="E124" s="3884"/>
      <c r="F124" s="3884"/>
      <c r="G124" s="3885"/>
      <c r="H124" s="4069" t="s">
        <v>172</v>
      </c>
      <c r="I124" s="3965"/>
      <c r="J124" s="3965"/>
      <c r="K124" s="3965"/>
      <c r="L124" s="3966"/>
      <c r="M124" s="4070" t="s">
        <v>172</v>
      </c>
      <c r="N124" s="4071"/>
      <c r="O124" s="4071"/>
      <c r="P124" s="4071"/>
      <c r="Q124" s="4071"/>
      <c r="R124" s="4071"/>
      <c r="S124" s="4071"/>
      <c r="T124" s="4071"/>
      <c r="U124" s="4071"/>
      <c r="V124" s="4071"/>
      <c r="W124" s="4071"/>
      <c r="X124" s="4071"/>
      <c r="Y124" s="4072"/>
      <c r="Z124" s="4073" t="s">
        <v>172</v>
      </c>
      <c r="AA124" s="4074"/>
      <c r="AB124" s="4074"/>
      <c r="AC124" s="4075"/>
      <c r="AD124" s="4069" t="s">
        <v>172</v>
      </c>
      <c r="AE124" s="3965"/>
      <c r="AF124" s="3965"/>
      <c r="AG124" s="3965"/>
      <c r="AH124" s="3966"/>
      <c r="AI124" s="4070" t="s">
        <v>172</v>
      </c>
      <c r="AJ124" s="4071"/>
      <c r="AK124" s="4071"/>
      <c r="AL124" s="4071"/>
      <c r="AM124" s="4071"/>
      <c r="AN124" s="4071"/>
      <c r="AO124" s="4071"/>
      <c r="AP124" s="4071"/>
      <c r="AQ124" s="4071"/>
      <c r="AR124" s="4071"/>
      <c r="AS124" s="4071"/>
      <c r="AT124" s="4071"/>
      <c r="AU124" s="4072"/>
      <c r="AV124" s="4073" t="s">
        <v>172</v>
      </c>
      <c r="AW124" s="4074"/>
      <c r="AX124" s="4074"/>
      <c r="AY124" s="4076"/>
    </row>
    <row r="125" spans="2:51" s="45" customFormat="1" ht="24.75" customHeight="1" x14ac:dyDescent="0.15">
      <c r="B125" s="3883"/>
      <c r="C125" s="3884"/>
      <c r="D125" s="3884"/>
      <c r="E125" s="3884"/>
      <c r="F125" s="3884"/>
      <c r="G125" s="3885"/>
      <c r="H125" s="4097" t="s">
        <v>172</v>
      </c>
      <c r="I125" s="3980"/>
      <c r="J125" s="3980"/>
      <c r="K125" s="3980"/>
      <c r="L125" s="3981"/>
      <c r="M125" s="4098" t="s">
        <v>172</v>
      </c>
      <c r="N125" s="4099"/>
      <c r="O125" s="4099"/>
      <c r="P125" s="4099"/>
      <c r="Q125" s="4099"/>
      <c r="R125" s="4099"/>
      <c r="S125" s="4099"/>
      <c r="T125" s="4099"/>
      <c r="U125" s="4099"/>
      <c r="V125" s="4099"/>
      <c r="W125" s="4099"/>
      <c r="X125" s="4099"/>
      <c r="Y125" s="4100"/>
      <c r="Z125" s="4101" t="s">
        <v>172</v>
      </c>
      <c r="AA125" s="4102"/>
      <c r="AB125" s="4102"/>
      <c r="AC125" s="4103"/>
      <c r="AD125" s="4097" t="s">
        <v>172</v>
      </c>
      <c r="AE125" s="3980"/>
      <c r="AF125" s="3980"/>
      <c r="AG125" s="3980"/>
      <c r="AH125" s="3981"/>
      <c r="AI125" s="4098" t="s">
        <v>172</v>
      </c>
      <c r="AJ125" s="4099"/>
      <c r="AK125" s="4099"/>
      <c r="AL125" s="4099"/>
      <c r="AM125" s="4099"/>
      <c r="AN125" s="4099"/>
      <c r="AO125" s="4099"/>
      <c r="AP125" s="4099"/>
      <c r="AQ125" s="4099"/>
      <c r="AR125" s="4099"/>
      <c r="AS125" s="4099"/>
      <c r="AT125" s="4099"/>
      <c r="AU125" s="4100"/>
      <c r="AV125" s="4101" t="s">
        <v>172</v>
      </c>
      <c r="AW125" s="4102"/>
      <c r="AX125" s="4102"/>
      <c r="AY125" s="4104"/>
    </row>
    <row r="126" spans="2:51" s="45" customFormat="1" ht="24.75" customHeight="1" x14ac:dyDescent="0.15">
      <c r="B126" s="3883"/>
      <c r="C126" s="3884"/>
      <c r="D126" s="3884"/>
      <c r="E126" s="3884"/>
      <c r="F126" s="3884"/>
      <c r="G126" s="3885"/>
      <c r="H126" s="4097" t="s">
        <v>172</v>
      </c>
      <c r="I126" s="3980"/>
      <c r="J126" s="3980"/>
      <c r="K126" s="3980"/>
      <c r="L126" s="3981"/>
      <c r="M126" s="4098" t="s">
        <v>172</v>
      </c>
      <c r="N126" s="4099"/>
      <c r="O126" s="4099"/>
      <c r="P126" s="4099"/>
      <c r="Q126" s="4099"/>
      <c r="R126" s="4099"/>
      <c r="S126" s="4099"/>
      <c r="T126" s="4099"/>
      <c r="U126" s="4099"/>
      <c r="V126" s="4099"/>
      <c r="W126" s="4099"/>
      <c r="X126" s="4099"/>
      <c r="Y126" s="4100"/>
      <c r="Z126" s="4101" t="s">
        <v>172</v>
      </c>
      <c r="AA126" s="4102"/>
      <c r="AB126" s="4102"/>
      <c r="AC126" s="4103"/>
      <c r="AD126" s="4097" t="s">
        <v>172</v>
      </c>
      <c r="AE126" s="3980"/>
      <c r="AF126" s="3980"/>
      <c r="AG126" s="3980"/>
      <c r="AH126" s="3981"/>
      <c r="AI126" s="4098" t="s">
        <v>172</v>
      </c>
      <c r="AJ126" s="4099"/>
      <c r="AK126" s="4099"/>
      <c r="AL126" s="4099"/>
      <c r="AM126" s="4099"/>
      <c r="AN126" s="4099"/>
      <c r="AO126" s="4099"/>
      <c r="AP126" s="4099"/>
      <c r="AQ126" s="4099"/>
      <c r="AR126" s="4099"/>
      <c r="AS126" s="4099"/>
      <c r="AT126" s="4099"/>
      <c r="AU126" s="4100"/>
      <c r="AV126" s="4101" t="s">
        <v>172</v>
      </c>
      <c r="AW126" s="4102"/>
      <c r="AX126" s="4102"/>
      <c r="AY126" s="4104"/>
    </row>
    <row r="127" spans="2:51" s="45" customFormat="1" ht="24.75" customHeight="1" x14ac:dyDescent="0.15">
      <c r="B127" s="3883"/>
      <c r="C127" s="3884"/>
      <c r="D127" s="3884"/>
      <c r="E127" s="3884"/>
      <c r="F127" s="3884"/>
      <c r="G127" s="3885"/>
      <c r="H127" s="4097" t="s">
        <v>172</v>
      </c>
      <c r="I127" s="3980"/>
      <c r="J127" s="3980"/>
      <c r="K127" s="3980"/>
      <c r="L127" s="3981"/>
      <c r="M127" s="4098" t="s">
        <v>172</v>
      </c>
      <c r="N127" s="4099"/>
      <c r="O127" s="4099"/>
      <c r="P127" s="4099"/>
      <c r="Q127" s="4099"/>
      <c r="R127" s="4099"/>
      <c r="S127" s="4099"/>
      <c r="T127" s="4099"/>
      <c r="U127" s="4099"/>
      <c r="V127" s="4099"/>
      <c r="W127" s="4099"/>
      <c r="X127" s="4099"/>
      <c r="Y127" s="4100"/>
      <c r="Z127" s="4101" t="s">
        <v>172</v>
      </c>
      <c r="AA127" s="4102"/>
      <c r="AB127" s="4102"/>
      <c r="AC127" s="4103"/>
      <c r="AD127" s="4097" t="s">
        <v>172</v>
      </c>
      <c r="AE127" s="3980"/>
      <c r="AF127" s="3980"/>
      <c r="AG127" s="3980"/>
      <c r="AH127" s="3981"/>
      <c r="AI127" s="4098" t="s">
        <v>172</v>
      </c>
      <c r="AJ127" s="4099"/>
      <c r="AK127" s="4099"/>
      <c r="AL127" s="4099"/>
      <c r="AM127" s="4099"/>
      <c r="AN127" s="4099"/>
      <c r="AO127" s="4099"/>
      <c r="AP127" s="4099"/>
      <c r="AQ127" s="4099"/>
      <c r="AR127" s="4099"/>
      <c r="AS127" s="4099"/>
      <c r="AT127" s="4099"/>
      <c r="AU127" s="4100"/>
      <c r="AV127" s="4101" t="s">
        <v>172</v>
      </c>
      <c r="AW127" s="4102"/>
      <c r="AX127" s="4102"/>
      <c r="AY127" s="4104"/>
    </row>
    <row r="128" spans="2:51" s="45" customFormat="1" ht="24.75" customHeight="1" x14ac:dyDescent="0.15">
      <c r="B128" s="3883"/>
      <c r="C128" s="3884"/>
      <c r="D128" s="3884"/>
      <c r="E128" s="3884"/>
      <c r="F128" s="3884"/>
      <c r="G128" s="3885"/>
      <c r="H128" s="4097" t="s">
        <v>172</v>
      </c>
      <c r="I128" s="3980"/>
      <c r="J128" s="3980"/>
      <c r="K128" s="3980"/>
      <c r="L128" s="3981"/>
      <c r="M128" s="4098" t="s">
        <v>172</v>
      </c>
      <c r="N128" s="4099"/>
      <c r="O128" s="4099"/>
      <c r="P128" s="4099"/>
      <c r="Q128" s="4099"/>
      <c r="R128" s="4099"/>
      <c r="S128" s="4099"/>
      <c r="T128" s="4099"/>
      <c r="U128" s="4099"/>
      <c r="V128" s="4099"/>
      <c r="W128" s="4099"/>
      <c r="X128" s="4099"/>
      <c r="Y128" s="4100"/>
      <c r="Z128" s="4101" t="s">
        <v>172</v>
      </c>
      <c r="AA128" s="4102"/>
      <c r="AB128" s="4102"/>
      <c r="AC128" s="4102"/>
      <c r="AD128" s="4097" t="s">
        <v>172</v>
      </c>
      <c r="AE128" s="3980"/>
      <c r="AF128" s="3980"/>
      <c r="AG128" s="3980"/>
      <c r="AH128" s="3981"/>
      <c r="AI128" s="4098" t="s">
        <v>172</v>
      </c>
      <c r="AJ128" s="4099"/>
      <c r="AK128" s="4099"/>
      <c r="AL128" s="4099"/>
      <c r="AM128" s="4099"/>
      <c r="AN128" s="4099"/>
      <c r="AO128" s="4099"/>
      <c r="AP128" s="4099"/>
      <c r="AQ128" s="4099"/>
      <c r="AR128" s="4099"/>
      <c r="AS128" s="4099"/>
      <c r="AT128" s="4099"/>
      <c r="AU128" s="4100"/>
      <c r="AV128" s="4101" t="s">
        <v>172</v>
      </c>
      <c r="AW128" s="4102"/>
      <c r="AX128" s="4102"/>
      <c r="AY128" s="4104"/>
    </row>
    <row r="129" spans="2:51" s="45" customFormat="1" ht="24.75" customHeight="1" x14ac:dyDescent="0.15">
      <c r="B129" s="3883"/>
      <c r="C129" s="3884"/>
      <c r="D129" s="3884"/>
      <c r="E129" s="3884"/>
      <c r="F129" s="3884"/>
      <c r="G129" s="3885"/>
      <c r="H129" s="4097" t="s">
        <v>172</v>
      </c>
      <c r="I129" s="3980"/>
      <c r="J129" s="3980"/>
      <c r="K129" s="3980"/>
      <c r="L129" s="3981"/>
      <c r="M129" s="4098" t="s">
        <v>172</v>
      </c>
      <c r="N129" s="4099"/>
      <c r="O129" s="4099"/>
      <c r="P129" s="4099"/>
      <c r="Q129" s="4099"/>
      <c r="R129" s="4099"/>
      <c r="S129" s="4099"/>
      <c r="T129" s="4099"/>
      <c r="U129" s="4099"/>
      <c r="V129" s="4099"/>
      <c r="W129" s="4099"/>
      <c r="X129" s="4099"/>
      <c r="Y129" s="4100"/>
      <c r="Z129" s="4101" t="s">
        <v>172</v>
      </c>
      <c r="AA129" s="4102"/>
      <c r="AB129" s="4102"/>
      <c r="AC129" s="4102"/>
      <c r="AD129" s="4097" t="s">
        <v>172</v>
      </c>
      <c r="AE129" s="3980"/>
      <c r="AF129" s="3980"/>
      <c r="AG129" s="3980"/>
      <c r="AH129" s="3981"/>
      <c r="AI129" s="4098" t="s">
        <v>172</v>
      </c>
      <c r="AJ129" s="4099"/>
      <c r="AK129" s="4099"/>
      <c r="AL129" s="4099"/>
      <c r="AM129" s="4099"/>
      <c r="AN129" s="4099"/>
      <c r="AO129" s="4099"/>
      <c r="AP129" s="4099"/>
      <c r="AQ129" s="4099"/>
      <c r="AR129" s="4099"/>
      <c r="AS129" s="4099"/>
      <c r="AT129" s="4099"/>
      <c r="AU129" s="4100"/>
      <c r="AV129" s="4101" t="s">
        <v>172</v>
      </c>
      <c r="AW129" s="4102"/>
      <c r="AX129" s="4102"/>
      <c r="AY129" s="4104"/>
    </row>
    <row r="130" spans="2:51" s="45" customFormat="1" ht="24.75" customHeight="1" x14ac:dyDescent="0.15">
      <c r="B130" s="3883"/>
      <c r="C130" s="3884"/>
      <c r="D130" s="3884"/>
      <c r="E130" s="3884"/>
      <c r="F130" s="3884"/>
      <c r="G130" s="3885"/>
      <c r="H130" s="4097" t="s">
        <v>172</v>
      </c>
      <c r="I130" s="3980"/>
      <c r="J130" s="3980"/>
      <c r="K130" s="3980"/>
      <c r="L130" s="3981"/>
      <c r="M130" s="4098" t="s">
        <v>172</v>
      </c>
      <c r="N130" s="4099"/>
      <c r="O130" s="4099"/>
      <c r="P130" s="4099"/>
      <c r="Q130" s="4099"/>
      <c r="R130" s="4099"/>
      <c r="S130" s="4099"/>
      <c r="T130" s="4099"/>
      <c r="U130" s="4099"/>
      <c r="V130" s="4099"/>
      <c r="W130" s="4099"/>
      <c r="X130" s="4099"/>
      <c r="Y130" s="4100"/>
      <c r="Z130" s="4101" t="s">
        <v>172</v>
      </c>
      <c r="AA130" s="4102"/>
      <c r="AB130" s="4102"/>
      <c r="AC130" s="4102"/>
      <c r="AD130" s="4097" t="s">
        <v>172</v>
      </c>
      <c r="AE130" s="3980"/>
      <c r="AF130" s="3980"/>
      <c r="AG130" s="3980"/>
      <c r="AH130" s="3981"/>
      <c r="AI130" s="4098" t="s">
        <v>172</v>
      </c>
      <c r="AJ130" s="4099"/>
      <c r="AK130" s="4099"/>
      <c r="AL130" s="4099"/>
      <c r="AM130" s="4099"/>
      <c r="AN130" s="4099"/>
      <c r="AO130" s="4099"/>
      <c r="AP130" s="4099"/>
      <c r="AQ130" s="4099"/>
      <c r="AR130" s="4099"/>
      <c r="AS130" s="4099"/>
      <c r="AT130" s="4099"/>
      <c r="AU130" s="4100"/>
      <c r="AV130" s="4101" t="s">
        <v>172</v>
      </c>
      <c r="AW130" s="4102"/>
      <c r="AX130" s="4102"/>
      <c r="AY130" s="4104"/>
    </row>
    <row r="131" spans="2:51" s="45" customFormat="1" ht="24.75" customHeight="1" x14ac:dyDescent="0.15">
      <c r="B131" s="3883"/>
      <c r="C131" s="3884"/>
      <c r="D131" s="3884"/>
      <c r="E131" s="3884"/>
      <c r="F131" s="3884"/>
      <c r="G131" s="3885"/>
      <c r="H131" s="4112" t="s">
        <v>172</v>
      </c>
      <c r="I131" s="3986"/>
      <c r="J131" s="3986"/>
      <c r="K131" s="3986"/>
      <c r="L131" s="3987"/>
      <c r="M131" s="4113" t="s">
        <v>172</v>
      </c>
      <c r="N131" s="4114"/>
      <c r="O131" s="4114"/>
      <c r="P131" s="4114"/>
      <c r="Q131" s="4114"/>
      <c r="R131" s="4114"/>
      <c r="S131" s="4114"/>
      <c r="T131" s="4114"/>
      <c r="U131" s="4114"/>
      <c r="V131" s="4114"/>
      <c r="W131" s="4114"/>
      <c r="X131" s="4114"/>
      <c r="Y131" s="4115"/>
      <c r="Z131" s="4116" t="s">
        <v>172</v>
      </c>
      <c r="AA131" s="4117"/>
      <c r="AB131" s="4117"/>
      <c r="AC131" s="4117"/>
      <c r="AD131" s="4112" t="s">
        <v>172</v>
      </c>
      <c r="AE131" s="3986"/>
      <c r="AF131" s="3986"/>
      <c r="AG131" s="3986"/>
      <c r="AH131" s="3987"/>
      <c r="AI131" s="4113" t="s">
        <v>172</v>
      </c>
      <c r="AJ131" s="4114"/>
      <c r="AK131" s="4114"/>
      <c r="AL131" s="4114"/>
      <c r="AM131" s="4114"/>
      <c r="AN131" s="4114"/>
      <c r="AO131" s="4114"/>
      <c r="AP131" s="4114"/>
      <c r="AQ131" s="4114"/>
      <c r="AR131" s="4114"/>
      <c r="AS131" s="4114"/>
      <c r="AT131" s="4114"/>
      <c r="AU131" s="4115"/>
      <c r="AV131" s="4116" t="s">
        <v>172</v>
      </c>
      <c r="AW131" s="4117"/>
      <c r="AX131" s="4117"/>
      <c r="AY131" s="4118"/>
    </row>
    <row r="132" spans="2:51" s="45" customFormat="1" ht="24.75" customHeight="1" x14ac:dyDescent="0.15">
      <c r="B132" s="3883"/>
      <c r="C132" s="3884"/>
      <c r="D132" s="3884"/>
      <c r="E132" s="3884"/>
      <c r="F132" s="3884"/>
      <c r="G132" s="3885"/>
      <c r="H132" s="4109" t="s">
        <v>21</v>
      </c>
      <c r="I132" s="3786"/>
      <c r="J132" s="3786"/>
      <c r="K132" s="3786"/>
      <c r="L132" s="3786"/>
      <c r="M132" s="4110"/>
      <c r="N132" s="3871"/>
      <c r="O132" s="3871"/>
      <c r="P132" s="3871"/>
      <c r="Q132" s="3871"/>
      <c r="R132" s="3871"/>
      <c r="S132" s="3871"/>
      <c r="T132" s="3871"/>
      <c r="U132" s="3871"/>
      <c r="V132" s="3871"/>
      <c r="W132" s="3871"/>
      <c r="X132" s="3871"/>
      <c r="Y132" s="3872"/>
      <c r="Z132" s="3859">
        <v>0</v>
      </c>
      <c r="AA132" s="3860"/>
      <c r="AB132" s="3860"/>
      <c r="AC132" s="3861"/>
      <c r="AD132" s="4109" t="s">
        <v>21</v>
      </c>
      <c r="AE132" s="3786"/>
      <c r="AF132" s="3786"/>
      <c r="AG132" s="3786"/>
      <c r="AH132" s="3786"/>
      <c r="AI132" s="4110"/>
      <c r="AJ132" s="3871"/>
      <c r="AK132" s="3871"/>
      <c r="AL132" s="3871"/>
      <c r="AM132" s="3871"/>
      <c r="AN132" s="3871"/>
      <c r="AO132" s="3871"/>
      <c r="AP132" s="3871"/>
      <c r="AQ132" s="3871"/>
      <c r="AR132" s="3871"/>
      <c r="AS132" s="3871"/>
      <c r="AT132" s="3871"/>
      <c r="AU132" s="3872"/>
      <c r="AV132" s="3859">
        <v>0</v>
      </c>
      <c r="AW132" s="3860"/>
      <c r="AX132" s="3860"/>
      <c r="AY132" s="4111"/>
    </row>
    <row r="133" spans="2:51" s="45" customFormat="1" ht="24.75" customHeight="1" x14ac:dyDescent="0.15">
      <c r="B133" s="3883"/>
      <c r="C133" s="3884"/>
      <c r="D133" s="3884"/>
      <c r="E133" s="3884"/>
      <c r="F133" s="3884"/>
      <c r="G133" s="3885"/>
      <c r="H133" s="4105" t="s">
        <v>199</v>
      </c>
      <c r="I133" s="4106"/>
      <c r="J133" s="4106"/>
      <c r="K133" s="4106"/>
      <c r="L133" s="4106"/>
      <c r="M133" s="4106"/>
      <c r="N133" s="4106"/>
      <c r="O133" s="4106"/>
      <c r="P133" s="4106"/>
      <c r="Q133" s="4106"/>
      <c r="R133" s="4106"/>
      <c r="S133" s="4106"/>
      <c r="T133" s="4106"/>
      <c r="U133" s="4106"/>
      <c r="V133" s="4106"/>
      <c r="W133" s="4106"/>
      <c r="X133" s="4106"/>
      <c r="Y133" s="4106"/>
      <c r="Z133" s="4106"/>
      <c r="AA133" s="4106"/>
      <c r="AB133" s="4106"/>
      <c r="AC133" s="4107"/>
      <c r="AD133" s="4105" t="s">
        <v>200</v>
      </c>
      <c r="AE133" s="4106"/>
      <c r="AF133" s="4106"/>
      <c r="AG133" s="4106"/>
      <c r="AH133" s="4106"/>
      <c r="AI133" s="4106"/>
      <c r="AJ133" s="4106"/>
      <c r="AK133" s="4106"/>
      <c r="AL133" s="4106"/>
      <c r="AM133" s="4106"/>
      <c r="AN133" s="4106"/>
      <c r="AO133" s="4106"/>
      <c r="AP133" s="4106"/>
      <c r="AQ133" s="4106"/>
      <c r="AR133" s="4106"/>
      <c r="AS133" s="4106"/>
      <c r="AT133" s="4106"/>
      <c r="AU133" s="4106"/>
      <c r="AV133" s="4106"/>
      <c r="AW133" s="4106"/>
      <c r="AX133" s="4106"/>
      <c r="AY133" s="4108"/>
    </row>
    <row r="134" spans="2:51" s="45" customFormat="1" ht="24.75" customHeight="1" x14ac:dyDescent="0.15">
      <c r="B134" s="3883"/>
      <c r="C134" s="3884"/>
      <c r="D134" s="3884"/>
      <c r="E134" s="3884"/>
      <c r="F134" s="3884"/>
      <c r="G134" s="3885"/>
      <c r="H134" s="4066" t="s">
        <v>37</v>
      </c>
      <c r="I134" s="3877"/>
      <c r="J134" s="3877"/>
      <c r="K134" s="3877"/>
      <c r="L134" s="3877"/>
      <c r="M134" s="4067" t="s">
        <v>76</v>
      </c>
      <c r="N134" s="3786"/>
      <c r="O134" s="3786"/>
      <c r="P134" s="3786"/>
      <c r="Q134" s="3786"/>
      <c r="R134" s="3786"/>
      <c r="S134" s="3786"/>
      <c r="T134" s="3786"/>
      <c r="U134" s="3786"/>
      <c r="V134" s="3786"/>
      <c r="W134" s="3786"/>
      <c r="X134" s="3786"/>
      <c r="Y134" s="3787"/>
      <c r="Z134" s="4063" t="s">
        <v>77</v>
      </c>
      <c r="AA134" s="4064"/>
      <c r="AB134" s="4064"/>
      <c r="AC134" s="4065"/>
      <c r="AD134" s="4066" t="s">
        <v>37</v>
      </c>
      <c r="AE134" s="3877"/>
      <c r="AF134" s="3877"/>
      <c r="AG134" s="3877"/>
      <c r="AH134" s="3877"/>
      <c r="AI134" s="4067" t="s">
        <v>76</v>
      </c>
      <c r="AJ134" s="3786"/>
      <c r="AK134" s="3786"/>
      <c r="AL134" s="3786"/>
      <c r="AM134" s="3786"/>
      <c r="AN134" s="3786"/>
      <c r="AO134" s="3786"/>
      <c r="AP134" s="3786"/>
      <c r="AQ134" s="3786"/>
      <c r="AR134" s="3786"/>
      <c r="AS134" s="3786"/>
      <c r="AT134" s="3786"/>
      <c r="AU134" s="3787"/>
      <c r="AV134" s="4063" t="s">
        <v>77</v>
      </c>
      <c r="AW134" s="4064"/>
      <c r="AX134" s="4064"/>
      <c r="AY134" s="4068"/>
    </row>
    <row r="135" spans="2:51" s="45" customFormat="1" ht="24.75" customHeight="1" x14ac:dyDescent="0.15">
      <c r="B135" s="3883"/>
      <c r="C135" s="3884"/>
      <c r="D135" s="3884"/>
      <c r="E135" s="3884"/>
      <c r="F135" s="3884"/>
      <c r="G135" s="3885"/>
      <c r="H135" s="4069" t="s">
        <v>172</v>
      </c>
      <c r="I135" s="3965"/>
      <c r="J135" s="3965"/>
      <c r="K135" s="3965"/>
      <c r="L135" s="3966"/>
      <c r="M135" s="4070" t="s">
        <v>172</v>
      </c>
      <c r="N135" s="4071"/>
      <c r="O135" s="4071"/>
      <c r="P135" s="4071"/>
      <c r="Q135" s="4071"/>
      <c r="R135" s="4071"/>
      <c r="S135" s="4071"/>
      <c r="T135" s="4071"/>
      <c r="U135" s="4071"/>
      <c r="V135" s="4071"/>
      <c r="W135" s="4071"/>
      <c r="X135" s="4071"/>
      <c r="Y135" s="4072"/>
      <c r="Z135" s="4073" t="s">
        <v>172</v>
      </c>
      <c r="AA135" s="4074"/>
      <c r="AB135" s="4074"/>
      <c r="AC135" s="4075"/>
      <c r="AD135" s="4069" t="s">
        <v>172</v>
      </c>
      <c r="AE135" s="3965"/>
      <c r="AF135" s="3965"/>
      <c r="AG135" s="3965"/>
      <c r="AH135" s="3966"/>
      <c r="AI135" s="4070" t="s">
        <v>172</v>
      </c>
      <c r="AJ135" s="4071"/>
      <c r="AK135" s="4071"/>
      <c r="AL135" s="4071"/>
      <c r="AM135" s="4071"/>
      <c r="AN135" s="4071"/>
      <c r="AO135" s="4071"/>
      <c r="AP135" s="4071"/>
      <c r="AQ135" s="4071"/>
      <c r="AR135" s="4071"/>
      <c r="AS135" s="4071"/>
      <c r="AT135" s="4071"/>
      <c r="AU135" s="4072"/>
      <c r="AV135" s="4073" t="s">
        <v>172</v>
      </c>
      <c r="AW135" s="4074"/>
      <c r="AX135" s="4074"/>
      <c r="AY135" s="4076"/>
    </row>
    <row r="136" spans="2:51" s="45" customFormat="1" ht="24.75" customHeight="1" x14ac:dyDescent="0.15">
      <c r="B136" s="3883"/>
      <c r="C136" s="3884"/>
      <c r="D136" s="3884"/>
      <c r="E136" s="3884"/>
      <c r="F136" s="3884"/>
      <c r="G136" s="3885"/>
      <c r="H136" s="4097" t="s">
        <v>172</v>
      </c>
      <c r="I136" s="3980"/>
      <c r="J136" s="3980"/>
      <c r="K136" s="3980"/>
      <c r="L136" s="3981"/>
      <c r="M136" s="4098" t="s">
        <v>172</v>
      </c>
      <c r="N136" s="4099"/>
      <c r="O136" s="4099"/>
      <c r="P136" s="4099"/>
      <c r="Q136" s="4099"/>
      <c r="R136" s="4099"/>
      <c r="S136" s="4099"/>
      <c r="T136" s="4099"/>
      <c r="U136" s="4099"/>
      <c r="V136" s="4099"/>
      <c r="W136" s="4099"/>
      <c r="X136" s="4099"/>
      <c r="Y136" s="4100"/>
      <c r="Z136" s="4101" t="s">
        <v>172</v>
      </c>
      <c r="AA136" s="4102"/>
      <c r="AB136" s="4102"/>
      <c r="AC136" s="4103"/>
      <c r="AD136" s="4097" t="s">
        <v>172</v>
      </c>
      <c r="AE136" s="3980"/>
      <c r="AF136" s="3980"/>
      <c r="AG136" s="3980"/>
      <c r="AH136" s="3981"/>
      <c r="AI136" s="4098" t="s">
        <v>172</v>
      </c>
      <c r="AJ136" s="4099"/>
      <c r="AK136" s="4099"/>
      <c r="AL136" s="4099"/>
      <c r="AM136" s="4099"/>
      <c r="AN136" s="4099"/>
      <c r="AO136" s="4099"/>
      <c r="AP136" s="4099"/>
      <c r="AQ136" s="4099"/>
      <c r="AR136" s="4099"/>
      <c r="AS136" s="4099"/>
      <c r="AT136" s="4099"/>
      <c r="AU136" s="4100"/>
      <c r="AV136" s="4101" t="s">
        <v>172</v>
      </c>
      <c r="AW136" s="4102"/>
      <c r="AX136" s="4102"/>
      <c r="AY136" s="4104"/>
    </row>
    <row r="137" spans="2:51" s="45" customFormat="1" ht="24.75" customHeight="1" x14ac:dyDescent="0.15">
      <c r="B137" s="3883"/>
      <c r="C137" s="3884"/>
      <c r="D137" s="3884"/>
      <c r="E137" s="3884"/>
      <c r="F137" s="3884"/>
      <c r="G137" s="3885"/>
      <c r="H137" s="4097" t="s">
        <v>172</v>
      </c>
      <c r="I137" s="3980"/>
      <c r="J137" s="3980"/>
      <c r="K137" s="3980"/>
      <c r="L137" s="3981"/>
      <c r="M137" s="4098" t="s">
        <v>172</v>
      </c>
      <c r="N137" s="4099"/>
      <c r="O137" s="4099"/>
      <c r="P137" s="4099"/>
      <c r="Q137" s="4099"/>
      <c r="R137" s="4099"/>
      <c r="S137" s="4099"/>
      <c r="T137" s="4099"/>
      <c r="U137" s="4099"/>
      <c r="V137" s="4099"/>
      <c r="W137" s="4099"/>
      <c r="X137" s="4099"/>
      <c r="Y137" s="4100"/>
      <c r="Z137" s="4101" t="s">
        <v>172</v>
      </c>
      <c r="AA137" s="4102"/>
      <c r="AB137" s="4102"/>
      <c r="AC137" s="4103"/>
      <c r="AD137" s="4097" t="s">
        <v>172</v>
      </c>
      <c r="AE137" s="3980"/>
      <c r="AF137" s="3980"/>
      <c r="AG137" s="3980"/>
      <c r="AH137" s="3981"/>
      <c r="AI137" s="4098" t="s">
        <v>172</v>
      </c>
      <c r="AJ137" s="4099"/>
      <c r="AK137" s="4099"/>
      <c r="AL137" s="4099"/>
      <c r="AM137" s="4099"/>
      <c r="AN137" s="4099"/>
      <c r="AO137" s="4099"/>
      <c r="AP137" s="4099"/>
      <c r="AQ137" s="4099"/>
      <c r="AR137" s="4099"/>
      <c r="AS137" s="4099"/>
      <c r="AT137" s="4099"/>
      <c r="AU137" s="4100"/>
      <c r="AV137" s="4101" t="s">
        <v>172</v>
      </c>
      <c r="AW137" s="4102"/>
      <c r="AX137" s="4102"/>
      <c r="AY137" s="4104"/>
    </row>
    <row r="138" spans="2:51" s="45" customFormat="1" ht="24.75" customHeight="1" x14ac:dyDescent="0.15">
      <c r="B138" s="3883"/>
      <c r="C138" s="3884"/>
      <c r="D138" s="3884"/>
      <c r="E138" s="3884"/>
      <c r="F138" s="3884"/>
      <c r="G138" s="3885"/>
      <c r="H138" s="4097" t="s">
        <v>172</v>
      </c>
      <c r="I138" s="3980"/>
      <c r="J138" s="3980"/>
      <c r="K138" s="3980"/>
      <c r="L138" s="3981"/>
      <c r="M138" s="4098" t="s">
        <v>172</v>
      </c>
      <c r="N138" s="4099"/>
      <c r="O138" s="4099"/>
      <c r="P138" s="4099"/>
      <c r="Q138" s="4099"/>
      <c r="R138" s="4099"/>
      <c r="S138" s="4099"/>
      <c r="T138" s="4099"/>
      <c r="U138" s="4099"/>
      <c r="V138" s="4099"/>
      <c r="W138" s="4099"/>
      <c r="X138" s="4099"/>
      <c r="Y138" s="4100"/>
      <c r="Z138" s="4101" t="s">
        <v>172</v>
      </c>
      <c r="AA138" s="4102"/>
      <c r="AB138" s="4102"/>
      <c r="AC138" s="4103"/>
      <c r="AD138" s="4097" t="s">
        <v>172</v>
      </c>
      <c r="AE138" s="3980"/>
      <c r="AF138" s="3980"/>
      <c r="AG138" s="3980"/>
      <c r="AH138" s="3981"/>
      <c r="AI138" s="4098" t="s">
        <v>172</v>
      </c>
      <c r="AJ138" s="4099"/>
      <c r="AK138" s="4099"/>
      <c r="AL138" s="4099"/>
      <c r="AM138" s="4099"/>
      <c r="AN138" s="4099"/>
      <c r="AO138" s="4099"/>
      <c r="AP138" s="4099"/>
      <c r="AQ138" s="4099"/>
      <c r="AR138" s="4099"/>
      <c r="AS138" s="4099"/>
      <c r="AT138" s="4099"/>
      <c r="AU138" s="4100"/>
      <c r="AV138" s="4101" t="s">
        <v>172</v>
      </c>
      <c r="AW138" s="4102"/>
      <c r="AX138" s="4102"/>
      <c r="AY138" s="4104"/>
    </row>
    <row r="139" spans="2:51" s="45" customFormat="1" ht="24.75" customHeight="1" x14ac:dyDescent="0.15">
      <c r="B139" s="3883"/>
      <c r="C139" s="3884"/>
      <c r="D139" s="3884"/>
      <c r="E139" s="3884"/>
      <c r="F139" s="3884"/>
      <c r="G139" s="3885"/>
      <c r="H139" s="4097" t="s">
        <v>172</v>
      </c>
      <c r="I139" s="3980"/>
      <c r="J139" s="3980"/>
      <c r="K139" s="3980"/>
      <c r="L139" s="3981"/>
      <c r="M139" s="4098" t="s">
        <v>172</v>
      </c>
      <c r="N139" s="4099"/>
      <c r="O139" s="4099"/>
      <c r="P139" s="4099"/>
      <c r="Q139" s="4099"/>
      <c r="R139" s="4099"/>
      <c r="S139" s="4099"/>
      <c r="T139" s="4099"/>
      <c r="U139" s="4099"/>
      <c r="V139" s="4099"/>
      <c r="W139" s="4099"/>
      <c r="X139" s="4099"/>
      <c r="Y139" s="4100"/>
      <c r="Z139" s="4101" t="s">
        <v>172</v>
      </c>
      <c r="AA139" s="4102"/>
      <c r="AB139" s="4102"/>
      <c r="AC139" s="4102"/>
      <c r="AD139" s="4097" t="s">
        <v>172</v>
      </c>
      <c r="AE139" s="3980"/>
      <c r="AF139" s="3980"/>
      <c r="AG139" s="3980"/>
      <c r="AH139" s="3981"/>
      <c r="AI139" s="4098" t="s">
        <v>172</v>
      </c>
      <c r="AJ139" s="4099"/>
      <c r="AK139" s="4099"/>
      <c r="AL139" s="4099"/>
      <c r="AM139" s="4099"/>
      <c r="AN139" s="4099"/>
      <c r="AO139" s="4099"/>
      <c r="AP139" s="4099"/>
      <c r="AQ139" s="4099"/>
      <c r="AR139" s="4099"/>
      <c r="AS139" s="4099"/>
      <c r="AT139" s="4099"/>
      <c r="AU139" s="4100"/>
      <c r="AV139" s="4101" t="s">
        <v>172</v>
      </c>
      <c r="AW139" s="4102"/>
      <c r="AX139" s="4102"/>
      <c r="AY139" s="4104"/>
    </row>
    <row r="140" spans="2:51" s="45" customFormat="1" ht="24.75" customHeight="1" x14ac:dyDescent="0.15">
      <c r="B140" s="3883"/>
      <c r="C140" s="3884"/>
      <c r="D140" s="3884"/>
      <c r="E140" s="3884"/>
      <c r="F140" s="3884"/>
      <c r="G140" s="3885"/>
      <c r="H140" s="4097" t="s">
        <v>172</v>
      </c>
      <c r="I140" s="3980"/>
      <c r="J140" s="3980"/>
      <c r="K140" s="3980"/>
      <c r="L140" s="3981"/>
      <c r="M140" s="4098" t="s">
        <v>172</v>
      </c>
      <c r="N140" s="4099"/>
      <c r="O140" s="4099"/>
      <c r="P140" s="4099"/>
      <c r="Q140" s="4099"/>
      <c r="R140" s="4099"/>
      <c r="S140" s="4099"/>
      <c r="T140" s="4099"/>
      <c r="U140" s="4099"/>
      <c r="V140" s="4099"/>
      <c r="W140" s="4099"/>
      <c r="X140" s="4099"/>
      <c r="Y140" s="4100"/>
      <c r="Z140" s="4101" t="s">
        <v>172</v>
      </c>
      <c r="AA140" s="4102"/>
      <c r="AB140" s="4102"/>
      <c r="AC140" s="4102"/>
      <c r="AD140" s="4097" t="s">
        <v>172</v>
      </c>
      <c r="AE140" s="3980"/>
      <c r="AF140" s="3980"/>
      <c r="AG140" s="3980"/>
      <c r="AH140" s="3981"/>
      <c r="AI140" s="4098" t="s">
        <v>172</v>
      </c>
      <c r="AJ140" s="4099"/>
      <c r="AK140" s="4099"/>
      <c r="AL140" s="4099"/>
      <c r="AM140" s="4099"/>
      <c r="AN140" s="4099"/>
      <c r="AO140" s="4099"/>
      <c r="AP140" s="4099"/>
      <c r="AQ140" s="4099"/>
      <c r="AR140" s="4099"/>
      <c r="AS140" s="4099"/>
      <c r="AT140" s="4099"/>
      <c r="AU140" s="4100"/>
      <c r="AV140" s="4101" t="s">
        <v>172</v>
      </c>
      <c r="AW140" s="4102"/>
      <c r="AX140" s="4102"/>
      <c r="AY140" s="4104"/>
    </row>
    <row r="141" spans="2:51" s="45" customFormat="1" ht="24.75" customHeight="1" x14ac:dyDescent="0.15">
      <c r="B141" s="3883"/>
      <c r="C141" s="3884"/>
      <c r="D141" s="3884"/>
      <c r="E141" s="3884"/>
      <c r="F141" s="3884"/>
      <c r="G141" s="3885"/>
      <c r="H141" s="4097" t="s">
        <v>172</v>
      </c>
      <c r="I141" s="3980"/>
      <c r="J141" s="3980"/>
      <c r="K141" s="3980"/>
      <c r="L141" s="3981"/>
      <c r="M141" s="4098" t="s">
        <v>172</v>
      </c>
      <c r="N141" s="4099"/>
      <c r="O141" s="4099"/>
      <c r="P141" s="4099"/>
      <c r="Q141" s="4099"/>
      <c r="R141" s="4099"/>
      <c r="S141" s="4099"/>
      <c r="T141" s="4099"/>
      <c r="U141" s="4099"/>
      <c r="V141" s="4099"/>
      <c r="W141" s="4099"/>
      <c r="X141" s="4099"/>
      <c r="Y141" s="4100"/>
      <c r="Z141" s="4101" t="s">
        <v>172</v>
      </c>
      <c r="AA141" s="4102"/>
      <c r="AB141" s="4102"/>
      <c r="AC141" s="4102"/>
      <c r="AD141" s="4097" t="s">
        <v>172</v>
      </c>
      <c r="AE141" s="3980"/>
      <c r="AF141" s="3980"/>
      <c r="AG141" s="3980"/>
      <c r="AH141" s="3981"/>
      <c r="AI141" s="4098" t="s">
        <v>172</v>
      </c>
      <c r="AJ141" s="4099"/>
      <c r="AK141" s="4099"/>
      <c r="AL141" s="4099"/>
      <c r="AM141" s="4099"/>
      <c r="AN141" s="4099"/>
      <c r="AO141" s="4099"/>
      <c r="AP141" s="4099"/>
      <c r="AQ141" s="4099"/>
      <c r="AR141" s="4099"/>
      <c r="AS141" s="4099"/>
      <c r="AT141" s="4099"/>
      <c r="AU141" s="4100"/>
      <c r="AV141" s="4101" t="s">
        <v>172</v>
      </c>
      <c r="AW141" s="4102"/>
      <c r="AX141" s="4102"/>
      <c r="AY141" s="4104"/>
    </row>
    <row r="142" spans="2:51" s="45" customFormat="1" ht="24.75" customHeight="1" x14ac:dyDescent="0.15">
      <c r="B142" s="3883"/>
      <c r="C142" s="3884"/>
      <c r="D142" s="3884"/>
      <c r="E142" s="3884"/>
      <c r="F142" s="3884"/>
      <c r="G142" s="3885"/>
      <c r="H142" s="4112" t="s">
        <v>172</v>
      </c>
      <c r="I142" s="3986"/>
      <c r="J142" s="3986"/>
      <c r="K142" s="3986"/>
      <c r="L142" s="3987"/>
      <c r="M142" s="4113" t="s">
        <v>172</v>
      </c>
      <c r="N142" s="4114"/>
      <c r="O142" s="4114"/>
      <c r="P142" s="4114"/>
      <c r="Q142" s="4114"/>
      <c r="R142" s="4114"/>
      <c r="S142" s="4114"/>
      <c r="T142" s="4114"/>
      <c r="U142" s="4114"/>
      <c r="V142" s="4114"/>
      <c r="W142" s="4114"/>
      <c r="X142" s="4114"/>
      <c r="Y142" s="4115"/>
      <c r="Z142" s="4116" t="s">
        <v>172</v>
      </c>
      <c r="AA142" s="4117"/>
      <c r="AB142" s="4117"/>
      <c r="AC142" s="4117"/>
      <c r="AD142" s="4112" t="s">
        <v>172</v>
      </c>
      <c r="AE142" s="3986"/>
      <c r="AF142" s="3986"/>
      <c r="AG142" s="3986"/>
      <c r="AH142" s="3987"/>
      <c r="AI142" s="4113" t="s">
        <v>172</v>
      </c>
      <c r="AJ142" s="4114"/>
      <c r="AK142" s="4114"/>
      <c r="AL142" s="4114"/>
      <c r="AM142" s="4114"/>
      <c r="AN142" s="4114"/>
      <c r="AO142" s="4114"/>
      <c r="AP142" s="4114"/>
      <c r="AQ142" s="4114"/>
      <c r="AR142" s="4114"/>
      <c r="AS142" s="4114"/>
      <c r="AT142" s="4114"/>
      <c r="AU142" s="4115"/>
      <c r="AV142" s="4116" t="s">
        <v>172</v>
      </c>
      <c r="AW142" s="4117"/>
      <c r="AX142" s="4117"/>
      <c r="AY142" s="4118"/>
    </row>
    <row r="143" spans="2:51" s="45" customFormat="1" ht="24.75" customHeight="1" x14ac:dyDescent="0.15">
      <c r="B143" s="3883"/>
      <c r="C143" s="3884"/>
      <c r="D143" s="3884"/>
      <c r="E143" s="3884"/>
      <c r="F143" s="3884"/>
      <c r="G143" s="3885"/>
      <c r="H143" s="4109" t="s">
        <v>21</v>
      </c>
      <c r="I143" s="3786"/>
      <c r="J143" s="3786"/>
      <c r="K143" s="3786"/>
      <c r="L143" s="3786"/>
      <c r="M143" s="4110"/>
      <c r="N143" s="3871"/>
      <c r="O143" s="3871"/>
      <c r="P143" s="3871"/>
      <c r="Q143" s="3871"/>
      <c r="R143" s="3871"/>
      <c r="S143" s="3871"/>
      <c r="T143" s="3871"/>
      <c r="U143" s="3871"/>
      <c r="V143" s="3871"/>
      <c r="W143" s="3871"/>
      <c r="X143" s="3871"/>
      <c r="Y143" s="3872"/>
      <c r="Z143" s="3859">
        <v>0</v>
      </c>
      <c r="AA143" s="3860"/>
      <c r="AB143" s="3860"/>
      <c r="AC143" s="3861"/>
      <c r="AD143" s="4109" t="s">
        <v>21</v>
      </c>
      <c r="AE143" s="3786"/>
      <c r="AF143" s="3786"/>
      <c r="AG143" s="3786"/>
      <c r="AH143" s="3786"/>
      <c r="AI143" s="4110"/>
      <c r="AJ143" s="3871"/>
      <c r="AK143" s="3871"/>
      <c r="AL143" s="3871"/>
      <c r="AM143" s="3871"/>
      <c r="AN143" s="3871"/>
      <c r="AO143" s="3871"/>
      <c r="AP143" s="3871"/>
      <c r="AQ143" s="3871"/>
      <c r="AR143" s="3871"/>
      <c r="AS143" s="3871"/>
      <c r="AT143" s="3871"/>
      <c r="AU143" s="3872"/>
      <c r="AV143" s="3859">
        <v>0</v>
      </c>
      <c r="AW143" s="3860"/>
      <c r="AX143" s="3860"/>
      <c r="AY143" s="4111"/>
    </row>
    <row r="144" spans="2:51" s="45" customFormat="1" ht="24.75" customHeight="1" x14ac:dyDescent="0.15">
      <c r="B144" s="3883"/>
      <c r="C144" s="3884"/>
      <c r="D144" s="3884"/>
      <c r="E144" s="3884"/>
      <c r="F144" s="3884"/>
      <c r="G144" s="3885"/>
      <c r="H144" s="4105" t="s">
        <v>201</v>
      </c>
      <c r="I144" s="4106"/>
      <c r="J144" s="4106"/>
      <c r="K144" s="4106"/>
      <c r="L144" s="4106"/>
      <c r="M144" s="4106"/>
      <c r="N144" s="4106"/>
      <c r="O144" s="4106"/>
      <c r="P144" s="4106"/>
      <c r="Q144" s="4106"/>
      <c r="R144" s="4106"/>
      <c r="S144" s="4106"/>
      <c r="T144" s="4106"/>
      <c r="U144" s="4106"/>
      <c r="V144" s="4106"/>
      <c r="W144" s="4106"/>
      <c r="X144" s="4106"/>
      <c r="Y144" s="4106"/>
      <c r="Z144" s="4106"/>
      <c r="AA144" s="4106"/>
      <c r="AB144" s="4106"/>
      <c r="AC144" s="4107"/>
      <c r="AD144" s="4105" t="s">
        <v>202</v>
      </c>
      <c r="AE144" s="4106"/>
      <c r="AF144" s="4106"/>
      <c r="AG144" s="4106"/>
      <c r="AH144" s="4106"/>
      <c r="AI144" s="4106"/>
      <c r="AJ144" s="4106"/>
      <c r="AK144" s="4106"/>
      <c r="AL144" s="4106"/>
      <c r="AM144" s="4106"/>
      <c r="AN144" s="4106"/>
      <c r="AO144" s="4106"/>
      <c r="AP144" s="4106"/>
      <c r="AQ144" s="4106"/>
      <c r="AR144" s="4106"/>
      <c r="AS144" s="4106"/>
      <c r="AT144" s="4106"/>
      <c r="AU144" s="4106"/>
      <c r="AV144" s="4106"/>
      <c r="AW144" s="4106"/>
      <c r="AX144" s="4106"/>
      <c r="AY144" s="4108"/>
    </row>
    <row r="145" spans="2:51" s="45" customFormat="1" ht="24.75" customHeight="1" x14ac:dyDescent="0.15">
      <c r="B145" s="3883"/>
      <c r="C145" s="3884"/>
      <c r="D145" s="3884"/>
      <c r="E145" s="3884"/>
      <c r="F145" s="3884"/>
      <c r="G145" s="3885"/>
      <c r="H145" s="4066" t="s">
        <v>37</v>
      </c>
      <c r="I145" s="3877"/>
      <c r="J145" s="3877"/>
      <c r="K145" s="3877"/>
      <c r="L145" s="3877"/>
      <c r="M145" s="4067" t="s">
        <v>76</v>
      </c>
      <c r="N145" s="3786"/>
      <c r="O145" s="3786"/>
      <c r="P145" s="3786"/>
      <c r="Q145" s="3786"/>
      <c r="R145" s="3786"/>
      <c r="S145" s="3786"/>
      <c r="T145" s="3786"/>
      <c r="U145" s="3786"/>
      <c r="V145" s="3786"/>
      <c r="W145" s="3786"/>
      <c r="X145" s="3786"/>
      <c r="Y145" s="3787"/>
      <c r="Z145" s="4063" t="s">
        <v>77</v>
      </c>
      <c r="AA145" s="4064"/>
      <c r="AB145" s="4064"/>
      <c r="AC145" s="4065"/>
      <c r="AD145" s="4066" t="s">
        <v>37</v>
      </c>
      <c r="AE145" s="3877"/>
      <c r="AF145" s="3877"/>
      <c r="AG145" s="3877"/>
      <c r="AH145" s="3877"/>
      <c r="AI145" s="4067" t="s">
        <v>76</v>
      </c>
      <c r="AJ145" s="3786"/>
      <c r="AK145" s="3786"/>
      <c r="AL145" s="3786"/>
      <c r="AM145" s="3786"/>
      <c r="AN145" s="3786"/>
      <c r="AO145" s="3786"/>
      <c r="AP145" s="3786"/>
      <c r="AQ145" s="3786"/>
      <c r="AR145" s="3786"/>
      <c r="AS145" s="3786"/>
      <c r="AT145" s="3786"/>
      <c r="AU145" s="3787"/>
      <c r="AV145" s="4063" t="s">
        <v>77</v>
      </c>
      <c r="AW145" s="4064"/>
      <c r="AX145" s="4064"/>
      <c r="AY145" s="4068"/>
    </row>
    <row r="146" spans="2:51" s="45" customFormat="1" ht="24.75" customHeight="1" x14ac:dyDescent="0.15">
      <c r="B146" s="3883"/>
      <c r="C146" s="3884"/>
      <c r="D146" s="3884"/>
      <c r="E146" s="3884"/>
      <c r="F146" s="3884"/>
      <c r="G146" s="3885"/>
      <c r="H146" s="4069" t="s">
        <v>172</v>
      </c>
      <c r="I146" s="3965"/>
      <c r="J146" s="3965"/>
      <c r="K146" s="3965"/>
      <c r="L146" s="3966"/>
      <c r="M146" s="4070" t="s">
        <v>172</v>
      </c>
      <c r="N146" s="4071"/>
      <c r="O146" s="4071"/>
      <c r="P146" s="4071"/>
      <c r="Q146" s="4071"/>
      <c r="R146" s="4071"/>
      <c r="S146" s="4071"/>
      <c r="T146" s="4071"/>
      <c r="U146" s="4071"/>
      <c r="V146" s="4071"/>
      <c r="W146" s="4071"/>
      <c r="X146" s="4071"/>
      <c r="Y146" s="4072"/>
      <c r="Z146" s="4073" t="s">
        <v>172</v>
      </c>
      <c r="AA146" s="4074"/>
      <c r="AB146" s="4074"/>
      <c r="AC146" s="4075"/>
      <c r="AD146" s="4069" t="s">
        <v>172</v>
      </c>
      <c r="AE146" s="3965"/>
      <c r="AF146" s="3965"/>
      <c r="AG146" s="3965"/>
      <c r="AH146" s="3966"/>
      <c r="AI146" s="4070" t="s">
        <v>172</v>
      </c>
      <c r="AJ146" s="4071"/>
      <c r="AK146" s="4071"/>
      <c r="AL146" s="4071"/>
      <c r="AM146" s="4071"/>
      <c r="AN146" s="4071"/>
      <c r="AO146" s="4071"/>
      <c r="AP146" s="4071"/>
      <c r="AQ146" s="4071"/>
      <c r="AR146" s="4071"/>
      <c r="AS146" s="4071"/>
      <c r="AT146" s="4071"/>
      <c r="AU146" s="4072"/>
      <c r="AV146" s="4073" t="s">
        <v>172</v>
      </c>
      <c r="AW146" s="4074"/>
      <c r="AX146" s="4074"/>
      <c r="AY146" s="4076"/>
    </row>
    <row r="147" spans="2:51" s="45" customFormat="1" ht="24.75" customHeight="1" x14ac:dyDescent="0.15">
      <c r="B147" s="3883"/>
      <c r="C147" s="3884"/>
      <c r="D147" s="3884"/>
      <c r="E147" s="3884"/>
      <c r="F147" s="3884"/>
      <c r="G147" s="3885"/>
      <c r="H147" s="4097" t="s">
        <v>172</v>
      </c>
      <c r="I147" s="3980"/>
      <c r="J147" s="3980"/>
      <c r="K147" s="3980"/>
      <c r="L147" s="3981"/>
      <c r="M147" s="4098" t="s">
        <v>172</v>
      </c>
      <c r="N147" s="4099"/>
      <c r="O147" s="4099"/>
      <c r="P147" s="4099"/>
      <c r="Q147" s="4099"/>
      <c r="R147" s="4099"/>
      <c r="S147" s="4099"/>
      <c r="T147" s="4099"/>
      <c r="U147" s="4099"/>
      <c r="V147" s="4099"/>
      <c r="W147" s="4099"/>
      <c r="X147" s="4099"/>
      <c r="Y147" s="4100"/>
      <c r="Z147" s="4101" t="s">
        <v>172</v>
      </c>
      <c r="AA147" s="4102"/>
      <c r="AB147" s="4102"/>
      <c r="AC147" s="4103"/>
      <c r="AD147" s="4097" t="s">
        <v>172</v>
      </c>
      <c r="AE147" s="3980"/>
      <c r="AF147" s="3980"/>
      <c r="AG147" s="3980"/>
      <c r="AH147" s="3981"/>
      <c r="AI147" s="4098" t="s">
        <v>172</v>
      </c>
      <c r="AJ147" s="4099"/>
      <c r="AK147" s="4099"/>
      <c r="AL147" s="4099"/>
      <c r="AM147" s="4099"/>
      <c r="AN147" s="4099"/>
      <c r="AO147" s="4099"/>
      <c r="AP147" s="4099"/>
      <c r="AQ147" s="4099"/>
      <c r="AR147" s="4099"/>
      <c r="AS147" s="4099"/>
      <c r="AT147" s="4099"/>
      <c r="AU147" s="4100"/>
      <c r="AV147" s="4101" t="s">
        <v>172</v>
      </c>
      <c r="AW147" s="4102"/>
      <c r="AX147" s="4102"/>
      <c r="AY147" s="4104"/>
    </row>
    <row r="148" spans="2:51" s="45" customFormat="1" ht="24.75" customHeight="1" x14ac:dyDescent="0.15">
      <c r="B148" s="3883"/>
      <c r="C148" s="3884"/>
      <c r="D148" s="3884"/>
      <c r="E148" s="3884"/>
      <c r="F148" s="3884"/>
      <c r="G148" s="3885"/>
      <c r="H148" s="4097" t="s">
        <v>172</v>
      </c>
      <c r="I148" s="3980"/>
      <c r="J148" s="3980"/>
      <c r="K148" s="3980"/>
      <c r="L148" s="3981"/>
      <c r="M148" s="4098" t="s">
        <v>172</v>
      </c>
      <c r="N148" s="4099"/>
      <c r="O148" s="4099"/>
      <c r="P148" s="4099"/>
      <c r="Q148" s="4099"/>
      <c r="R148" s="4099"/>
      <c r="S148" s="4099"/>
      <c r="T148" s="4099"/>
      <c r="U148" s="4099"/>
      <c r="V148" s="4099"/>
      <c r="W148" s="4099"/>
      <c r="X148" s="4099"/>
      <c r="Y148" s="4100"/>
      <c r="Z148" s="4101" t="s">
        <v>172</v>
      </c>
      <c r="AA148" s="4102"/>
      <c r="AB148" s="4102"/>
      <c r="AC148" s="4103"/>
      <c r="AD148" s="4097" t="s">
        <v>172</v>
      </c>
      <c r="AE148" s="3980"/>
      <c r="AF148" s="3980"/>
      <c r="AG148" s="3980"/>
      <c r="AH148" s="3981"/>
      <c r="AI148" s="4098" t="s">
        <v>172</v>
      </c>
      <c r="AJ148" s="4099"/>
      <c r="AK148" s="4099"/>
      <c r="AL148" s="4099"/>
      <c r="AM148" s="4099"/>
      <c r="AN148" s="4099"/>
      <c r="AO148" s="4099"/>
      <c r="AP148" s="4099"/>
      <c r="AQ148" s="4099"/>
      <c r="AR148" s="4099"/>
      <c r="AS148" s="4099"/>
      <c r="AT148" s="4099"/>
      <c r="AU148" s="4100"/>
      <c r="AV148" s="4101" t="s">
        <v>172</v>
      </c>
      <c r="AW148" s="4102"/>
      <c r="AX148" s="4102"/>
      <c r="AY148" s="4104"/>
    </row>
    <row r="149" spans="2:51" s="45" customFormat="1" ht="24.75" customHeight="1" x14ac:dyDescent="0.15">
      <c r="B149" s="3883"/>
      <c r="C149" s="3884"/>
      <c r="D149" s="3884"/>
      <c r="E149" s="3884"/>
      <c r="F149" s="3884"/>
      <c r="G149" s="3885"/>
      <c r="H149" s="4097" t="s">
        <v>172</v>
      </c>
      <c r="I149" s="3980"/>
      <c r="J149" s="3980"/>
      <c r="K149" s="3980"/>
      <c r="L149" s="3981"/>
      <c r="M149" s="4098" t="s">
        <v>172</v>
      </c>
      <c r="N149" s="4099"/>
      <c r="O149" s="4099"/>
      <c r="P149" s="4099"/>
      <c r="Q149" s="4099"/>
      <c r="R149" s="4099"/>
      <c r="S149" s="4099"/>
      <c r="T149" s="4099"/>
      <c r="U149" s="4099"/>
      <c r="V149" s="4099"/>
      <c r="W149" s="4099"/>
      <c r="X149" s="4099"/>
      <c r="Y149" s="4100"/>
      <c r="Z149" s="4101" t="s">
        <v>172</v>
      </c>
      <c r="AA149" s="4102"/>
      <c r="AB149" s="4102"/>
      <c r="AC149" s="4103"/>
      <c r="AD149" s="4097" t="s">
        <v>172</v>
      </c>
      <c r="AE149" s="3980"/>
      <c r="AF149" s="3980"/>
      <c r="AG149" s="3980"/>
      <c r="AH149" s="3981"/>
      <c r="AI149" s="4098" t="s">
        <v>172</v>
      </c>
      <c r="AJ149" s="4099"/>
      <c r="AK149" s="4099"/>
      <c r="AL149" s="4099"/>
      <c r="AM149" s="4099"/>
      <c r="AN149" s="4099"/>
      <c r="AO149" s="4099"/>
      <c r="AP149" s="4099"/>
      <c r="AQ149" s="4099"/>
      <c r="AR149" s="4099"/>
      <c r="AS149" s="4099"/>
      <c r="AT149" s="4099"/>
      <c r="AU149" s="4100"/>
      <c r="AV149" s="4101" t="s">
        <v>172</v>
      </c>
      <c r="AW149" s="4102"/>
      <c r="AX149" s="4102"/>
      <c r="AY149" s="4104"/>
    </row>
    <row r="150" spans="2:51" s="45" customFormat="1" ht="24.75" customHeight="1" x14ac:dyDescent="0.15">
      <c r="B150" s="3883"/>
      <c r="C150" s="3884"/>
      <c r="D150" s="3884"/>
      <c r="E150" s="3884"/>
      <c r="F150" s="3884"/>
      <c r="G150" s="3885"/>
      <c r="H150" s="4097" t="s">
        <v>172</v>
      </c>
      <c r="I150" s="3980"/>
      <c r="J150" s="3980"/>
      <c r="K150" s="3980"/>
      <c r="L150" s="3981"/>
      <c r="M150" s="4098" t="s">
        <v>172</v>
      </c>
      <c r="N150" s="4099"/>
      <c r="O150" s="4099"/>
      <c r="P150" s="4099"/>
      <c r="Q150" s="4099"/>
      <c r="R150" s="4099"/>
      <c r="S150" s="4099"/>
      <c r="T150" s="4099"/>
      <c r="U150" s="4099"/>
      <c r="V150" s="4099"/>
      <c r="W150" s="4099"/>
      <c r="X150" s="4099"/>
      <c r="Y150" s="4100"/>
      <c r="Z150" s="4101" t="s">
        <v>172</v>
      </c>
      <c r="AA150" s="4102"/>
      <c r="AB150" s="4102"/>
      <c r="AC150" s="4102"/>
      <c r="AD150" s="4097" t="s">
        <v>172</v>
      </c>
      <c r="AE150" s="3980"/>
      <c r="AF150" s="3980"/>
      <c r="AG150" s="3980"/>
      <c r="AH150" s="3981"/>
      <c r="AI150" s="4098" t="s">
        <v>172</v>
      </c>
      <c r="AJ150" s="4099"/>
      <c r="AK150" s="4099"/>
      <c r="AL150" s="4099"/>
      <c r="AM150" s="4099"/>
      <c r="AN150" s="4099"/>
      <c r="AO150" s="4099"/>
      <c r="AP150" s="4099"/>
      <c r="AQ150" s="4099"/>
      <c r="AR150" s="4099"/>
      <c r="AS150" s="4099"/>
      <c r="AT150" s="4099"/>
      <c r="AU150" s="4100"/>
      <c r="AV150" s="4101" t="s">
        <v>172</v>
      </c>
      <c r="AW150" s="4102"/>
      <c r="AX150" s="4102"/>
      <c r="AY150" s="4104"/>
    </row>
    <row r="151" spans="2:51" s="45" customFormat="1" ht="24.75" customHeight="1" x14ac:dyDescent="0.15">
      <c r="B151" s="3883"/>
      <c r="C151" s="3884"/>
      <c r="D151" s="3884"/>
      <c r="E151" s="3884"/>
      <c r="F151" s="3884"/>
      <c r="G151" s="3885"/>
      <c r="H151" s="4097" t="s">
        <v>172</v>
      </c>
      <c r="I151" s="3980"/>
      <c r="J151" s="3980"/>
      <c r="K151" s="3980"/>
      <c r="L151" s="3981"/>
      <c r="M151" s="4098" t="s">
        <v>172</v>
      </c>
      <c r="N151" s="4099"/>
      <c r="O151" s="4099"/>
      <c r="P151" s="4099"/>
      <c r="Q151" s="4099"/>
      <c r="R151" s="4099"/>
      <c r="S151" s="4099"/>
      <c r="T151" s="4099"/>
      <c r="U151" s="4099"/>
      <c r="V151" s="4099"/>
      <c r="W151" s="4099"/>
      <c r="X151" s="4099"/>
      <c r="Y151" s="4100"/>
      <c r="Z151" s="4101" t="s">
        <v>172</v>
      </c>
      <c r="AA151" s="4102"/>
      <c r="AB151" s="4102"/>
      <c r="AC151" s="4102"/>
      <c r="AD151" s="4097" t="s">
        <v>172</v>
      </c>
      <c r="AE151" s="3980"/>
      <c r="AF151" s="3980"/>
      <c r="AG151" s="3980"/>
      <c r="AH151" s="3981"/>
      <c r="AI151" s="4098" t="s">
        <v>172</v>
      </c>
      <c r="AJ151" s="4099"/>
      <c r="AK151" s="4099"/>
      <c r="AL151" s="4099"/>
      <c r="AM151" s="4099"/>
      <c r="AN151" s="4099"/>
      <c r="AO151" s="4099"/>
      <c r="AP151" s="4099"/>
      <c r="AQ151" s="4099"/>
      <c r="AR151" s="4099"/>
      <c r="AS151" s="4099"/>
      <c r="AT151" s="4099"/>
      <c r="AU151" s="4100"/>
      <c r="AV151" s="4101" t="s">
        <v>172</v>
      </c>
      <c r="AW151" s="4102"/>
      <c r="AX151" s="4102"/>
      <c r="AY151" s="4104"/>
    </row>
    <row r="152" spans="2:51" s="45" customFormat="1" ht="24.75" customHeight="1" x14ac:dyDescent="0.15">
      <c r="B152" s="3883"/>
      <c r="C152" s="3884"/>
      <c r="D152" s="3884"/>
      <c r="E152" s="3884"/>
      <c r="F152" s="3884"/>
      <c r="G152" s="3885"/>
      <c r="H152" s="4097" t="s">
        <v>172</v>
      </c>
      <c r="I152" s="3980"/>
      <c r="J152" s="3980"/>
      <c r="K152" s="3980"/>
      <c r="L152" s="3981"/>
      <c r="M152" s="4098" t="s">
        <v>172</v>
      </c>
      <c r="N152" s="4099"/>
      <c r="O152" s="4099"/>
      <c r="P152" s="4099"/>
      <c r="Q152" s="4099"/>
      <c r="R152" s="4099"/>
      <c r="S152" s="4099"/>
      <c r="T152" s="4099"/>
      <c r="U152" s="4099"/>
      <c r="V152" s="4099"/>
      <c r="W152" s="4099"/>
      <c r="X152" s="4099"/>
      <c r="Y152" s="4100"/>
      <c r="Z152" s="4101" t="s">
        <v>172</v>
      </c>
      <c r="AA152" s="4102"/>
      <c r="AB152" s="4102"/>
      <c r="AC152" s="4102"/>
      <c r="AD152" s="4097" t="s">
        <v>172</v>
      </c>
      <c r="AE152" s="3980"/>
      <c r="AF152" s="3980"/>
      <c r="AG152" s="3980"/>
      <c r="AH152" s="3981"/>
      <c r="AI152" s="4098" t="s">
        <v>172</v>
      </c>
      <c r="AJ152" s="4099"/>
      <c r="AK152" s="4099"/>
      <c r="AL152" s="4099"/>
      <c r="AM152" s="4099"/>
      <c r="AN152" s="4099"/>
      <c r="AO152" s="4099"/>
      <c r="AP152" s="4099"/>
      <c r="AQ152" s="4099"/>
      <c r="AR152" s="4099"/>
      <c r="AS152" s="4099"/>
      <c r="AT152" s="4099"/>
      <c r="AU152" s="4100"/>
      <c r="AV152" s="4101" t="s">
        <v>172</v>
      </c>
      <c r="AW152" s="4102"/>
      <c r="AX152" s="4102"/>
      <c r="AY152" s="4104"/>
    </row>
    <row r="153" spans="2:51" s="45" customFormat="1" ht="24.75" customHeight="1" x14ac:dyDescent="0.15">
      <c r="B153" s="3883"/>
      <c r="C153" s="3884"/>
      <c r="D153" s="3884"/>
      <c r="E153" s="3884"/>
      <c r="F153" s="3884"/>
      <c r="G153" s="3885"/>
      <c r="H153" s="4112" t="s">
        <v>172</v>
      </c>
      <c r="I153" s="3986"/>
      <c r="J153" s="3986"/>
      <c r="K153" s="3986"/>
      <c r="L153" s="3987"/>
      <c r="M153" s="4113" t="s">
        <v>172</v>
      </c>
      <c r="N153" s="4114"/>
      <c r="O153" s="4114"/>
      <c r="P153" s="4114"/>
      <c r="Q153" s="4114"/>
      <c r="R153" s="4114"/>
      <c r="S153" s="4114"/>
      <c r="T153" s="4114"/>
      <c r="U153" s="4114"/>
      <c r="V153" s="4114"/>
      <c r="W153" s="4114"/>
      <c r="X153" s="4114"/>
      <c r="Y153" s="4115"/>
      <c r="Z153" s="4116" t="s">
        <v>172</v>
      </c>
      <c r="AA153" s="4117"/>
      <c r="AB153" s="4117"/>
      <c r="AC153" s="4117"/>
      <c r="AD153" s="4112" t="s">
        <v>172</v>
      </c>
      <c r="AE153" s="3986"/>
      <c r="AF153" s="3986"/>
      <c r="AG153" s="3986"/>
      <c r="AH153" s="3987"/>
      <c r="AI153" s="4113" t="s">
        <v>172</v>
      </c>
      <c r="AJ153" s="4114"/>
      <c r="AK153" s="4114"/>
      <c r="AL153" s="4114"/>
      <c r="AM153" s="4114"/>
      <c r="AN153" s="4114"/>
      <c r="AO153" s="4114"/>
      <c r="AP153" s="4114"/>
      <c r="AQ153" s="4114"/>
      <c r="AR153" s="4114"/>
      <c r="AS153" s="4114"/>
      <c r="AT153" s="4114"/>
      <c r="AU153" s="4115"/>
      <c r="AV153" s="4116" t="s">
        <v>172</v>
      </c>
      <c r="AW153" s="4117"/>
      <c r="AX153" s="4117"/>
      <c r="AY153" s="4118"/>
    </row>
    <row r="154" spans="2:51" s="45" customFormat="1" ht="24.75" customHeight="1" thickBot="1" x14ac:dyDescent="0.2">
      <c r="B154" s="4090"/>
      <c r="C154" s="4091"/>
      <c r="D154" s="4091"/>
      <c r="E154" s="4091"/>
      <c r="F154" s="4091"/>
      <c r="G154" s="4092"/>
      <c r="H154" s="4126" t="s">
        <v>21</v>
      </c>
      <c r="I154" s="4127"/>
      <c r="J154" s="4127"/>
      <c r="K154" s="4127"/>
      <c r="L154" s="4127"/>
      <c r="M154" s="4128"/>
      <c r="N154" s="4129"/>
      <c r="O154" s="4129"/>
      <c r="P154" s="4129"/>
      <c r="Q154" s="4129"/>
      <c r="R154" s="4129"/>
      <c r="S154" s="4129"/>
      <c r="T154" s="4129"/>
      <c r="U154" s="4129"/>
      <c r="V154" s="4129"/>
      <c r="W154" s="4129"/>
      <c r="X154" s="4129"/>
      <c r="Y154" s="4130"/>
      <c r="Z154" s="4131">
        <v>0</v>
      </c>
      <c r="AA154" s="4132"/>
      <c r="AB154" s="4132"/>
      <c r="AC154" s="4133"/>
      <c r="AD154" s="4126" t="s">
        <v>21</v>
      </c>
      <c r="AE154" s="4127"/>
      <c r="AF154" s="4127"/>
      <c r="AG154" s="4127"/>
      <c r="AH154" s="4127"/>
      <c r="AI154" s="4128"/>
      <c r="AJ154" s="4129"/>
      <c r="AK154" s="4129"/>
      <c r="AL154" s="4129"/>
      <c r="AM154" s="4129"/>
      <c r="AN154" s="4129"/>
      <c r="AO154" s="4129"/>
      <c r="AP154" s="4129"/>
      <c r="AQ154" s="4129"/>
      <c r="AR154" s="4129"/>
      <c r="AS154" s="4129"/>
      <c r="AT154" s="4129"/>
      <c r="AU154" s="4130"/>
      <c r="AV154" s="4131">
        <v>0</v>
      </c>
      <c r="AW154" s="4132"/>
      <c r="AX154" s="4132"/>
      <c r="AY154" s="4134"/>
    </row>
    <row r="155" spans="2:51" s="45" customFormat="1" x14ac:dyDescent="0.15"/>
    <row r="156" spans="2:51" s="45" customFormat="1" hidden="1" x14ac:dyDescent="0.15"/>
    <row r="157" spans="2:51" s="45" customFormat="1" ht="24.75" hidden="1" customHeight="1" x14ac:dyDescent="0.15">
      <c r="B157" s="4119" t="s">
        <v>192</v>
      </c>
      <c r="C157" s="4120"/>
      <c r="D157" s="4120"/>
      <c r="E157" s="4120"/>
      <c r="F157" s="4120"/>
      <c r="G157" s="4121"/>
      <c r="H157" s="4122" t="s">
        <v>203</v>
      </c>
      <c r="I157" s="4123"/>
      <c r="J157" s="4123"/>
      <c r="K157" s="4123"/>
      <c r="L157" s="4123"/>
      <c r="M157" s="4123"/>
      <c r="N157" s="4123"/>
      <c r="O157" s="4123"/>
      <c r="P157" s="4123"/>
      <c r="Q157" s="4123"/>
      <c r="R157" s="4123"/>
      <c r="S157" s="4123"/>
      <c r="T157" s="4123"/>
      <c r="U157" s="4123"/>
      <c r="V157" s="4123"/>
      <c r="W157" s="4123"/>
      <c r="X157" s="4123"/>
      <c r="Y157" s="4123"/>
      <c r="Z157" s="4123"/>
      <c r="AA157" s="4123"/>
      <c r="AB157" s="4123"/>
      <c r="AC157" s="4124"/>
      <c r="AD157" s="4122" t="s">
        <v>204</v>
      </c>
      <c r="AE157" s="4123"/>
      <c r="AF157" s="4123"/>
      <c r="AG157" s="4123"/>
      <c r="AH157" s="4123"/>
      <c r="AI157" s="4123"/>
      <c r="AJ157" s="4123"/>
      <c r="AK157" s="4123"/>
      <c r="AL157" s="4123"/>
      <c r="AM157" s="4123"/>
      <c r="AN157" s="4123"/>
      <c r="AO157" s="4123"/>
      <c r="AP157" s="4123"/>
      <c r="AQ157" s="4123"/>
      <c r="AR157" s="4123"/>
      <c r="AS157" s="4123"/>
      <c r="AT157" s="4123"/>
      <c r="AU157" s="4123"/>
      <c r="AV157" s="4123"/>
      <c r="AW157" s="4123"/>
      <c r="AX157" s="4123"/>
      <c r="AY157" s="4125"/>
    </row>
    <row r="158" spans="2:51" s="45" customFormat="1" ht="24.75" hidden="1" customHeight="1" x14ac:dyDescent="0.15">
      <c r="B158" s="3883"/>
      <c r="C158" s="3884"/>
      <c r="D158" s="3884"/>
      <c r="E158" s="3884"/>
      <c r="F158" s="3884"/>
      <c r="G158" s="3885"/>
      <c r="H158" s="4066" t="s">
        <v>37</v>
      </c>
      <c r="I158" s="3877"/>
      <c r="J158" s="3877"/>
      <c r="K158" s="3877"/>
      <c r="L158" s="3877"/>
      <c r="M158" s="4067" t="s">
        <v>76</v>
      </c>
      <c r="N158" s="3786"/>
      <c r="O158" s="3786"/>
      <c r="P158" s="3786"/>
      <c r="Q158" s="3786"/>
      <c r="R158" s="3786"/>
      <c r="S158" s="3786"/>
      <c r="T158" s="3786"/>
      <c r="U158" s="3786"/>
      <c r="V158" s="3786"/>
      <c r="W158" s="3786"/>
      <c r="X158" s="3786"/>
      <c r="Y158" s="3787"/>
      <c r="Z158" s="4063" t="s">
        <v>77</v>
      </c>
      <c r="AA158" s="4064"/>
      <c r="AB158" s="4064"/>
      <c r="AC158" s="4065"/>
      <c r="AD158" s="4066" t="s">
        <v>37</v>
      </c>
      <c r="AE158" s="3877"/>
      <c r="AF158" s="3877"/>
      <c r="AG158" s="3877"/>
      <c r="AH158" s="3877"/>
      <c r="AI158" s="4067" t="s">
        <v>76</v>
      </c>
      <c r="AJ158" s="3786"/>
      <c r="AK158" s="3786"/>
      <c r="AL158" s="3786"/>
      <c r="AM158" s="3786"/>
      <c r="AN158" s="3786"/>
      <c r="AO158" s="3786"/>
      <c r="AP158" s="3786"/>
      <c r="AQ158" s="3786"/>
      <c r="AR158" s="3786"/>
      <c r="AS158" s="3786"/>
      <c r="AT158" s="3786"/>
      <c r="AU158" s="3787"/>
      <c r="AV158" s="4063" t="s">
        <v>77</v>
      </c>
      <c r="AW158" s="4064"/>
      <c r="AX158" s="4064"/>
      <c r="AY158" s="4068"/>
    </row>
    <row r="159" spans="2:51" s="45" customFormat="1" ht="24.75" hidden="1" customHeight="1" x14ac:dyDescent="0.15">
      <c r="B159" s="3883"/>
      <c r="C159" s="3884"/>
      <c r="D159" s="3884"/>
      <c r="E159" s="3884"/>
      <c r="F159" s="3884"/>
      <c r="G159" s="3885"/>
      <c r="H159" s="4069" t="s">
        <v>172</v>
      </c>
      <c r="I159" s="3965"/>
      <c r="J159" s="3965"/>
      <c r="K159" s="3965"/>
      <c r="L159" s="3966"/>
      <c r="M159" s="4070" t="s">
        <v>172</v>
      </c>
      <c r="N159" s="4071"/>
      <c r="O159" s="4071"/>
      <c r="P159" s="4071"/>
      <c r="Q159" s="4071"/>
      <c r="R159" s="4071"/>
      <c r="S159" s="4071"/>
      <c r="T159" s="4071"/>
      <c r="U159" s="4071"/>
      <c r="V159" s="4071"/>
      <c r="W159" s="4071"/>
      <c r="X159" s="4071"/>
      <c r="Y159" s="4072"/>
      <c r="Z159" s="4073" t="s">
        <v>172</v>
      </c>
      <c r="AA159" s="4074"/>
      <c r="AB159" s="4074"/>
      <c r="AC159" s="4075"/>
      <c r="AD159" s="4069" t="s">
        <v>172</v>
      </c>
      <c r="AE159" s="3965"/>
      <c r="AF159" s="3965"/>
      <c r="AG159" s="3965"/>
      <c r="AH159" s="3966"/>
      <c r="AI159" s="4070" t="s">
        <v>172</v>
      </c>
      <c r="AJ159" s="4071"/>
      <c r="AK159" s="4071"/>
      <c r="AL159" s="4071"/>
      <c r="AM159" s="4071"/>
      <c r="AN159" s="4071"/>
      <c r="AO159" s="4071"/>
      <c r="AP159" s="4071"/>
      <c r="AQ159" s="4071"/>
      <c r="AR159" s="4071"/>
      <c r="AS159" s="4071"/>
      <c r="AT159" s="4071"/>
      <c r="AU159" s="4072"/>
      <c r="AV159" s="4073" t="s">
        <v>172</v>
      </c>
      <c r="AW159" s="4074"/>
      <c r="AX159" s="4074"/>
      <c r="AY159" s="4076"/>
    </row>
    <row r="160" spans="2:51" s="45" customFormat="1" ht="24.75" hidden="1" customHeight="1" x14ac:dyDescent="0.15">
      <c r="B160" s="3883"/>
      <c r="C160" s="3884"/>
      <c r="D160" s="3884"/>
      <c r="E160" s="3884"/>
      <c r="F160" s="3884"/>
      <c r="G160" s="3885"/>
      <c r="H160" s="4097" t="s">
        <v>172</v>
      </c>
      <c r="I160" s="3980"/>
      <c r="J160" s="3980"/>
      <c r="K160" s="3980"/>
      <c r="L160" s="3981"/>
      <c r="M160" s="4098" t="s">
        <v>172</v>
      </c>
      <c r="N160" s="4099"/>
      <c r="O160" s="4099"/>
      <c r="P160" s="4099"/>
      <c r="Q160" s="4099"/>
      <c r="R160" s="4099"/>
      <c r="S160" s="4099"/>
      <c r="T160" s="4099"/>
      <c r="U160" s="4099"/>
      <c r="V160" s="4099"/>
      <c r="W160" s="4099"/>
      <c r="X160" s="4099"/>
      <c r="Y160" s="4100"/>
      <c r="Z160" s="4101" t="s">
        <v>172</v>
      </c>
      <c r="AA160" s="4102"/>
      <c r="AB160" s="4102"/>
      <c r="AC160" s="4103"/>
      <c r="AD160" s="4097" t="s">
        <v>172</v>
      </c>
      <c r="AE160" s="3980"/>
      <c r="AF160" s="3980"/>
      <c r="AG160" s="3980"/>
      <c r="AH160" s="3981"/>
      <c r="AI160" s="4098" t="s">
        <v>172</v>
      </c>
      <c r="AJ160" s="4099"/>
      <c r="AK160" s="4099"/>
      <c r="AL160" s="4099"/>
      <c r="AM160" s="4099"/>
      <c r="AN160" s="4099"/>
      <c r="AO160" s="4099"/>
      <c r="AP160" s="4099"/>
      <c r="AQ160" s="4099"/>
      <c r="AR160" s="4099"/>
      <c r="AS160" s="4099"/>
      <c r="AT160" s="4099"/>
      <c r="AU160" s="4100"/>
      <c r="AV160" s="4101" t="s">
        <v>172</v>
      </c>
      <c r="AW160" s="4102"/>
      <c r="AX160" s="4102"/>
      <c r="AY160" s="4104"/>
    </row>
    <row r="161" spans="2:51" s="45" customFormat="1" ht="24.75" hidden="1" customHeight="1" x14ac:dyDescent="0.15">
      <c r="B161" s="3883"/>
      <c r="C161" s="3884"/>
      <c r="D161" s="3884"/>
      <c r="E161" s="3884"/>
      <c r="F161" s="3884"/>
      <c r="G161" s="3885"/>
      <c r="H161" s="4097" t="s">
        <v>172</v>
      </c>
      <c r="I161" s="3980"/>
      <c r="J161" s="3980"/>
      <c r="K161" s="3980"/>
      <c r="L161" s="3981"/>
      <c r="M161" s="4098" t="s">
        <v>172</v>
      </c>
      <c r="N161" s="4099"/>
      <c r="O161" s="4099"/>
      <c r="P161" s="4099"/>
      <c r="Q161" s="4099"/>
      <c r="R161" s="4099"/>
      <c r="S161" s="4099"/>
      <c r="T161" s="4099"/>
      <c r="U161" s="4099"/>
      <c r="V161" s="4099"/>
      <c r="W161" s="4099"/>
      <c r="X161" s="4099"/>
      <c r="Y161" s="4100"/>
      <c r="Z161" s="4101" t="s">
        <v>172</v>
      </c>
      <c r="AA161" s="4102"/>
      <c r="AB161" s="4102"/>
      <c r="AC161" s="4103"/>
      <c r="AD161" s="4097" t="s">
        <v>172</v>
      </c>
      <c r="AE161" s="3980"/>
      <c r="AF161" s="3980"/>
      <c r="AG161" s="3980"/>
      <c r="AH161" s="3981"/>
      <c r="AI161" s="4098" t="s">
        <v>172</v>
      </c>
      <c r="AJ161" s="4099"/>
      <c r="AK161" s="4099"/>
      <c r="AL161" s="4099"/>
      <c r="AM161" s="4099"/>
      <c r="AN161" s="4099"/>
      <c r="AO161" s="4099"/>
      <c r="AP161" s="4099"/>
      <c r="AQ161" s="4099"/>
      <c r="AR161" s="4099"/>
      <c r="AS161" s="4099"/>
      <c r="AT161" s="4099"/>
      <c r="AU161" s="4100"/>
      <c r="AV161" s="4101" t="s">
        <v>172</v>
      </c>
      <c r="AW161" s="4102"/>
      <c r="AX161" s="4102"/>
      <c r="AY161" s="4104"/>
    </row>
    <row r="162" spans="2:51" s="45" customFormat="1" ht="24.75" hidden="1" customHeight="1" x14ac:dyDescent="0.15">
      <c r="B162" s="3883"/>
      <c r="C162" s="3884"/>
      <c r="D162" s="3884"/>
      <c r="E162" s="3884"/>
      <c r="F162" s="3884"/>
      <c r="G162" s="3885"/>
      <c r="H162" s="4097" t="s">
        <v>172</v>
      </c>
      <c r="I162" s="3980"/>
      <c r="J162" s="3980"/>
      <c r="K162" s="3980"/>
      <c r="L162" s="3981"/>
      <c r="M162" s="4098" t="s">
        <v>172</v>
      </c>
      <c r="N162" s="4099"/>
      <c r="O162" s="4099"/>
      <c r="P162" s="4099"/>
      <c r="Q162" s="4099"/>
      <c r="R162" s="4099"/>
      <c r="S162" s="4099"/>
      <c r="T162" s="4099"/>
      <c r="U162" s="4099"/>
      <c r="V162" s="4099"/>
      <c r="W162" s="4099"/>
      <c r="X162" s="4099"/>
      <c r="Y162" s="4100"/>
      <c r="Z162" s="4101" t="s">
        <v>172</v>
      </c>
      <c r="AA162" s="4102"/>
      <c r="AB162" s="4102"/>
      <c r="AC162" s="4103"/>
      <c r="AD162" s="4097" t="s">
        <v>172</v>
      </c>
      <c r="AE162" s="3980"/>
      <c r="AF162" s="3980"/>
      <c r="AG162" s="3980"/>
      <c r="AH162" s="3981"/>
      <c r="AI162" s="4098" t="s">
        <v>172</v>
      </c>
      <c r="AJ162" s="4099"/>
      <c r="AK162" s="4099"/>
      <c r="AL162" s="4099"/>
      <c r="AM162" s="4099"/>
      <c r="AN162" s="4099"/>
      <c r="AO162" s="4099"/>
      <c r="AP162" s="4099"/>
      <c r="AQ162" s="4099"/>
      <c r="AR162" s="4099"/>
      <c r="AS162" s="4099"/>
      <c r="AT162" s="4099"/>
      <c r="AU162" s="4100"/>
      <c r="AV162" s="4101" t="s">
        <v>172</v>
      </c>
      <c r="AW162" s="4102"/>
      <c r="AX162" s="4102"/>
      <c r="AY162" s="4104"/>
    </row>
    <row r="163" spans="2:51" s="45" customFormat="1" ht="24.75" hidden="1" customHeight="1" x14ac:dyDescent="0.15">
      <c r="B163" s="3883"/>
      <c r="C163" s="3884"/>
      <c r="D163" s="3884"/>
      <c r="E163" s="3884"/>
      <c r="F163" s="3884"/>
      <c r="G163" s="3885"/>
      <c r="H163" s="4097" t="s">
        <v>172</v>
      </c>
      <c r="I163" s="3980"/>
      <c r="J163" s="3980"/>
      <c r="K163" s="3980"/>
      <c r="L163" s="3981"/>
      <c r="M163" s="4098" t="s">
        <v>172</v>
      </c>
      <c r="N163" s="4099"/>
      <c r="O163" s="4099"/>
      <c r="P163" s="4099"/>
      <c r="Q163" s="4099"/>
      <c r="R163" s="4099"/>
      <c r="S163" s="4099"/>
      <c r="T163" s="4099"/>
      <c r="U163" s="4099"/>
      <c r="V163" s="4099"/>
      <c r="W163" s="4099"/>
      <c r="X163" s="4099"/>
      <c r="Y163" s="4100"/>
      <c r="Z163" s="4101" t="s">
        <v>172</v>
      </c>
      <c r="AA163" s="4102"/>
      <c r="AB163" s="4102"/>
      <c r="AC163" s="4102"/>
      <c r="AD163" s="4097" t="s">
        <v>172</v>
      </c>
      <c r="AE163" s="3980"/>
      <c r="AF163" s="3980"/>
      <c r="AG163" s="3980"/>
      <c r="AH163" s="3981"/>
      <c r="AI163" s="4098" t="s">
        <v>172</v>
      </c>
      <c r="AJ163" s="4099"/>
      <c r="AK163" s="4099"/>
      <c r="AL163" s="4099"/>
      <c r="AM163" s="4099"/>
      <c r="AN163" s="4099"/>
      <c r="AO163" s="4099"/>
      <c r="AP163" s="4099"/>
      <c r="AQ163" s="4099"/>
      <c r="AR163" s="4099"/>
      <c r="AS163" s="4099"/>
      <c r="AT163" s="4099"/>
      <c r="AU163" s="4100"/>
      <c r="AV163" s="4101" t="s">
        <v>172</v>
      </c>
      <c r="AW163" s="4102"/>
      <c r="AX163" s="4102"/>
      <c r="AY163" s="4104"/>
    </row>
    <row r="164" spans="2:51" s="45" customFormat="1" ht="24.75" hidden="1" customHeight="1" x14ac:dyDescent="0.15">
      <c r="B164" s="3883"/>
      <c r="C164" s="3884"/>
      <c r="D164" s="3884"/>
      <c r="E164" s="3884"/>
      <c r="F164" s="3884"/>
      <c r="G164" s="3885"/>
      <c r="H164" s="4097" t="s">
        <v>172</v>
      </c>
      <c r="I164" s="3980"/>
      <c r="J164" s="3980"/>
      <c r="K164" s="3980"/>
      <c r="L164" s="3981"/>
      <c r="M164" s="4098" t="s">
        <v>172</v>
      </c>
      <c r="N164" s="4099"/>
      <c r="O164" s="4099"/>
      <c r="P164" s="4099"/>
      <c r="Q164" s="4099"/>
      <c r="R164" s="4099"/>
      <c r="S164" s="4099"/>
      <c r="T164" s="4099"/>
      <c r="U164" s="4099"/>
      <c r="V164" s="4099"/>
      <c r="W164" s="4099"/>
      <c r="X164" s="4099"/>
      <c r="Y164" s="4100"/>
      <c r="Z164" s="4101" t="s">
        <v>172</v>
      </c>
      <c r="AA164" s="4102"/>
      <c r="AB164" s="4102"/>
      <c r="AC164" s="4102"/>
      <c r="AD164" s="4097" t="s">
        <v>172</v>
      </c>
      <c r="AE164" s="3980"/>
      <c r="AF164" s="3980"/>
      <c r="AG164" s="3980"/>
      <c r="AH164" s="3981"/>
      <c r="AI164" s="4098" t="s">
        <v>172</v>
      </c>
      <c r="AJ164" s="4099"/>
      <c r="AK164" s="4099"/>
      <c r="AL164" s="4099"/>
      <c r="AM164" s="4099"/>
      <c r="AN164" s="4099"/>
      <c r="AO164" s="4099"/>
      <c r="AP164" s="4099"/>
      <c r="AQ164" s="4099"/>
      <c r="AR164" s="4099"/>
      <c r="AS164" s="4099"/>
      <c r="AT164" s="4099"/>
      <c r="AU164" s="4100"/>
      <c r="AV164" s="4101" t="s">
        <v>172</v>
      </c>
      <c r="AW164" s="4102"/>
      <c r="AX164" s="4102"/>
      <c r="AY164" s="4104"/>
    </row>
    <row r="165" spans="2:51" s="45" customFormat="1" ht="24.75" hidden="1" customHeight="1" x14ac:dyDescent="0.15">
      <c r="B165" s="3883"/>
      <c r="C165" s="3884"/>
      <c r="D165" s="3884"/>
      <c r="E165" s="3884"/>
      <c r="F165" s="3884"/>
      <c r="G165" s="3885"/>
      <c r="H165" s="4097" t="s">
        <v>172</v>
      </c>
      <c r="I165" s="3980"/>
      <c r="J165" s="3980"/>
      <c r="K165" s="3980"/>
      <c r="L165" s="3981"/>
      <c r="M165" s="4098" t="s">
        <v>172</v>
      </c>
      <c r="N165" s="4099"/>
      <c r="O165" s="4099"/>
      <c r="P165" s="4099"/>
      <c r="Q165" s="4099"/>
      <c r="R165" s="4099"/>
      <c r="S165" s="4099"/>
      <c r="T165" s="4099"/>
      <c r="U165" s="4099"/>
      <c r="V165" s="4099"/>
      <c r="W165" s="4099"/>
      <c r="X165" s="4099"/>
      <c r="Y165" s="4100"/>
      <c r="Z165" s="4101" t="s">
        <v>172</v>
      </c>
      <c r="AA165" s="4102"/>
      <c r="AB165" s="4102"/>
      <c r="AC165" s="4102"/>
      <c r="AD165" s="4097" t="s">
        <v>172</v>
      </c>
      <c r="AE165" s="3980"/>
      <c r="AF165" s="3980"/>
      <c r="AG165" s="3980"/>
      <c r="AH165" s="3981"/>
      <c r="AI165" s="4098" t="s">
        <v>172</v>
      </c>
      <c r="AJ165" s="4099"/>
      <c r="AK165" s="4099"/>
      <c r="AL165" s="4099"/>
      <c r="AM165" s="4099"/>
      <c r="AN165" s="4099"/>
      <c r="AO165" s="4099"/>
      <c r="AP165" s="4099"/>
      <c r="AQ165" s="4099"/>
      <c r="AR165" s="4099"/>
      <c r="AS165" s="4099"/>
      <c r="AT165" s="4099"/>
      <c r="AU165" s="4100"/>
      <c r="AV165" s="4101" t="s">
        <v>172</v>
      </c>
      <c r="AW165" s="4102"/>
      <c r="AX165" s="4102"/>
      <c r="AY165" s="4104"/>
    </row>
    <row r="166" spans="2:51" s="45" customFormat="1" ht="24.75" hidden="1" customHeight="1" x14ac:dyDescent="0.15">
      <c r="B166" s="3883"/>
      <c r="C166" s="3884"/>
      <c r="D166" s="3884"/>
      <c r="E166" s="3884"/>
      <c r="F166" s="3884"/>
      <c r="G166" s="3885"/>
      <c r="H166" s="4112" t="s">
        <v>172</v>
      </c>
      <c r="I166" s="3986"/>
      <c r="J166" s="3986"/>
      <c r="K166" s="3986"/>
      <c r="L166" s="3987"/>
      <c r="M166" s="4113" t="s">
        <v>172</v>
      </c>
      <c r="N166" s="4114"/>
      <c r="O166" s="4114"/>
      <c r="P166" s="4114"/>
      <c r="Q166" s="4114"/>
      <c r="R166" s="4114"/>
      <c r="S166" s="4114"/>
      <c r="T166" s="4114"/>
      <c r="U166" s="4114"/>
      <c r="V166" s="4114"/>
      <c r="W166" s="4114"/>
      <c r="X166" s="4114"/>
      <c r="Y166" s="4115"/>
      <c r="Z166" s="4116" t="s">
        <v>172</v>
      </c>
      <c r="AA166" s="4117"/>
      <c r="AB166" s="4117"/>
      <c r="AC166" s="4117"/>
      <c r="AD166" s="4112" t="s">
        <v>172</v>
      </c>
      <c r="AE166" s="3986"/>
      <c r="AF166" s="3986"/>
      <c r="AG166" s="3986"/>
      <c r="AH166" s="3987"/>
      <c r="AI166" s="4113" t="s">
        <v>172</v>
      </c>
      <c r="AJ166" s="4114"/>
      <c r="AK166" s="4114"/>
      <c r="AL166" s="4114"/>
      <c r="AM166" s="4114"/>
      <c r="AN166" s="4114"/>
      <c r="AO166" s="4114"/>
      <c r="AP166" s="4114"/>
      <c r="AQ166" s="4114"/>
      <c r="AR166" s="4114"/>
      <c r="AS166" s="4114"/>
      <c r="AT166" s="4114"/>
      <c r="AU166" s="4115"/>
      <c r="AV166" s="4116" t="s">
        <v>172</v>
      </c>
      <c r="AW166" s="4117"/>
      <c r="AX166" s="4117"/>
      <c r="AY166" s="4118"/>
    </row>
    <row r="167" spans="2:51" s="45" customFormat="1" ht="24.75" hidden="1" customHeight="1" x14ac:dyDescent="0.15">
      <c r="B167" s="3883"/>
      <c r="C167" s="3884"/>
      <c r="D167" s="3884"/>
      <c r="E167" s="3884"/>
      <c r="F167" s="3884"/>
      <c r="G167" s="3885"/>
      <c r="H167" s="4109" t="s">
        <v>21</v>
      </c>
      <c r="I167" s="3786"/>
      <c r="J167" s="3786"/>
      <c r="K167" s="3786"/>
      <c r="L167" s="3786"/>
      <c r="M167" s="4110"/>
      <c r="N167" s="3871"/>
      <c r="O167" s="3871"/>
      <c r="P167" s="3871"/>
      <c r="Q167" s="3871"/>
      <c r="R167" s="3871"/>
      <c r="S167" s="3871"/>
      <c r="T167" s="3871"/>
      <c r="U167" s="3871"/>
      <c r="V167" s="3871"/>
      <c r="W167" s="3871"/>
      <c r="X167" s="3871"/>
      <c r="Y167" s="3872"/>
      <c r="Z167" s="3859">
        <v>0</v>
      </c>
      <c r="AA167" s="3860"/>
      <c r="AB167" s="3860"/>
      <c r="AC167" s="3861"/>
      <c r="AD167" s="4109" t="s">
        <v>21</v>
      </c>
      <c r="AE167" s="3786"/>
      <c r="AF167" s="3786"/>
      <c r="AG167" s="3786"/>
      <c r="AH167" s="3786"/>
      <c r="AI167" s="4110"/>
      <c r="AJ167" s="3871"/>
      <c r="AK167" s="3871"/>
      <c r="AL167" s="3871"/>
      <c r="AM167" s="3871"/>
      <c r="AN167" s="3871"/>
      <c r="AO167" s="3871"/>
      <c r="AP167" s="3871"/>
      <c r="AQ167" s="3871"/>
      <c r="AR167" s="3871"/>
      <c r="AS167" s="3871"/>
      <c r="AT167" s="3871"/>
      <c r="AU167" s="3872"/>
      <c r="AV167" s="3859">
        <v>0</v>
      </c>
      <c r="AW167" s="3860"/>
      <c r="AX167" s="3860"/>
      <c r="AY167" s="4111"/>
    </row>
    <row r="168" spans="2:51" s="45" customFormat="1" ht="25.2" hidden="1" customHeight="1" x14ac:dyDescent="0.15">
      <c r="B168" s="3883"/>
      <c r="C168" s="3884"/>
      <c r="D168" s="3884"/>
      <c r="E168" s="3884"/>
      <c r="F168" s="3884"/>
      <c r="G168" s="3885"/>
      <c r="H168" s="4105" t="s">
        <v>205</v>
      </c>
      <c r="I168" s="4106"/>
      <c r="J168" s="4106"/>
      <c r="K168" s="4106"/>
      <c r="L168" s="4106"/>
      <c r="M168" s="4106"/>
      <c r="N168" s="4106"/>
      <c r="O168" s="4106"/>
      <c r="P168" s="4106"/>
      <c r="Q168" s="4106"/>
      <c r="R168" s="4106"/>
      <c r="S168" s="4106"/>
      <c r="T168" s="4106"/>
      <c r="U168" s="4106"/>
      <c r="V168" s="4106"/>
      <c r="W168" s="4106"/>
      <c r="X168" s="4106"/>
      <c r="Y168" s="4106"/>
      <c r="Z168" s="4106"/>
      <c r="AA168" s="4106"/>
      <c r="AB168" s="4106"/>
      <c r="AC168" s="4107"/>
      <c r="AD168" s="4105" t="s">
        <v>206</v>
      </c>
      <c r="AE168" s="4106"/>
      <c r="AF168" s="4106"/>
      <c r="AG168" s="4106"/>
      <c r="AH168" s="4106"/>
      <c r="AI168" s="4106"/>
      <c r="AJ168" s="4106"/>
      <c r="AK168" s="4106"/>
      <c r="AL168" s="4106"/>
      <c r="AM168" s="4106"/>
      <c r="AN168" s="4106"/>
      <c r="AO168" s="4106"/>
      <c r="AP168" s="4106"/>
      <c r="AQ168" s="4106"/>
      <c r="AR168" s="4106"/>
      <c r="AS168" s="4106"/>
      <c r="AT168" s="4106"/>
      <c r="AU168" s="4106"/>
      <c r="AV168" s="4106"/>
      <c r="AW168" s="4106"/>
      <c r="AX168" s="4106"/>
      <c r="AY168" s="4108"/>
    </row>
    <row r="169" spans="2:51" s="45" customFormat="1" ht="25.55" hidden="1" customHeight="1" x14ac:dyDescent="0.15">
      <c r="B169" s="3883"/>
      <c r="C169" s="3884"/>
      <c r="D169" s="3884"/>
      <c r="E169" s="3884"/>
      <c r="F169" s="3884"/>
      <c r="G169" s="3885"/>
      <c r="H169" s="4066" t="s">
        <v>37</v>
      </c>
      <c r="I169" s="3877"/>
      <c r="J169" s="3877"/>
      <c r="K169" s="3877"/>
      <c r="L169" s="3877"/>
      <c r="M169" s="4067" t="s">
        <v>76</v>
      </c>
      <c r="N169" s="3786"/>
      <c r="O169" s="3786"/>
      <c r="P169" s="3786"/>
      <c r="Q169" s="3786"/>
      <c r="R169" s="3786"/>
      <c r="S169" s="3786"/>
      <c r="T169" s="3786"/>
      <c r="U169" s="3786"/>
      <c r="V169" s="3786"/>
      <c r="W169" s="3786"/>
      <c r="X169" s="3786"/>
      <c r="Y169" s="3787"/>
      <c r="Z169" s="4063" t="s">
        <v>77</v>
      </c>
      <c r="AA169" s="4064"/>
      <c r="AB169" s="4064"/>
      <c r="AC169" s="4065"/>
      <c r="AD169" s="4066" t="s">
        <v>37</v>
      </c>
      <c r="AE169" s="3877"/>
      <c r="AF169" s="3877"/>
      <c r="AG169" s="3877"/>
      <c r="AH169" s="3877"/>
      <c r="AI169" s="4067" t="s">
        <v>76</v>
      </c>
      <c r="AJ169" s="3786"/>
      <c r="AK169" s="3786"/>
      <c r="AL169" s="3786"/>
      <c r="AM169" s="3786"/>
      <c r="AN169" s="3786"/>
      <c r="AO169" s="3786"/>
      <c r="AP169" s="3786"/>
      <c r="AQ169" s="3786"/>
      <c r="AR169" s="3786"/>
      <c r="AS169" s="3786"/>
      <c r="AT169" s="3786"/>
      <c r="AU169" s="3787"/>
      <c r="AV169" s="4063" t="s">
        <v>77</v>
      </c>
      <c r="AW169" s="4064"/>
      <c r="AX169" s="4064"/>
      <c r="AY169" s="4068"/>
    </row>
    <row r="170" spans="2:51" s="45" customFormat="1" ht="24.75" hidden="1" customHeight="1" x14ac:dyDescent="0.15">
      <c r="B170" s="3883"/>
      <c r="C170" s="3884"/>
      <c r="D170" s="3884"/>
      <c r="E170" s="3884"/>
      <c r="F170" s="3884"/>
      <c r="G170" s="3885"/>
      <c r="H170" s="4069" t="s">
        <v>172</v>
      </c>
      <c r="I170" s="3965"/>
      <c r="J170" s="3965"/>
      <c r="K170" s="3965"/>
      <c r="L170" s="3966"/>
      <c r="M170" s="4070" t="s">
        <v>172</v>
      </c>
      <c r="N170" s="4071"/>
      <c r="O170" s="4071"/>
      <c r="P170" s="4071"/>
      <c r="Q170" s="4071"/>
      <c r="R170" s="4071"/>
      <c r="S170" s="4071"/>
      <c r="T170" s="4071"/>
      <c r="U170" s="4071"/>
      <c r="V170" s="4071"/>
      <c r="W170" s="4071"/>
      <c r="X170" s="4071"/>
      <c r="Y170" s="4072"/>
      <c r="Z170" s="4073" t="s">
        <v>172</v>
      </c>
      <c r="AA170" s="4074"/>
      <c r="AB170" s="4074"/>
      <c r="AC170" s="4075"/>
      <c r="AD170" s="4069" t="s">
        <v>172</v>
      </c>
      <c r="AE170" s="3965"/>
      <c r="AF170" s="3965"/>
      <c r="AG170" s="3965"/>
      <c r="AH170" s="3966"/>
      <c r="AI170" s="4070" t="s">
        <v>172</v>
      </c>
      <c r="AJ170" s="4071"/>
      <c r="AK170" s="4071"/>
      <c r="AL170" s="4071"/>
      <c r="AM170" s="4071"/>
      <c r="AN170" s="4071"/>
      <c r="AO170" s="4071"/>
      <c r="AP170" s="4071"/>
      <c r="AQ170" s="4071"/>
      <c r="AR170" s="4071"/>
      <c r="AS170" s="4071"/>
      <c r="AT170" s="4071"/>
      <c r="AU170" s="4072"/>
      <c r="AV170" s="4073" t="s">
        <v>172</v>
      </c>
      <c r="AW170" s="4074"/>
      <c r="AX170" s="4074"/>
      <c r="AY170" s="4076"/>
    </row>
    <row r="171" spans="2:51" s="45" customFormat="1" ht="24.75" hidden="1" customHeight="1" x14ac:dyDescent="0.15">
      <c r="B171" s="3883"/>
      <c r="C171" s="3884"/>
      <c r="D171" s="3884"/>
      <c r="E171" s="3884"/>
      <c r="F171" s="3884"/>
      <c r="G171" s="3885"/>
      <c r="H171" s="4097" t="s">
        <v>172</v>
      </c>
      <c r="I171" s="3980"/>
      <c r="J171" s="3980"/>
      <c r="K171" s="3980"/>
      <c r="L171" s="3981"/>
      <c r="M171" s="4098" t="s">
        <v>172</v>
      </c>
      <c r="N171" s="4099"/>
      <c r="O171" s="4099"/>
      <c r="P171" s="4099"/>
      <c r="Q171" s="4099"/>
      <c r="R171" s="4099"/>
      <c r="S171" s="4099"/>
      <c r="T171" s="4099"/>
      <c r="U171" s="4099"/>
      <c r="V171" s="4099"/>
      <c r="W171" s="4099"/>
      <c r="X171" s="4099"/>
      <c r="Y171" s="4100"/>
      <c r="Z171" s="4101" t="s">
        <v>172</v>
      </c>
      <c r="AA171" s="4102"/>
      <c r="AB171" s="4102"/>
      <c r="AC171" s="4103"/>
      <c r="AD171" s="4097" t="s">
        <v>172</v>
      </c>
      <c r="AE171" s="3980"/>
      <c r="AF171" s="3980"/>
      <c r="AG171" s="3980"/>
      <c r="AH171" s="3981"/>
      <c r="AI171" s="4098" t="s">
        <v>172</v>
      </c>
      <c r="AJ171" s="4099"/>
      <c r="AK171" s="4099"/>
      <c r="AL171" s="4099"/>
      <c r="AM171" s="4099"/>
      <c r="AN171" s="4099"/>
      <c r="AO171" s="4099"/>
      <c r="AP171" s="4099"/>
      <c r="AQ171" s="4099"/>
      <c r="AR171" s="4099"/>
      <c r="AS171" s="4099"/>
      <c r="AT171" s="4099"/>
      <c r="AU171" s="4100"/>
      <c r="AV171" s="4101" t="s">
        <v>172</v>
      </c>
      <c r="AW171" s="4102"/>
      <c r="AX171" s="4102"/>
      <c r="AY171" s="4104"/>
    </row>
    <row r="172" spans="2:51" s="45" customFormat="1" ht="24.75" hidden="1" customHeight="1" x14ac:dyDescent="0.15">
      <c r="B172" s="3883"/>
      <c r="C172" s="3884"/>
      <c r="D172" s="3884"/>
      <c r="E172" s="3884"/>
      <c r="F172" s="3884"/>
      <c r="G172" s="3885"/>
      <c r="H172" s="4097" t="s">
        <v>172</v>
      </c>
      <c r="I172" s="3980"/>
      <c r="J172" s="3980"/>
      <c r="K172" s="3980"/>
      <c r="L172" s="3981"/>
      <c r="M172" s="4098" t="s">
        <v>172</v>
      </c>
      <c r="N172" s="4099"/>
      <c r="O172" s="4099"/>
      <c r="P172" s="4099"/>
      <c r="Q172" s="4099"/>
      <c r="R172" s="4099"/>
      <c r="S172" s="4099"/>
      <c r="T172" s="4099"/>
      <c r="U172" s="4099"/>
      <c r="V172" s="4099"/>
      <c r="W172" s="4099"/>
      <c r="X172" s="4099"/>
      <c r="Y172" s="4100"/>
      <c r="Z172" s="4101" t="s">
        <v>172</v>
      </c>
      <c r="AA172" s="4102"/>
      <c r="AB172" s="4102"/>
      <c r="AC172" s="4103"/>
      <c r="AD172" s="4097" t="s">
        <v>172</v>
      </c>
      <c r="AE172" s="3980"/>
      <c r="AF172" s="3980"/>
      <c r="AG172" s="3980"/>
      <c r="AH172" s="3981"/>
      <c r="AI172" s="4098" t="s">
        <v>172</v>
      </c>
      <c r="AJ172" s="4099"/>
      <c r="AK172" s="4099"/>
      <c r="AL172" s="4099"/>
      <c r="AM172" s="4099"/>
      <c r="AN172" s="4099"/>
      <c r="AO172" s="4099"/>
      <c r="AP172" s="4099"/>
      <c r="AQ172" s="4099"/>
      <c r="AR172" s="4099"/>
      <c r="AS172" s="4099"/>
      <c r="AT172" s="4099"/>
      <c r="AU172" s="4100"/>
      <c r="AV172" s="4101" t="s">
        <v>172</v>
      </c>
      <c r="AW172" s="4102"/>
      <c r="AX172" s="4102"/>
      <c r="AY172" s="4104"/>
    </row>
    <row r="173" spans="2:51" s="45" customFormat="1" ht="24.75" hidden="1" customHeight="1" x14ac:dyDescent="0.15">
      <c r="B173" s="3883"/>
      <c r="C173" s="3884"/>
      <c r="D173" s="3884"/>
      <c r="E173" s="3884"/>
      <c r="F173" s="3884"/>
      <c r="G173" s="3885"/>
      <c r="H173" s="4097" t="s">
        <v>172</v>
      </c>
      <c r="I173" s="3980"/>
      <c r="J173" s="3980"/>
      <c r="K173" s="3980"/>
      <c r="L173" s="3981"/>
      <c r="M173" s="4098" t="s">
        <v>172</v>
      </c>
      <c r="N173" s="4099"/>
      <c r="O173" s="4099"/>
      <c r="P173" s="4099"/>
      <c r="Q173" s="4099"/>
      <c r="R173" s="4099"/>
      <c r="S173" s="4099"/>
      <c r="T173" s="4099"/>
      <c r="U173" s="4099"/>
      <c r="V173" s="4099"/>
      <c r="W173" s="4099"/>
      <c r="X173" s="4099"/>
      <c r="Y173" s="4100"/>
      <c r="Z173" s="4101" t="s">
        <v>172</v>
      </c>
      <c r="AA173" s="4102"/>
      <c r="AB173" s="4102"/>
      <c r="AC173" s="4103"/>
      <c r="AD173" s="4097" t="s">
        <v>172</v>
      </c>
      <c r="AE173" s="3980"/>
      <c r="AF173" s="3980"/>
      <c r="AG173" s="3980"/>
      <c r="AH173" s="3981"/>
      <c r="AI173" s="4098" t="s">
        <v>172</v>
      </c>
      <c r="AJ173" s="4099"/>
      <c r="AK173" s="4099"/>
      <c r="AL173" s="4099"/>
      <c r="AM173" s="4099"/>
      <c r="AN173" s="4099"/>
      <c r="AO173" s="4099"/>
      <c r="AP173" s="4099"/>
      <c r="AQ173" s="4099"/>
      <c r="AR173" s="4099"/>
      <c r="AS173" s="4099"/>
      <c r="AT173" s="4099"/>
      <c r="AU173" s="4100"/>
      <c r="AV173" s="4101" t="s">
        <v>172</v>
      </c>
      <c r="AW173" s="4102"/>
      <c r="AX173" s="4102"/>
      <c r="AY173" s="4104"/>
    </row>
    <row r="174" spans="2:51" s="45" customFormat="1" ht="24.75" hidden="1" customHeight="1" x14ac:dyDescent="0.15">
      <c r="B174" s="3883"/>
      <c r="C174" s="3884"/>
      <c r="D174" s="3884"/>
      <c r="E174" s="3884"/>
      <c r="F174" s="3884"/>
      <c r="G174" s="3885"/>
      <c r="H174" s="4097" t="s">
        <v>172</v>
      </c>
      <c r="I174" s="3980"/>
      <c r="J174" s="3980"/>
      <c r="K174" s="3980"/>
      <c r="L174" s="3981"/>
      <c r="M174" s="4098" t="s">
        <v>172</v>
      </c>
      <c r="N174" s="4099"/>
      <c r="O174" s="4099"/>
      <c r="P174" s="4099"/>
      <c r="Q174" s="4099"/>
      <c r="R174" s="4099"/>
      <c r="S174" s="4099"/>
      <c r="T174" s="4099"/>
      <c r="U174" s="4099"/>
      <c r="V174" s="4099"/>
      <c r="W174" s="4099"/>
      <c r="X174" s="4099"/>
      <c r="Y174" s="4100"/>
      <c r="Z174" s="4101" t="s">
        <v>172</v>
      </c>
      <c r="AA174" s="4102"/>
      <c r="AB174" s="4102"/>
      <c r="AC174" s="4102"/>
      <c r="AD174" s="4097" t="s">
        <v>172</v>
      </c>
      <c r="AE174" s="3980"/>
      <c r="AF174" s="3980"/>
      <c r="AG174" s="3980"/>
      <c r="AH174" s="3981"/>
      <c r="AI174" s="4098" t="s">
        <v>172</v>
      </c>
      <c r="AJ174" s="4099"/>
      <c r="AK174" s="4099"/>
      <c r="AL174" s="4099"/>
      <c r="AM174" s="4099"/>
      <c r="AN174" s="4099"/>
      <c r="AO174" s="4099"/>
      <c r="AP174" s="4099"/>
      <c r="AQ174" s="4099"/>
      <c r="AR174" s="4099"/>
      <c r="AS174" s="4099"/>
      <c r="AT174" s="4099"/>
      <c r="AU174" s="4100"/>
      <c r="AV174" s="4101" t="s">
        <v>172</v>
      </c>
      <c r="AW174" s="4102"/>
      <c r="AX174" s="4102"/>
      <c r="AY174" s="4104"/>
    </row>
    <row r="175" spans="2:51" s="45" customFormat="1" ht="24.75" hidden="1" customHeight="1" x14ac:dyDescent="0.15">
      <c r="B175" s="3883"/>
      <c r="C175" s="3884"/>
      <c r="D175" s="3884"/>
      <c r="E175" s="3884"/>
      <c r="F175" s="3884"/>
      <c r="G175" s="3885"/>
      <c r="H175" s="4097" t="s">
        <v>172</v>
      </c>
      <c r="I175" s="3980"/>
      <c r="J175" s="3980"/>
      <c r="K175" s="3980"/>
      <c r="L175" s="3981"/>
      <c r="M175" s="4098" t="s">
        <v>172</v>
      </c>
      <c r="N175" s="4099"/>
      <c r="O175" s="4099"/>
      <c r="P175" s="4099"/>
      <c r="Q175" s="4099"/>
      <c r="R175" s="4099"/>
      <c r="S175" s="4099"/>
      <c r="T175" s="4099"/>
      <c r="U175" s="4099"/>
      <c r="V175" s="4099"/>
      <c r="W175" s="4099"/>
      <c r="X175" s="4099"/>
      <c r="Y175" s="4100"/>
      <c r="Z175" s="4101" t="s">
        <v>172</v>
      </c>
      <c r="AA175" s="4102"/>
      <c r="AB175" s="4102"/>
      <c r="AC175" s="4102"/>
      <c r="AD175" s="4097" t="s">
        <v>172</v>
      </c>
      <c r="AE175" s="3980"/>
      <c r="AF175" s="3980"/>
      <c r="AG175" s="3980"/>
      <c r="AH175" s="3981"/>
      <c r="AI175" s="4098" t="s">
        <v>172</v>
      </c>
      <c r="AJ175" s="4099"/>
      <c r="AK175" s="4099"/>
      <c r="AL175" s="4099"/>
      <c r="AM175" s="4099"/>
      <c r="AN175" s="4099"/>
      <c r="AO175" s="4099"/>
      <c r="AP175" s="4099"/>
      <c r="AQ175" s="4099"/>
      <c r="AR175" s="4099"/>
      <c r="AS175" s="4099"/>
      <c r="AT175" s="4099"/>
      <c r="AU175" s="4100"/>
      <c r="AV175" s="4101" t="s">
        <v>172</v>
      </c>
      <c r="AW175" s="4102"/>
      <c r="AX175" s="4102"/>
      <c r="AY175" s="4104"/>
    </row>
    <row r="176" spans="2:51" s="45" customFormat="1" ht="24.75" hidden="1" customHeight="1" x14ac:dyDescent="0.15">
      <c r="B176" s="3883"/>
      <c r="C176" s="3884"/>
      <c r="D176" s="3884"/>
      <c r="E176" s="3884"/>
      <c r="F176" s="3884"/>
      <c r="G176" s="3885"/>
      <c r="H176" s="4097" t="s">
        <v>172</v>
      </c>
      <c r="I176" s="3980"/>
      <c r="J176" s="3980"/>
      <c r="K176" s="3980"/>
      <c r="L176" s="3981"/>
      <c r="M176" s="4098" t="s">
        <v>172</v>
      </c>
      <c r="N176" s="4099"/>
      <c r="O176" s="4099"/>
      <c r="P176" s="4099"/>
      <c r="Q176" s="4099"/>
      <c r="R176" s="4099"/>
      <c r="S176" s="4099"/>
      <c r="T176" s="4099"/>
      <c r="U176" s="4099"/>
      <c r="V176" s="4099"/>
      <c r="W176" s="4099"/>
      <c r="X176" s="4099"/>
      <c r="Y176" s="4100"/>
      <c r="Z176" s="4101" t="s">
        <v>172</v>
      </c>
      <c r="AA176" s="4102"/>
      <c r="AB176" s="4102"/>
      <c r="AC176" s="4102"/>
      <c r="AD176" s="4097" t="s">
        <v>172</v>
      </c>
      <c r="AE176" s="3980"/>
      <c r="AF176" s="3980"/>
      <c r="AG176" s="3980"/>
      <c r="AH176" s="3981"/>
      <c r="AI176" s="4098" t="s">
        <v>172</v>
      </c>
      <c r="AJ176" s="4099"/>
      <c r="AK176" s="4099"/>
      <c r="AL176" s="4099"/>
      <c r="AM176" s="4099"/>
      <c r="AN176" s="4099"/>
      <c r="AO176" s="4099"/>
      <c r="AP176" s="4099"/>
      <c r="AQ176" s="4099"/>
      <c r="AR176" s="4099"/>
      <c r="AS176" s="4099"/>
      <c r="AT176" s="4099"/>
      <c r="AU176" s="4100"/>
      <c r="AV176" s="4101" t="s">
        <v>172</v>
      </c>
      <c r="AW176" s="4102"/>
      <c r="AX176" s="4102"/>
      <c r="AY176" s="4104"/>
    </row>
    <row r="177" spans="2:51" s="45" customFormat="1" ht="24.75" hidden="1" customHeight="1" x14ac:dyDescent="0.15">
      <c r="B177" s="3883"/>
      <c r="C177" s="3884"/>
      <c r="D177" s="3884"/>
      <c r="E177" s="3884"/>
      <c r="F177" s="3884"/>
      <c r="G177" s="3885"/>
      <c r="H177" s="4112" t="s">
        <v>172</v>
      </c>
      <c r="I177" s="3986"/>
      <c r="J177" s="3986"/>
      <c r="K177" s="3986"/>
      <c r="L177" s="3987"/>
      <c r="M177" s="4113" t="s">
        <v>172</v>
      </c>
      <c r="N177" s="4114"/>
      <c r="O177" s="4114"/>
      <c r="P177" s="4114"/>
      <c r="Q177" s="4114"/>
      <c r="R177" s="4114"/>
      <c r="S177" s="4114"/>
      <c r="T177" s="4114"/>
      <c r="U177" s="4114"/>
      <c r="V177" s="4114"/>
      <c r="W177" s="4114"/>
      <c r="X177" s="4114"/>
      <c r="Y177" s="4115"/>
      <c r="Z177" s="4116" t="s">
        <v>172</v>
      </c>
      <c r="AA177" s="4117"/>
      <c r="AB177" s="4117"/>
      <c r="AC177" s="4117"/>
      <c r="AD177" s="4112" t="s">
        <v>172</v>
      </c>
      <c r="AE177" s="3986"/>
      <c r="AF177" s="3986"/>
      <c r="AG177" s="3986"/>
      <c r="AH177" s="3987"/>
      <c r="AI177" s="4113" t="s">
        <v>172</v>
      </c>
      <c r="AJ177" s="4114"/>
      <c r="AK177" s="4114"/>
      <c r="AL177" s="4114"/>
      <c r="AM177" s="4114"/>
      <c r="AN177" s="4114"/>
      <c r="AO177" s="4114"/>
      <c r="AP177" s="4114"/>
      <c r="AQ177" s="4114"/>
      <c r="AR177" s="4114"/>
      <c r="AS177" s="4114"/>
      <c r="AT177" s="4114"/>
      <c r="AU177" s="4115"/>
      <c r="AV177" s="4116" t="s">
        <v>172</v>
      </c>
      <c r="AW177" s="4117"/>
      <c r="AX177" s="4117"/>
      <c r="AY177" s="4118"/>
    </row>
    <row r="178" spans="2:51" s="45" customFormat="1" ht="24.75" hidden="1" customHeight="1" x14ac:dyDescent="0.15">
      <c r="B178" s="3883"/>
      <c r="C178" s="3884"/>
      <c r="D178" s="3884"/>
      <c r="E178" s="3884"/>
      <c r="F178" s="3884"/>
      <c r="G178" s="3885"/>
      <c r="H178" s="4109" t="s">
        <v>21</v>
      </c>
      <c r="I178" s="3786"/>
      <c r="J178" s="3786"/>
      <c r="K178" s="3786"/>
      <c r="L178" s="3786"/>
      <c r="M178" s="4110"/>
      <c r="N178" s="3871"/>
      <c r="O178" s="3871"/>
      <c r="P178" s="3871"/>
      <c r="Q178" s="3871"/>
      <c r="R178" s="3871"/>
      <c r="S178" s="3871"/>
      <c r="T178" s="3871"/>
      <c r="U178" s="3871"/>
      <c r="V178" s="3871"/>
      <c r="W178" s="3871"/>
      <c r="X178" s="3871"/>
      <c r="Y178" s="3872"/>
      <c r="Z178" s="3859">
        <v>0</v>
      </c>
      <c r="AA178" s="3860"/>
      <c r="AB178" s="3860"/>
      <c r="AC178" s="3861"/>
      <c r="AD178" s="4109" t="s">
        <v>21</v>
      </c>
      <c r="AE178" s="3786"/>
      <c r="AF178" s="3786"/>
      <c r="AG178" s="3786"/>
      <c r="AH178" s="3786"/>
      <c r="AI178" s="4110"/>
      <c r="AJ178" s="3871"/>
      <c r="AK178" s="3871"/>
      <c r="AL178" s="3871"/>
      <c r="AM178" s="3871"/>
      <c r="AN178" s="3871"/>
      <c r="AO178" s="3871"/>
      <c r="AP178" s="3871"/>
      <c r="AQ178" s="3871"/>
      <c r="AR178" s="3871"/>
      <c r="AS178" s="3871"/>
      <c r="AT178" s="3871"/>
      <c r="AU178" s="3872"/>
      <c r="AV178" s="3859">
        <v>0</v>
      </c>
      <c r="AW178" s="3860"/>
      <c r="AX178" s="3860"/>
      <c r="AY178" s="4111"/>
    </row>
    <row r="179" spans="2:51" s="45" customFormat="1" ht="24.75" hidden="1" customHeight="1" x14ac:dyDescent="0.15">
      <c r="B179" s="3883"/>
      <c r="C179" s="3884"/>
      <c r="D179" s="3884"/>
      <c r="E179" s="3884"/>
      <c r="F179" s="3884"/>
      <c r="G179" s="3885"/>
      <c r="H179" s="4105" t="s">
        <v>207</v>
      </c>
      <c r="I179" s="4106"/>
      <c r="J179" s="4106"/>
      <c r="K179" s="4106"/>
      <c r="L179" s="4106"/>
      <c r="M179" s="4106"/>
      <c r="N179" s="4106"/>
      <c r="O179" s="4106"/>
      <c r="P179" s="4106"/>
      <c r="Q179" s="4106"/>
      <c r="R179" s="4106"/>
      <c r="S179" s="4106"/>
      <c r="T179" s="4106"/>
      <c r="U179" s="4106"/>
      <c r="V179" s="4106"/>
      <c r="W179" s="4106"/>
      <c r="X179" s="4106"/>
      <c r="Y179" s="4106"/>
      <c r="Z179" s="4106"/>
      <c r="AA179" s="4106"/>
      <c r="AB179" s="4106"/>
      <c r="AC179" s="4107"/>
      <c r="AD179" s="4105" t="s">
        <v>208</v>
      </c>
      <c r="AE179" s="4106"/>
      <c r="AF179" s="4106"/>
      <c r="AG179" s="4106"/>
      <c r="AH179" s="4106"/>
      <c r="AI179" s="4106"/>
      <c r="AJ179" s="4106"/>
      <c r="AK179" s="4106"/>
      <c r="AL179" s="4106"/>
      <c r="AM179" s="4106"/>
      <c r="AN179" s="4106"/>
      <c r="AO179" s="4106"/>
      <c r="AP179" s="4106"/>
      <c r="AQ179" s="4106"/>
      <c r="AR179" s="4106"/>
      <c r="AS179" s="4106"/>
      <c r="AT179" s="4106"/>
      <c r="AU179" s="4106"/>
      <c r="AV179" s="4106"/>
      <c r="AW179" s="4106"/>
      <c r="AX179" s="4106"/>
      <c r="AY179" s="4108"/>
    </row>
    <row r="180" spans="2:51" s="45" customFormat="1" ht="24.75" hidden="1" customHeight="1" x14ac:dyDescent="0.15">
      <c r="B180" s="3883"/>
      <c r="C180" s="3884"/>
      <c r="D180" s="3884"/>
      <c r="E180" s="3884"/>
      <c r="F180" s="3884"/>
      <c r="G180" s="3885"/>
      <c r="H180" s="4066" t="s">
        <v>37</v>
      </c>
      <c r="I180" s="3877"/>
      <c r="J180" s="3877"/>
      <c r="K180" s="3877"/>
      <c r="L180" s="3877"/>
      <c r="M180" s="4067" t="s">
        <v>76</v>
      </c>
      <c r="N180" s="3786"/>
      <c r="O180" s="3786"/>
      <c r="P180" s="3786"/>
      <c r="Q180" s="3786"/>
      <c r="R180" s="3786"/>
      <c r="S180" s="3786"/>
      <c r="T180" s="3786"/>
      <c r="U180" s="3786"/>
      <c r="V180" s="3786"/>
      <c r="W180" s="3786"/>
      <c r="X180" s="3786"/>
      <c r="Y180" s="3787"/>
      <c r="Z180" s="4063" t="s">
        <v>77</v>
      </c>
      <c r="AA180" s="4064"/>
      <c r="AB180" s="4064"/>
      <c r="AC180" s="4065"/>
      <c r="AD180" s="4066" t="s">
        <v>37</v>
      </c>
      <c r="AE180" s="3877"/>
      <c r="AF180" s="3877"/>
      <c r="AG180" s="3877"/>
      <c r="AH180" s="3877"/>
      <c r="AI180" s="4067" t="s">
        <v>76</v>
      </c>
      <c r="AJ180" s="3786"/>
      <c r="AK180" s="3786"/>
      <c r="AL180" s="3786"/>
      <c r="AM180" s="3786"/>
      <c r="AN180" s="3786"/>
      <c r="AO180" s="3786"/>
      <c r="AP180" s="3786"/>
      <c r="AQ180" s="3786"/>
      <c r="AR180" s="3786"/>
      <c r="AS180" s="3786"/>
      <c r="AT180" s="3786"/>
      <c r="AU180" s="3787"/>
      <c r="AV180" s="4063" t="s">
        <v>77</v>
      </c>
      <c r="AW180" s="4064"/>
      <c r="AX180" s="4064"/>
      <c r="AY180" s="4068"/>
    </row>
    <row r="181" spans="2:51" s="45" customFormat="1" ht="24.75" hidden="1" customHeight="1" x14ac:dyDescent="0.15">
      <c r="B181" s="3883"/>
      <c r="C181" s="3884"/>
      <c r="D181" s="3884"/>
      <c r="E181" s="3884"/>
      <c r="F181" s="3884"/>
      <c r="G181" s="3885"/>
      <c r="H181" s="4069" t="s">
        <v>172</v>
      </c>
      <c r="I181" s="3965"/>
      <c r="J181" s="3965"/>
      <c r="K181" s="3965"/>
      <c r="L181" s="3966"/>
      <c r="M181" s="4070" t="s">
        <v>172</v>
      </c>
      <c r="N181" s="4071"/>
      <c r="O181" s="4071"/>
      <c r="P181" s="4071"/>
      <c r="Q181" s="4071"/>
      <c r="R181" s="4071"/>
      <c r="S181" s="4071"/>
      <c r="T181" s="4071"/>
      <c r="U181" s="4071"/>
      <c r="V181" s="4071"/>
      <c r="W181" s="4071"/>
      <c r="X181" s="4071"/>
      <c r="Y181" s="4072"/>
      <c r="Z181" s="4073" t="s">
        <v>172</v>
      </c>
      <c r="AA181" s="4074"/>
      <c r="AB181" s="4074"/>
      <c r="AC181" s="4075"/>
      <c r="AD181" s="4069" t="s">
        <v>172</v>
      </c>
      <c r="AE181" s="3965"/>
      <c r="AF181" s="3965"/>
      <c r="AG181" s="3965"/>
      <c r="AH181" s="3966"/>
      <c r="AI181" s="4070" t="s">
        <v>172</v>
      </c>
      <c r="AJ181" s="4071"/>
      <c r="AK181" s="4071"/>
      <c r="AL181" s="4071"/>
      <c r="AM181" s="4071"/>
      <c r="AN181" s="4071"/>
      <c r="AO181" s="4071"/>
      <c r="AP181" s="4071"/>
      <c r="AQ181" s="4071"/>
      <c r="AR181" s="4071"/>
      <c r="AS181" s="4071"/>
      <c r="AT181" s="4071"/>
      <c r="AU181" s="4072"/>
      <c r="AV181" s="4073" t="s">
        <v>172</v>
      </c>
      <c r="AW181" s="4074"/>
      <c r="AX181" s="4074"/>
      <c r="AY181" s="4076"/>
    </row>
    <row r="182" spans="2:51" s="45" customFormat="1" ht="24.75" hidden="1" customHeight="1" x14ac:dyDescent="0.15">
      <c r="B182" s="3883"/>
      <c r="C182" s="3884"/>
      <c r="D182" s="3884"/>
      <c r="E182" s="3884"/>
      <c r="F182" s="3884"/>
      <c r="G182" s="3885"/>
      <c r="H182" s="4097" t="s">
        <v>172</v>
      </c>
      <c r="I182" s="3980"/>
      <c r="J182" s="3980"/>
      <c r="K182" s="3980"/>
      <c r="L182" s="3981"/>
      <c r="M182" s="4098" t="s">
        <v>172</v>
      </c>
      <c r="N182" s="4099"/>
      <c r="O182" s="4099"/>
      <c r="P182" s="4099"/>
      <c r="Q182" s="4099"/>
      <c r="R182" s="4099"/>
      <c r="S182" s="4099"/>
      <c r="T182" s="4099"/>
      <c r="U182" s="4099"/>
      <c r="V182" s="4099"/>
      <c r="W182" s="4099"/>
      <c r="X182" s="4099"/>
      <c r="Y182" s="4100"/>
      <c r="Z182" s="4101" t="s">
        <v>172</v>
      </c>
      <c r="AA182" s="4102"/>
      <c r="AB182" s="4102"/>
      <c r="AC182" s="4103"/>
      <c r="AD182" s="4097" t="s">
        <v>172</v>
      </c>
      <c r="AE182" s="3980"/>
      <c r="AF182" s="3980"/>
      <c r="AG182" s="3980"/>
      <c r="AH182" s="3981"/>
      <c r="AI182" s="4098" t="s">
        <v>172</v>
      </c>
      <c r="AJ182" s="4099"/>
      <c r="AK182" s="4099"/>
      <c r="AL182" s="4099"/>
      <c r="AM182" s="4099"/>
      <c r="AN182" s="4099"/>
      <c r="AO182" s="4099"/>
      <c r="AP182" s="4099"/>
      <c r="AQ182" s="4099"/>
      <c r="AR182" s="4099"/>
      <c r="AS182" s="4099"/>
      <c r="AT182" s="4099"/>
      <c r="AU182" s="4100"/>
      <c r="AV182" s="4101" t="s">
        <v>172</v>
      </c>
      <c r="AW182" s="4102"/>
      <c r="AX182" s="4102"/>
      <c r="AY182" s="4104"/>
    </row>
    <row r="183" spans="2:51" s="45" customFormat="1" ht="24.75" hidden="1" customHeight="1" x14ac:dyDescent="0.15">
      <c r="B183" s="3883"/>
      <c r="C183" s="3884"/>
      <c r="D183" s="3884"/>
      <c r="E183" s="3884"/>
      <c r="F183" s="3884"/>
      <c r="G183" s="3885"/>
      <c r="H183" s="4097" t="s">
        <v>172</v>
      </c>
      <c r="I183" s="3980"/>
      <c r="J183" s="3980"/>
      <c r="K183" s="3980"/>
      <c r="L183" s="3981"/>
      <c r="M183" s="4098" t="s">
        <v>172</v>
      </c>
      <c r="N183" s="4099"/>
      <c r="O183" s="4099"/>
      <c r="P183" s="4099"/>
      <c r="Q183" s="4099"/>
      <c r="R183" s="4099"/>
      <c r="S183" s="4099"/>
      <c r="T183" s="4099"/>
      <c r="U183" s="4099"/>
      <c r="V183" s="4099"/>
      <c r="W183" s="4099"/>
      <c r="X183" s="4099"/>
      <c r="Y183" s="4100"/>
      <c r="Z183" s="4101" t="s">
        <v>172</v>
      </c>
      <c r="AA183" s="4102"/>
      <c r="AB183" s="4102"/>
      <c r="AC183" s="4103"/>
      <c r="AD183" s="4097" t="s">
        <v>172</v>
      </c>
      <c r="AE183" s="3980"/>
      <c r="AF183" s="3980"/>
      <c r="AG183" s="3980"/>
      <c r="AH183" s="3981"/>
      <c r="AI183" s="4098" t="s">
        <v>172</v>
      </c>
      <c r="AJ183" s="4099"/>
      <c r="AK183" s="4099"/>
      <c r="AL183" s="4099"/>
      <c r="AM183" s="4099"/>
      <c r="AN183" s="4099"/>
      <c r="AO183" s="4099"/>
      <c r="AP183" s="4099"/>
      <c r="AQ183" s="4099"/>
      <c r="AR183" s="4099"/>
      <c r="AS183" s="4099"/>
      <c r="AT183" s="4099"/>
      <c r="AU183" s="4100"/>
      <c r="AV183" s="4101" t="s">
        <v>172</v>
      </c>
      <c r="AW183" s="4102"/>
      <c r="AX183" s="4102"/>
      <c r="AY183" s="4104"/>
    </row>
    <row r="184" spans="2:51" s="45" customFormat="1" ht="24.75" hidden="1" customHeight="1" x14ac:dyDescent="0.15">
      <c r="B184" s="3883"/>
      <c r="C184" s="3884"/>
      <c r="D184" s="3884"/>
      <c r="E184" s="3884"/>
      <c r="F184" s="3884"/>
      <c r="G184" s="3885"/>
      <c r="H184" s="4097" t="s">
        <v>172</v>
      </c>
      <c r="I184" s="3980"/>
      <c r="J184" s="3980"/>
      <c r="K184" s="3980"/>
      <c r="L184" s="3981"/>
      <c r="M184" s="4098" t="s">
        <v>172</v>
      </c>
      <c r="N184" s="4099"/>
      <c r="O184" s="4099"/>
      <c r="P184" s="4099"/>
      <c r="Q184" s="4099"/>
      <c r="R184" s="4099"/>
      <c r="S184" s="4099"/>
      <c r="T184" s="4099"/>
      <c r="U184" s="4099"/>
      <c r="V184" s="4099"/>
      <c r="W184" s="4099"/>
      <c r="X184" s="4099"/>
      <c r="Y184" s="4100"/>
      <c r="Z184" s="4101" t="s">
        <v>172</v>
      </c>
      <c r="AA184" s="4102"/>
      <c r="AB184" s="4102"/>
      <c r="AC184" s="4103"/>
      <c r="AD184" s="4097" t="s">
        <v>172</v>
      </c>
      <c r="AE184" s="3980"/>
      <c r="AF184" s="3980"/>
      <c r="AG184" s="3980"/>
      <c r="AH184" s="3981"/>
      <c r="AI184" s="4098" t="s">
        <v>172</v>
      </c>
      <c r="AJ184" s="4099"/>
      <c r="AK184" s="4099"/>
      <c r="AL184" s="4099"/>
      <c r="AM184" s="4099"/>
      <c r="AN184" s="4099"/>
      <c r="AO184" s="4099"/>
      <c r="AP184" s="4099"/>
      <c r="AQ184" s="4099"/>
      <c r="AR184" s="4099"/>
      <c r="AS184" s="4099"/>
      <c r="AT184" s="4099"/>
      <c r="AU184" s="4100"/>
      <c r="AV184" s="4101" t="s">
        <v>172</v>
      </c>
      <c r="AW184" s="4102"/>
      <c r="AX184" s="4102"/>
      <c r="AY184" s="4104"/>
    </row>
    <row r="185" spans="2:51" s="45" customFormat="1" ht="24.75" hidden="1" customHeight="1" x14ac:dyDescent="0.15">
      <c r="B185" s="3883"/>
      <c r="C185" s="3884"/>
      <c r="D185" s="3884"/>
      <c r="E185" s="3884"/>
      <c r="F185" s="3884"/>
      <c r="G185" s="3885"/>
      <c r="H185" s="4097" t="s">
        <v>172</v>
      </c>
      <c r="I185" s="3980"/>
      <c r="J185" s="3980"/>
      <c r="K185" s="3980"/>
      <c r="L185" s="3981"/>
      <c r="M185" s="4098" t="s">
        <v>172</v>
      </c>
      <c r="N185" s="4099"/>
      <c r="O185" s="4099"/>
      <c r="P185" s="4099"/>
      <c r="Q185" s="4099"/>
      <c r="R185" s="4099"/>
      <c r="S185" s="4099"/>
      <c r="T185" s="4099"/>
      <c r="U185" s="4099"/>
      <c r="V185" s="4099"/>
      <c r="W185" s="4099"/>
      <c r="X185" s="4099"/>
      <c r="Y185" s="4100"/>
      <c r="Z185" s="4101" t="s">
        <v>172</v>
      </c>
      <c r="AA185" s="4102"/>
      <c r="AB185" s="4102"/>
      <c r="AC185" s="4102"/>
      <c r="AD185" s="4097" t="s">
        <v>172</v>
      </c>
      <c r="AE185" s="3980"/>
      <c r="AF185" s="3980"/>
      <c r="AG185" s="3980"/>
      <c r="AH185" s="3981"/>
      <c r="AI185" s="4098" t="s">
        <v>172</v>
      </c>
      <c r="AJ185" s="4099"/>
      <c r="AK185" s="4099"/>
      <c r="AL185" s="4099"/>
      <c r="AM185" s="4099"/>
      <c r="AN185" s="4099"/>
      <c r="AO185" s="4099"/>
      <c r="AP185" s="4099"/>
      <c r="AQ185" s="4099"/>
      <c r="AR185" s="4099"/>
      <c r="AS185" s="4099"/>
      <c r="AT185" s="4099"/>
      <c r="AU185" s="4100"/>
      <c r="AV185" s="4101" t="s">
        <v>172</v>
      </c>
      <c r="AW185" s="4102"/>
      <c r="AX185" s="4102"/>
      <c r="AY185" s="4104"/>
    </row>
    <row r="186" spans="2:51" s="45" customFormat="1" ht="24.75" hidden="1" customHeight="1" x14ac:dyDescent="0.15">
      <c r="B186" s="3883"/>
      <c r="C186" s="3884"/>
      <c r="D186" s="3884"/>
      <c r="E186" s="3884"/>
      <c r="F186" s="3884"/>
      <c r="G186" s="3885"/>
      <c r="H186" s="4097" t="s">
        <v>172</v>
      </c>
      <c r="I186" s="3980"/>
      <c r="J186" s="3980"/>
      <c r="K186" s="3980"/>
      <c r="L186" s="3981"/>
      <c r="M186" s="4098" t="s">
        <v>172</v>
      </c>
      <c r="N186" s="4099"/>
      <c r="O186" s="4099"/>
      <c r="P186" s="4099"/>
      <c r="Q186" s="4099"/>
      <c r="R186" s="4099"/>
      <c r="S186" s="4099"/>
      <c r="T186" s="4099"/>
      <c r="U186" s="4099"/>
      <c r="V186" s="4099"/>
      <c r="W186" s="4099"/>
      <c r="X186" s="4099"/>
      <c r="Y186" s="4100"/>
      <c r="Z186" s="4101" t="s">
        <v>172</v>
      </c>
      <c r="AA186" s="4102"/>
      <c r="AB186" s="4102"/>
      <c r="AC186" s="4102"/>
      <c r="AD186" s="4097" t="s">
        <v>172</v>
      </c>
      <c r="AE186" s="3980"/>
      <c r="AF186" s="3980"/>
      <c r="AG186" s="3980"/>
      <c r="AH186" s="3981"/>
      <c r="AI186" s="4098" t="s">
        <v>172</v>
      </c>
      <c r="AJ186" s="4099"/>
      <c r="AK186" s="4099"/>
      <c r="AL186" s="4099"/>
      <c r="AM186" s="4099"/>
      <c r="AN186" s="4099"/>
      <c r="AO186" s="4099"/>
      <c r="AP186" s="4099"/>
      <c r="AQ186" s="4099"/>
      <c r="AR186" s="4099"/>
      <c r="AS186" s="4099"/>
      <c r="AT186" s="4099"/>
      <c r="AU186" s="4100"/>
      <c r="AV186" s="4101" t="s">
        <v>172</v>
      </c>
      <c r="AW186" s="4102"/>
      <c r="AX186" s="4102"/>
      <c r="AY186" s="4104"/>
    </row>
    <row r="187" spans="2:51" s="45" customFormat="1" ht="24.75" hidden="1" customHeight="1" x14ac:dyDescent="0.15">
      <c r="B187" s="3883"/>
      <c r="C187" s="3884"/>
      <c r="D187" s="3884"/>
      <c r="E187" s="3884"/>
      <c r="F187" s="3884"/>
      <c r="G187" s="3885"/>
      <c r="H187" s="4097" t="s">
        <v>172</v>
      </c>
      <c r="I187" s="3980"/>
      <c r="J187" s="3980"/>
      <c r="K187" s="3980"/>
      <c r="L187" s="3981"/>
      <c r="M187" s="4098" t="s">
        <v>172</v>
      </c>
      <c r="N187" s="4099"/>
      <c r="O187" s="4099"/>
      <c r="P187" s="4099"/>
      <c r="Q187" s="4099"/>
      <c r="R187" s="4099"/>
      <c r="S187" s="4099"/>
      <c r="T187" s="4099"/>
      <c r="U187" s="4099"/>
      <c r="V187" s="4099"/>
      <c r="W187" s="4099"/>
      <c r="X187" s="4099"/>
      <c r="Y187" s="4100"/>
      <c r="Z187" s="4101" t="s">
        <v>172</v>
      </c>
      <c r="AA187" s="4102"/>
      <c r="AB187" s="4102"/>
      <c r="AC187" s="4102"/>
      <c r="AD187" s="4097" t="s">
        <v>172</v>
      </c>
      <c r="AE187" s="3980"/>
      <c r="AF187" s="3980"/>
      <c r="AG187" s="3980"/>
      <c r="AH187" s="3981"/>
      <c r="AI187" s="4098" t="s">
        <v>172</v>
      </c>
      <c r="AJ187" s="4099"/>
      <c r="AK187" s="4099"/>
      <c r="AL187" s="4099"/>
      <c r="AM187" s="4099"/>
      <c r="AN187" s="4099"/>
      <c r="AO187" s="4099"/>
      <c r="AP187" s="4099"/>
      <c r="AQ187" s="4099"/>
      <c r="AR187" s="4099"/>
      <c r="AS187" s="4099"/>
      <c r="AT187" s="4099"/>
      <c r="AU187" s="4100"/>
      <c r="AV187" s="4101" t="s">
        <v>172</v>
      </c>
      <c r="AW187" s="4102"/>
      <c r="AX187" s="4102"/>
      <c r="AY187" s="4104"/>
    </row>
    <row r="188" spans="2:51" s="45" customFormat="1" ht="24.75" hidden="1" customHeight="1" x14ac:dyDescent="0.15">
      <c r="B188" s="3883"/>
      <c r="C188" s="3884"/>
      <c r="D188" s="3884"/>
      <c r="E188" s="3884"/>
      <c r="F188" s="3884"/>
      <c r="G188" s="3885"/>
      <c r="H188" s="4112" t="s">
        <v>172</v>
      </c>
      <c r="I188" s="3986"/>
      <c r="J188" s="3986"/>
      <c r="K188" s="3986"/>
      <c r="L188" s="3987"/>
      <c r="M188" s="4113" t="s">
        <v>172</v>
      </c>
      <c r="N188" s="4114"/>
      <c r="O188" s="4114"/>
      <c r="P188" s="4114"/>
      <c r="Q188" s="4114"/>
      <c r="R188" s="4114"/>
      <c r="S188" s="4114"/>
      <c r="T188" s="4114"/>
      <c r="U188" s="4114"/>
      <c r="V188" s="4114"/>
      <c r="W188" s="4114"/>
      <c r="X188" s="4114"/>
      <c r="Y188" s="4115"/>
      <c r="Z188" s="4116" t="s">
        <v>172</v>
      </c>
      <c r="AA188" s="4117"/>
      <c r="AB188" s="4117"/>
      <c r="AC188" s="4117"/>
      <c r="AD188" s="4112" t="s">
        <v>172</v>
      </c>
      <c r="AE188" s="3986"/>
      <c r="AF188" s="3986"/>
      <c r="AG188" s="3986"/>
      <c r="AH188" s="3987"/>
      <c r="AI188" s="4113" t="s">
        <v>172</v>
      </c>
      <c r="AJ188" s="4114"/>
      <c r="AK188" s="4114"/>
      <c r="AL188" s="4114"/>
      <c r="AM188" s="4114"/>
      <c r="AN188" s="4114"/>
      <c r="AO188" s="4114"/>
      <c r="AP188" s="4114"/>
      <c r="AQ188" s="4114"/>
      <c r="AR188" s="4114"/>
      <c r="AS188" s="4114"/>
      <c r="AT188" s="4114"/>
      <c r="AU188" s="4115"/>
      <c r="AV188" s="4116" t="s">
        <v>172</v>
      </c>
      <c r="AW188" s="4117"/>
      <c r="AX188" s="4117"/>
      <c r="AY188" s="4118"/>
    </row>
    <row r="189" spans="2:51" s="45" customFormat="1" ht="24.75" hidden="1" customHeight="1" x14ac:dyDescent="0.15">
      <c r="B189" s="3883"/>
      <c r="C189" s="3884"/>
      <c r="D189" s="3884"/>
      <c r="E189" s="3884"/>
      <c r="F189" s="3884"/>
      <c r="G189" s="3885"/>
      <c r="H189" s="4109" t="s">
        <v>21</v>
      </c>
      <c r="I189" s="3786"/>
      <c r="J189" s="3786"/>
      <c r="K189" s="3786"/>
      <c r="L189" s="3786"/>
      <c r="M189" s="4110"/>
      <c r="N189" s="3871"/>
      <c r="O189" s="3871"/>
      <c r="P189" s="3871"/>
      <c r="Q189" s="3871"/>
      <c r="R189" s="3871"/>
      <c r="S189" s="3871"/>
      <c r="T189" s="3871"/>
      <c r="U189" s="3871"/>
      <c r="V189" s="3871"/>
      <c r="W189" s="3871"/>
      <c r="X189" s="3871"/>
      <c r="Y189" s="3872"/>
      <c r="Z189" s="3859">
        <v>0</v>
      </c>
      <c r="AA189" s="3860"/>
      <c r="AB189" s="3860"/>
      <c r="AC189" s="3861"/>
      <c r="AD189" s="4109" t="s">
        <v>21</v>
      </c>
      <c r="AE189" s="3786"/>
      <c r="AF189" s="3786"/>
      <c r="AG189" s="3786"/>
      <c r="AH189" s="3786"/>
      <c r="AI189" s="4110"/>
      <c r="AJ189" s="3871"/>
      <c r="AK189" s="3871"/>
      <c r="AL189" s="3871"/>
      <c r="AM189" s="3871"/>
      <c r="AN189" s="3871"/>
      <c r="AO189" s="3871"/>
      <c r="AP189" s="3871"/>
      <c r="AQ189" s="3871"/>
      <c r="AR189" s="3871"/>
      <c r="AS189" s="3871"/>
      <c r="AT189" s="3871"/>
      <c r="AU189" s="3872"/>
      <c r="AV189" s="3859">
        <v>0</v>
      </c>
      <c r="AW189" s="3860"/>
      <c r="AX189" s="3860"/>
      <c r="AY189" s="4111"/>
    </row>
    <row r="190" spans="2:51" s="45" customFormat="1" ht="24.75" hidden="1" customHeight="1" x14ac:dyDescent="0.15">
      <c r="B190" s="3883"/>
      <c r="C190" s="3884"/>
      <c r="D190" s="3884"/>
      <c r="E190" s="3884"/>
      <c r="F190" s="3884"/>
      <c r="G190" s="3885"/>
      <c r="H190" s="4105" t="s">
        <v>209</v>
      </c>
      <c r="I190" s="4106"/>
      <c r="J190" s="4106"/>
      <c r="K190" s="4106"/>
      <c r="L190" s="4106"/>
      <c r="M190" s="4106"/>
      <c r="N190" s="4106"/>
      <c r="O190" s="4106"/>
      <c r="P190" s="4106"/>
      <c r="Q190" s="4106"/>
      <c r="R190" s="4106"/>
      <c r="S190" s="4106"/>
      <c r="T190" s="4106"/>
      <c r="U190" s="4106"/>
      <c r="V190" s="4106"/>
      <c r="W190" s="4106"/>
      <c r="X190" s="4106"/>
      <c r="Y190" s="4106"/>
      <c r="Z190" s="4106"/>
      <c r="AA190" s="4106"/>
      <c r="AB190" s="4106"/>
      <c r="AC190" s="4107"/>
      <c r="AD190" s="4105" t="s">
        <v>210</v>
      </c>
      <c r="AE190" s="4106"/>
      <c r="AF190" s="4106"/>
      <c r="AG190" s="4106"/>
      <c r="AH190" s="4106"/>
      <c r="AI190" s="4106"/>
      <c r="AJ190" s="4106"/>
      <c r="AK190" s="4106"/>
      <c r="AL190" s="4106"/>
      <c r="AM190" s="4106"/>
      <c r="AN190" s="4106"/>
      <c r="AO190" s="4106"/>
      <c r="AP190" s="4106"/>
      <c r="AQ190" s="4106"/>
      <c r="AR190" s="4106"/>
      <c r="AS190" s="4106"/>
      <c r="AT190" s="4106"/>
      <c r="AU190" s="4106"/>
      <c r="AV190" s="4106"/>
      <c r="AW190" s="4106"/>
      <c r="AX190" s="4106"/>
      <c r="AY190" s="4108"/>
    </row>
    <row r="191" spans="2:51" s="45" customFormat="1" ht="24.75" hidden="1" customHeight="1" x14ac:dyDescent="0.15">
      <c r="B191" s="3883"/>
      <c r="C191" s="3884"/>
      <c r="D191" s="3884"/>
      <c r="E191" s="3884"/>
      <c r="F191" s="3884"/>
      <c r="G191" s="3885"/>
      <c r="H191" s="4066" t="s">
        <v>37</v>
      </c>
      <c r="I191" s="3877"/>
      <c r="J191" s="3877"/>
      <c r="K191" s="3877"/>
      <c r="L191" s="3877"/>
      <c r="M191" s="4067" t="s">
        <v>76</v>
      </c>
      <c r="N191" s="3786"/>
      <c r="O191" s="3786"/>
      <c r="P191" s="3786"/>
      <c r="Q191" s="3786"/>
      <c r="R191" s="3786"/>
      <c r="S191" s="3786"/>
      <c r="T191" s="3786"/>
      <c r="U191" s="3786"/>
      <c r="V191" s="3786"/>
      <c r="W191" s="3786"/>
      <c r="X191" s="3786"/>
      <c r="Y191" s="3787"/>
      <c r="Z191" s="4063" t="s">
        <v>77</v>
      </c>
      <c r="AA191" s="4064"/>
      <c r="AB191" s="4064"/>
      <c r="AC191" s="4065"/>
      <c r="AD191" s="4066" t="s">
        <v>37</v>
      </c>
      <c r="AE191" s="3877"/>
      <c r="AF191" s="3877"/>
      <c r="AG191" s="3877"/>
      <c r="AH191" s="3877"/>
      <c r="AI191" s="4067" t="s">
        <v>76</v>
      </c>
      <c r="AJ191" s="3786"/>
      <c r="AK191" s="3786"/>
      <c r="AL191" s="3786"/>
      <c r="AM191" s="3786"/>
      <c r="AN191" s="3786"/>
      <c r="AO191" s="3786"/>
      <c r="AP191" s="3786"/>
      <c r="AQ191" s="3786"/>
      <c r="AR191" s="3786"/>
      <c r="AS191" s="3786"/>
      <c r="AT191" s="3786"/>
      <c r="AU191" s="3787"/>
      <c r="AV191" s="4063" t="s">
        <v>77</v>
      </c>
      <c r="AW191" s="4064"/>
      <c r="AX191" s="4064"/>
      <c r="AY191" s="4068"/>
    </row>
    <row r="192" spans="2:51" s="45" customFormat="1" ht="24.75" hidden="1" customHeight="1" x14ac:dyDescent="0.15">
      <c r="B192" s="3883"/>
      <c r="C192" s="3884"/>
      <c r="D192" s="3884"/>
      <c r="E192" s="3884"/>
      <c r="F192" s="3884"/>
      <c r="G192" s="3885"/>
      <c r="H192" s="4069" t="s">
        <v>172</v>
      </c>
      <c r="I192" s="3965"/>
      <c r="J192" s="3965"/>
      <c r="K192" s="3965"/>
      <c r="L192" s="3966"/>
      <c r="M192" s="4070" t="s">
        <v>172</v>
      </c>
      <c r="N192" s="4071"/>
      <c r="O192" s="4071"/>
      <c r="P192" s="4071"/>
      <c r="Q192" s="4071"/>
      <c r="R192" s="4071"/>
      <c r="S192" s="4071"/>
      <c r="T192" s="4071"/>
      <c r="U192" s="4071"/>
      <c r="V192" s="4071"/>
      <c r="W192" s="4071"/>
      <c r="X192" s="4071"/>
      <c r="Y192" s="4072"/>
      <c r="Z192" s="4073" t="s">
        <v>172</v>
      </c>
      <c r="AA192" s="4074"/>
      <c r="AB192" s="4074"/>
      <c r="AC192" s="4075"/>
      <c r="AD192" s="4069" t="s">
        <v>172</v>
      </c>
      <c r="AE192" s="3965"/>
      <c r="AF192" s="3965"/>
      <c r="AG192" s="3965"/>
      <c r="AH192" s="3966"/>
      <c r="AI192" s="4070" t="s">
        <v>172</v>
      </c>
      <c r="AJ192" s="4071"/>
      <c r="AK192" s="4071"/>
      <c r="AL192" s="4071"/>
      <c r="AM192" s="4071"/>
      <c r="AN192" s="4071"/>
      <c r="AO192" s="4071"/>
      <c r="AP192" s="4071"/>
      <c r="AQ192" s="4071"/>
      <c r="AR192" s="4071"/>
      <c r="AS192" s="4071"/>
      <c r="AT192" s="4071"/>
      <c r="AU192" s="4072"/>
      <c r="AV192" s="4073" t="s">
        <v>172</v>
      </c>
      <c r="AW192" s="4074"/>
      <c r="AX192" s="4074"/>
      <c r="AY192" s="4076"/>
    </row>
    <row r="193" spans="2:51" s="45" customFormat="1" ht="24.75" hidden="1" customHeight="1" x14ac:dyDescent="0.15">
      <c r="B193" s="3883"/>
      <c r="C193" s="3884"/>
      <c r="D193" s="3884"/>
      <c r="E193" s="3884"/>
      <c r="F193" s="3884"/>
      <c r="G193" s="3885"/>
      <c r="H193" s="4097" t="s">
        <v>172</v>
      </c>
      <c r="I193" s="3980"/>
      <c r="J193" s="3980"/>
      <c r="K193" s="3980"/>
      <c r="L193" s="3981"/>
      <c r="M193" s="4098" t="s">
        <v>172</v>
      </c>
      <c r="N193" s="4099"/>
      <c r="O193" s="4099"/>
      <c r="P193" s="4099"/>
      <c r="Q193" s="4099"/>
      <c r="R193" s="4099"/>
      <c r="S193" s="4099"/>
      <c r="T193" s="4099"/>
      <c r="U193" s="4099"/>
      <c r="V193" s="4099"/>
      <c r="W193" s="4099"/>
      <c r="X193" s="4099"/>
      <c r="Y193" s="4100"/>
      <c r="Z193" s="4101" t="s">
        <v>172</v>
      </c>
      <c r="AA193" s="4102"/>
      <c r="AB193" s="4102"/>
      <c r="AC193" s="4103"/>
      <c r="AD193" s="4097" t="s">
        <v>172</v>
      </c>
      <c r="AE193" s="3980"/>
      <c r="AF193" s="3980"/>
      <c r="AG193" s="3980"/>
      <c r="AH193" s="3981"/>
      <c r="AI193" s="4098" t="s">
        <v>172</v>
      </c>
      <c r="AJ193" s="4099"/>
      <c r="AK193" s="4099"/>
      <c r="AL193" s="4099"/>
      <c r="AM193" s="4099"/>
      <c r="AN193" s="4099"/>
      <c r="AO193" s="4099"/>
      <c r="AP193" s="4099"/>
      <c r="AQ193" s="4099"/>
      <c r="AR193" s="4099"/>
      <c r="AS193" s="4099"/>
      <c r="AT193" s="4099"/>
      <c r="AU193" s="4100"/>
      <c r="AV193" s="4101" t="s">
        <v>172</v>
      </c>
      <c r="AW193" s="4102"/>
      <c r="AX193" s="4102"/>
      <c r="AY193" s="4104"/>
    </row>
    <row r="194" spans="2:51" s="45" customFormat="1" ht="24.75" hidden="1" customHeight="1" x14ac:dyDescent="0.15">
      <c r="B194" s="3883"/>
      <c r="C194" s="3884"/>
      <c r="D194" s="3884"/>
      <c r="E194" s="3884"/>
      <c r="F194" s="3884"/>
      <c r="G194" s="3885"/>
      <c r="H194" s="4097" t="s">
        <v>172</v>
      </c>
      <c r="I194" s="3980"/>
      <c r="J194" s="3980"/>
      <c r="K194" s="3980"/>
      <c r="L194" s="3981"/>
      <c r="M194" s="4098" t="s">
        <v>172</v>
      </c>
      <c r="N194" s="4099"/>
      <c r="O194" s="4099"/>
      <c r="P194" s="4099"/>
      <c r="Q194" s="4099"/>
      <c r="R194" s="4099"/>
      <c r="S194" s="4099"/>
      <c r="T194" s="4099"/>
      <c r="U194" s="4099"/>
      <c r="V194" s="4099"/>
      <c r="W194" s="4099"/>
      <c r="X194" s="4099"/>
      <c r="Y194" s="4100"/>
      <c r="Z194" s="4101" t="s">
        <v>172</v>
      </c>
      <c r="AA194" s="4102"/>
      <c r="AB194" s="4102"/>
      <c r="AC194" s="4103"/>
      <c r="AD194" s="4097" t="s">
        <v>172</v>
      </c>
      <c r="AE194" s="3980"/>
      <c r="AF194" s="3980"/>
      <c r="AG194" s="3980"/>
      <c r="AH194" s="3981"/>
      <c r="AI194" s="4098" t="s">
        <v>172</v>
      </c>
      <c r="AJ194" s="4099"/>
      <c r="AK194" s="4099"/>
      <c r="AL194" s="4099"/>
      <c r="AM194" s="4099"/>
      <c r="AN194" s="4099"/>
      <c r="AO194" s="4099"/>
      <c r="AP194" s="4099"/>
      <c r="AQ194" s="4099"/>
      <c r="AR194" s="4099"/>
      <c r="AS194" s="4099"/>
      <c r="AT194" s="4099"/>
      <c r="AU194" s="4100"/>
      <c r="AV194" s="4101" t="s">
        <v>172</v>
      </c>
      <c r="AW194" s="4102"/>
      <c r="AX194" s="4102"/>
      <c r="AY194" s="4104"/>
    </row>
    <row r="195" spans="2:51" s="45" customFormat="1" ht="24.75" hidden="1" customHeight="1" x14ac:dyDescent="0.15">
      <c r="B195" s="3883"/>
      <c r="C195" s="3884"/>
      <c r="D195" s="3884"/>
      <c r="E195" s="3884"/>
      <c r="F195" s="3884"/>
      <c r="G195" s="3885"/>
      <c r="H195" s="4097" t="s">
        <v>172</v>
      </c>
      <c r="I195" s="3980"/>
      <c r="J195" s="3980"/>
      <c r="K195" s="3980"/>
      <c r="L195" s="3981"/>
      <c r="M195" s="4098" t="s">
        <v>172</v>
      </c>
      <c r="N195" s="4099"/>
      <c r="O195" s="4099"/>
      <c r="P195" s="4099"/>
      <c r="Q195" s="4099"/>
      <c r="R195" s="4099"/>
      <c r="S195" s="4099"/>
      <c r="T195" s="4099"/>
      <c r="U195" s="4099"/>
      <c r="V195" s="4099"/>
      <c r="W195" s="4099"/>
      <c r="X195" s="4099"/>
      <c r="Y195" s="4100"/>
      <c r="Z195" s="4101" t="s">
        <v>172</v>
      </c>
      <c r="AA195" s="4102"/>
      <c r="AB195" s="4102"/>
      <c r="AC195" s="4103"/>
      <c r="AD195" s="4097" t="s">
        <v>172</v>
      </c>
      <c r="AE195" s="3980"/>
      <c r="AF195" s="3980"/>
      <c r="AG195" s="3980"/>
      <c r="AH195" s="3981"/>
      <c r="AI195" s="4098" t="s">
        <v>172</v>
      </c>
      <c r="AJ195" s="4099"/>
      <c r="AK195" s="4099"/>
      <c r="AL195" s="4099"/>
      <c r="AM195" s="4099"/>
      <c r="AN195" s="4099"/>
      <c r="AO195" s="4099"/>
      <c r="AP195" s="4099"/>
      <c r="AQ195" s="4099"/>
      <c r="AR195" s="4099"/>
      <c r="AS195" s="4099"/>
      <c r="AT195" s="4099"/>
      <c r="AU195" s="4100"/>
      <c r="AV195" s="4101" t="s">
        <v>172</v>
      </c>
      <c r="AW195" s="4102"/>
      <c r="AX195" s="4102"/>
      <c r="AY195" s="4104"/>
    </row>
    <row r="196" spans="2:51" s="45" customFormat="1" ht="24.75" hidden="1" customHeight="1" x14ac:dyDescent="0.15">
      <c r="B196" s="3883"/>
      <c r="C196" s="3884"/>
      <c r="D196" s="3884"/>
      <c r="E196" s="3884"/>
      <c r="F196" s="3884"/>
      <c r="G196" s="3885"/>
      <c r="H196" s="4097" t="s">
        <v>172</v>
      </c>
      <c r="I196" s="3980"/>
      <c r="J196" s="3980"/>
      <c r="K196" s="3980"/>
      <c r="L196" s="3981"/>
      <c r="M196" s="4098" t="s">
        <v>172</v>
      </c>
      <c r="N196" s="4099"/>
      <c r="O196" s="4099"/>
      <c r="P196" s="4099"/>
      <c r="Q196" s="4099"/>
      <c r="R196" s="4099"/>
      <c r="S196" s="4099"/>
      <c r="T196" s="4099"/>
      <c r="U196" s="4099"/>
      <c r="V196" s="4099"/>
      <c r="W196" s="4099"/>
      <c r="X196" s="4099"/>
      <c r="Y196" s="4100"/>
      <c r="Z196" s="4101" t="s">
        <v>172</v>
      </c>
      <c r="AA196" s="4102"/>
      <c r="AB196" s="4102"/>
      <c r="AC196" s="4102"/>
      <c r="AD196" s="4097" t="s">
        <v>172</v>
      </c>
      <c r="AE196" s="3980"/>
      <c r="AF196" s="3980"/>
      <c r="AG196" s="3980"/>
      <c r="AH196" s="3981"/>
      <c r="AI196" s="4098" t="s">
        <v>172</v>
      </c>
      <c r="AJ196" s="4099"/>
      <c r="AK196" s="4099"/>
      <c r="AL196" s="4099"/>
      <c r="AM196" s="4099"/>
      <c r="AN196" s="4099"/>
      <c r="AO196" s="4099"/>
      <c r="AP196" s="4099"/>
      <c r="AQ196" s="4099"/>
      <c r="AR196" s="4099"/>
      <c r="AS196" s="4099"/>
      <c r="AT196" s="4099"/>
      <c r="AU196" s="4100"/>
      <c r="AV196" s="4101" t="s">
        <v>172</v>
      </c>
      <c r="AW196" s="4102"/>
      <c r="AX196" s="4102"/>
      <c r="AY196" s="4104"/>
    </row>
    <row r="197" spans="2:51" s="45" customFormat="1" ht="24.75" hidden="1" customHeight="1" x14ac:dyDescent="0.15">
      <c r="B197" s="3883"/>
      <c r="C197" s="3884"/>
      <c r="D197" s="3884"/>
      <c r="E197" s="3884"/>
      <c r="F197" s="3884"/>
      <c r="G197" s="3885"/>
      <c r="H197" s="4097" t="s">
        <v>172</v>
      </c>
      <c r="I197" s="3980"/>
      <c r="J197" s="3980"/>
      <c r="K197" s="3980"/>
      <c r="L197" s="3981"/>
      <c r="M197" s="4098" t="s">
        <v>172</v>
      </c>
      <c r="N197" s="4099"/>
      <c r="O197" s="4099"/>
      <c r="P197" s="4099"/>
      <c r="Q197" s="4099"/>
      <c r="R197" s="4099"/>
      <c r="S197" s="4099"/>
      <c r="T197" s="4099"/>
      <c r="U197" s="4099"/>
      <c r="V197" s="4099"/>
      <c r="W197" s="4099"/>
      <c r="X197" s="4099"/>
      <c r="Y197" s="4100"/>
      <c r="Z197" s="4101" t="s">
        <v>172</v>
      </c>
      <c r="AA197" s="4102"/>
      <c r="AB197" s="4102"/>
      <c r="AC197" s="4102"/>
      <c r="AD197" s="4097" t="s">
        <v>172</v>
      </c>
      <c r="AE197" s="3980"/>
      <c r="AF197" s="3980"/>
      <c r="AG197" s="3980"/>
      <c r="AH197" s="3981"/>
      <c r="AI197" s="4098" t="s">
        <v>172</v>
      </c>
      <c r="AJ197" s="4099"/>
      <c r="AK197" s="4099"/>
      <c r="AL197" s="4099"/>
      <c r="AM197" s="4099"/>
      <c r="AN197" s="4099"/>
      <c r="AO197" s="4099"/>
      <c r="AP197" s="4099"/>
      <c r="AQ197" s="4099"/>
      <c r="AR197" s="4099"/>
      <c r="AS197" s="4099"/>
      <c r="AT197" s="4099"/>
      <c r="AU197" s="4100"/>
      <c r="AV197" s="4101" t="s">
        <v>172</v>
      </c>
      <c r="AW197" s="4102"/>
      <c r="AX197" s="4102"/>
      <c r="AY197" s="4104"/>
    </row>
    <row r="198" spans="2:51" s="45" customFormat="1" ht="24.75" hidden="1" customHeight="1" x14ac:dyDescent="0.15">
      <c r="B198" s="3883"/>
      <c r="C198" s="3884"/>
      <c r="D198" s="3884"/>
      <c r="E198" s="3884"/>
      <c r="F198" s="3884"/>
      <c r="G198" s="3885"/>
      <c r="H198" s="4097" t="s">
        <v>172</v>
      </c>
      <c r="I198" s="3980"/>
      <c r="J198" s="3980"/>
      <c r="K198" s="3980"/>
      <c r="L198" s="3981"/>
      <c r="M198" s="4098" t="s">
        <v>172</v>
      </c>
      <c r="N198" s="4099"/>
      <c r="O198" s="4099"/>
      <c r="P198" s="4099"/>
      <c r="Q198" s="4099"/>
      <c r="R198" s="4099"/>
      <c r="S198" s="4099"/>
      <c r="T198" s="4099"/>
      <c r="U198" s="4099"/>
      <c r="V198" s="4099"/>
      <c r="W198" s="4099"/>
      <c r="X198" s="4099"/>
      <c r="Y198" s="4100"/>
      <c r="Z198" s="4101" t="s">
        <v>172</v>
      </c>
      <c r="AA198" s="4102"/>
      <c r="AB198" s="4102"/>
      <c r="AC198" s="4102"/>
      <c r="AD198" s="4097" t="s">
        <v>172</v>
      </c>
      <c r="AE198" s="3980"/>
      <c r="AF198" s="3980"/>
      <c r="AG198" s="3980"/>
      <c r="AH198" s="3981"/>
      <c r="AI198" s="4098" t="s">
        <v>172</v>
      </c>
      <c r="AJ198" s="4099"/>
      <c r="AK198" s="4099"/>
      <c r="AL198" s="4099"/>
      <c r="AM198" s="4099"/>
      <c r="AN198" s="4099"/>
      <c r="AO198" s="4099"/>
      <c r="AP198" s="4099"/>
      <c r="AQ198" s="4099"/>
      <c r="AR198" s="4099"/>
      <c r="AS198" s="4099"/>
      <c r="AT198" s="4099"/>
      <c r="AU198" s="4100"/>
      <c r="AV198" s="4101" t="s">
        <v>172</v>
      </c>
      <c r="AW198" s="4102"/>
      <c r="AX198" s="4102"/>
      <c r="AY198" s="4104"/>
    </row>
    <row r="199" spans="2:51" s="45" customFormat="1" ht="24.75" hidden="1" customHeight="1" x14ac:dyDescent="0.15">
      <c r="B199" s="3883"/>
      <c r="C199" s="3884"/>
      <c r="D199" s="3884"/>
      <c r="E199" s="3884"/>
      <c r="F199" s="3884"/>
      <c r="G199" s="3885"/>
      <c r="H199" s="4112" t="s">
        <v>172</v>
      </c>
      <c r="I199" s="3986"/>
      <c r="J199" s="3986"/>
      <c r="K199" s="3986"/>
      <c r="L199" s="3987"/>
      <c r="M199" s="4113" t="s">
        <v>172</v>
      </c>
      <c r="N199" s="4114"/>
      <c r="O199" s="4114"/>
      <c r="P199" s="4114"/>
      <c r="Q199" s="4114"/>
      <c r="R199" s="4114"/>
      <c r="S199" s="4114"/>
      <c r="T199" s="4114"/>
      <c r="U199" s="4114"/>
      <c r="V199" s="4114"/>
      <c r="W199" s="4114"/>
      <c r="X199" s="4114"/>
      <c r="Y199" s="4115"/>
      <c r="Z199" s="4116" t="s">
        <v>172</v>
      </c>
      <c r="AA199" s="4117"/>
      <c r="AB199" s="4117"/>
      <c r="AC199" s="4117"/>
      <c r="AD199" s="4112" t="s">
        <v>172</v>
      </c>
      <c r="AE199" s="3986"/>
      <c r="AF199" s="3986"/>
      <c r="AG199" s="3986"/>
      <c r="AH199" s="3987"/>
      <c r="AI199" s="4113" t="s">
        <v>172</v>
      </c>
      <c r="AJ199" s="4114"/>
      <c r="AK199" s="4114"/>
      <c r="AL199" s="4114"/>
      <c r="AM199" s="4114"/>
      <c r="AN199" s="4114"/>
      <c r="AO199" s="4114"/>
      <c r="AP199" s="4114"/>
      <c r="AQ199" s="4114"/>
      <c r="AR199" s="4114"/>
      <c r="AS199" s="4114"/>
      <c r="AT199" s="4114"/>
      <c r="AU199" s="4115"/>
      <c r="AV199" s="4116" t="s">
        <v>172</v>
      </c>
      <c r="AW199" s="4117"/>
      <c r="AX199" s="4117"/>
      <c r="AY199" s="4118"/>
    </row>
    <row r="200" spans="2:51" s="45" customFormat="1" ht="24.75" hidden="1" customHeight="1" thickBot="1" x14ac:dyDescent="0.2">
      <c r="B200" s="4090"/>
      <c r="C200" s="4091"/>
      <c r="D200" s="4091"/>
      <c r="E200" s="4091"/>
      <c r="F200" s="4091"/>
      <c r="G200" s="4092"/>
      <c r="H200" s="4126" t="s">
        <v>21</v>
      </c>
      <c r="I200" s="4127"/>
      <c r="J200" s="4127"/>
      <c r="K200" s="4127"/>
      <c r="L200" s="4127"/>
      <c r="M200" s="4128"/>
      <c r="N200" s="4129"/>
      <c r="O200" s="4129"/>
      <c r="P200" s="4129"/>
      <c r="Q200" s="4129"/>
      <c r="R200" s="4129"/>
      <c r="S200" s="4129"/>
      <c r="T200" s="4129"/>
      <c r="U200" s="4129"/>
      <c r="V200" s="4129"/>
      <c r="W200" s="4129"/>
      <c r="X200" s="4129"/>
      <c r="Y200" s="4130"/>
      <c r="Z200" s="4131">
        <v>0</v>
      </c>
      <c r="AA200" s="4132"/>
      <c r="AB200" s="4132"/>
      <c r="AC200" s="4133"/>
      <c r="AD200" s="4126" t="s">
        <v>21</v>
      </c>
      <c r="AE200" s="4127"/>
      <c r="AF200" s="4127"/>
      <c r="AG200" s="4127"/>
      <c r="AH200" s="4127"/>
      <c r="AI200" s="4128"/>
      <c r="AJ200" s="4129"/>
      <c r="AK200" s="4129"/>
      <c r="AL200" s="4129"/>
      <c r="AM200" s="4129"/>
      <c r="AN200" s="4129"/>
      <c r="AO200" s="4129"/>
      <c r="AP200" s="4129"/>
      <c r="AQ200" s="4129"/>
      <c r="AR200" s="4129"/>
      <c r="AS200" s="4129"/>
      <c r="AT200" s="4129"/>
      <c r="AU200" s="4130"/>
      <c r="AV200" s="4131">
        <v>0</v>
      </c>
      <c r="AW200" s="4132"/>
      <c r="AX200" s="4132"/>
      <c r="AY200" s="4134"/>
    </row>
    <row r="201" spans="2:51" s="45" customFormat="1" hidden="1" x14ac:dyDescent="0.15"/>
    <row r="202" spans="2:51" s="45" customFormat="1" x14ac:dyDescent="0.15"/>
    <row r="203" spans="2:51" s="45" customFormat="1" ht="14.4" x14ac:dyDescent="0.15">
      <c r="C203" s="76" t="s">
        <v>82</v>
      </c>
    </row>
    <row r="204" spans="2:51" s="45" customFormat="1" x14ac:dyDescent="0.15">
      <c r="C204" s="77" t="s">
        <v>601</v>
      </c>
    </row>
    <row r="205" spans="2:51" s="45" customFormat="1" ht="34.549999999999997" customHeight="1" x14ac:dyDescent="0.15">
      <c r="B205" s="4135"/>
      <c r="C205" s="4135"/>
      <c r="D205" s="3846" t="s">
        <v>84</v>
      </c>
      <c r="E205" s="3846"/>
      <c r="F205" s="3846"/>
      <c r="G205" s="3846"/>
      <c r="H205" s="3846"/>
      <c r="I205" s="3846"/>
      <c r="J205" s="3846"/>
      <c r="K205" s="3846"/>
      <c r="L205" s="3846"/>
      <c r="M205" s="3846"/>
      <c r="N205" s="3846" t="s">
        <v>85</v>
      </c>
      <c r="O205" s="3846"/>
      <c r="P205" s="3846"/>
      <c r="Q205" s="3846"/>
      <c r="R205" s="3846"/>
      <c r="S205" s="3846"/>
      <c r="T205" s="3846"/>
      <c r="U205" s="3846"/>
      <c r="V205" s="3846"/>
      <c r="W205" s="3846"/>
      <c r="X205" s="3846"/>
      <c r="Y205" s="3846"/>
      <c r="Z205" s="3846"/>
      <c r="AA205" s="3846"/>
      <c r="AB205" s="3846"/>
      <c r="AC205" s="3846"/>
      <c r="AD205" s="3846"/>
      <c r="AE205" s="3846"/>
      <c r="AF205" s="3846"/>
      <c r="AG205" s="3846"/>
      <c r="AH205" s="3846"/>
      <c r="AI205" s="3846"/>
      <c r="AJ205" s="3846"/>
      <c r="AK205" s="3846"/>
      <c r="AL205" s="3846" t="s">
        <v>86</v>
      </c>
      <c r="AM205" s="3846"/>
      <c r="AN205" s="3846"/>
      <c r="AO205" s="3846"/>
      <c r="AP205" s="3846"/>
      <c r="AQ205" s="3846"/>
      <c r="AR205" s="3846" t="s">
        <v>87</v>
      </c>
      <c r="AS205" s="3846"/>
      <c r="AT205" s="3846"/>
      <c r="AU205" s="3846"/>
      <c r="AV205" s="3846" t="s">
        <v>88</v>
      </c>
      <c r="AW205" s="3846"/>
      <c r="AX205" s="3846"/>
    </row>
    <row r="206" spans="2:51" s="45" customFormat="1" ht="24.05" customHeight="1" x14ac:dyDescent="0.15">
      <c r="B206" s="4135">
        <v>1</v>
      </c>
      <c r="C206" s="4135">
        <v>1</v>
      </c>
      <c r="D206" s="4136" t="s">
        <v>195</v>
      </c>
      <c r="E206" s="4136"/>
      <c r="F206" s="4136"/>
      <c r="G206" s="4136"/>
      <c r="H206" s="4136"/>
      <c r="I206" s="4136"/>
      <c r="J206" s="4136"/>
      <c r="K206" s="4136"/>
      <c r="L206" s="4136"/>
      <c r="M206" s="4136"/>
      <c r="N206" s="4136" t="s">
        <v>602</v>
      </c>
      <c r="O206" s="4136"/>
      <c r="P206" s="4136"/>
      <c r="Q206" s="4136"/>
      <c r="R206" s="4136"/>
      <c r="S206" s="4136"/>
      <c r="T206" s="4136"/>
      <c r="U206" s="4136"/>
      <c r="V206" s="4136"/>
      <c r="W206" s="4136"/>
      <c r="X206" s="4136"/>
      <c r="Y206" s="4136"/>
      <c r="Z206" s="4136"/>
      <c r="AA206" s="4136"/>
      <c r="AB206" s="4136"/>
      <c r="AC206" s="4136"/>
      <c r="AD206" s="4136"/>
      <c r="AE206" s="4136"/>
      <c r="AF206" s="4136"/>
      <c r="AG206" s="4136"/>
      <c r="AH206" s="4136"/>
      <c r="AI206" s="4136"/>
      <c r="AJ206" s="4136"/>
      <c r="AK206" s="4136"/>
      <c r="AL206" s="4137">
        <v>40000</v>
      </c>
      <c r="AM206" s="4137"/>
      <c r="AN206" s="4137"/>
      <c r="AO206" s="4137"/>
      <c r="AP206" s="4137"/>
      <c r="AQ206" s="4137"/>
      <c r="AR206" s="4136" t="s">
        <v>172</v>
      </c>
      <c r="AS206" s="4136"/>
      <c r="AT206" s="4136"/>
      <c r="AU206" s="4136"/>
      <c r="AV206" s="4136" t="s">
        <v>172</v>
      </c>
      <c r="AW206" s="4136"/>
      <c r="AX206" s="4136"/>
    </row>
    <row r="207" spans="2:51" s="45" customFormat="1" ht="24.05" customHeight="1" x14ac:dyDescent="0.15">
      <c r="B207" s="4135">
        <v>2</v>
      </c>
      <c r="C207" s="4135">
        <v>1</v>
      </c>
      <c r="D207" s="4136" t="s">
        <v>172</v>
      </c>
      <c r="E207" s="4136"/>
      <c r="F207" s="4136"/>
      <c r="G207" s="4136"/>
      <c r="H207" s="4136"/>
      <c r="I207" s="4136"/>
      <c r="J207" s="4136"/>
      <c r="K207" s="4136"/>
      <c r="L207" s="4136"/>
      <c r="M207" s="4136"/>
      <c r="N207" s="4136" t="s">
        <v>172</v>
      </c>
      <c r="O207" s="4136"/>
      <c r="P207" s="4136"/>
      <c r="Q207" s="4136"/>
      <c r="R207" s="4136"/>
      <c r="S207" s="4136"/>
      <c r="T207" s="4136"/>
      <c r="U207" s="4136"/>
      <c r="V207" s="4136"/>
      <c r="W207" s="4136"/>
      <c r="X207" s="4136"/>
      <c r="Y207" s="4136"/>
      <c r="Z207" s="4136"/>
      <c r="AA207" s="4136"/>
      <c r="AB207" s="4136"/>
      <c r="AC207" s="4136"/>
      <c r="AD207" s="4136"/>
      <c r="AE207" s="4136"/>
      <c r="AF207" s="4136"/>
      <c r="AG207" s="4136"/>
      <c r="AH207" s="4136"/>
      <c r="AI207" s="4136"/>
      <c r="AJ207" s="4136"/>
      <c r="AK207" s="4136"/>
      <c r="AL207" s="4136" t="s">
        <v>172</v>
      </c>
      <c r="AM207" s="4136"/>
      <c r="AN207" s="4136"/>
      <c r="AO207" s="4136"/>
      <c r="AP207" s="4136"/>
      <c r="AQ207" s="4136"/>
      <c r="AR207" s="4136" t="s">
        <v>172</v>
      </c>
      <c r="AS207" s="4136"/>
      <c r="AT207" s="4136"/>
      <c r="AU207" s="4136"/>
      <c r="AV207" s="4136" t="s">
        <v>172</v>
      </c>
      <c r="AW207" s="4136"/>
      <c r="AX207" s="4136"/>
    </row>
    <row r="208" spans="2:51" s="45" customFormat="1" ht="24.05" customHeight="1" x14ac:dyDescent="0.15">
      <c r="B208" s="4135">
        <v>3</v>
      </c>
      <c r="C208" s="4135">
        <v>1</v>
      </c>
      <c r="D208" s="4136" t="s">
        <v>172</v>
      </c>
      <c r="E208" s="4136"/>
      <c r="F208" s="4136"/>
      <c r="G208" s="4136"/>
      <c r="H208" s="4136"/>
      <c r="I208" s="4136"/>
      <c r="J208" s="4136"/>
      <c r="K208" s="4136"/>
      <c r="L208" s="4136"/>
      <c r="M208" s="4136"/>
      <c r="N208" s="4136" t="s">
        <v>172</v>
      </c>
      <c r="O208" s="4136"/>
      <c r="P208" s="4136"/>
      <c r="Q208" s="4136"/>
      <c r="R208" s="4136"/>
      <c r="S208" s="4136"/>
      <c r="T208" s="4136"/>
      <c r="U208" s="4136"/>
      <c r="V208" s="4136"/>
      <c r="W208" s="4136"/>
      <c r="X208" s="4136"/>
      <c r="Y208" s="4136"/>
      <c r="Z208" s="4136"/>
      <c r="AA208" s="4136"/>
      <c r="AB208" s="4136"/>
      <c r="AC208" s="4136"/>
      <c r="AD208" s="4136"/>
      <c r="AE208" s="4136"/>
      <c r="AF208" s="4136"/>
      <c r="AG208" s="4136"/>
      <c r="AH208" s="4136"/>
      <c r="AI208" s="4136"/>
      <c r="AJ208" s="4136"/>
      <c r="AK208" s="4136"/>
      <c r="AL208" s="4136" t="s">
        <v>172</v>
      </c>
      <c r="AM208" s="4136"/>
      <c r="AN208" s="4136"/>
      <c r="AO208" s="4136"/>
      <c r="AP208" s="4136"/>
      <c r="AQ208" s="4136"/>
      <c r="AR208" s="4136" t="s">
        <v>172</v>
      </c>
      <c r="AS208" s="4136"/>
      <c r="AT208" s="4136"/>
      <c r="AU208" s="4136"/>
      <c r="AV208" s="4136" t="s">
        <v>172</v>
      </c>
      <c r="AW208" s="4136"/>
      <c r="AX208" s="4136"/>
    </row>
    <row r="209" spans="2:50" s="45" customFormat="1" ht="24.05" customHeight="1" x14ac:dyDescent="0.15">
      <c r="B209" s="4135">
        <v>4</v>
      </c>
      <c r="C209" s="4135">
        <v>1</v>
      </c>
      <c r="D209" s="4136" t="s">
        <v>172</v>
      </c>
      <c r="E209" s="4136"/>
      <c r="F209" s="4136"/>
      <c r="G209" s="4136"/>
      <c r="H209" s="4136"/>
      <c r="I209" s="4136"/>
      <c r="J209" s="4136"/>
      <c r="K209" s="4136"/>
      <c r="L209" s="4136"/>
      <c r="M209" s="4136"/>
      <c r="N209" s="4136" t="s">
        <v>172</v>
      </c>
      <c r="O209" s="4136"/>
      <c r="P209" s="4136"/>
      <c r="Q209" s="4136"/>
      <c r="R209" s="4136"/>
      <c r="S209" s="4136"/>
      <c r="T209" s="4136"/>
      <c r="U209" s="4136"/>
      <c r="V209" s="4136"/>
      <c r="W209" s="4136"/>
      <c r="X209" s="4136"/>
      <c r="Y209" s="4136"/>
      <c r="Z209" s="4136"/>
      <c r="AA209" s="4136"/>
      <c r="AB209" s="4136"/>
      <c r="AC209" s="4136"/>
      <c r="AD209" s="4136"/>
      <c r="AE209" s="4136"/>
      <c r="AF209" s="4136"/>
      <c r="AG209" s="4136"/>
      <c r="AH209" s="4136"/>
      <c r="AI209" s="4136"/>
      <c r="AJ209" s="4136"/>
      <c r="AK209" s="4136"/>
      <c r="AL209" s="4136" t="s">
        <v>172</v>
      </c>
      <c r="AM209" s="4136"/>
      <c r="AN209" s="4136"/>
      <c r="AO209" s="4136"/>
      <c r="AP209" s="4136"/>
      <c r="AQ209" s="4136"/>
      <c r="AR209" s="4136" t="s">
        <v>172</v>
      </c>
      <c r="AS209" s="4136"/>
      <c r="AT209" s="4136"/>
      <c r="AU209" s="4136"/>
      <c r="AV209" s="4136" t="s">
        <v>172</v>
      </c>
      <c r="AW209" s="4136"/>
      <c r="AX209" s="4136"/>
    </row>
    <row r="210" spans="2:50" s="45" customFormat="1" ht="24.05" customHeight="1" x14ac:dyDescent="0.15">
      <c r="B210" s="4135">
        <v>5</v>
      </c>
      <c r="C210" s="4135">
        <v>1</v>
      </c>
      <c r="D210" s="4136" t="s">
        <v>172</v>
      </c>
      <c r="E210" s="4136"/>
      <c r="F210" s="4136"/>
      <c r="G210" s="4136"/>
      <c r="H210" s="4136"/>
      <c r="I210" s="4136"/>
      <c r="J210" s="4136"/>
      <c r="K210" s="4136"/>
      <c r="L210" s="4136"/>
      <c r="M210" s="4136"/>
      <c r="N210" s="4136" t="s">
        <v>172</v>
      </c>
      <c r="O210" s="4136"/>
      <c r="P210" s="4136"/>
      <c r="Q210" s="4136"/>
      <c r="R210" s="4136"/>
      <c r="S210" s="4136"/>
      <c r="T210" s="4136"/>
      <c r="U210" s="4136"/>
      <c r="V210" s="4136"/>
      <c r="W210" s="4136"/>
      <c r="X210" s="4136"/>
      <c r="Y210" s="4136"/>
      <c r="Z210" s="4136"/>
      <c r="AA210" s="4136"/>
      <c r="AB210" s="4136"/>
      <c r="AC210" s="4136"/>
      <c r="AD210" s="4136"/>
      <c r="AE210" s="4136"/>
      <c r="AF210" s="4136"/>
      <c r="AG210" s="4136"/>
      <c r="AH210" s="4136"/>
      <c r="AI210" s="4136"/>
      <c r="AJ210" s="4136"/>
      <c r="AK210" s="4136"/>
      <c r="AL210" s="4136" t="s">
        <v>172</v>
      </c>
      <c r="AM210" s="4136"/>
      <c r="AN210" s="4136"/>
      <c r="AO210" s="4136"/>
      <c r="AP210" s="4136"/>
      <c r="AQ210" s="4136"/>
      <c r="AR210" s="4136" t="s">
        <v>172</v>
      </c>
      <c r="AS210" s="4136"/>
      <c r="AT210" s="4136"/>
      <c r="AU210" s="4136"/>
      <c r="AV210" s="4136" t="s">
        <v>172</v>
      </c>
      <c r="AW210" s="4136"/>
      <c r="AX210" s="4136"/>
    </row>
    <row r="211" spans="2:50" s="45" customFormat="1" ht="24.05" customHeight="1" x14ac:dyDescent="0.15">
      <c r="B211" s="4135">
        <v>6</v>
      </c>
      <c r="C211" s="4135">
        <v>1</v>
      </c>
      <c r="D211" s="4136" t="s">
        <v>172</v>
      </c>
      <c r="E211" s="4136"/>
      <c r="F211" s="4136"/>
      <c r="G211" s="4136"/>
      <c r="H211" s="4136"/>
      <c r="I211" s="4136"/>
      <c r="J211" s="4136"/>
      <c r="K211" s="4136"/>
      <c r="L211" s="4136"/>
      <c r="M211" s="4136"/>
      <c r="N211" s="4136" t="s">
        <v>172</v>
      </c>
      <c r="O211" s="4136"/>
      <c r="P211" s="4136"/>
      <c r="Q211" s="4136"/>
      <c r="R211" s="4136"/>
      <c r="S211" s="4136"/>
      <c r="T211" s="4136"/>
      <c r="U211" s="4136"/>
      <c r="V211" s="4136"/>
      <c r="W211" s="4136"/>
      <c r="X211" s="4136"/>
      <c r="Y211" s="4136"/>
      <c r="Z211" s="4136"/>
      <c r="AA211" s="4136"/>
      <c r="AB211" s="4136"/>
      <c r="AC211" s="4136"/>
      <c r="AD211" s="4136"/>
      <c r="AE211" s="4136"/>
      <c r="AF211" s="4136"/>
      <c r="AG211" s="4136"/>
      <c r="AH211" s="4136"/>
      <c r="AI211" s="4136"/>
      <c r="AJ211" s="4136"/>
      <c r="AK211" s="4136"/>
      <c r="AL211" s="4136" t="s">
        <v>172</v>
      </c>
      <c r="AM211" s="4136"/>
      <c r="AN211" s="4136"/>
      <c r="AO211" s="4136"/>
      <c r="AP211" s="4136"/>
      <c r="AQ211" s="4136"/>
      <c r="AR211" s="4136" t="s">
        <v>172</v>
      </c>
      <c r="AS211" s="4136"/>
      <c r="AT211" s="4136"/>
      <c r="AU211" s="4136"/>
      <c r="AV211" s="4136" t="s">
        <v>172</v>
      </c>
      <c r="AW211" s="4136"/>
      <c r="AX211" s="4136"/>
    </row>
    <row r="212" spans="2:50" s="45" customFormat="1" ht="24.05" customHeight="1" x14ac:dyDescent="0.15">
      <c r="B212" s="4135">
        <v>7</v>
      </c>
      <c r="C212" s="4135">
        <v>1</v>
      </c>
      <c r="D212" s="4136" t="s">
        <v>172</v>
      </c>
      <c r="E212" s="4136"/>
      <c r="F212" s="4136"/>
      <c r="G212" s="4136"/>
      <c r="H212" s="4136"/>
      <c r="I212" s="4136"/>
      <c r="J212" s="4136"/>
      <c r="K212" s="4136"/>
      <c r="L212" s="4136"/>
      <c r="M212" s="4136"/>
      <c r="N212" s="4136" t="s">
        <v>172</v>
      </c>
      <c r="O212" s="4136"/>
      <c r="P212" s="4136"/>
      <c r="Q212" s="4136"/>
      <c r="R212" s="4136"/>
      <c r="S212" s="4136"/>
      <c r="T212" s="4136"/>
      <c r="U212" s="4136"/>
      <c r="V212" s="4136"/>
      <c r="W212" s="4136"/>
      <c r="X212" s="4136"/>
      <c r="Y212" s="4136"/>
      <c r="Z212" s="4136"/>
      <c r="AA212" s="4136"/>
      <c r="AB212" s="4136"/>
      <c r="AC212" s="4136"/>
      <c r="AD212" s="4136"/>
      <c r="AE212" s="4136"/>
      <c r="AF212" s="4136"/>
      <c r="AG212" s="4136"/>
      <c r="AH212" s="4136"/>
      <c r="AI212" s="4136"/>
      <c r="AJ212" s="4136"/>
      <c r="AK212" s="4136"/>
      <c r="AL212" s="4136" t="s">
        <v>172</v>
      </c>
      <c r="AM212" s="4136"/>
      <c r="AN212" s="4136"/>
      <c r="AO212" s="4136"/>
      <c r="AP212" s="4136"/>
      <c r="AQ212" s="4136"/>
      <c r="AR212" s="4136" t="s">
        <v>172</v>
      </c>
      <c r="AS212" s="4136"/>
      <c r="AT212" s="4136"/>
      <c r="AU212" s="4136"/>
      <c r="AV212" s="4136" t="s">
        <v>172</v>
      </c>
      <c r="AW212" s="4136"/>
      <c r="AX212" s="4136"/>
    </row>
    <row r="213" spans="2:50" s="45" customFormat="1" ht="24.05" customHeight="1" x14ac:dyDescent="0.15">
      <c r="B213" s="4135">
        <v>8</v>
      </c>
      <c r="C213" s="4135">
        <v>1</v>
      </c>
      <c r="D213" s="4136" t="s">
        <v>172</v>
      </c>
      <c r="E213" s="4136"/>
      <c r="F213" s="4136"/>
      <c r="G213" s="4136"/>
      <c r="H213" s="4136"/>
      <c r="I213" s="4136"/>
      <c r="J213" s="4136"/>
      <c r="K213" s="4136"/>
      <c r="L213" s="4136"/>
      <c r="M213" s="4136"/>
      <c r="N213" s="4136" t="s">
        <v>172</v>
      </c>
      <c r="O213" s="4136"/>
      <c r="P213" s="4136"/>
      <c r="Q213" s="4136"/>
      <c r="R213" s="4136"/>
      <c r="S213" s="4136"/>
      <c r="T213" s="4136"/>
      <c r="U213" s="4136"/>
      <c r="V213" s="4136"/>
      <c r="W213" s="4136"/>
      <c r="X213" s="4136"/>
      <c r="Y213" s="4136"/>
      <c r="Z213" s="4136"/>
      <c r="AA213" s="4136"/>
      <c r="AB213" s="4136"/>
      <c r="AC213" s="4136"/>
      <c r="AD213" s="4136"/>
      <c r="AE213" s="4136"/>
      <c r="AF213" s="4136"/>
      <c r="AG213" s="4136"/>
      <c r="AH213" s="4136"/>
      <c r="AI213" s="4136"/>
      <c r="AJ213" s="4136"/>
      <c r="AK213" s="4136"/>
      <c r="AL213" s="4136" t="s">
        <v>172</v>
      </c>
      <c r="AM213" s="4136"/>
      <c r="AN213" s="4136"/>
      <c r="AO213" s="4136"/>
      <c r="AP213" s="4136"/>
      <c r="AQ213" s="4136"/>
      <c r="AR213" s="4136" t="s">
        <v>172</v>
      </c>
      <c r="AS213" s="4136"/>
      <c r="AT213" s="4136"/>
      <c r="AU213" s="4136"/>
      <c r="AV213" s="4136" t="s">
        <v>172</v>
      </c>
      <c r="AW213" s="4136"/>
      <c r="AX213" s="4136"/>
    </row>
    <row r="214" spans="2:50" s="45" customFormat="1" ht="24.05" customHeight="1" x14ac:dyDescent="0.15">
      <c r="B214" s="4135">
        <v>9</v>
      </c>
      <c r="C214" s="4135">
        <v>1</v>
      </c>
      <c r="D214" s="4136" t="s">
        <v>172</v>
      </c>
      <c r="E214" s="4136"/>
      <c r="F214" s="4136"/>
      <c r="G214" s="4136"/>
      <c r="H214" s="4136"/>
      <c r="I214" s="4136"/>
      <c r="J214" s="4136"/>
      <c r="K214" s="4136"/>
      <c r="L214" s="4136"/>
      <c r="M214" s="4136"/>
      <c r="N214" s="4136" t="s">
        <v>172</v>
      </c>
      <c r="O214" s="4136"/>
      <c r="P214" s="4136"/>
      <c r="Q214" s="4136"/>
      <c r="R214" s="4136"/>
      <c r="S214" s="4136"/>
      <c r="T214" s="4136"/>
      <c r="U214" s="4136"/>
      <c r="V214" s="4136"/>
      <c r="W214" s="4136"/>
      <c r="X214" s="4136"/>
      <c r="Y214" s="4136"/>
      <c r="Z214" s="4136"/>
      <c r="AA214" s="4136"/>
      <c r="AB214" s="4136"/>
      <c r="AC214" s="4136"/>
      <c r="AD214" s="4136"/>
      <c r="AE214" s="4136"/>
      <c r="AF214" s="4136"/>
      <c r="AG214" s="4136"/>
      <c r="AH214" s="4136"/>
      <c r="AI214" s="4136"/>
      <c r="AJ214" s="4136"/>
      <c r="AK214" s="4136"/>
      <c r="AL214" s="4136" t="s">
        <v>172</v>
      </c>
      <c r="AM214" s="4136"/>
      <c r="AN214" s="4136"/>
      <c r="AO214" s="4136"/>
      <c r="AP214" s="4136"/>
      <c r="AQ214" s="4136"/>
      <c r="AR214" s="4136" t="s">
        <v>172</v>
      </c>
      <c r="AS214" s="4136"/>
      <c r="AT214" s="4136"/>
      <c r="AU214" s="4136"/>
      <c r="AV214" s="4136" t="s">
        <v>172</v>
      </c>
      <c r="AW214" s="4136"/>
      <c r="AX214" s="4136"/>
    </row>
    <row r="215" spans="2:50" s="45" customFormat="1" ht="24.05" customHeight="1" x14ac:dyDescent="0.15">
      <c r="B215" s="4135">
        <v>10</v>
      </c>
      <c r="C215" s="4135">
        <v>1</v>
      </c>
      <c r="D215" s="4136" t="s">
        <v>172</v>
      </c>
      <c r="E215" s="4136"/>
      <c r="F215" s="4136"/>
      <c r="G215" s="4136"/>
      <c r="H215" s="4136"/>
      <c r="I215" s="4136"/>
      <c r="J215" s="4136"/>
      <c r="K215" s="4136"/>
      <c r="L215" s="4136"/>
      <c r="M215" s="4136"/>
      <c r="N215" s="4136" t="s">
        <v>172</v>
      </c>
      <c r="O215" s="4136"/>
      <c r="P215" s="4136"/>
      <c r="Q215" s="4136"/>
      <c r="R215" s="4136"/>
      <c r="S215" s="4136"/>
      <c r="T215" s="4136"/>
      <c r="U215" s="4136"/>
      <c r="V215" s="4136"/>
      <c r="W215" s="4136"/>
      <c r="X215" s="4136"/>
      <c r="Y215" s="4136"/>
      <c r="Z215" s="4136"/>
      <c r="AA215" s="4136"/>
      <c r="AB215" s="4136"/>
      <c r="AC215" s="4136"/>
      <c r="AD215" s="4136"/>
      <c r="AE215" s="4136"/>
      <c r="AF215" s="4136"/>
      <c r="AG215" s="4136"/>
      <c r="AH215" s="4136"/>
      <c r="AI215" s="4136"/>
      <c r="AJ215" s="4136"/>
      <c r="AK215" s="4136"/>
      <c r="AL215" s="4136" t="s">
        <v>172</v>
      </c>
      <c r="AM215" s="4136"/>
      <c r="AN215" s="4136"/>
      <c r="AO215" s="4136"/>
      <c r="AP215" s="4136"/>
      <c r="AQ215" s="4136"/>
      <c r="AR215" s="4136" t="s">
        <v>172</v>
      </c>
      <c r="AS215" s="4136"/>
      <c r="AT215" s="4136"/>
      <c r="AU215" s="4136"/>
      <c r="AV215" s="4136" t="s">
        <v>172</v>
      </c>
      <c r="AW215" s="4136"/>
      <c r="AX215" s="4136"/>
    </row>
    <row r="216" spans="2:50" s="45" customFormat="1" x14ac:dyDescent="0.15"/>
    <row r="217" spans="2:50" s="45" customFormat="1" ht="23.25" hidden="1" customHeight="1" x14ac:dyDescent="0.15">
      <c r="B217" s="45" t="s">
        <v>89</v>
      </c>
    </row>
    <row r="218" spans="2:50" s="45" customFormat="1" ht="36" hidden="1" customHeight="1" x14ac:dyDescent="0.15">
      <c r="B218" s="3846" t="s">
        <v>90</v>
      </c>
      <c r="C218" s="3846"/>
      <c r="D218" s="3846"/>
      <c r="E218" s="3846"/>
      <c r="F218" s="3846"/>
      <c r="G218" s="3846"/>
      <c r="H218" s="3846"/>
      <c r="I218" s="3858"/>
      <c r="J218" s="3858"/>
      <c r="K218" s="3858"/>
      <c r="L218" s="3858"/>
      <c r="M218" s="3858"/>
      <c r="N218" s="3858"/>
      <c r="O218" s="3858"/>
      <c r="P218" s="3858"/>
      <c r="Q218" s="3858"/>
      <c r="R218" s="3858"/>
      <c r="S218" s="3858"/>
      <c r="T218" s="3858"/>
      <c r="U218" s="3858"/>
      <c r="V218" s="3858"/>
      <c r="W218" s="3858"/>
      <c r="X218" s="3858"/>
      <c r="Y218" s="3858"/>
    </row>
    <row r="219" spans="2:50" s="45" customFormat="1" ht="36" hidden="1" customHeight="1" x14ac:dyDescent="0.15">
      <c r="B219" s="3772" t="s">
        <v>213</v>
      </c>
      <c r="C219" s="3773"/>
      <c r="D219" s="3773"/>
      <c r="E219" s="3773"/>
      <c r="F219" s="3773"/>
      <c r="G219" s="3773"/>
      <c r="H219" s="3774"/>
      <c r="I219" s="3788" t="s">
        <v>92</v>
      </c>
      <c r="J219" s="3786"/>
      <c r="K219" s="3786"/>
      <c r="L219" s="3786"/>
      <c r="M219" s="3787"/>
      <c r="N219" s="3772" t="s">
        <v>93</v>
      </c>
      <c r="O219" s="3773"/>
      <c r="P219" s="3773"/>
      <c r="Q219" s="3773"/>
      <c r="R219" s="3773"/>
      <c r="S219" s="3773"/>
      <c r="T219" s="3774"/>
      <c r="U219" s="3788" t="s">
        <v>92</v>
      </c>
      <c r="V219" s="3786"/>
      <c r="W219" s="3786"/>
      <c r="X219" s="3786"/>
      <c r="Y219" s="3787"/>
      <c r="Z219" s="3772" t="s">
        <v>94</v>
      </c>
      <c r="AA219" s="3773"/>
      <c r="AB219" s="3773"/>
      <c r="AC219" s="3773"/>
      <c r="AD219" s="3773"/>
      <c r="AE219" s="3773"/>
      <c r="AF219" s="3774"/>
      <c r="AG219" s="3788" t="s">
        <v>92</v>
      </c>
      <c r="AH219" s="3786"/>
      <c r="AI219" s="3786"/>
      <c r="AJ219" s="3786"/>
      <c r="AK219" s="3787"/>
      <c r="AL219" s="3772" t="s">
        <v>95</v>
      </c>
      <c r="AM219" s="3773"/>
      <c r="AN219" s="3773"/>
      <c r="AO219" s="3773"/>
      <c r="AP219" s="3773"/>
      <c r="AQ219" s="3773"/>
      <c r="AR219" s="3774"/>
      <c r="AS219" s="3788" t="s">
        <v>92</v>
      </c>
      <c r="AT219" s="3786"/>
      <c r="AU219" s="3786"/>
      <c r="AV219" s="3786"/>
      <c r="AW219" s="3787"/>
    </row>
    <row r="220" spans="2:50" s="45" customFormat="1" ht="36" hidden="1" customHeight="1" x14ac:dyDescent="0.15">
      <c r="B220" s="3772" t="s">
        <v>96</v>
      </c>
      <c r="C220" s="3773"/>
      <c r="D220" s="3773"/>
      <c r="E220" s="3773"/>
      <c r="F220" s="3773"/>
      <c r="G220" s="3773"/>
      <c r="H220" s="3774"/>
      <c r="I220" s="4138"/>
      <c r="J220" s="4025"/>
      <c r="K220" s="4025"/>
      <c r="L220" s="4025"/>
      <c r="M220" s="4139"/>
      <c r="N220" s="3772" t="s">
        <v>97</v>
      </c>
      <c r="O220" s="3773"/>
      <c r="P220" s="3773"/>
      <c r="Q220" s="3773"/>
      <c r="R220" s="3773"/>
      <c r="S220" s="3773"/>
      <c r="T220" s="3774"/>
      <c r="U220" s="4138"/>
      <c r="V220" s="4025"/>
      <c r="W220" s="4025"/>
      <c r="X220" s="4025"/>
      <c r="Y220" s="4139"/>
      <c r="Z220" s="3772" t="s">
        <v>98</v>
      </c>
      <c r="AA220" s="3773"/>
      <c r="AB220" s="3773"/>
      <c r="AC220" s="3773"/>
      <c r="AD220" s="3773"/>
      <c r="AE220" s="3773"/>
      <c r="AF220" s="3774"/>
      <c r="AG220" s="4138"/>
      <c r="AH220" s="4025"/>
      <c r="AI220" s="4025"/>
      <c r="AJ220" s="4025"/>
      <c r="AK220" s="4139"/>
      <c r="AL220" s="3772" t="s">
        <v>99</v>
      </c>
      <c r="AM220" s="3773"/>
      <c r="AN220" s="3773"/>
      <c r="AO220" s="3773"/>
      <c r="AP220" s="3773"/>
      <c r="AQ220" s="3773"/>
      <c r="AR220" s="3774"/>
      <c r="AS220" s="4138"/>
      <c r="AT220" s="4025"/>
      <c r="AU220" s="4025"/>
      <c r="AV220" s="4025"/>
      <c r="AW220" s="4139"/>
    </row>
    <row r="221" spans="2:50" s="45" customFormat="1" x14ac:dyDescent="0.15">
      <c r="C221" s="77" t="s">
        <v>197</v>
      </c>
    </row>
    <row r="222" spans="2:50" s="45" customFormat="1" ht="34.549999999999997" customHeight="1" x14ac:dyDescent="0.15">
      <c r="B222" s="4135"/>
      <c r="C222" s="4135"/>
      <c r="D222" s="3846" t="s">
        <v>84</v>
      </c>
      <c r="E222" s="3846"/>
      <c r="F222" s="3846"/>
      <c r="G222" s="3846"/>
      <c r="H222" s="3846"/>
      <c r="I222" s="3846"/>
      <c r="J222" s="3846"/>
      <c r="K222" s="3846"/>
      <c r="L222" s="3846"/>
      <c r="M222" s="3846"/>
      <c r="N222" s="3846" t="s">
        <v>85</v>
      </c>
      <c r="O222" s="3846"/>
      <c r="P222" s="3846"/>
      <c r="Q222" s="3846"/>
      <c r="R222" s="3846"/>
      <c r="S222" s="3846"/>
      <c r="T222" s="3846"/>
      <c r="U222" s="3846"/>
      <c r="V222" s="3846"/>
      <c r="W222" s="3846"/>
      <c r="X222" s="3846"/>
      <c r="Y222" s="3846"/>
      <c r="Z222" s="3846"/>
      <c r="AA222" s="3846"/>
      <c r="AB222" s="3846"/>
      <c r="AC222" s="3846"/>
      <c r="AD222" s="3846"/>
      <c r="AE222" s="3846"/>
      <c r="AF222" s="3846"/>
      <c r="AG222" s="3846"/>
      <c r="AH222" s="3846"/>
      <c r="AI222" s="3846"/>
      <c r="AJ222" s="3846"/>
      <c r="AK222" s="3846"/>
      <c r="AL222" s="3846" t="s">
        <v>86</v>
      </c>
      <c r="AM222" s="3846"/>
      <c r="AN222" s="3846"/>
      <c r="AO222" s="3846"/>
      <c r="AP222" s="3846"/>
      <c r="AQ222" s="3846"/>
      <c r="AR222" s="3846" t="s">
        <v>87</v>
      </c>
      <c r="AS222" s="3846"/>
      <c r="AT222" s="3846"/>
      <c r="AU222" s="3846"/>
      <c r="AV222" s="3846" t="s">
        <v>88</v>
      </c>
      <c r="AW222" s="3846"/>
      <c r="AX222" s="3846"/>
    </row>
    <row r="223" spans="2:50" s="45" customFormat="1" ht="24.05" customHeight="1" x14ac:dyDescent="0.15">
      <c r="B223" s="4135">
        <v>1</v>
      </c>
      <c r="C223" s="4135">
        <v>1</v>
      </c>
      <c r="D223" s="4136" t="s">
        <v>172</v>
      </c>
      <c r="E223" s="4136"/>
      <c r="F223" s="4136"/>
      <c r="G223" s="4136"/>
      <c r="H223" s="4136"/>
      <c r="I223" s="4136"/>
      <c r="J223" s="4136"/>
      <c r="K223" s="4136"/>
      <c r="L223" s="4136"/>
      <c r="M223" s="4136"/>
      <c r="N223" s="4136" t="s">
        <v>172</v>
      </c>
      <c r="O223" s="4136"/>
      <c r="P223" s="4136"/>
      <c r="Q223" s="4136"/>
      <c r="R223" s="4136"/>
      <c r="S223" s="4136"/>
      <c r="T223" s="4136"/>
      <c r="U223" s="4136"/>
      <c r="V223" s="4136"/>
      <c r="W223" s="4136"/>
      <c r="X223" s="4136"/>
      <c r="Y223" s="4136"/>
      <c r="Z223" s="4136"/>
      <c r="AA223" s="4136"/>
      <c r="AB223" s="4136"/>
      <c r="AC223" s="4136"/>
      <c r="AD223" s="4136"/>
      <c r="AE223" s="4136"/>
      <c r="AF223" s="4136"/>
      <c r="AG223" s="4136"/>
      <c r="AH223" s="4136"/>
      <c r="AI223" s="4136"/>
      <c r="AJ223" s="4136"/>
      <c r="AK223" s="4136"/>
      <c r="AL223" s="4136" t="s">
        <v>172</v>
      </c>
      <c r="AM223" s="4136"/>
      <c r="AN223" s="4136"/>
      <c r="AO223" s="4136"/>
      <c r="AP223" s="4136"/>
      <c r="AQ223" s="4136"/>
      <c r="AR223" s="4136" t="s">
        <v>172</v>
      </c>
      <c r="AS223" s="4136"/>
      <c r="AT223" s="4136"/>
      <c r="AU223" s="4136"/>
      <c r="AV223" s="4136" t="s">
        <v>172</v>
      </c>
      <c r="AW223" s="4136"/>
      <c r="AX223" s="4136"/>
    </row>
    <row r="224" spans="2:50" s="45" customFormat="1" ht="24.05" customHeight="1" x14ac:dyDescent="0.15">
      <c r="B224" s="4135">
        <v>2</v>
      </c>
      <c r="C224" s="4135">
        <v>1</v>
      </c>
      <c r="D224" s="4136" t="s">
        <v>172</v>
      </c>
      <c r="E224" s="4136"/>
      <c r="F224" s="4136"/>
      <c r="G224" s="4136"/>
      <c r="H224" s="4136"/>
      <c r="I224" s="4136"/>
      <c r="J224" s="4136"/>
      <c r="K224" s="4136"/>
      <c r="L224" s="4136"/>
      <c r="M224" s="4136"/>
      <c r="N224" s="4136" t="s">
        <v>172</v>
      </c>
      <c r="O224" s="4136"/>
      <c r="P224" s="4136"/>
      <c r="Q224" s="4136"/>
      <c r="R224" s="4136"/>
      <c r="S224" s="4136"/>
      <c r="T224" s="4136"/>
      <c r="U224" s="4136"/>
      <c r="V224" s="4136"/>
      <c r="W224" s="4136"/>
      <c r="X224" s="4136"/>
      <c r="Y224" s="4136"/>
      <c r="Z224" s="4136"/>
      <c r="AA224" s="4136"/>
      <c r="AB224" s="4136"/>
      <c r="AC224" s="4136"/>
      <c r="AD224" s="4136"/>
      <c r="AE224" s="4136"/>
      <c r="AF224" s="4136"/>
      <c r="AG224" s="4136"/>
      <c r="AH224" s="4136"/>
      <c r="AI224" s="4136"/>
      <c r="AJ224" s="4136"/>
      <c r="AK224" s="4136"/>
      <c r="AL224" s="4136" t="s">
        <v>172</v>
      </c>
      <c r="AM224" s="4136"/>
      <c r="AN224" s="4136"/>
      <c r="AO224" s="4136"/>
      <c r="AP224" s="4136"/>
      <c r="AQ224" s="4136"/>
      <c r="AR224" s="4136" t="s">
        <v>172</v>
      </c>
      <c r="AS224" s="4136"/>
      <c r="AT224" s="4136"/>
      <c r="AU224" s="4136"/>
      <c r="AV224" s="4136" t="s">
        <v>172</v>
      </c>
      <c r="AW224" s="4136"/>
      <c r="AX224" s="4136"/>
    </row>
    <row r="225" spans="2:50" s="45" customFormat="1" ht="24.05" customHeight="1" x14ac:dyDescent="0.15">
      <c r="B225" s="4135">
        <v>3</v>
      </c>
      <c r="C225" s="4135">
        <v>1</v>
      </c>
      <c r="D225" s="4136" t="s">
        <v>172</v>
      </c>
      <c r="E225" s="4136"/>
      <c r="F225" s="4136"/>
      <c r="G225" s="4136"/>
      <c r="H225" s="4136"/>
      <c r="I225" s="4136"/>
      <c r="J225" s="4136"/>
      <c r="K225" s="4136"/>
      <c r="L225" s="4136"/>
      <c r="M225" s="4136"/>
      <c r="N225" s="4136" t="s">
        <v>172</v>
      </c>
      <c r="O225" s="4136"/>
      <c r="P225" s="4136"/>
      <c r="Q225" s="4136"/>
      <c r="R225" s="4136"/>
      <c r="S225" s="4136"/>
      <c r="T225" s="4136"/>
      <c r="U225" s="4136"/>
      <c r="V225" s="4136"/>
      <c r="W225" s="4136"/>
      <c r="X225" s="4136"/>
      <c r="Y225" s="4136"/>
      <c r="Z225" s="4136"/>
      <c r="AA225" s="4136"/>
      <c r="AB225" s="4136"/>
      <c r="AC225" s="4136"/>
      <c r="AD225" s="4136"/>
      <c r="AE225" s="4136"/>
      <c r="AF225" s="4136"/>
      <c r="AG225" s="4136"/>
      <c r="AH225" s="4136"/>
      <c r="AI225" s="4136"/>
      <c r="AJ225" s="4136"/>
      <c r="AK225" s="4136"/>
      <c r="AL225" s="4136" t="s">
        <v>172</v>
      </c>
      <c r="AM225" s="4136"/>
      <c r="AN225" s="4136"/>
      <c r="AO225" s="4136"/>
      <c r="AP225" s="4136"/>
      <c r="AQ225" s="4136"/>
      <c r="AR225" s="4136" t="s">
        <v>172</v>
      </c>
      <c r="AS225" s="4136"/>
      <c r="AT225" s="4136"/>
      <c r="AU225" s="4136"/>
      <c r="AV225" s="4136" t="s">
        <v>172</v>
      </c>
      <c r="AW225" s="4136"/>
      <c r="AX225" s="4136"/>
    </row>
    <row r="226" spans="2:50" s="45" customFormat="1" ht="24.05" customHeight="1" x14ac:dyDescent="0.15">
      <c r="B226" s="4135">
        <v>4</v>
      </c>
      <c r="C226" s="4135">
        <v>1</v>
      </c>
      <c r="D226" s="4136" t="s">
        <v>172</v>
      </c>
      <c r="E226" s="4136"/>
      <c r="F226" s="4136"/>
      <c r="G226" s="4136"/>
      <c r="H226" s="4136"/>
      <c r="I226" s="4136"/>
      <c r="J226" s="4136"/>
      <c r="K226" s="4136"/>
      <c r="L226" s="4136"/>
      <c r="M226" s="4136"/>
      <c r="N226" s="4136" t="s">
        <v>172</v>
      </c>
      <c r="O226" s="4136"/>
      <c r="P226" s="4136"/>
      <c r="Q226" s="4136"/>
      <c r="R226" s="4136"/>
      <c r="S226" s="4136"/>
      <c r="T226" s="4136"/>
      <c r="U226" s="4136"/>
      <c r="V226" s="4136"/>
      <c r="W226" s="4136"/>
      <c r="X226" s="4136"/>
      <c r="Y226" s="4136"/>
      <c r="Z226" s="4136"/>
      <c r="AA226" s="4136"/>
      <c r="AB226" s="4136"/>
      <c r="AC226" s="4136"/>
      <c r="AD226" s="4136"/>
      <c r="AE226" s="4136"/>
      <c r="AF226" s="4136"/>
      <c r="AG226" s="4136"/>
      <c r="AH226" s="4136"/>
      <c r="AI226" s="4136"/>
      <c r="AJ226" s="4136"/>
      <c r="AK226" s="4136"/>
      <c r="AL226" s="4136" t="s">
        <v>172</v>
      </c>
      <c r="AM226" s="4136"/>
      <c r="AN226" s="4136"/>
      <c r="AO226" s="4136"/>
      <c r="AP226" s="4136"/>
      <c r="AQ226" s="4136"/>
      <c r="AR226" s="4136" t="s">
        <v>172</v>
      </c>
      <c r="AS226" s="4136"/>
      <c r="AT226" s="4136"/>
      <c r="AU226" s="4136"/>
      <c r="AV226" s="4136" t="s">
        <v>172</v>
      </c>
      <c r="AW226" s="4136"/>
      <c r="AX226" s="4136"/>
    </row>
    <row r="227" spans="2:50" s="45" customFormat="1" ht="24.05" customHeight="1" x14ac:dyDescent="0.15">
      <c r="B227" s="4135">
        <v>5</v>
      </c>
      <c r="C227" s="4135">
        <v>1</v>
      </c>
      <c r="D227" s="4136" t="s">
        <v>172</v>
      </c>
      <c r="E227" s="4136"/>
      <c r="F227" s="4136"/>
      <c r="G227" s="4136"/>
      <c r="H227" s="4136"/>
      <c r="I227" s="4136"/>
      <c r="J227" s="4136"/>
      <c r="K227" s="4136"/>
      <c r="L227" s="4136"/>
      <c r="M227" s="4136"/>
      <c r="N227" s="4136" t="s">
        <v>172</v>
      </c>
      <c r="O227" s="4136"/>
      <c r="P227" s="4136"/>
      <c r="Q227" s="4136"/>
      <c r="R227" s="4136"/>
      <c r="S227" s="4136"/>
      <c r="T227" s="4136"/>
      <c r="U227" s="4136"/>
      <c r="V227" s="4136"/>
      <c r="W227" s="4136"/>
      <c r="X227" s="4136"/>
      <c r="Y227" s="4136"/>
      <c r="Z227" s="4136"/>
      <c r="AA227" s="4136"/>
      <c r="AB227" s="4136"/>
      <c r="AC227" s="4136"/>
      <c r="AD227" s="4136"/>
      <c r="AE227" s="4136"/>
      <c r="AF227" s="4136"/>
      <c r="AG227" s="4136"/>
      <c r="AH227" s="4136"/>
      <c r="AI227" s="4136"/>
      <c r="AJ227" s="4136"/>
      <c r="AK227" s="4136"/>
      <c r="AL227" s="4136" t="s">
        <v>172</v>
      </c>
      <c r="AM227" s="4136"/>
      <c r="AN227" s="4136"/>
      <c r="AO227" s="4136"/>
      <c r="AP227" s="4136"/>
      <c r="AQ227" s="4136"/>
      <c r="AR227" s="4136" t="s">
        <v>172</v>
      </c>
      <c r="AS227" s="4136"/>
      <c r="AT227" s="4136"/>
      <c r="AU227" s="4136"/>
      <c r="AV227" s="4136" t="s">
        <v>172</v>
      </c>
      <c r="AW227" s="4136"/>
      <c r="AX227" s="4136"/>
    </row>
    <row r="228" spans="2:50" s="45" customFormat="1" ht="24.05" customHeight="1" x14ac:dyDescent="0.15">
      <c r="B228" s="4135">
        <v>6</v>
      </c>
      <c r="C228" s="4135">
        <v>1</v>
      </c>
      <c r="D228" s="4136" t="s">
        <v>172</v>
      </c>
      <c r="E228" s="4136"/>
      <c r="F228" s="4136"/>
      <c r="G228" s="4136"/>
      <c r="H228" s="4136"/>
      <c r="I228" s="4136"/>
      <c r="J228" s="4136"/>
      <c r="K228" s="4136"/>
      <c r="L228" s="4136"/>
      <c r="M228" s="4136"/>
      <c r="N228" s="4136" t="s">
        <v>172</v>
      </c>
      <c r="O228" s="4136"/>
      <c r="P228" s="4136"/>
      <c r="Q228" s="4136"/>
      <c r="R228" s="4136"/>
      <c r="S228" s="4136"/>
      <c r="T228" s="4136"/>
      <c r="U228" s="4136"/>
      <c r="V228" s="4136"/>
      <c r="W228" s="4136"/>
      <c r="X228" s="4136"/>
      <c r="Y228" s="4136"/>
      <c r="Z228" s="4136"/>
      <c r="AA228" s="4136"/>
      <c r="AB228" s="4136"/>
      <c r="AC228" s="4136"/>
      <c r="AD228" s="4136"/>
      <c r="AE228" s="4136"/>
      <c r="AF228" s="4136"/>
      <c r="AG228" s="4136"/>
      <c r="AH228" s="4136"/>
      <c r="AI228" s="4136"/>
      <c r="AJ228" s="4136"/>
      <c r="AK228" s="4136"/>
      <c r="AL228" s="4136" t="s">
        <v>172</v>
      </c>
      <c r="AM228" s="4136"/>
      <c r="AN228" s="4136"/>
      <c r="AO228" s="4136"/>
      <c r="AP228" s="4136"/>
      <c r="AQ228" s="4136"/>
      <c r="AR228" s="4136" t="s">
        <v>172</v>
      </c>
      <c r="AS228" s="4136"/>
      <c r="AT228" s="4136"/>
      <c r="AU228" s="4136"/>
      <c r="AV228" s="4136" t="s">
        <v>172</v>
      </c>
      <c r="AW228" s="4136"/>
      <c r="AX228" s="4136"/>
    </row>
    <row r="229" spans="2:50" s="45" customFormat="1" ht="24.05" customHeight="1" x14ac:dyDescent="0.15">
      <c r="B229" s="4135">
        <v>7</v>
      </c>
      <c r="C229" s="4135">
        <v>1</v>
      </c>
      <c r="D229" s="4136" t="s">
        <v>172</v>
      </c>
      <c r="E229" s="4136"/>
      <c r="F229" s="4136"/>
      <c r="G229" s="4136"/>
      <c r="H229" s="4136"/>
      <c r="I229" s="4136"/>
      <c r="J229" s="4136"/>
      <c r="K229" s="4136"/>
      <c r="L229" s="4136"/>
      <c r="M229" s="4136"/>
      <c r="N229" s="4136" t="s">
        <v>172</v>
      </c>
      <c r="O229" s="4136"/>
      <c r="P229" s="4136"/>
      <c r="Q229" s="4136"/>
      <c r="R229" s="4136"/>
      <c r="S229" s="4136"/>
      <c r="T229" s="4136"/>
      <c r="U229" s="4136"/>
      <c r="V229" s="4136"/>
      <c r="W229" s="4136"/>
      <c r="X229" s="4136"/>
      <c r="Y229" s="4136"/>
      <c r="Z229" s="4136"/>
      <c r="AA229" s="4136"/>
      <c r="AB229" s="4136"/>
      <c r="AC229" s="4136"/>
      <c r="AD229" s="4136"/>
      <c r="AE229" s="4136"/>
      <c r="AF229" s="4136"/>
      <c r="AG229" s="4136"/>
      <c r="AH229" s="4136"/>
      <c r="AI229" s="4136"/>
      <c r="AJ229" s="4136"/>
      <c r="AK229" s="4136"/>
      <c r="AL229" s="4136" t="s">
        <v>172</v>
      </c>
      <c r="AM229" s="4136"/>
      <c r="AN229" s="4136"/>
      <c r="AO229" s="4136"/>
      <c r="AP229" s="4136"/>
      <c r="AQ229" s="4136"/>
      <c r="AR229" s="4136" t="s">
        <v>172</v>
      </c>
      <c r="AS229" s="4136"/>
      <c r="AT229" s="4136"/>
      <c r="AU229" s="4136"/>
      <c r="AV229" s="4136" t="s">
        <v>172</v>
      </c>
      <c r="AW229" s="4136"/>
      <c r="AX229" s="4136"/>
    </row>
    <row r="230" spans="2:50" s="45" customFormat="1" ht="24.05" customHeight="1" x14ac:dyDescent="0.15">
      <c r="B230" s="4135">
        <v>8</v>
      </c>
      <c r="C230" s="4135">
        <v>1</v>
      </c>
      <c r="D230" s="4136" t="s">
        <v>172</v>
      </c>
      <c r="E230" s="4136"/>
      <c r="F230" s="4136"/>
      <c r="G230" s="4136"/>
      <c r="H230" s="4136"/>
      <c r="I230" s="4136"/>
      <c r="J230" s="4136"/>
      <c r="K230" s="4136"/>
      <c r="L230" s="4136"/>
      <c r="M230" s="4136"/>
      <c r="N230" s="4136" t="s">
        <v>172</v>
      </c>
      <c r="O230" s="4136"/>
      <c r="P230" s="4136"/>
      <c r="Q230" s="4136"/>
      <c r="R230" s="4136"/>
      <c r="S230" s="4136"/>
      <c r="T230" s="4136"/>
      <c r="U230" s="4136"/>
      <c r="V230" s="4136"/>
      <c r="W230" s="4136"/>
      <c r="X230" s="4136"/>
      <c r="Y230" s="4136"/>
      <c r="Z230" s="4136"/>
      <c r="AA230" s="4136"/>
      <c r="AB230" s="4136"/>
      <c r="AC230" s="4136"/>
      <c r="AD230" s="4136"/>
      <c r="AE230" s="4136"/>
      <c r="AF230" s="4136"/>
      <c r="AG230" s="4136"/>
      <c r="AH230" s="4136"/>
      <c r="AI230" s="4136"/>
      <c r="AJ230" s="4136"/>
      <c r="AK230" s="4136"/>
      <c r="AL230" s="4136" t="s">
        <v>172</v>
      </c>
      <c r="AM230" s="4136"/>
      <c r="AN230" s="4136"/>
      <c r="AO230" s="4136"/>
      <c r="AP230" s="4136"/>
      <c r="AQ230" s="4136"/>
      <c r="AR230" s="4136" t="s">
        <v>172</v>
      </c>
      <c r="AS230" s="4136"/>
      <c r="AT230" s="4136"/>
      <c r="AU230" s="4136"/>
      <c r="AV230" s="4136" t="s">
        <v>172</v>
      </c>
      <c r="AW230" s="4136"/>
      <c r="AX230" s="4136"/>
    </row>
    <row r="231" spans="2:50" s="45" customFormat="1" ht="24.05" customHeight="1" x14ac:dyDescent="0.15">
      <c r="B231" s="4135">
        <v>9</v>
      </c>
      <c r="C231" s="4135">
        <v>1</v>
      </c>
      <c r="D231" s="4136" t="s">
        <v>172</v>
      </c>
      <c r="E231" s="4136"/>
      <c r="F231" s="4136"/>
      <c r="G231" s="4136"/>
      <c r="H231" s="4136"/>
      <c r="I231" s="4136"/>
      <c r="J231" s="4136"/>
      <c r="K231" s="4136"/>
      <c r="L231" s="4136"/>
      <c r="M231" s="4136"/>
      <c r="N231" s="4136" t="s">
        <v>172</v>
      </c>
      <c r="O231" s="4136"/>
      <c r="P231" s="4136"/>
      <c r="Q231" s="4136"/>
      <c r="R231" s="4136"/>
      <c r="S231" s="4136"/>
      <c r="T231" s="4136"/>
      <c r="U231" s="4136"/>
      <c r="V231" s="4136"/>
      <c r="W231" s="4136"/>
      <c r="X231" s="4136"/>
      <c r="Y231" s="4136"/>
      <c r="Z231" s="4136"/>
      <c r="AA231" s="4136"/>
      <c r="AB231" s="4136"/>
      <c r="AC231" s="4136"/>
      <c r="AD231" s="4136"/>
      <c r="AE231" s="4136"/>
      <c r="AF231" s="4136"/>
      <c r="AG231" s="4136"/>
      <c r="AH231" s="4136"/>
      <c r="AI231" s="4136"/>
      <c r="AJ231" s="4136"/>
      <c r="AK231" s="4136"/>
      <c r="AL231" s="4136" t="s">
        <v>172</v>
      </c>
      <c r="AM231" s="4136"/>
      <c r="AN231" s="4136"/>
      <c r="AO231" s="4136"/>
      <c r="AP231" s="4136"/>
      <c r="AQ231" s="4136"/>
      <c r="AR231" s="4136" t="s">
        <v>172</v>
      </c>
      <c r="AS231" s="4136"/>
      <c r="AT231" s="4136"/>
      <c r="AU231" s="4136"/>
      <c r="AV231" s="4136" t="s">
        <v>172</v>
      </c>
      <c r="AW231" s="4136"/>
      <c r="AX231" s="4136"/>
    </row>
    <row r="232" spans="2:50" s="45" customFormat="1" ht="24.05" customHeight="1" x14ac:dyDescent="0.15">
      <c r="B232" s="4135">
        <v>10</v>
      </c>
      <c r="C232" s="4135">
        <v>1</v>
      </c>
      <c r="D232" s="4136" t="s">
        <v>172</v>
      </c>
      <c r="E232" s="4136"/>
      <c r="F232" s="4136"/>
      <c r="G232" s="4136"/>
      <c r="H232" s="4136"/>
      <c r="I232" s="4136"/>
      <c r="J232" s="4136"/>
      <c r="K232" s="4136"/>
      <c r="L232" s="4136"/>
      <c r="M232" s="4136"/>
      <c r="N232" s="4136" t="s">
        <v>172</v>
      </c>
      <c r="O232" s="4136"/>
      <c r="P232" s="4136"/>
      <c r="Q232" s="4136"/>
      <c r="R232" s="4136"/>
      <c r="S232" s="4136"/>
      <c r="T232" s="4136"/>
      <c r="U232" s="4136"/>
      <c r="V232" s="4136"/>
      <c r="W232" s="4136"/>
      <c r="X232" s="4136"/>
      <c r="Y232" s="4136"/>
      <c r="Z232" s="4136"/>
      <c r="AA232" s="4136"/>
      <c r="AB232" s="4136"/>
      <c r="AC232" s="4136"/>
      <c r="AD232" s="4136"/>
      <c r="AE232" s="4136"/>
      <c r="AF232" s="4136"/>
      <c r="AG232" s="4136"/>
      <c r="AH232" s="4136"/>
      <c r="AI232" s="4136"/>
      <c r="AJ232" s="4136"/>
      <c r="AK232" s="4136"/>
      <c r="AL232" s="4136" t="s">
        <v>172</v>
      </c>
      <c r="AM232" s="4136"/>
      <c r="AN232" s="4136"/>
      <c r="AO232" s="4136"/>
      <c r="AP232" s="4136"/>
      <c r="AQ232" s="4136"/>
      <c r="AR232" s="4136" t="s">
        <v>172</v>
      </c>
      <c r="AS232" s="4136"/>
      <c r="AT232" s="4136"/>
      <c r="AU232" s="4136"/>
      <c r="AV232" s="4136" t="s">
        <v>172</v>
      </c>
      <c r="AW232" s="4136"/>
      <c r="AX232" s="4136"/>
    </row>
    <row r="233" spans="2:50" s="45" customFormat="1" x14ac:dyDescent="0.15"/>
    <row r="234" spans="2:50" s="45" customFormat="1" x14ac:dyDescent="0.15">
      <c r="C234" s="77" t="s">
        <v>214</v>
      </c>
    </row>
    <row r="235" spans="2:50" s="45" customFormat="1" ht="34.549999999999997" customHeight="1" x14ac:dyDescent="0.15">
      <c r="B235" s="4135"/>
      <c r="C235" s="4135"/>
      <c r="D235" s="3846" t="s">
        <v>84</v>
      </c>
      <c r="E235" s="3846"/>
      <c r="F235" s="3846"/>
      <c r="G235" s="3846"/>
      <c r="H235" s="3846"/>
      <c r="I235" s="3846"/>
      <c r="J235" s="3846"/>
      <c r="K235" s="3846"/>
      <c r="L235" s="3846"/>
      <c r="M235" s="3846"/>
      <c r="N235" s="3846" t="s">
        <v>85</v>
      </c>
      <c r="O235" s="3846"/>
      <c r="P235" s="3846"/>
      <c r="Q235" s="3846"/>
      <c r="R235" s="3846"/>
      <c r="S235" s="3846"/>
      <c r="T235" s="3846"/>
      <c r="U235" s="3846"/>
      <c r="V235" s="3846"/>
      <c r="W235" s="3846"/>
      <c r="X235" s="3846"/>
      <c r="Y235" s="3846"/>
      <c r="Z235" s="3846"/>
      <c r="AA235" s="3846"/>
      <c r="AB235" s="3846"/>
      <c r="AC235" s="3846"/>
      <c r="AD235" s="3846"/>
      <c r="AE235" s="3846"/>
      <c r="AF235" s="3846"/>
      <c r="AG235" s="3846"/>
      <c r="AH235" s="3846"/>
      <c r="AI235" s="3846"/>
      <c r="AJ235" s="3846"/>
      <c r="AK235" s="3846"/>
      <c r="AL235" s="3846" t="s">
        <v>86</v>
      </c>
      <c r="AM235" s="3846"/>
      <c r="AN235" s="3846"/>
      <c r="AO235" s="3846"/>
      <c r="AP235" s="3846"/>
      <c r="AQ235" s="3846"/>
      <c r="AR235" s="3846" t="s">
        <v>87</v>
      </c>
      <c r="AS235" s="3846"/>
      <c r="AT235" s="3846"/>
      <c r="AU235" s="3846"/>
      <c r="AV235" s="3846" t="s">
        <v>88</v>
      </c>
      <c r="AW235" s="3846"/>
      <c r="AX235" s="3846"/>
    </row>
    <row r="236" spans="2:50" s="45" customFormat="1" ht="24.05" customHeight="1" x14ac:dyDescent="0.15">
      <c r="B236" s="4135">
        <v>1</v>
      </c>
      <c r="C236" s="4135">
        <v>1</v>
      </c>
      <c r="D236" s="4136" t="s">
        <v>172</v>
      </c>
      <c r="E236" s="4136"/>
      <c r="F236" s="4136"/>
      <c r="G236" s="4136"/>
      <c r="H236" s="4136"/>
      <c r="I236" s="4136"/>
      <c r="J236" s="4136"/>
      <c r="K236" s="4136"/>
      <c r="L236" s="4136"/>
      <c r="M236" s="4136"/>
      <c r="N236" s="4136" t="s">
        <v>172</v>
      </c>
      <c r="O236" s="4136"/>
      <c r="P236" s="4136"/>
      <c r="Q236" s="4136"/>
      <c r="R236" s="4136"/>
      <c r="S236" s="4136"/>
      <c r="T236" s="4136"/>
      <c r="U236" s="4136"/>
      <c r="V236" s="4136"/>
      <c r="W236" s="4136"/>
      <c r="X236" s="4136"/>
      <c r="Y236" s="4136"/>
      <c r="Z236" s="4136"/>
      <c r="AA236" s="4136"/>
      <c r="AB236" s="4136"/>
      <c r="AC236" s="4136"/>
      <c r="AD236" s="4136"/>
      <c r="AE236" s="4136"/>
      <c r="AF236" s="4136"/>
      <c r="AG236" s="4136"/>
      <c r="AH236" s="4136"/>
      <c r="AI236" s="4136"/>
      <c r="AJ236" s="4136"/>
      <c r="AK236" s="4136"/>
      <c r="AL236" s="4136" t="s">
        <v>172</v>
      </c>
      <c r="AM236" s="4136"/>
      <c r="AN236" s="4136"/>
      <c r="AO236" s="4136"/>
      <c r="AP236" s="4136"/>
      <c r="AQ236" s="4136"/>
      <c r="AR236" s="4136" t="s">
        <v>172</v>
      </c>
      <c r="AS236" s="4136"/>
      <c r="AT236" s="4136"/>
      <c r="AU236" s="4136"/>
      <c r="AV236" s="4136" t="s">
        <v>172</v>
      </c>
      <c r="AW236" s="4136"/>
      <c r="AX236" s="4136"/>
    </row>
    <row r="237" spans="2:50" s="45" customFormat="1" ht="24.05" customHeight="1" x14ac:dyDescent="0.15">
      <c r="B237" s="4135">
        <v>2</v>
      </c>
      <c r="C237" s="4135">
        <v>1</v>
      </c>
      <c r="D237" s="4136" t="s">
        <v>172</v>
      </c>
      <c r="E237" s="4136"/>
      <c r="F237" s="4136"/>
      <c r="G237" s="4136"/>
      <c r="H237" s="4136"/>
      <c r="I237" s="4136"/>
      <c r="J237" s="4136"/>
      <c r="K237" s="4136"/>
      <c r="L237" s="4136"/>
      <c r="M237" s="4136"/>
      <c r="N237" s="4136" t="s">
        <v>172</v>
      </c>
      <c r="O237" s="4136"/>
      <c r="P237" s="4136"/>
      <c r="Q237" s="4136"/>
      <c r="R237" s="4136"/>
      <c r="S237" s="4136"/>
      <c r="T237" s="4136"/>
      <c r="U237" s="4136"/>
      <c r="V237" s="4136"/>
      <c r="W237" s="4136"/>
      <c r="X237" s="4136"/>
      <c r="Y237" s="4136"/>
      <c r="Z237" s="4136"/>
      <c r="AA237" s="4136"/>
      <c r="AB237" s="4136"/>
      <c r="AC237" s="4136"/>
      <c r="AD237" s="4136"/>
      <c r="AE237" s="4136"/>
      <c r="AF237" s="4136"/>
      <c r="AG237" s="4136"/>
      <c r="AH237" s="4136"/>
      <c r="AI237" s="4136"/>
      <c r="AJ237" s="4136"/>
      <c r="AK237" s="4136"/>
      <c r="AL237" s="4136" t="s">
        <v>172</v>
      </c>
      <c r="AM237" s="4136"/>
      <c r="AN237" s="4136"/>
      <c r="AO237" s="4136"/>
      <c r="AP237" s="4136"/>
      <c r="AQ237" s="4136"/>
      <c r="AR237" s="4136" t="s">
        <v>172</v>
      </c>
      <c r="AS237" s="4136"/>
      <c r="AT237" s="4136"/>
      <c r="AU237" s="4136"/>
      <c r="AV237" s="4136" t="s">
        <v>172</v>
      </c>
      <c r="AW237" s="4136"/>
      <c r="AX237" s="4136"/>
    </row>
    <row r="238" spans="2:50" s="45" customFormat="1" ht="24.05" customHeight="1" x14ac:dyDescent="0.15">
      <c r="B238" s="4135">
        <v>3</v>
      </c>
      <c r="C238" s="4135">
        <v>1</v>
      </c>
      <c r="D238" s="4136" t="s">
        <v>172</v>
      </c>
      <c r="E238" s="4136"/>
      <c r="F238" s="4136"/>
      <c r="G238" s="4136"/>
      <c r="H238" s="4136"/>
      <c r="I238" s="4136"/>
      <c r="J238" s="4136"/>
      <c r="K238" s="4136"/>
      <c r="L238" s="4136"/>
      <c r="M238" s="4136"/>
      <c r="N238" s="4136" t="s">
        <v>172</v>
      </c>
      <c r="O238" s="4136"/>
      <c r="P238" s="4136"/>
      <c r="Q238" s="4136"/>
      <c r="R238" s="4136"/>
      <c r="S238" s="4136"/>
      <c r="T238" s="4136"/>
      <c r="U238" s="4136"/>
      <c r="V238" s="4136"/>
      <c r="W238" s="4136"/>
      <c r="X238" s="4136"/>
      <c r="Y238" s="4136"/>
      <c r="Z238" s="4136"/>
      <c r="AA238" s="4136"/>
      <c r="AB238" s="4136"/>
      <c r="AC238" s="4136"/>
      <c r="AD238" s="4136"/>
      <c r="AE238" s="4136"/>
      <c r="AF238" s="4136"/>
      <c r="AG238" s="4136"/>
      <c r="AH238" s="4136"/>
      <c r="AI238" s="4136"/>
      <c r="AJ238" s="4136"/>
      <c r="AK238" s="4136"/>
      <c r="AL238" s="4136" t="s">
        <v>172</v>
      </c>
      <c r="AM238" s="4136"/>
      <c r="AN238" s="4136"/>
      <c r="AO238" s="4136"/>
      <c r="AP238" s="4136"/>
      <c r="AQ238" s="4136"/>
      <c r="AR238" s="4136" t="s">
        <v>172</v>
      </c>
      <c r="AS238" s="4136"/>
      <c r="AT238" s="4136"/>
      <c r="AU238" s="4136"/>
      <c r="AV238" s="4136" t="s">
        <v>172</v>
      </c>
      <c r="AW238" s="4136"/>
      <c r="AX238" s="4136"/>
    </row>
    <row r="239" spans="2:50" s="45" customFormat="1" ht="24.05" customHeight="1" x14ac:dyDescent="0.15">
      <c r="B239" s="4135">
        <v>4</v>
      </c>
      <c r="C239" s="4135">
        <v>1</v>
      </c>
      <c r="D239" s="4136" t="s">
        <v>172</v>
      </c>
      <c r="E239" s="4136"/>
      <c r="F239" s="4136"/>
      <c r="G239" s="4136"/>
      <c r="H239" s="4136"/>
      <c r="I239" s="4136"/>
      <c r="J239" s="4136"/>
      <c r="K239" s="4136"/>
      <c r="L239" s="4136"/>
      <c r="M239" s="4136"/>
      <c r="N239" s="4136" t="s">
        <v>172</v>
      </c>
      <c r="O239" s="4136"/>
      <c r="P239" s="4136"/>
      <c r="Q239" s="4136"/>
      <c r="R239" s="4136"/>
      <c r="S239" s="4136"/>
      <c r="T239" s="4136"/>
      <c r="U239" s="4136"/>
      <c r="V239" s="4136"/>
      <c r="W239" s="4136"/>
      <c r="X239" s="4136"/>
      <c r="Y239" s="4136"/>
      <c r="Z239" s="4136"/>
      <c r="AA239" s="4136"/>
      <c r="AB239" s="4136"/>
      <c r="AC239" s="4136"/>
      <c r="AD239" s="4136"/>
      <c r="AE239" s="4136"/>
      <c r="AF239" s="4136"/>
      <c r="AG239" s="4136"/>
      <c r="AH239" s="4136"/>
      <c r="AI239" s="4136"/>
      <c r="AJ239" s="4136"/>
      <c r="AK239" s="4136"/>
      <c r="AL239" s="4136" t="s">
        <v>172</v>
      </c>
      <c r="AM239" s="4136"/>
      <c r="AN239" s="4136"/>
      <c r="AO239" s="4136"/>
      <c r="AP239" s="4136"/>
      <c r="AQ239" s="4136"/>
      <c r="AR239" s="4136" t="s">
        <v>172</v>
      </c>
      <c r="AS239" s="4136"/>
      <c r="AT239" s="4136"/>
      <c r="AU239" s="4136"/>
      <c r="AV239" s="4136" t="s">
        <v>172</v>
      </c>
      <c r="AW239" s="4136"/>
      <c r="AX239" s="4136"/>
    </row>
    <row r="240" spans="2:50" s="45" customFormat="1" ht="24.05" customHeight="1" x14ac:dyDescent="0.15">
      <c r="B240" s="4135">
        <v>5</v>
      </c>
      <c r="C240" s="4135">
        <v>1</v>
      </c>
      <c r="D240" s="4136" t="s">
        <v>172</v>
      </c>
      <c r="E240" s="4136"/>
      <c r="F240" s="4136"/>
      <c r="G240" s="4136"/>
      <c r="H240" s="4136"/>
      <c r="I240" s="4136"/>
      <c r="J240" s="4136"/>
      <c r="K240" s="4136"/>
      <c r="L240" s="4136"/>
      <c r="M240" s="4136"/>
      <c r="N240" s="4136" t="s">
        <v>172</v>
      </c>
      <c r="O240" s="4136"/>
      <c r="P240" s="4136"/>
      <c r="Q240" s="4136"/>
      <c r="R240" s="4136"/>
      <c r="S240" s="4136"/>
      <c r="T240" s="4136"/>
      <c r="U240" s="4136"/>
      <c r="V240" s="4136"/>
      <c r="W240" s="4136"/>
      <c r="X240" s="4136"/>
      <c r="Y240" s="4136"/>
      <c r="Z240" s="4136"/>
      <c r="AA240" s="4136"/>
      <c r="AB240" s="4136"/>
      <c r="AC240" s="4136"/>
      <c r="AD240" s="4136"/>
      <c r="AE240" s="4136"/>
      <c r="AF240" s="4136"/>
      <c r="AG240" s="4136"/>
      <c r="AH240" s="4136"/>
      <c r="AI240" s="4136"/>
      <c r="AJ240" s="4136"/>
      <c r="AK240" s="4136"/>
      <c r="AL240" s="4136" t="s">
        <v>172</v>
      </c>
      <c r="AM240" s="4136"/>
      <c r="AN240" s="4136"/>
      <c r="AO240" s="4136"/>
      <c r="AP240" s="4136"/>
      <c r="AQ240" s="4136"/>
      <c r="AR240" s="4136" t="s">
        <v>172</v>
      </c>
      <c r="AS240" s="4136"/>
      <c r="AT240" s="4136"/>
      <c r="AU240" s="4136"/>
      <c r="AV240" s="4136" t="s">
        <v>172</v>
      </c>
      <c r="AW240" s="4136"/>
      <c r="AX240" s="4136"/>
    </row>
    <row r="241" spans="2:50" s="45" customFormat="1" ht="24.05" customHeight="1" x14ac:dyDescent="0.15">
      <c r="B241" s="4135">
        <v>6</v>
      </c>
      <c r="C241" s="4135">
        <v>1</v>
      </c>
      <c r="D241" s="4136" t="s">
        <v>172</v>
      </c>
      <c r="E241" s="4136"/>
      <c r="F241" s="4136"/>
      <c r="G241" s="4136"/>
      <c r="H241" s="4136"/>
      <c r="I241" s="4136"/>
      <c r="J241" s="4136"/>
      <c r="K241" s="4136"/>
      <c r="L241" s="4136"/>
      <c r="M241" s="4136"/>
      <c r="N241" s="4136" t="s">
        <v>172</v>
      </c>
      <c r="O241" s="4136"/>
      <c r="P241" s="4136"/>
      <c r="Q241" s="4136"/>
      <c r="R241" s="4136"/>
      <c r="S241" s="4136"/>
      <c r="T241" s="4136"/>
      <c r="U241" s="4136"/>
      <c r="V241" s="4136"/>
      <c r="W241" s="4136"/>
      <c r="X241" s="4136"/>
      <c r="Y241" s="4136"/>
      <c r="Z241" s="4136"/>
      <c r="AA241" s="4136"/>
      <c r="AB241" s="4136"/>
      <c r="AC241" s="4136"/>
      <c r="AD241" s="4136"/>
      <c r="AE241" s="4136"/>
      <c r="AF241" s="4136"/>
      <c r="AG241" s="4136"/>
      <c r="AH241" s="4136"/>
      <c r="AI241" s="4136"/>
      <c r="AJ241" s="4136"/>
      <c r="AK241" s="4136"/>
      <c r="AL241" s="4136" t="s">
        <v>172</v>
      </c>
      <c r="AM241" s="4136"/>
      <c r="AN241" s="4136"/>
      <c r="AO241" s="4136"/>
      <c r="AP241" s="4136"/>
      <c r="AQ241" s="4136"/>
      <c r="AR241" s="4136" t="s">
        <v>172</v>
      </c>
      <c r="AS241" s="4136"/>
      <c r="AT241" s="4136"/>
      <c r="AU241" s="4136"/>
      <c r="AV241" s="4136" t="s">
        <v>172</v>
      </c>
      <c r="AW241" s="4136"/>
      <c r="AX241" s="4136"/>
    </row>
    <row r="242" spans="2:50" s="45" customFormat="1" ht="24.05" customHeight="1" x14ac:dyDescent="0.15">
      <c r="B242" s="4135">
        <v>7</v>
      </c>
      <c r="C242" s="4135">
        <v>1</v>
      </c>
      <c r="D242" s="4136" t="s">
        <v>172</v>
      </c>
      <c r="E242" s="4136"/>
      <c r="F242" s="4136"/>
      <c r="G242" s="4136"/>
      <c r="H242" s="4136"/>
      <c r="I242" s="4136"/>
      <c r="J242" s="4136"/>
      <c r="K242" s="4136"/>
      <c r="L242" s="4136"/>
      <c r="M242" s="4136"/>
      <c r="N242" s="4136" t="s">
        <v>172</v>
      </c>
      <c r="O242" s="4136"/>
      <c r="P242" s="4136"/>
      <c r="Q242" s="4136"/>
      <c r="R242" s="4136"/>
      <c r="S242" s="4136"/>
      <c r="T242" s="4136"/>
      <c r="U242" s="4136"/>
      <c r="V242" s="4136"/>
      <c r="W242" s="4136"/>
      <c r="X242" s="4136"/>
      <c r="Y242" s="4136"/>
      <c r="Z242" s="4136"/>
      <c r="AA242" s="4136"/>
      <c r="AB242" s="4136"/>
      <c r="AC242" s="4136"/>
      <c r="AD242" s="4136"/>
      <c r="AE242" s="4136"/>
      <c r="AF242" s="4136"/>
      <c r="AG242" s="4136"/>
      <c r="AH242" s="4136"/>
      <c r="AI242" s="4136"/>
      <c r="AJ242" s="4136"/>
      <c r="AK242" s="4136"/>
      <c r="AL242" s="4136" t="s">
        <v>172</v>
      </c>
      <c r="AM242" s="4136"/>
      <c r="AN242" s="4136"/>
      <c r="AO242" s="4136"/>
      <c r="AP242" s="4136"/>
      <c r="AQ242" s="4136"/>
      <c r="AR242" s="4136" t="s">
        <v>172</v>
      </c>
      <c r="AS242" s="4136"/>
      <c r="AT242" s="4136"/>
      <c r="AU242" s="4136"/>
      <c r="AV242" s="4136" t="s">
        <v>172</v>
      </c>
      <c r="AW242" s="4136"/>
      <c r="AX242" s="4136"/>
    </row>
    <row r="243" spans="2:50" s="45" customFormat="1" ht="24.05" customHeight="1" x14ac:dyDescent="0.15">
      <c r="B243" s="4135">
        <v>8</v>
      </c>
      <c r="C243" s="4135">
        <v>1</v>
      </c>
      <c r="D243" s="4136" t="s">
        <v>172</v>
      </c>
      <c r="E243" s="4136"/>
      <c r="F243" s="4136"/>
      <c r="G243" s="4136"/>
      <c r="H243" s="4136"/>
      <c r="I243" s="4136"/>
      <c r="J243" s="4136"/>
      <c r="K243" s="4136"/>
      <c r="L243" s="4136"/>
      <c r="M243" s="4136"/>
      <c r="N243" s="4136" t="s">
        <v>172</v>
      </c>
      <c r="O243" s="4136"/>
      <c r="P243" s="4136"/>
      <c r="Q243" s="4136"/>
      <c r="R243" s="4136"/>
      <c r="S243" s="4136"/>
      <c r="T243" s="4136"/>
      <c r="U243" s="4136"/>
      <c r="V243" s="4136"/>
      <c r="W243" s="4136"/>
      <c r="X243" s="4136"/>
      <c r="Y243" s="4136"/>
      <c r="Z243" s="4136"/>
      <c r="AA243" s="4136"/>
      <c r="AB243" s="4136"/>
      <c r="AC243" s="4136"/>
      <c r="AD243" s="4136"/>
      <c r="AE243" s="4136"/>
      <c r="AF243" s="4136"/>
      <c r="AG243" s="4136"/>
      <c r="AH243" s="4136"/>
      <c r="AI243" s="4136"/>
      <c r="AJ243" s="4136"/>
      <c r="AK243" s="4136"/>
      <c r="AL243" s="4136" t="s">
        <v>172</v>
      </c>
      <c r="AM243" s="4136"/>
      <c r="AN243" s="4136"/>
      <c r="AO243" s="4136"/>
      <c r="AP243" s="4136"/>
      <c r="AQ243" s="4136"/>
      <c r="AR243" s="4136" t="s">
        <v>172</v>
      </c>
      <c r="AS243" s="4136"/>
      <c r="AT243" s="4136"/>
      <c r="AU243" s="4136"/>
      <c r="AV243" s="4136" t="s">
        <v>172</v>
      </c>
      <c r="AW243" s="4136"/>
      <c r="AX243" s="4136"/>
    </row>
    <row r="244" spans="2:50" s="45" customFormat="1" ht="24.05" customHeight="1" x14ac:dyDescent="0.15">
      <c r="B244" s="4135">
        <v>9</v>
      </c>
      <c r="C244" s="4135">
        <v>1</v>
      </c>
      <c r="D244" s="4136" t="s">
        <v>172</v>
      </c>
      <c r="E244" s="4136"/>
      <c r="F244" s="4136"/>
      <c r="G244" s="4136"/>
      <c r="H244" s="4136"/>
      <c r="I244" s="4136"/>
      <c r="J244" s="4136"/>
      <c r="K244" s="4136"/>
      <c r="L244" s="4136"/>
      <c r="M244" s="4136"/>
      <c r="N244" s="4136" t="s">
        <v>172</v>
      </c>
      <c r="O244" s="4136"/>
      <c r="P244" s="4136"/>
      <c r="Q244" s="4136"/>
      <c r="R244" s="4136"/>
      <c r="S244" s="4136"/>
      <c r="T244" s="4136"/>
      <c r="U244" s="4136"/>
      <c r="V244" s="4136"/>
      <c r="W244" s="4136"/>
      <c r="X244" s="4136"/>
      <c r="Y244" s="4136"/>
      <c r="Z244" s="4136"/>
      <c r="AA244" s="4136"/>
      <c r="AB244" s="4136"/>
      <c r="AC244" s="4136"/>
      <c r="AD244" s="4136"/>
      <c r="AE244" s="4136"/>
      <c r="AF244" s="4136"/>
      <c r="AG244" s="4136"/>
      <c r="AH244" s="4136"/>
      <c r="AI244" s="4136"/>
      <c r="AJ244" s="4136"/>
      <c r="AK244" s="4136"/>
      <c r="AL244" s="4136" t="s">
        <v>172</v>
      </c>
      <c r="AM244" s="4136"/>
      <c r="AN244" s="4136"/>
      <c r="AO244" s="4136"/>
      <c r="AP244" s="4136"/>
      <c r="AQ244" s="4136"/>
      <c r="AR244" s="4136" t="s">
        <v>172</v>
      </c>
      <c r="AS244" s="4136"/>
      <c r="AT244" s="4136"/>
      <c r="AU244" s="4136"/>
      <c r="AV244" s="4136" t="s">
        <v>172</v>
      </c>
      <c r="AW244" s="4136"/>
      <c r="AX244" s="4136"/>
    </row>
    <row r="245" spans="2:50" s="45" customFormat="1" ht="24.05" customHeight="1" x14ac:dyDescent="0.15">
      <c r="B245" s="4135">
        <v>10</v>
      </c>
      <c r="C245" s="4135">
        <v>1</v>
      </c>
      <c r="D245" s="4136" t="s">
        <v>172</v>
      </c>
      <c r="E245" s="4136"/>
      <c r="F245" s="4136"/>
      <c r="G245" s="4136"/>
      <c r="H245" s="4136"/>
      <c r="I245" s="4136"/>
      <c r="J245" s="4136"/>
      <c r="K245" s="4136"/>
      <c r="L245" s="4136"/>
      <c r="M245" s="4136"/>
      <c r="N245" s="4136" t="s">
        <v>172</v>
      </c>
      <c r="O245" s="4136"/>
      <c r="P245" s="4136"/>
      <c r="Q245" s="4136"/>
      <c r="R245" s="4136"/>
      <c r="S245" s="4136"/>
      <c r="T245" s="4136"/>
      <c r="U245" s="4136"/>
      <c r="V245" s="4136"/>
      <c r="W245" s="4136"/>
      <c r="X245" s="4136"/>
      <c r="Y245" s="4136"/>
      <c r="Z245" s="4136"/>
      <c r="AA245" s="4136"/>
      <c r="AB245" s="4136"/>
      <c r="AC245" s="4136"/>
      <c r="AD245" s="4136"/>
      <c r="AE245" s="4136"/>
      <c r="AF245" s="4136"/>
      <c r="AG245" s="4136"/>
      <c r="AH245" s="4136"/>
      <c r="AI245" s="4136"/>
      <c r="AJ245" s="4136"/>
      <c r="AK245" s="4136"/>
      <c r="AL245" s="4136" t="s">
        <v>172</v>
      </c>
      <c r="AM245" s="4136"/>
      <c r="AN245" s="4136"/>
      <c r="AO245" s="4136"/>
      <c r="AP245" s="4136"/>
      <c r="AQ245" s="4136"/>
      <c r="AR245" s="4136" t="s">
        <v>172</v>
      </c>
      <c r="AS245" s="4136"/>
      <c r="AT245" s="4136"/>
      <c r="AU245" s="4136"/>
      <c r="AV245" s="4136" t="s">
        <v>172</v>
      </c>
      <c r="AW245" s="4136"/>
      <c r="AX245" s="4136"/>
    </row>
    <row r="246" spans="2:50" s="45" customFormat="1" x14ac:dyDescent="0.15"/>
  </sheetData>
  <sheetProtection formatColumns="0" formatRows="0" selectLockedCells="1"/>
  <mergeCells count="1113">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B242:C242"/>
    <mergeCell ref="D242:M242"/>
    <mergeCell ref="N242:AK242"/>
    <mergeCell ref="AL242:AQ242"/>
    <mergeCell ref="AR242:AU242"/>
    <mergeCell ref="AV242:AX242"/>
    <mergeCell ref="B241:C241"/>
    <mergeCell ref="D241:M241"/>
    <mergeCell ref="N241:AK241"/>
    <mergeCell ref="AL241:AQ241"/>
    <mergeCell ref="AR241:AU241"/>
    <mergeCell ref="AV241:AX241"/>
    <mergeCell ref="B240:C240"/>
    <mergeCell ref="D240:M240"/>
    <mergeCell ref="N240:AK240"/>
    <mergeCell ref="AL240:AQ240"/>
    <mergeCell ref="AR240:AU240"/>
    <mergeCell ref="AV240:AX240"/>
    <mergeCell ref="B239:C239"/>
    <mergeCell ref="D239:M239"/>
    <mergeCell ref="N239:AK239"/>
    <mergeCell ref="AL239:AQ239"/>
    <mergeCell ref="AR239:AU239"/>
    <mergeCell ref="AV239:AX239"/>
    <mergeCell ref="B238:C238"/>
    <mergeCell ref="D238:M238"/>
    <mergeCell ref="N238:AK238"/>
    <mergeCell ref="AL238:AQ238"/>
    <mergeCell ref="AR238:AU238"/>
    <mergeCell ref="AV238:AX238"/>
    <mergeCell ref="B237:C237"/>
    <mergeCell ref="D237:M237"/>
    <mergeCell ref="N237:AK237"/>
    <mergeCell ref="AL237:AQ237"/>
    <mergeCell ref="AR237:AU237"/>
    <mergeCell ref="AV237:AX237"/>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5:C225"/>
    <mergeCell ref="D225:M225"/>
    <mergeCell ref="N225:AK225"/>
    <mergeCell ref="AL225:AQ225"/>
    <mergeCell ref="AR225:AU225"/>
    <mergeCell ref="AV225:AX225"/>
    <mergeCell ref="B224:C224"/>
    <mergeCell ref="D224:M224"/>
    <mergeCell ref="N224:AK224"/>
    <mergeCell ref="AL224:AQ224"/>
    <mergeCell ref="AR224:AU224"/>
    <mergeCell ref="AV224:AX224"/>
    <mergeCell ref="B223:C223"/>
    <mergeCell ref="D223:M223"/>
    <mergeCell ref="N223:AK223"/>
    <mergeCell ref="AL223:AQ223"/>
    <mergeCell ref="AR223:AU223"/>
    <mergeCell ref="AV223:AX223"/>
    <mergeCell ref="AL220:AR220"/>
    <mergeCell ref="AS220:AW220"/>
    <mergeCell ref="B222:C222"/>
    <mergeCell ref="D222:M222"/>
    <mergeCell ref="N222:AK222"/>
    <mergeCell ref="AL222:AQ222"/>
    <mergeCell ref="AR222:AU222"/>
    <mergeCell ref="AV222:AX222"/>
    <mergeCell ref="Z219:AF219"/>
    <mergeCell ref="AG219:AK219"/>
    <mergeCell ref="AL219:AR219"/>
    <mergeCell ref="AS219:AW219"/>
    <mergeCell ref="B220:H220"/>
    <mergeCell ref="I220:M220"/>
    <mergeCell ref="N220:T220"/>
    <mergeCell ref="U220:Y220"/>
    <mergeCell ref="Z220:AF220"/>
    <mergeCell ref="AG220:AK220"/>
    <mergeCell ref="B218:H218"/>
    <mergeCell ref="I218:Y218"/>
    <mergeCell ref="B219:H219"/>
    <mergeCell ref="I219:M219"/>
    <mergeCell ref="N219:T219"/>
    <mergeCell ref="U219:Y219"/>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10:C210"/>
    <mergeCell ref="D210:M210"/>
    <mergeCell ref="N210:AK210"/>
    <mergeCell ref="AL210:AQ210"/>
    <mergeCell ref="AR210:AU210"/>
    <mergeCell ref="AV210:AX210"/>
    <mergeCell ref="B209:C209"/>
    <mergeCell ref="D209:M209"/>
    <mergeCell ref="N209:AK209"/>
    <mergeCell ref="AL209:AQ209"/>
    <mergeCell ref="AR209:AU209"/>
    <mergeCell ref="AV209:AX209"/>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H200:L200"/>
    <mergeCell ref="M200:Y200"/>
    <mergeCell ref="Z200:AC200"/>
    <mergeCell ref="AD200:AH200"/>
    <mergeCell ref="AI200:AU200"/>
    <mergeCell ref="AV200:AY200"/>
    <mergeCell ref="H199:L199"/>
    <mergeCell ref="M199:Y199"/>
    <mergeCell ref="Z199:AC199"/>
    <mergeCell ref="AD199:AH199"/>
    <mergeCell ref="AI199:AU199"/>
    <mergeCell ref="AV199:AY199"/>
    <mergeCell ref="H198:L198"/>
    <mergeCell ref="M198:Y198"/>
    <mergeCell ref="Z198:AC198"/>
    <mergeCell ref="AD198:AH198"/>
    <mergeCell ref="AI198:AU198"/>
    <mergeCell ref="AV198:AY198"/>
    <mergeCell ref="H197:L197"/>
    <mergeCell ref="M197:Y197"/>
    <mergeCell ref="Z197:AC197"/>
    <mergeCell ref="AD197:AH197"/>
    <mergeCell ref="AI197:AU197"/>
    <mergeCell ref="AV197:AY197"/>
    <mergeCell ref="H196:L196"/>
    <mergeCell ref="M196:Y196"/>
    <mergeCell ref="Z196:AC196"/>
    <mergeCell ref="AD196:AH196"/>
    <mergeCell ref="AI196:AU196"/>
    <mergeCell ref="AV196:AY196"/>
    <mergeCell ref="H195:L195"/>
    <mergeCell ref="M195:Y195"/>
    <mergeCell ref="Z195:AC195"/>
    <mergeCell ref="AD195:AH195"/>
    <mergeCell ref="AI195:AU195"/>
    <mergeCell ref="AV195:AY195"/>
    <mergeCell ref="H194:L194"/>
    <mergeCell ref="M194:Y194"/>
    <mergeCell ref="Z194:AC194"/>
    <mergeCell ref="AD194:AH194"/>
    <mergeCell ref="AI194:AU194"/>
    <mergeCell ref="AV194:AY194"/>
    <mergeCell ref="H193:L193"/>
    <mergeCell ref="M193:Y193"/>
    <mergeCell ref="Z193:AC193"/>
    <mergeCell ref="AD193:AH193"/>
    <mergeCell ref="AI193:AU193"/>
    <mergeCell ref="AV193:AY193"/>
    <mergeCell ref="H192:L192"/>
    <mergeCell ref="M192:Y192"/>
    <mergeCell ref="Z192:AC192"/>
    <mergeCell ref="AD192:AH192"/>
    <mergeCell ref="AI192:AU192"/>
    <mergeCell ref="AV192:AY192"/>
    <mergeCell ref="H190:AC190"/>
    <mergeCell ref="AD190:AY190"/>
    <mergeCell ref="H191:L191"/>
    <mergeCell ref="M191:Y191"/>
    <mergeCell ref="Z191:AC191"/>
    <mergeCell ref="AD191:AH191"/>
    <mergeCell ref="AI191:AU191"/>
    <mergeCell ref="AV191:AY191"/>
    <mergeCell ref="H189:L189"/>
    <mergeCell ref="M189:Y189"/>
    <mergeCell ref="Z189:AC189"/>
    <mergeCell ref="AD189:AH189"/>
    <mergeCell ref="AI189:AU189"/>
    <mergeCell ref="AV189:AY189"/>
    <mergeCell ref="H188:L188"/>
    <mergeCell ref="M188:Y188"/>
    <mergeCell ref="Z188:AC188"/>
    <mergeCell ref="AD188:AH188"/>
    <mergeCell ref="AI188:AU188"/>
    <mergeCell ref="AV188:AY188"/>
    <mergeCell ref="H187:L187"/>
    <mergeCell ref="M187:Y187"/>
    <mergeCell ref="Z187:AC187"/>
    <mergeCell ref="AD187:AH187"/>
    <mergeCell ref="AI187:AU187"/>
    <mergeCell ref="AV187:AY187"/>
    <mergeCell ref="H186:L186"/>
    <mergeCell ref="M186:Y186"/>
    <mergeCell ref="Z186:AC186"/>
    <mergeCell ref="AD186:AH186"/>
    <mergeCell ref="AI186:AU186"/>
    <mergeCell ref="AV186:AY186"/>
    <mergeCell ref="H185:L185"/>
    <mergeCell ref="M185:Y185"/>
    <mergeCell ref="Z185:AC185"/>
    <mergeCell ref="AD185:AH185"/>
    <mergeCell ref="AI185:AU185"/>
    <mergeCell ref="AV185:AY185"/>
    <mergeCell ref="H184:L184"/>
    <mergeCell ref="M184:Y184"/>
    <mergeCell ref="Z184:AC184"/>
    <mergeCell ref="AD184:AH184"/>
    <mergeCell ref="AI184:AU184"/>
    <mergeCell ref="AV184:AY184"/>
    <mergeCell ref="H183:L183"/>
    <mergeCell ref="M183:Y183"/>
    <mergeCell ref="Z183:AC183"/>
    <mergeCell ref="AD183:AH183"/>
    <mergeCell ref="AI183:AU183"/>
    <mergeCell ref="AV183:AY183"/>
    <mergeCell ref="H182:L182"/>
    <mergeCell ref="M182:Y182"/>
    <mergeCell ref="Z182:AC182"/>
    <mergeCell ref="AD182:AH182"/>
    <mergeCell ref="AI182:AU182"/>
    <mergeCell ref="AV182:AY182"/>
    <mergeCell ref="H181:L181"/>
    <mergeCell ref="M181:Y181"/>
    <mergeCell ref="Z181:AC181"/>
    <mergeCell ref="AD181:AH181"/>
    <mergeCell ref="AI181:AU181"/>
    <mergeCell ref="AV181:AY181"/>
    <mergeCell ref="H179:AC179"/>
    <mergeCell ref="AD179:AY179"/>
    <mergeCell ref="H180:L180"/>
    <mergeCell ref="M180:Y180"/>
    <mergeCell ref="Z180:AC180"/>
    <mergeCell ref="AD180:AH180"/>
    <mergeCell ref="AI180:AU180"/>
    <mergeCell ref="AV180:AY180"/>
    <mergeCell ref="H178:L178"/>
    <mergeCell ref="M178:Y178"/>
    <mergeCell ref="Z178:AC178"/>
    <mergeCell ref="AD178:AH178"/>
    <mergeCell ref="AI178:AU178"/>
    <mergeCell ref="AV178:AY178"/>
    <mergeCell ref="H177:L177"/>
    <mergeCell ref="M177:Y177"/>
    <mergeCell ref="Z177:AC177"/>
    <mergeCell ref="AD177:AH177"/>
    <mergeCell ref="AI177:AU177"/>
    <mergeCell ref="AV177:AY177"/>
    <mergeCell ref="H176:L176"/>
    <mergeCell ref="M176:Y176"/>
    <mergeCell ref="Z176:AC176"/>
    <mergeCell ref="AD176:AH176"/>
    <mergeCell ref="AI176:AU176"/>
    <mergeCell ref="AV176:AY176"/>
    <mergeCell ref="H175:L175"/>
    <mergeCell ref="M175:Y175"/>
    <mergeCell ref="Z175:AC175"/>
    <mergeCell ref="AD175:AH175"/>
    <mergeCell ref="AI175:AU175"/>
    <mergeCell ref="AV175:AY175"/>
    <mergeCell ref="H174:L174"/>
    <mergeCell ref="M174:Y174"/>
    <mergeCell ref="Z174:AC174"/>
    <mergeCell ref="AD174:AH174"/>
    <mergeCell ref="AI174:AU174"/>
    <mergeCell ref="AV174:AY174"/>
    <mergeCell ref="H173:L173"/>
    <mergeCell ref="M173:Y173"/>
    <mergeCell ref="Z173:AC173"/>
    <mergeCell ref="AD173:AH173"/>
    <mergeCell ref="AI173:AU173"/>
    <mergeCell ref="AV173:AY173"/>
    <mergeCell ref="H172:L172"/>
    <mergeCell ref="M172:Y172"/>
    <mergeCell ref="Z172:AC172"/>
    <mergeCell ref="AD172:AH172"/>
    <mergeCell ref="AI172:AU172"/>
    <mergeCell ref="AV172:AY172"/>
    <mergeCell ref="H171:L171"/>
    <mergeCell ref="M171:Y171"/>
    <mergeCell ref="Z171:AC171"/>
    <mergeCell ref="AD171:AH171"/>
    <mergeCell ref="AI171:AU171"/>
    <mergeCell ref="AV171:AY171"/>
    <mergeCell ref="H170:L170"/>
    <mergeCell ref="M170:Y170"/>
    <mergeCell ref="Z170:AC170"/>
    <mergeCell ref="AD170:AH170"/>
    <mergeCell ref="AI170:AU170"/>
    <mergeCell ref="AV170:AY170"/>
    <mergeCell ref="H168:AC168"/>
    <mergeCell ref="AD168:AY168"/>
    <mergeCell ref="H169:L169"/>
    <mergeCell ref="M169:Y169"/>
    <mergeCell ref="Z169:AC169"/>
    <mergeCell ref="AD169:AH169"/>
    <mergeCell ref="AI169:AU169"/>
    <mergeCell ref="AV169:AY169"/>
    <mergeCell ref="H167:L167"/>
    <mergeCell ref="M167:Y167"/>
    <mergeCell ref="Z167:AC167"/>
    <mergeCell ref="AD167:AH167"/>
    <mergeCell ref="AI167:AU167"/>
    <mergeCell ref="AV167:AY167"/>
    <mergeCell ref="H166:L166"/>
    <mergeCell ref="M166:Y166"/>
    <mergeCell ref="Z166:AC166"/>
    <mergeCell ref="AD166:AH166"/>
    <mergeCell ref="AI166:AU166"/>
    <mergeCell ref="AV166:AY166"/>
    <mergeCell ref="H165:L165"/>
    <mergeCell ref="M165:Y165"/>
    <mergeCell ref="Z165:AC165"/>
    <mergeCell ref="AD165:AH165"/>
    <mergeCell ref="AI165:AU165"/>
    <mergeCell ref="AV165:AY165"/>
    <mergeCell ref="AI159:AU159"/>
    <mergeCell ref="AV159:AY159"/>
    <mergeCell ref="H160:L160"/>
    <mergeCell ref="M160:Y160"/>
    <mergeCell ref="Z160:AC160"/>
    <mergeCell ref="AD160:AH160"/>
    <mergeCell ref="AI160:AU160"/>
    <mergeCell ref="H164:L164"/>
    <mergeCell ref="M164:Y164"/>
    <mergeCell ref="Z164:AC164"/>
    <mergeCell ref="AD164:AH164"/>
    <mergeCell ref="AI164:AU164"/>
    <mergeCell ref="AV164:AY164"/>
    <mergeCell ref="H163:L163"/>
    <mergeCell ref="M163:Y163"/>
    <mergeCell ref="Z163:AC163"/>
    <mergeCell ref="AD163:AH163"/>
    <mergeCell ref="AI163:AU163"/>
    <mergeCell ref="AV163:AY163"/>
    <mergeCell ref="H162:L162"/>
    <mergeCell ref="M162:Y162"/>
    <mergeCell ref="Z162:AC162"/>
    <mergeCell ref="AD162:AH162"/>
    <mergeCell ref="AI162:AU162"/>
    <mergeCell ref="AV162:AY162"/>
    <mergeCell ref="B157:G200"/>
    <mergeCell ref="H157:AC157"/>
    <mergeCell ref="AD157:AY157"/>
    <mergeCell ref="H158:L158"/>
    <mergeCell ref="M158:Y158"/>
    <mergeCell ref="Z158:AC158"/>
    <mergeCell ref="AD158:AH158"/>
    <mergeCell ref="AI158:AU158"/>
    <mergeCell ref="AV158:AY158"/>
    <mergeCell ref="H159:L159"/>
    <mergeCell ref="H154:L154"/>
    <mergeCell ref="M154:Y154"/>
    <mergeCell ref="Z154:AC154"/>
    <mergeCell ref="AD154:AH154"/>
    <mergeCell ref="AI154:AU154"/>
    <mergeCell ref="AV154:AY154"/>
    <mergeCell ref="H153:L153"/>
    <mergeCell ref="M153:Y153"/>
    <mergeCell ref="Z153:AC153"/>
    <mergeCell ref="AD153:AH153"/>
    <mergeCell ref="AI153:AU153"/>
    <mergeCell ref="AV153:AY153"/>
    <mergeCell ref="AV160:AY160"/>
    <mergeCell ref="H161:L161"/>
    <mergeCell ref="M161:Y161"/>
    <mergeCell ref="Z161:AC161"/>
    <mergeCell ref="AD161:AH161"/>
    <mergeCell ref="AI161:AU161"/>
    <mergeCell ref="AV161:AY161"/>
    <mergeCell ref="M159:Y159"/>
    <mergeCell ref="Z159:AC159"/>
    <mergeCell ref="AD159:AH159"/>
    <mergeCell ref="H152:L152"/>
    <mergeCell ref="M152:Y152"/>
    <mergeCell ref="Z152:AC152"/>
    <mergeCell ref="AD152:AH152"/>
    <mergeCell ref="AI152:AU152"/>
    <mergeCell ref="AV152:AY152"/>
    <mergeCell ref="H151:L151"/>
    <mergeCell ref="M151:Y151"/>
    <mergeCell ref="Z151:AC151"/>
    <mergeCell ref="AD151:AH151"/>
    <mergeCell ref="AI151:AU151"/>
    <mergeCell ref="AV151:AY151"/>
    <mergeCell ref="H150:L150"/>
    <mergeCell ref="M150:Y150"/>
    <mergeCell ref="Z150:AC150"/>
    <mergeCell ref="AD150:AH150"/>
    <mergeCell ref="AI150:AU150"/>
    <mergeCell ref="AV150:AY150"/>
    <mergeCell ref="H149:L149"/>
    <mergeCell ref="M149:Y149"/>
    <mergeCell ref="Z149:AC149"/>
    <mergeCell ref="AD149:AH149"/>
    <mergeCell ref="AI149:AU149"/>
    <mergeCell ref="AV149:AY149"/>
    <mergeCell ref="H148:L148"/>
    <mergeCell ref="M148:Y148"/>
    <mergeCell ref="Z148:AC148"/>
    <mergeCell ref="AD148:AH148"/>
    <mergeCell ref="AI148:AU148"/>
    <mergeCell ref="AV148:AY148"/>
    <mergeCell ref="H147:L147"/>
    <mergeCell ref="M147:Y147"/>
    <mergeCell ref="Z147:AC147"/>
    <mergeCell ref="AD147:AH147"/>
    <mergeCell ref="AI147:AU147"/>
    <mergeCell ref="AV147:AY147"/>
    <mergeCell ref="H146:L146"/>
    <mergeCell ref="M146:Y146"/>
    <mergeCell ref="Z146:AC146"/>
    <mergeCell ref="AD146:AH146"/>
    <mergeCell ref="AI146:AU146"/>
    <mergeCell ref="AV146:AY146"/>
    <mergeCell ref="H144:AC144"/>
    <mergeCell ref="AD144:AY144"/>
    <mergeCell ref="H145:L145"/>
    <mergeCell ref="M145:Y145"/>
    <mergeCell ref="Z145:AC145"/>
    <mergeCell ref="AD145:AH145"/>
    <mergeCell ref="AI145:AU145"/>
    <mergeCell ref="AV145:AY145"/>
    <mergeCell ref="H143:L143"/>
    <mergeCell ref="M143:Y143"/>
    <mergeCell ref="Z143:AC143"/>
    <mergeCell ref="AD143:AH143"/>
    <mergeCell ref="AI143:AU143"/>
    <mergeCell ref="AV143:AY143"/>
    <mergeCell ref="H142:L142"/>
    <mergeCell ref="M142:Y142"/>
    <mergeCell ref="Z142:AC142"/>
    <mergeCell ref="AD142:AH142"/>
    <mergeCell ref="AI142:AU142"/>
    <mergeCell ref="AV142:AY142"/>
    <mergeCell ref="H141:L141"/>
    <mergeCell ref="M141:Y141"/>
    <mergeCell ref="Z141:AC141"/>
    <mergeCell ref="AD141:AH141"/>
    <mergeCell ref="AI141:AU141"/>
    <mergeCell ref="AV141:AY141"/>
    <mergeCell ref="H140:L140"/>
    <mergeCell ref="M140:Y140"/>
    <mergeCell ref="Z140:AC140"/>
    <mergeCell ref="AD140:AH140"/>
    <mergeCell ref="AI140:AU140"/>
    <mergeCell ref="AV140:AY140"/>
    <mergeCell ref="H139:L139"/>
    <mergeCell ref="M139:Y139"/>
    <mergeCell ref="Z139:AC139"/>
    <mergeCell ref="AD139:AH139"/>
    <mergeCell ref="AI139:AU139"/>
    <mergeCell ref="AV139:AY139"/>
    <mergeCell ref="H138:L138"/>
    <mergeCell ref="M138:Y138"/>
    <mergeCell ref="Z138:AC138"/>
    <mergeCell ref="AD138:AH138"/>
    <mergeCell ref="AI138:AU138"/>
    <mergeCell ref="AV138:AY138"/>
    <mergeCell ref="H137:L137"/>
    <mergeCell ref="M137:Y137"/>
    <mergeCell ref="Z137:AC137"/>
    <mergeCell ref="AD137:AH137"/>
    <mergeCell ref="AI137:AU137"/>
    <mergeCell ref="AV137:AY137"/>
    <mergeCell ref="H136:L136"/>
    <mergeCell ref="M136:Y136"/>
    <mergeCell ref="Z136:AC136"/>
    <mergeCell ref="AD136:AH136"/>
    <mergeCell ref="AI136:AU136"/>
    <mergeCell ref="AV136:AY136"/>
    <mergeCell ref="H135:L135"/>
    <mergeCell ref="M135:Y135"/>
    <mergeCell ref="Z135:AC135"/>
    <mergeCell ref="AD135:AH135"/>
    <mergeCell ref="AI135:AU135"/>
    <mergeCell ref="AV135:AY135"/>
    <mergeCell ref="H133:AC133"/>
    <mergeCell ref="AD133:AY133"/>
    <mergeCell ref="H134:L134"/>
    <mergeCell ref="M134:Y134"/>
    <mergeCell ref="Z134:AC134"/>
    <mergeCell ref="AD134:AH134"/>
    <mergeCell ref="AI134:AU134"/>
    <mergeCell ref="AV134:AY134"/>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4:L114"/>
    <mergeCell ref="M114:Y114"/>
    <mergeCell ref="Z114:AC114"/>
    <mergeCell ref="AD114:AH114"/>
    <mergeCell ref="AI114:AU114"/>
    <mergeCell ref="AV114:AY114"/>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Z112:AC112"/>
    <mergeCell ref="AD112:AH112"/>
    <mergeCell ref="AI112:AU112"/>
    <mergeCell ref="AV112:AY112"/>
    <mergeCell ref="H113:L113"/>
    <mergeCell ref="M113:Y113"/>
    <mergeCell ref="Z113:AC113"/>
    <mergeCell ref="AD113:AH113"/>
    <mergeCell ref="AI113:AU113"/>
    <mergeCell ref="AV113:AY113"/>
    <mergeCell ref="B101:AY101"/>
    <mergeCell ref="B102:AY102"/>
    <mergeCell ref="M103:AA103"/>
    <mergeCell ref="AL103:AY103"/>
    <mergeCell ref="B106:G108"/>
    <mergeCell ref="B111:G154"/>
    <mergeCell ref="H111:AC111"/>
    <mergeCell ref="AD111:AY111"/>
    <mergeCell ref="H112:L112"/>
    <mergeCell ref="M112:Y112"/>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B97:F97"/>
    <mergeCell ref="G97:AY97"/>
    <mergeCell ref="B98:AY98"/>
    <mergeCell ref="B99:F99"/>
    <mergeCell ref="G99:AY99"/>
    <mergeCell ref="B100:AY100"/>
    <mergeCell ref="B92:C92"/>
    <mergeCell ref="D92:AY92"/>
    <mergeCell ref="D93:AY93"/>
    <mergeCell ref="D94:AY94"/>
    <mergeCell ref="D95:AY95"/>
    <mergeCell ref="B96:AY96"/>
    <mergeCell ref="D89:G89"/>
    <mergeCell ref="H89:AG89"/>
    <mergeCell ref="D90:G90"/>
    <mergeCell ref="H90:U90"/>
    <mergeCell ref="V90:AG90"/>
    <mergeCell ref="D91:G91"/>
    <mergeCell ref="H91:AG91"/>
    <mergeCell ref="D85:G85"/>
    <mergeCell ref="H85:AG85"/>
    <mergeCell ref="B86:C91"/>
    <mergeCell ref="D86:G86"/>
    <mergeCell ref="H86:AG86"/>
    <mergeCell ref="AH86:AY91"/>
    <mergeCell ref="D87:G87"/>
    <mergeCell ref="H87:AG87"/>
    <mergeCell ref="D88:G88"/>
    <mergeCell ref="H88:AG88"/>
    <mergeCell ref="B81:C85"/>
    <mergeCell ref="D81:G81"/>
    <mergeCell ref="H81:AG81"/>
    <mergeCell ref="AH81:AY85"/>
    <mergeCell ref="D82:G82"/>
    <mergeCell ref="H82:AG82"/>
    <mergeCell ref="D83:G83"/>
    <mergeCell ref="H83:AG83"/>
    <mergeCell ref="D84:G84"/>
    <mergeCell ref="H84:AG84"/>
    <mergeCell ref="B78:C80"/>
    <mergeCell ref="D78:G78"/>
    <mergeCell ref="H78:AG78"/>
    <mergeCell ref="AH78:AY80"/>
    <mergeCell ref="D79:G79"/>
    <mergeCell ref="H79:AG79"/>
    <mergeCell ref="D80:G80"/>
    <mergeCell ref="H80:AG80"/>
    <mergeCell ref="D74:AY74"/>
    <mergeCell ref="D75:AY75"/>
    <mergeCell ref="B76:AY76"/>
    <mergeCell ref="D77:G77"/>
    <mergeCell ref="H77:AG77"/>
    <mergeCell ref="AH77:AY77"/>
    <mergeCell ref="D67:L67"/>
    <mergeCell ref="M67:R67"/>
    <mergeCell ref="S67:X67"/>
    <mergeCell ref="B70:C73"/>
    <mergeCell ref="D70:AY70"/>
    <mergeCell ref="D71:AY71"/>
    <mergeCell ref="D72:AY72"/>
    <mergeCell ref="D73:AY73"/>
    <mergeCell ref="S57:X57"/>
    <mergeCell ref="D58:L58"/>
    <mergeCell ref="M58:R58"/>
    <mergeCell ref="S58:X58"/>
    <mergeCell ref="B54:C67"/>
    <mergeCell ref="D54:L54"/>
    <mergeCell ref="M54:R54"/>
    <mergeCell ref="S54:X54"/>
    <mergeCell ref="D65:L65"/>
    <mergeCell ref="M65:R65"/>
    <mergeCell ref="S65:X65"/>
    <mergeCell ref="D66:L66"/>
    <mergeCell ref="M66:R66"/>
    <mergeCell ref="S66:X66"/>
    <mergeCell ref="D63:L63"/>
    <mergeCell ref="M63:R63"/>
    <mergeCell ref="S63:X63"/>
    <mergeCell ref="D64:L64"/>
    <mergeCell ref="M64:R64"/>
    <mergeCell ref="S64:X64"/>
    <mergeCell ref="D61:L61"/>
    <mergeCell ref="M61:R61"/>
    <mergeCell ref="S61:X61"/>
    <mergeCell ref="D62:L62"/>
    <mergeCell ref="M62:R62"/>
    <mergeCell ref="S62:X62"/>
    <mergeCell ref="Y54:AY54"/>
    <mergeCell ref="D55:L55"/>
    <mergeCell ref="M55:R55"/>
    <mergeCell ref="S55:X55"/>
    <mergeCell ref="Y55:AY67"/>
    <mergeCell ref="D56:L56"/>
    <mergeCell ref="B52:G52"/>
    <mergeCell ref="H52:Y52"/>
    <mergeCell ref="Z52:AB52"/>
    <mergeCell ref="AC52:AY52"/>
    <mergeCell ref="B53:G53"/>
    <mergeCell ref="H53:Y53"/>
    <mergeCell ref="Z53:AB53"/>
    <mergeCell ref="AC53:AY53"/>
    <mergeCell ref="B50:G50"/>
    <mergeCell ref="H50:Y50"/>
    <mergeCell ref="Z50:AB50"/>
    <mergeCell ref="AC50:AY50"/>
    <mergeCell ref="B51:G51"/>
    <mergeCell ref="H51:Y51"/>
    <mergeCell ref="Z51:AB51"/>
    <mergeCell ref="AC51:AY51"/>
    <mergeCell ref="D59:L59"/>
    <mergeCell ref="M59:R59"/>
    <mergeCell ref="S59:X59"/>
    <mergeCell ref="D60:L60"/>
    <mergeCell ref="M60:R60"/>
    <mergeCell ref="S60:X60"/>
    <mergeCell ref="M56:R56"/>
    <mergeCell ref="S56:X56"/>
    <mergeCell ref="D57:L57"/>
    <mergeCell ref="M57:R57"/>
    <mergeCell ref="AU47:AY47"/>
    <mergeCell ref="AF48:AJ48"/>
    <mergeCell ref="AK48:AO48"/>
    <mergeCell ref="AP48:AT48"/>
    <mergeCell ref="AU48:AY48"/>
    <mergeCell ref="B49:G49"/>
    <mergeCell ref="H49:Y49"/>
    <mergeCell ref="Z49:AB49"/>
    <mergeCell ref="AC49:AY49"/>
    <mergeCell ref="H47:Y48"/>
    <mergeCell ref="Z47:AB48"/>
    <mergeCell ref="AC47:AE48"/>
    <mergeCell ref="AF47:AJ47"/>
    <mergeCell ref="AK47:AO47"/>
    <mergeCell ref="AP47:AT47"/>
    <mergeCell ref="AP45:AT45"/>
    <mergeCell ref="AU45:AY45"/>
    <mergeCell ref="B46:G48"/>
    <mergeCell ref="H46:Y46"/>
    <mergeCell ref="Z46:AB46"/>
    <mergeCell ref="AC46:AE46"/>
    <mergeCell ref="AF46:AJ46"/>
    <mergeCell ref="AK46:AO46"/>
    <mergeCell ref="AP46:AT46"/>
    <mergeCell ref="AU46:AY46"/>
    <mergeCell ref="AU43:AY43"/>
    <mergeCell ref="H44:Y45"/>
    <mergeCell ref="Z44:AB45"/>
    <mergeCell ref="AC44:AE45"/>
    <mergeCell ref="AF44:AJ44"/>
    <mergeCell ref="AK44:AO44"/>
    <mergeCell ref="AP44:AT44"/>
    <mergeCell ref="AU44:AY44"/>
    <mergeCell ref="AF45:AJ45"/>
    <mergeCell ref="AK45:AO45"/>
    <mergeCell ref="AK42:AO42"/>
    <mergeCell ref="AP42:AT42"/>
    <mergeCell ref="AU42:AY42"/>
    <mergeCell ref="B43:G45"/>
    <mergeCell ref="H43:Y43"/>
    <mergeCell ref="Z43:AB43"/>
    <mergeCell ref="AC43:AE43"/>
    <mergeCell ref="AF43:AJ43"/>
    <mergeCell ref="AK43:AO43"/>
    <mergeCell ref="AP43:AT43"/>
    <mergeCell ref="AP40:AT40"/>
    <mergeCell ref="AU40:AY40"/>
    <mergeCell ref="H41:Y42"/>
    <mergeCell ref="Z41:AB42"/>
    <mergeCell ref="AC41:AE42"/>
    <mergeCell ref="AF41:AJ41"/>
    <mergeCell ref="AK41:AO41"/>
    <mergeCell ref="AP41:AT41"/>
    <mergeCell ref="AU41:AY41"/>
    <mergeCell ref="AF42:AJ42"/>
    <mergeCell ref="AF39:AJ39"/>
    <mergeCell ref="AK39:AO39"/>
    <mergeCell ref="AP39:AT39"/>
    <mergeCell ref="AU39:AY39"/>
    <mergeCell ref="B40:G42"/>
    <mergeCell ref="H40:Y40"/>
    <mergeCell ref="Z40:AB40"/>
    <mergeCell ref="AC40:AE40"/>
    <mergeCell ref="AF40:AJ40"/>
    <mergeCell ref="AK40:AO40"/>
    <mergeCell ref="AK37:AO37"/>
    <mergeCell ref="AP37:AT37"/>
    <mergeCell ref="AU37:AY37"/>
    <mergeCell ref="H38:Y39"/>
    <mergeCell ref="Z38:AB39"/>
    <mergeCell ref="AC38:AE39"/>
    <mergeCell ref="AF38:AJ38"/>
    <mergeCell ref="AK38:AO38"/>
    <mergeCell ref="AP38:AT38"/>
    <mergeCell ref="AU38:AY38"/>
    <mergeCell ref="AU35:AY35"/>
    <mergeCell ref="AF36:AJ36"/>
    <mergeCell ref="AK36:AO36"/>
    <mergeCell ref="AP36:AT36"/>
    <mergeCell ref="AU36:AY36"/>
    <mergeCell ref="B37:G39"/>
    <mergeCell ref="H37:Y37"/>
    <mergeCell ref="Z37:AB37"/>
    <mergeCell ref="AC37:AE37"/>
    <mergeCell ref="AF37:AJ37"/>
    <mergeCell ref="H35:Y36"/>
    <mergeCell ref="Z35:AB36"/>
    <mergeCell ref="AC35:AE36"/>
    <mergeCell ref="AF35:AJ35"/>
    <mergeCell ref="AK35:AO35"/>
    <mergeCell ref="AP35:AT35"/>
    <mergeCell ref="AP33:AT33"/>
    <mergeCell ref="AU33:AY33"/>
    <mergeCell ref="B34:G36"/>
    <mergeCell ref="H34:Y34"/>
    <mergeCell ref="Z34:AB34"/>
    <mergeCell ref="AC34:AE34"/>
    <mergeCell ref="AF34:AJ34"/>
    <mergeCell ref="AK34:AO34"/>
    <mergeCell ref="AP34:AT34"/>
    <mergeCell ref="AU34:AY34"/>
    <mergeCell ref="AP31:AT31"/>
    <mergeCell ref="AU31:AY31"/>
    <mergeCell ref="H32:Y33"/>
    <mergeCell ref="Z32:AB32"/>
    <mergeCell ref="AC32:AE32"/>
    <mergeCell ref="AF32:AJ32"/>
    <mergeCell ref="AK32:AO32"/>
    <mergeCell ref="AP32:AT32"/>
    <mergeCell ref="AU32:AY32"/>
    <mergeCell ref="Z33:AB33"/>
    <mergeCell ref="B31:G33"/>
    <mergeCell ref="H31:Y31"/>
    <mergeCell ref="Z31:AB31"/>
    <mergeCell ref="AC31:AE31"/>
    <mergeCell ref="AF31:AJ31"/>
    <mergeCell ref="AK31:AO31"/>
    <mergeCell ref="AC33:AE33"/>
    <mergeCell ref="AF33:AJ33"/>
    <mergeCell ref="AK33:AO33"/>
    <mergeCell ref="AU29:AY29"/>
    <mergeCell ref="Z30:AB30"/>
    <mergeCell ref="AC30:AE30"/>
    <mergeCell ref="AF30:AJ30"/>
    <mergeCell ref="AK30:AO30"/>
    <mergeCell ref="AP30:AT30"/>
    <mergeCell ref="AU30:AY30"/>
    <mergeCell ref="H29:Y30"/>
    <mergeCell ref="Z29:AB29"/>
    <mergeCell ref="AC29:AE29"/>
    <mergeCell ref="AF29:AJ29"/>
    <mergeCell ref="AK29:AO29"/>
    <mergeCell ref="AP29:AT29"/>
    <mergeCell ref="AP27:AT27"/>
    <mergeCell ref="AU27:AY27"/>
    <mergeCell ref="B28:G30"/>
    <mergeCell ref="H28:Y28"/>
    <mergeCell ref="Z28:AB28"/>
    <mergeCell ref="AC28:AE28"/>
    <mergeCell ref="AF28:AJ28"/>
    <mergeCell ref="AK28:AO28"/>
    <mergeCell ref="AP28:AT28"/>
    <mergeCell ref="AU28:AY28"/>
    <mergeCell ref="AP25:AT25"/>
    <mergeCell ref="AU25:AY25"/>
    <mergeCell ref="H26:Y27"/>
    <mergeCell ref="Z26:AB26"/>
    <mergeCell ref="AC26:AE26"/>
    <mergeCell ref="AF26:AJ26"/>
    <mergeCell ref="AK26:AO26"/>
    <mergeCell ref="AP26:AT26"/>
    <mergeCell ref="AU26:AY26"/>
    <mergeCell ref="Z27:AB27"/>
    <mergeCell ref="B25:G27"/>
    <mergeCell ref="H25:Y25"/>
    <mergeCell ref="Z25:AB25"/>
    <mergeCell ref="AC25:AE25"/>
    <mergeCell ref="AF25:AJ25"/>
    <mergeCell ref="AK25:AO25"/>
    <mergeCell ref="AC27:AE27"/>
    <mergeCell ref="AF27:AJ27"/>
    <mergeCell ref="AK27:AO27"/>
    <mergeCell ref="AU23:AY23"/>
    <mergeCell ref="Z24:AB24"/>
    <mergeCell ref="AC24:AE24"/>
    <mergeCell ref="AF24:AJ24"/>
    <mergeCell ref="AK24:AO24"/>
    <mergeCell ref="AP24:AT24"/>
    <mergeCell ref="AU24:AY24"/>
    <mergeCell ref="H23:Y24"/>
    <mergeCell ref="Z23:AB23"/>
    <mergeCell ref="AC23:AE23"/>
    <mergeCell ref="AF23:AJ23"/>
    <mergeCell ref="AK23:AO23"/>
    <mergeCell ref="AP23:AT23"/>
    <mergeCell ref="AP21:AT21"/>
    <mergeCell ref="AU21:AY21"/>
    <mergeCell ref="B22:G24"/>
    <mergeCell ref="H22:Y22"/>
    <mergeCell ref="Z22:AB22"/>
    <mergeCell ref="AC22:AE22"/>
    <mergeCell ref="AF22:AJ22"/>
    <mergeCell ref="AK22:AO22"/>
    <mergeCell ref="AP22:AT22"/>
    <mergeCell ref="AU22:AY22"/>
    <mergeCell ref="AP19:AT19"/>
    <mergeCell ref="AU19:AY19"/>
    <mergeCell ref="H20:Y21"/>
    <mergeCell ref="Z20:AB20"/>
    <mergeCell ref="AC20:AE20"/>
    <mergeCell ref="AF20:AJ20"/>
    <mergeCell ref="AK20:AO20"/>
    <mergeCell ref="AP20:AT20"/>
    <mergeCell ref="AU20:AY20"/>
    <mergeCell ref="Z21:AB21"/>
    <mergeCell ref="B19:G21"/>
    <mergeCell ref="H19:Y19"/>
    <mergeCell ref="Z19:AB19"/>
    <mergeCell ref="AC19:AE19"/>
    <mergeCell ref="AF19:AJ19"/>
    <mergeCell ref="AK19:AO19"/>
    <mergeCell ref="AC21:AE21"/>
    <mergeCell ref="AF21:AJ21"/>
    <mergeCell ref="AK21:AO21"/>
    <mergeCell ref="H18:P18"/>
    <mergeCell ref="Q18:W18"/>
    <mergeCell ref="X18:AD18"/>
    <mergeCell ref="AE18:AK18"/>
    <mergeCell ref="AL18:AR18"/>
    <mergeCell ref="AS18:AY18"/>
    <mergeCell ref="H17:P17"/>
    <mergeCell ref="Q17:W17"/>
    <mergeCell ref="X17:AD17"/>
    <mergeCell ref="AE17:AK17"/>
    <mergeCell ref="AL17:AR17"/>
    <mergeCell ref="AS17:AY17"/>
    <mergeCell ref="J16:P16"/>
    <mergeCell ref="Q16:W16"/>
    <mergeCell ref="X16:AD16"/>
    <mergeCell ref="AE16:AK16"/>
    <mergeCell ref="AL16:AR16"/>
    <mergeCell ref="AS16:AY16"/>
    <mergeCell ref="AF6:AY6"/>
    <mergeCell ref="X14:AD14"/>
    <mergeCell ref="AE14:AK14"/>
    <mergeCell ref="AL14:AR14"/>
    <mergeCell ref="AS14:AY14"/>
    <mergeCell ref="J15:P15"/>
    <mergeCell ref="Q15:W15"/>
    <mergeCell ref="X15:AD15"/>
    <mergeCell ref="AE15:AK15"/>
    <mergeCell ref="AL15:AR15"/>
    <mergeCell ref="AS15:AY15"/>
    <mergeCell ref="AS12:AY12"/>
    <mergeCell ref="H13:I16"/>
    <mergeCell ref="J13:P13"/>
    <mergeCell ref="Q13:W13"/>
    <mergeCell ref="X13:AD13"/>
    <mergeCell ref="AE13:AK13"/>
    <mergeCell ref="AL13:AR13"/>
    <mergeCell ref="AS13:AY13"/>
    <mergeCell ref="J14:P14"/>
    <mergeCell ref="Q14:W14"/>
    <mergeCell ref="AK1:AQ1"/>
    <mergeCell ref="AR1:AY2"/>
    <mergeCell ref="AK2:AQ2"/>
    <mergeCell ref="B3:AY3"/>
    <mergeCell ref="B4:G4"/>
    <mergeCell ref="H4:Y4"/>
    <mergeCell ref="Z4:AE4"/>
    <mergeCell ref="AF4:AQ5"/>
    <mergeCell ref="AR4:AY4"/>
    <mergeCell ref="B5:G5"/>
    <mergeCell ref="B10:G10"/>
    <mergeCell ref="H10:AY10"/>
    <mergeCell ref="B11:G11"/>
    <mergeCell ref="H11:AY11"/>
    <mergeCell ref="B12:G18"/>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s>
  <phoneticPr fontId="2"/>
  <pageMargins left="0.62992125984251968" right="0.39370078740157483" top="0.59055118110236227" bottom="0.39370078740157483" header="0.51181102362204722" footer="0.51181102362204722"/>
  <pageSetup paperSize="9" scale="74" fitToHeight="0" orientation="portrait" r:id="rId1"/>
  <headerFooter differentFirst="1" alignWithMargins="0"/>
  <rowBreaks count="4" manualBreakCount="4">
    <brk id="68" max="51" man="1"/>
    <brk id="104" max="51" man="1"/>
    <brk id="109" max="51" man="1"/>
    <brk id="201" max="16383" man="1"/>
  </rowBreaks>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49"/>
  <sheetViews>
    <sheetView zoomScale="75" zoomScaleNormal="75" zoomScaleSheetLayoutView="70" zoomScalePageLayoutView="30"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2" width="2.6640625" customWidth="1"/>
    <col min="43" max="43" width="3.77734375" customWidth="1"/>
    <col min="44" max="46" width="2.6640625" customWidth="1"/>
    <col min="47" max="47" width="3.44140625" customWidth="1"/>
    <col min="48" max="50" width="2.21875" customWidth="1"/>
    <col min="51" max="51" width="3.6640625" customWidth="1"/>
    <col min="52" max="58" width="2.21875" customWidth="1"/>
  </cols>
  <sheetData>
    <row r="1" spans="2:51" ht="23.25" customHeight="1" x14ac:dyDescent="0.15">
      <c r="AQ1" s="1072"/>
      <c r="AR1" s="1072"/>
      <c r="AS1" s="1072"/>
      <c r="AT1" s="1072"/>
      <c r="AU1" s="1072"/>
      <c r="AV1" s="1072"/>
      <c r="AW1" s="1072"/>
      <c r="AX1" s="34"/>
    </row>
    <row r="2" spans="2:51" ht="29.15" customHeight="1" thickBot="1" x14ac:dyDescent="0.2">
      <c r="AK2" s="1073" t="s">
        <v>0</v>
      </c>
      <c r="AL2" s="1073"/>
      <c r="AM2" s="1073"/>
      <c r="AN2" s="1073"/>
      <c r="AO2" s="1073"/>
      <c r="AP2" s="1073"/>
      <c r="AQ2" s="1073"/>
      <c r="AR2" s="4351" t="s">
        <v>603</v>
      </c>
      <c r="AS2" s="4352"/>
      <c r="AT2" s="4352"/>
      <c r="AU2" s="4352"/>
      <c r="AV2" s="4352"/>
      <c r="AW2" s="4352"/>
      <c r="AX2" s="4352"/>
      <c r="AY2" s="92"/>
    </row>
    <row r="3" spans="2:51" ht="19" thickBot="1" x14ac:dyDescent="0.2">
      <c r="B3" s="4353" t="s">
        <v>604</v>
      </c>
      <c r="C3" s="4354"/>
      <c r="D3" s="4354"/>
      <c r="E3" s="4354"/>
      <c r="F3" s="4354"/>
      <c r="G3" s="4354"/>
      <c r="H3" s="4354"/>
      <c r="I3" s="4354"/>
      <c r="J3" s="4354"/>
      <c r="K3" s="4354"/>
      <c r="L3" s="4354"/>
      <c r="M3" s="4354"/>
      <c r="N3" s="4354"/>
      <c r="O3" s="4354"/>
      <c r="P3" s="4354"/>
      <c r="Q3" s="4354"/>
      <c r="R3" s="4354"/>
      <c r="S3" s="4354"/>
      <c r="T3" s="4354"/>
      <c r="U3" s="4354"/>
      <c r="V3" s="4354"/>
      <c r="W3" s="4354"/>
      <c r="X3" s="4354"/>
      <c r="Y3" s="4354"/>
      <c r="Z3" s="4354"/>
      <c r="AA3" s="4354"/>
      <c r="AB3" s="4354"/>
      <c r="AC3" s="4354"/>
      <c r="AD3" s="4354"/>
      <c r="AE3" s="4354"/>
      <c r="AF3" s="4354"/>
      <c r="AG3" s="4354"/>
      <c r="AH3" s="4354"/>
      <c r="AI3" s="4354"/>
      <c r="AJ3" s="4354"/>
      <c r="AK3" s="4354"/>
      <c r="AL3" s="4354"/>
      <c r="AM3" s="4354"/>
      <c r="AN3" s="4354"/>
      <c r="AO3" s="4354"/>
      <c r="AP3" s="4354"/>
      <c r="AQ3" s="4354"/>
      <c r="AR3" s="4354"/>
      <c r="AS3" s="4354"/>
      <c r="AT3" s="4354"/>
      <c r="AU3" s="4354"/>
      <c r="AV3" s="4354"/>
      <c r="AW3" s="4354"/>
      <c r="AX3" s="4354"/>
      <c r="AY3" s="4355"/>
    </row>
    <row r="4" spans="2:51" ht="38.950000000000003" customHeight="1" x14ac:dyDescent="0.15">
      <c r="B4" s="310" t="s">
        <v>1</v>
      </c>
      <c r="C4" s="311"/>
      <c r="D4" s="311"/>
      <c r="E4" s="311"/>
      <c r="F4" s="311"/>
      <c r="G4" s="311"/>
      <c r="H4" s="4356" t="s">
        <v>605</v>
      </c>
      <c r="I4" s="313"/>
      <c r="J4" s="313"/>
      <c r="K4" s="313"/>
      <c r="L4" s="313"/>
      <c r="M4" s="313"/>
      <c r="N4" s="313"/>
      <c r="O4" s="313"/>
      <c r="P4" s="313"/>
      <c r="Q4" s="313"/>
      <c r="R4" s="313"/>
      <c r="S4" s="313"/>
      <c r="T4" s="313"/>
      <c r="U4" s="313"/>
      <c r="V4" s="313"/>
      <c r="W4" s="313"/>
      <c r="X4" s="313"/>
      <c r="Y4" s="313"/>
      <c r="Z4" s="314" t="s">
        <v>606</v>
      </c>
      <c r="AA4" s="315"/>
      <c r="AB4" s="315"/>
      <c r="AC4" s="315"/>
      <c r="AD4" s="315"/>
      <c r="AE4" s="316"/>
      <c r="AF4" s="317" t="s">
        <v>607</v>
      </c>
      <c r="AG4" s="4357"/>
      <c r="AH4" s="4357"/>
      <c r="AI4" s="4357"/>
      <c r="AJ4" s="4357"/>
      <c r="AK4" s="4357"/>
      <c r="AL4" s="4357"/>
      <c r="AM4" s="4357"/>
      <c r="AN4" s="4357"/>
      <c r="AO4" s="4357"/>
      <c r="AP4" s="4357"/>
      <c r="AQ4" s="4358"/>
      <c r="AR4" s="323" t="s">
        <v>2</v>
      </c>
      <c r="AS4" s="315"/>
      <c r="AT4" s="315"/>
      <c r="AU4" s="315"/>
      <c r="AV4" s="315"/>
      <c r="AW4" s="315"/>
      <c r="AX4" s="315"/>
      <c r="AY4" s="324"/>
    </row>
    <row r="5" spans="2:51" ht="33.049999999999997" customHeight="1" x14ac:dyDescent="0.15">
      <c r="B5" s="325" t="s">
        <v>3</v>
      </c>
      <c r="C5" s="326"/>
      <c r="D5" s="326"/>
      <c r="E5" s="326"/>
      <c r="F5" s="326"/>
      <c r="G5" s="327"/>
      <c r="H5" s="328" t="s">
        <v>139</v>
      </c>
      <c r="I5" s="329"/>
      <c r="J5" s="329"/>
      <c r="K5" s="329"/>
      <c r="L5" s="329"/>
      <c r="M5" s="329"/>
      <c r="N5" s="329"/>
      <c r="O5" s="329"/>
      <c r="P5" s="329"/>
      <c r="Q5" s="329"/>
      <c r="R5" s="329"/>
      <c r="S5" s="329"/>
      <c r="T5" s="329"/>
      <c r="U5" s="329"/>
      <c r="V5" s="329"/>
      <c r="W5" s="330"/>
      <c r="X5" s="330"/>
      <c r="Y5" s="330"/>
      <c r="Z5" s="356" t="s">
        <v>4</v>
      </c>
      <c r="AA5" s="357"/>
      <c r="AB5" s="357"/>
      <c r="AC5" s="357"/>
      <c r="AD5" s="357"/>
      <c r="AE5" s="358"/>
      <c r="AF5" s="4359"/>
      <c r="AG5" s="4360"/>
      <c r="AH5" s="4360"/>
      <c r="AI5" s="4360"/>
      <c r="AJ5" s="4360"/>
      <c r="AK5" s="4360"/>
      <c r="AL5" s="4360"/>
      <c r="AM5" s="4360"/>
      <c r="AN5" s="4360"/>
      <c r="AO5" s="4360"/>
      <c r="AP5" s="4360"/>
      <c r="AQ5" s="4361"/>
      <c r="AR5" s="4370" t="s">
        <v>608</v>
      </c>
      <c r="AS5" s="4371"/>
      <c r="AT5" s="4371"/>
      <c r="AU5" s="4371"/>
      <c r="AV5" s="4371"/>
      <c r="AW5" s="4371"/>
      <c r="AX5" s="4371"/>
      <c r="AY5" s="4372"/>
    </row>
    <row r="6" spans="2:51" ht="30.8" customHeight="1" x14ac:dyDescent="0.15">
      <c r="B6" s="362" t="s">
        <v>5</v>
      </c>
      <c r="C6" s="363"/>
      <c r="D6" s="363"/>
      <c r="E6" s="363"/>
      <c r="F6" s="363"/>
      <c r="G6" s="363"/>
      <c r="H6" s="364" t="s">
        <v>148</v>
      </c>
      <c r="I6" s="330"/>
      <c r="J6" s="330"/>
      <c r="K6" s="330"/>
      <c r="L6" s="330"/>
      <c r="M6" s="330"/>
      <c r="N6" s="330"/>
      <c r="O6" s="330"/>
      <c r="P6" s="330"/>
      <c r="Q6" s="330"/>
      <c r="R6" s="330"/>
      <c r="S6" s="330"/>
      <c r="T6" s="330"/>
      <c r="U6" s="330"/>
      <c r="V6" s="330"/>
      <c r="W6" s="330"/>
      <c r="X6" s="330"/>
      <c r="Y6" s="330"/>
      <c r="Z6" s="365" t="s">
        <v>6</v>
      </c>
      <c r="AA6" s="366"/>
      <c r="AB6" s="366"/>
      <c r="AC6" s="366"/>
      <c r="AD6" s="366"/>
      <c r="AE6" s="367"/>
      <c r="AF6" s="4373" t="s">
        <v>609</v>
      </c>
      <c r="AG6" s="368"/>
      <c r="AH6" s="368"/>
      <c r="AI6" s="368"/>
      <c r="AJ6" s="368"/>
      <c r="AK6" s="368"/>
      <c r="AL6" s="368"/>
      <c r="AM6" s="368"/>
      <c r="AN6" s="368"/>
      <c r="AO6" s="368"/>
      <c r="AP6" s="368"/>
      <c r="AQ6" s="368"/>
      <c r="AR6" s="541"/>
      <c r="AS6" s="541"/>
      <c r="AT6" s="541"/>
      <c r="AU6" s="541"/>
      <c r="AV6" s="541"/>
      <c r="AW6" s="541"/>
      <c r="AX6" s="541"/>
      <c r="AY6" s="2354"/>
    </row>
    <row r="7" spans="2:51" ht="18" customHeight="1" x14ac:dyDescent="0.15">
      <c r="B7" s="331" t="s">
        <v>7</v>
      </c>
      <c r="C7" s="332"/>
      <c r="D7" s="332"/>
      <c r="E7" s="332"/>
      <c r="F7" s="332"/>
      <c r="G7" s="332"/>
      <c r="H7" s="335" t="s">
        <v>610</v>
      </c>
      <c r="I7" s="336"/>
      <c r="J7" s="336"/>
      <c r="K7" s="336"/>
      <c r="L7" s="336"/>
      <c r="M7" s="336"/>
      <c r="N7" s="336"/>
      <c r="O7" s="336"/>
      <c r="P7" s="336"/>
      <c r="Q7" s="336"/>
      <c r="R7" s="336"/>
      <c r="S7" s="336"/>
      <c r="T7" s="336"/>
      <c r="U7" s="336"/>
      <c r="V7" s="336"/>
      <c r="W7" s="4362"/>
      <c r="X7" s="4362"/>
      <c r="Y7" s="4363"/>
      <c r="Z7" s="343" t="s">
        <v>611</v>
      </c>
      <c r="AA7" s="330"/>
      <c r="AB7" s="330"/>
      <c r="AC7" s="330"/>
      <c r="AD7" s="330"/>
      <c r="AE7" s="344"/>
      <c r="AF7" s="4366" t="s">
        <v>612</v>
      </c>
      <c r="AG7" s="347"/>
      <c r="AH7" s="347"/>
      <c r="AI7" s="347"/>
      <c r="AJ7" s="347"/>
      <c r="AK7" s="347"/>
      <c r="AL7" s="347"/>
      <c r="AM7" s="347"/>
      <c r="AN7" s="347"/>
      <c r="AO7" s="347"/>
      <c r="AP7" s="347"/>
      <c r="AQ7" s="347"/>
      <c r="AR7" s="347"/>
      <c r="AS7" s="347"/>
      <c r="AT7" s="347"/>
      <c r="AU7" s="347"/>
      <c r="AV7" s="347"/>
      <c r="AW7" s="347"/>
      <c r="AX7" s="347"/>
      <c r="AY7" s="348"/>
    </row>
    <row r="8" spans="2:51" ht="24.05" customHeight="1" x14ac:dyDescent="0.15">
      <c r="B8" s="333"/>
      <c r="C8" s="334"/>
      <c r="D8" s="334"/>
      <c r="E8" s="334"/>
      <c r="F8" s="334"/>
      <c r="G8" s="334"/>
      <c r="H8" s="339"/>
      <c r="I8" s="340"/>
      <c r="J8" s="340"/>
      <c r="K8" s="340"/>
      <c r="L8" s="340"/>
      <c r="M8" s="340"/>
      <c r="N8" s="340"/>
      <c r="O8" s="340"/>
      <c r="P8" s="340"/>
      <c r="Q8" s="340"/>
      <c r="R8" s="340"/>
      <c r="S8" s="340"/>
      <c r="T8" s="340"/>
      <c r="U8" s="340"/>
      <c r="V8" s="340"/>
      <c r="W8" s="4364"/>
      <c r="X8" s="4364"/>
      <c r="Y8" s="4365"/>
      <c r="Z8" s="345"/>
      <c r="AA8" s="330"/>
      <c r="AB8" s="330"/>
      <c r="AC8" s="330"/>
      <c r="AD8" s="330"/>
      <c r="AE8" s="344"/>
      <c r="AF8" s="349"/>
      <c r="AG8" s="349"/>
      <c r="AH8" s="349"/>
      <c r="AI8" s="349"/>
      <c r="AJ8" s="349"/>
      <c r="AK8" s="349"/>
      <c r="AL8" s="349"/>
      <c r="AM8" s="349"/>
      <c r="AN8" s="349"/>
      <c r="AO8" s="349"/>
      <c r="AP8" s="349"/>
      <c r="AQ8" s="349"/>
      <c r="AR8" s="349"/>
      <c r="AS8" s="349"/>
      <c r="AT8" s="349"/>
      <c r="AU8" s="349"/>
      <c r="AV8" s="349"/>
      <c r="AW8" s="349"/>
      <c r="AX8" s="349"/>
      <c r="AY8" s="350"/>
    </row>
    <row r="9" spans="2:51" ht="67.75" customHeight="1" x14ac:dyDescent="0.15">
      <c r="B9" s="351" t="s">
        <v>8</v>
      </c>
      <c r="C9" s="352"/>
      <c r="D9" s="352"/>
      <c r="E9" s="352"/>
      <c r="F9" s="352"/>
      <c r="G9" s="352"/>
      <c r="H9" s="4367" t="s">
        <v>613</v>
      </c>
      <c r="I9" s="4368"/>
      <c r="J9" s="4368"/>
      <c r="K9" s="4368"/>
      <c r="L9" s="4368"/>
      <c r="M9" s="4368"/>
      <c r="N9" s="4368"/>
      <c r="O9" s="4368"/>
      <c r="P9" s="4368"/>
      <c r="Q9" s="4368"/>
      <c r="R9" s="4368"/>
      <c r="S9" s="4368"/>
      <c r="T9" s="4368"/>
      <c r="U9" s="4368"/>
      <c r="V9" s="4368"/>
      <c r="W9" s="4368"/>
      <c r="X9" s="4368"/>
      <c r="Y9" s="4368"/>
      <c r="Z9" s="4368"/>
      <c r="AA9" s="4368"/>
      <c r="AB9" s="4368"/>
      <c r="AC9" s="4368"/>
      <c r="AD9" s="4368"/>
      <c r="AE9" s="4368"/>
      <c r="AF9" s="4368"/>
      <c r="AG9" s="4368"/>
      <c r="AH9" s="4368"/>
      <c r="AI9" s="4368"/>
      <c r="AJ9" s="4368"/>
      <c r="AK9" s="4368"/>
      <c r="AL9" s="4368"/>
      <c r="AM9" s="4368"/>
      <c r="AN9" s="4368"/>
      <c r="AO9" s="4368"/>
      <c r="AP9" s="4368"/>
      <c r="AQ9" s="4368"/>
      <c r="AR9" s="4368"/>
      <c r="AS9" s="4368"/>
      <c r="AT9" s="4368"/>
      <c r="AU9" s="4368"/>
      <c r="AV9" s="4368"/>
      <c r="AW9" s="4368"/>
      <c r="AX9" s="4368"/>
      <c r="AY9" s="4369"/>
    </row>
    <row r="10" spans="2:51" ht="280" customHeight="1" x14ac:dyDescent="0.15">
      <c r="B10" s="351" t="s">
        <v>9</v>
      </c>
      <c r="C10" s="352"/>
      <c r="D10" s="352"/>
      <c r="E10" s="352"/>
      <c r="F10" s="352"/>
      <c r="G10" s="352"/>
      <c r="H10" s="4367" t="s">
        <v>614</v>
      </c>
      <c r="I10" s="4368"/>
      <c r="J10" s="4368"/>
      <c r="K10" s="4368"/>
      <c r="L10" s="4368"/>
      <c r="M10" s="4368"/>
      <c r="N10" s="4368"/>
      <c r="O10" s="4368"/>
      <c r="P10" s="4368"/>
      <c r="Q10" s="4368"/>
      <c r="R10" s="4368"/>
      <c r="S10" s="4368"/>
      <c r="T10" s="4368"/>
      <c r="U10" s="4368"/>
      <c r="V10" s="4368"/>
      <c r="W10" s="4368"/>
      <c r="X10" s="4368"/>
      <c r="Y10" s="4368"/>
      <c r="Z10" s="4368"/>
      <c r="AA10" s="4368"/>
      <c r="AB10" s="4368"/>
      <c r="AC10" s="4368"/>
      <c r="AD10" s="4368"/>
      <c r="AE10" s="4368"/>
      <c r="AF10" s="4368"/>
      <c r="AG10" s="4368"/>
      <c r="AH10" s="4368"/>
      <c r="AI10" s="4368"/>
      <c r="AJ10" s="4368"/>
      <c r="AK10" s="4368"/>
      <c r="AL10" s="4368"/>
      <c r="AM10" s="4368"/>
      <c r="AN10" s="4368"/>
      <c r="AO10" s="4368"/>
      <c r="AP10" s="4368"/>
      <c r="AQ10" s="4368"/>
      <c r="AR10" s="4368"/>
      <c r="AS10" s="4368"/>
      <c r="AT10" s="4368"/>
      <c r="AU10" s="4368"/>
      <c r="AV10" s="4368"/>
      <c r="AW10" s="4368"/>
      <c r="AX10" s="4368"/>
      <c r="AY10" s="4369"/>
    </row>
    <row r="11" spans="2:51" ht="29.3" customHeight="1" x14ac:dyDescent="0.15">
      <c r="B11" s="351" t="s">
        <v>10</v>
      </c>
      <c r="C11" s="352"/>
      <c r="D11" s="352"/>
      <c r="E11" s="352"/>
      <c r="F11" s="352"/>
      <c r="G11" s="370"/>
      <c r="H11" s="4374" t="s">
        <v>615</v>
      </c>
      <c r="I11" s="4375"/>
      <c r="J11" s="4375"/>
      <c r="K11" s="4375"/>
      <c r="L11" s="4375"/>
      <c r="M11" s="4375"/>
      <c r="N11" s="4375"/>
      <c r="O11" s="4375"/>
      <c r="P11" s="4375"/>
      <c r="Q11" s="4375"/>
      <c r="R11" s="4375"/>
      <c r="S11" s="4375"/>
      <c r="T11" s="4375"/>
      <c r="U11" s="4375"/>
      <c r="V11" s="4375"/>
      <c r="W11" s="4375"/>
      <c r="X11" s="4375"/>
      <c r="Y11" s="4375"/>
      <c r="Z11" s="4375"/>
      <c r="AA11" s="4375"/>
      <c r="AB11" s="4375"/>
      <c r="AC11" s="4375"/>
      <c r="AD11" s="4375"/>
      <c r="AE11" s="4375"/>
      <c r="AF11" s="4375"/>
      <c r="AG11" s="4375"/>
      <c r="AH11" s="4375"/>
      <c r="AI11" s="4375"/>
      <c r="AJ11" s="4375"/>
      <c r="AK11" s="4375"/>
      <c r="AL11" s="4375"/>
      <c r="AM11" s="4375"/>
      <c r="AN11" s="4375"/>
      <c r="AO11" s="4375"/>
      <c r="AP11" s="4375"/>
      <c r="AQ11" s="4375"/>
      <c r="AR11" s="4375"/>
      <c r="AS11" s="4375"/>
      <c r="AT11" s="4375"/>
      <c r="AU11" s="4375"/>
      <c r="AV11" s="4375"/>
      <c r="AW11" s="4375"/>
      <c r="AX11" s="4375"/>
      <c r="AY11" s="4376"/>
    </row>
    <row r="12" spans="2:51" ht="20.95" customHeight="1" x14ac:dyDescent="0.15">
      <c r="B12" s="374" t="s">
        <v>11</v>
      </c>
      <c r="C12" s="375"/>
      <c r="D12" s="375"/>
      <c r="E12" s="375"/>
      <c r="F12" s="375"/>
      <c r="G12" s="376"/>
      <c r="H12" s="383"/>
      <c r="I12" s="384"/>
      <c r="J12" s="384"/>
      <c r="K12" s="384"/>
      <c r="L12" s="384"/>
      <c r="M12" s="384"/>
      <c r="N12" s="384"/>
      <c r="O12" s="384"/>
      <c r="P12" s="384"/>
      <c r="Q12" s="385" t="s">
        <v>12</v>
      </c>
      <c r="R12" s="386"/>
      <c r="S12" s="386"/>
      <c r="T12" s="386"/>
      <c r="U12" s="386"/>
      <c r="V12" s="386"/>
      <c r="W12" s="387"/>
      <c r="X12" s="385" t="s">
        <v>13</v>
      </c>
      <c r="Y12" s="386"/>
      <c r="Z12" s="386"/>
      <c r="AA12" s="386"/>
      <c r="AB12" s="386"/>
      <c r="AC12" s="386"/>
      <c r="AD12" s="387"/>
      <c r="AE12" s="385" t="s">
        <v>14</v>
      </c>
      <c r="AF12" s="386"/>
      <c r="AG12" s="386"/>
      <c r="AH12" s="386"/>
      <c r="AI12" s="386"/>
      <c r="AJ12" s="386"/>
      <c r="AK12" s="387"/>
      <c r="AL12" s="385" t="s">
        <v>15</v>
      </c>
      <c r="AM12" s="386"/>
      <c r="AN12" s="386"/>
      <c r="AO12" s="386"/>
      <c r="AP12" s="386"/>
      <c r="AQ12" s="386"/>
      <c r="AR12" s="387"/>
      <c r="AS12" s="385" t="s">
        <v>16</v>
      </c>
      <c r="AT12" s="386"/>
      <c r="AU12" s="386"/>
      <c r="AV12" s="386"/>
      <c r="AW12" s="386"/>
      <c r="AX12" s="386"/>
      <c r="AY12" s="388"/>
    </row>
    <row r="13" spans="2:51" ht="20.95" customHeight="1" x14ac:dyDescent="0.15">
      <c r="B13" s="377"/>
      <c r="C13" s="378"/>
      <c r="D13" s="378"/>
      <c r="E13" s="378"/>
      <c r="F13" s="378"/>
      <c r="G13" s="379"/>
      <c r="H13" s="389" t="s">
        <v>17</v>
      </c>
      <c r="I13" s="390"/>
      <c r="J13" s="395" t="s">
        <v>18</v>
      </c>
      <c r="K13" s="396"/>
      <c r="L13" s="396"/>
      <c r="M13" s="396"/>
      <c r="N13" s="396"/>
      <c r="O13" s="396"/>
      <c r="P13" s="397"/>
      <c r="Q13" s="398" t="s">
        <v>616</v>
      </c>
      <c r="R13" s="398"/>
      <c r="S13" s="398"/>
      <c r="T13" s="398"/>
      <c r="U13" s="398"/>
      <c r="V13" s="398"/>
      <c r="W13" s="398"/>
      <c r="X13" s="398" t="s">
        <v>616</v>
      </c>
      <c r="Y13" s="398"/>
      <c r="Z13" s="398"/>
      <c r="AA13" s="398"/>
      <c r="AB13" s="398"/>
      <c r="AC13" s="398"/>
      <c r="AD13" s="398"/>
      <c r="AE13" s="4377">
        <v>0</v>
      </c>
      <c r="AF13" s="4377"/>
      <c r="AG13" s="4377"/>
      <c r="AH13" s="4377"/>
      <c r="AI13" s="4377"/>
      <c r="AJ13" s="4377"/>
      <c r="AK13" s="4377"/>
      <c r="AL13" s="399" t="s">
        <v>617</v>
      </c>
      <c r="AM13" s="399"/>
      <c r="AN13" s="399"/>
      <c r="AO13" s="399"/>
      <c r="AP13" s="399"/>
      <c r="AQ13" s="399"/>
      <c r="AR13" s="399"/>
      <c r="AS13" s="4378" t="s">
        <v>618</v>
      </c>
      <c r="AT13" s="1591"/>
      <c r="AU13" s="1591"/>
      <c r="AV13" s="1591"/>
      <c r="AW13" s="1591"/>
      <c r="AX13" s="1591"/>
      <c r="AY13" s="4379"/>
    </row>
    <row r="14" spans="2:51" ht="20.95" customHeight="1" x14ac:dyDescent="0.15">
      <c r="B14" s="377"/>
      <c r="C14" s="378"/>
      <c r="D14" s="378"/>
      <c r="E14" s="378"/>
      <c r="F14" s="378"/>
      <c r="G14" s="379"/>
      <c r="H14" s="391"/>
      <c r="I14" s="392"/>
      <c r="J14" s="401" t="s">
        <v>19</v>
      </c>
      <c r="K14" s="402"/>
      <c r="L14" s="402"/>
      <c r="M14" s="402"/>
      <c r="N14" s="402"/>
      <c r="O14" s="402"/>
      <c r="P14" s="403"/>
      <c r="Q14" s="404" t="s">
        <v>616</v>
      </c>
      <c r="R14" s="404"/>
      <c r="S14" s="404"/>
      <c r="T14" s="404"/>
      <c r="U14" s="404"/>
      <c r="V14" s="404"/>
      <c r="W14" s="404"/>
      <c r="X14" s="404" t="s">
        <v>616</v>
      </c>
      <c r="Y14" s="404"/>
      <c r="Z14" s="404"/>
      <c r="AA14" s="404"/>
      <c r="AB14" s="404"/>
      <c r="AC14" s="404"/>
      <c r="AD14" s="404"/>
      <c r="AE14" s="1687">
        <v>14540.5</v>
      </c>
      <c r="AF14" s="1687"/>
      <c r="AG14" s="1687"/>
      <c r="AH14" s="1687"/>
      <c r="AI14" s="1687"/>
      <c r="AJ14" s="1687"/>
      <c r="AK14" s="1687"/>
      <c r="AL14" s="1687"/>
      <c r="AM14" s="1687"/>
      <c r="AN14" s="1687"/>
      <c r="AO14" s="1687"/>
      <c r="AP14" s="1687"/>
      <c r="AQ14" s="1687"/>
      <c r="AR14" s="1687"/>
      <c r="AS14" s="1685"/>
      <c r="AT14" s="1685"/>
      <c r="AU14" s="1685"/>
      <c r="AV14" s="1685"/>
      <c r="AW14" s="1685"/>
      <c r="AX14" s="1685"/>
      <c r="AY14" s="1686"/>
    </row>
    <row r="15" spans="2:51" ht="24.75" customHeight="1" x14ac:dyDescent="0.15">
      <c r="B15" s="377"/>
      <c r="C15" s="378"/>
      <c r="D15" s="378"/>
      <c r="E15" s="378"/>
      <c r="F15" s="378"/>
      <c r="G15" s="379"/>
      <c r="H15" s="391"/>
      <c r="I15" s="392"/>
      <c r="J15" s="401" t="s">
        <v>20</v>
      </c>
      <c r="K15" s="402"/>
      <c r="L15" s="402"/>
      <c r="M15" s="402"/>
      <c r="N15" s="402"/>
      <c r="O15" s="402"/>
      <c r="P15" s="403"/>
      <c r="Q15" s="404" t="s">
        <v>616</v>
      </c>
      <c r="R15" s="404"/>
      <c r="S15" s="404"/>
      <c r="T15" s="404"/>
      <c r="U15" s="404"/>
      <c r="V15" s="404"/>
      <c r="W15" s="404"/>
      <c r="X15" s="404" t="s">
        <v>616</v>
      </c>
      <c r="Y15" s="404"/>
      <c r="Z15" s="404"/>
      <c r="AA15" s="404"/>
      <c r="AB15" s="404"/>
      <c r="AC15" s="404"/>
      <c r="AD15" s="404"/>
      <c r="AE15" s="1687">
        <v>-13783.130999999999</v>
      </c>
      <c r="AF15" s="1687"/>
      <c r="AG15" s="1687"/>
      <c r="AH15" s="1687"/>
      <c r="AI15" s="1687"/>
      <c r="AJ15" s="1687"/>
      <c r="AK15" s="1687"/>
      <c r="AL15" s="1687">
        <v>13783.130999999999</v>
      </c>
      <c r="AM15" s="1687"/>
      <c r="AN15" s="1687"/>
      <c r="AO15" s="1687"/>
      <c r="AP15" s="1687"/>
      <c r="AQ15" s="1687"/>
      <c r="AR15" s="1687"/>
      <c r="AS15" s="1685"/>
      <c r="AT15" s="1685"/>
      <c r="AU15" s="1685"/>
      <c r="AV15" s="1685"/>
      <c r="AW15" s="1685"/>
      <c r="AX15" s="1685"/>
      <c r="AY15" s="1686"/>
    </row>
    <row r="16" spans="2:51" ht="24.75" customHeight="1" x14ac:dyDescent="0.15">
      <c r="B16" s="377"/>
      <c r="C16" s="378"/>
      <c r="D16" s="378"/>
      <c r="E16" s="378"/>
      <c r="F16" s="378"/>
      <c r="G16" s="379"/>
      <c r="H16" s="393"/>
      <c r="I16" s="394"/>
      <c r="J16" s="416" t="s">
        <v>21</v>
      </c>
      <c r="K16" s="417"/>
      <c r="L16" s="417"/>
      <c r="M16" s="417"/>
      <c r="N16" s="417"/>
      <c r="O16" s="417"/>
      <c r="P16" s="418"/>
      <c r="Q16" s="419" t="s">
        <v>107</v>
      </c>
      <c r="R16" s="419"/>
      <c r="S16" s="419"/>
      <c r="T16" s="419"/>
      <c r="U16" s="419"/>
      <c r="V16" s="419"/>
      <c r="W16" s="419"/>
      <c r="X16" s="419" t="s">
        <v>107</v>
      </c>
      <c r="Y16" s="419"/>
      <c r="Z16" s="419"/>
      <c r="AA16" s="419"/>
      <c r="AB16" s="419"/>
      <c r="AC16" s="419"/>
      <c r="AD16" s="419"/>
      <c r="AE16" s="4380">
        <f>SUM(AE13:AK15)</f>
        <v>757.3690000000006</v>
      </c>
      <c r="AF16" s="4380"/>
      <c r="AG16" s="4380"/>
      <c r="AH16" s="4380"/>
      <c r="AI16" s="4380"/>
      <c r="AJ16" s="4380"/>
      <c r="AK16" s="4380"/>
      <c r="AL16" s="4380">
        <v>40459.131000000001</v>
      </c>
      <c r="AM16" s="4380"/>
      <c r="AN16" s="4380"/>
      <c r="AO16" s="4380"/>
      <c r="AP16" s="4380"/>
      <c r="AQ16" s="4380"/>
      <c r="AR16" s="4380"/>
      <c r="AS16" s="4381">
        <v>43465</v>
      </c>
      <c r="AT16" s="4382"/>
      <c r="AU16" s="4382"/>
      <c r="AV16" s="4382"/>
      <c r="AW16" s="4382"/>
      <c r="AX16" s="4382"/>
      <c r="AY16" s="4383"/>
    </row>
    <row r="17" spans="1:51" ht="24.75" customHeight="1" x14ac:dyDescent="0.15">
      <c r="B17" s="377"/>
      <c r="C17" s="378"/>
      <c r="D17" s="378"/>
      <c r="E17" s="378"/>
      <c r="F17" s="378"/>
      <c r="G17" s="379"/>
      <c r="H17" s="412" t="s">
        <v>22</v>
      </c>
      <c r="I17" s="413"/>
      <c r="J17" s="413"/>
      <c r="K17" s="413"/>
      <c r="L17" s="413"/>
      <c r="M17" s="413"/>
      <c r="N17" s="413"/>
      <c r="O17" s="413"/>
      <c r="P17" s="413"/>
      <c r="Q17" s="414" t="s">
        <v>616</v>
      </c>
      <c r="R17" s="414"/>
      <c r="S17" s="414"/>
      <c r="T17" s="414"/>
      <c r="U17" s="414"/>
      <c r="V17" s="414"/>
      <c r="W17" s="414"/>
      <c r="X17" s="414" t="s">
        <v>616</v>
      </c>
      <c r="Y17" s="414"/>
      <c r="Z17" s="414"/>
      <c r="AA17" s="414"/>
      <c r="AB17" s="414"/>
      <c r="AC17" s="414"/>
      <c r="AD17" s="414"/>
      <c r="AE17" s="415">
        <v>727.36800000000005</v>
      </c>
      <c r="AF17" s="415"/>
      <c r="AG17" s="415"/>
      <c r="AH17" s="415"/>
      <c r="AI17" s="415"/>
      <c r="AJ17" s="415"/>
      <c r="AK17" s="415"/>
      <c r="AL17" s="410"/>
      <c r="AM17" s="410"/>
      <c r="AN17" s="410"/>
      <c r="AO17" s="410"/>
      <c r="AP17" s="410"/>
      <c r="AQ17" s="410"/>
      <c r="AR17" s="410"/>
      <c r="AS17" s="410"/>
      <c r="AT17" s="410"/>
      <c r="AU17" s="410"/>
      <c r="AV17" s="410"/>
      <c r="AW17" s="410"/>
      <c r="AX17" s="410"/>
      <c r="AY17" s="411"/>
    </row>
    <row r="18" spans="1:51" ht="24.75" customHeight="1" x14ac:dyDescent="0.15">
      <c r="B18" s="380"/>
      <c r="C18" s="381"/>
      <c r="D18" s="381"/>
      <c r="E18" s="381"/>
      <c r="F18" s="381"/>
      <c r="G18" s="382"/>
      <c r="H18" s="412" t="s">
        <v>23</v>
      </c>
      <c r="I18" s="413"/>
      <c r="J18" s="413"/>
      <c r="K18" s="413"/>
      <c r="L18" s="413"/>
      <c r="M18" s="413"/>
      <c r="N18" s="413"/>
      <c r="O18" s="413"/>
      <c r="P18" s="413"/>
      <c r="Q18" s="414" t="s">
        <v>616</v>
      </c>
      <c r="R18" s="414"/>
      <c r="S18" s="414"/>
      <c r="T18" s="414"/>
      <c r="U18" s="414"/>
      <c r="V18" s="414"/>
      <c r="W18" s="414"/>
      <c r="X18" s="414" t="s">
        <v>616</v>
      </c>
      <c r="Y18" s="414"/>
      <c r="Z18" s="414"/>
      <c r="AA18" s="414"/>
      <c r="AB18" s="414"/>
      <c r="AC18" s="414"/>
      <c r="AD18" s="414"/>
      <c r="AE18" s="4384">
        <f>+AE17/AE16</f>
        <v>0.9603878690572224</v>
      </c>
      <c r="AF18" s="4384"/>
      <c r="AG18" s="4384"/>
      <c r="AH18" s="4384"/>
      <c r="AI18" s="4384"/>
      <c r="AJ18" s="4384"/>
      <c r="AK18" s="4384"/>
      <c r="AL18" s="410"/>
      <c r="AM18" s="410"/>
      <c r="AN18" s="410"/>
      <c r="AO18" s="410"/>
      <c r="AP18" s="410"/>
      <c r="AQ18" s="410"/>
      <c r="AR18" s="410"/>
      <c r="AS18" s="410"/>
      <c r="AT18" s="410"/>
      <c r="AU18" s="410"/>
      <c r="AV18" s="410"/>
      <c r="AW18" s="410"/>
      <c r="AX18" s="410"/>
      <c r="AY18" s="411"/>
    </row>
    <row r="19" spans="1:51" ht="31.75" customHeight="1" x14ac:dyDescent="0.15">
      <c r="B19" s="423" t="s">
        <v>24</v>
      </c>
      <c r="C19" s="424"/>
      <c r="D19" s="424"/>
      <c r="E19" s="424"/>
      <c r="F19" s="424"/>
      <c r="G19" s="425"/>
      <c r="H19" s="430" t="s">
        <v>25</v>
      </c>
      <c r="I19" s="386"/>
      <c r="J19" s="386"/>
      <c r="K19" s="386"/>
      <c r="L19" s="386"/>
      <c r="M19" s="386"/>
      <c r="N19" s="386"/>
      <c r="O19" s="386"/>
      <c r="P19" s="386"/>
      <c r="Q19" s="386"/>
      <c r="R19" s="386"/>
      <c r="S19" s="386"/>
      <c r="T19" s="386"/>
      <c r="U19" s="386"/>
      <c r="V19" s="386"/>
      <c r="W19" s="386"/>
      <c r="X19" s="386"/>
      <c r="Y19" s="387"/>
      <c r="Z19" s="431"/>
      <c r="AA19" s="432"/>
      <c r="AB19" s="433"/>
      <c r="AC19" s="385" t="s">
        <v>26</v>
      </c>
      <c r="AD19" s="386"/>
      <c r="AE19" s="387"/>
      <c r="AF19" s="434" t="s">
        <v>12</v>
      </c>
      <c r="AG19" s="434"/>
      <c r="AH19" s="434"/>
      <c r="AI19" s="434"/>
      <c r="AJ19" s="434"/>
      <c r="AK19" s="434" t="s">
        <v>13</v>
      </c>
      <c r="AL19" s="434"/>
      <c r="AM19" s="434"/>
      <c r="AN19" s="434"/>
      <c r="AO19" s="434"/>
      <c r="AP19" s="434" t="s">
        <v>14</v>
      </c>
      <c r="AQ19" s="434"/>
      <c r="AR19" s="434"/>
      <c r="AS19" s="434"/>
      <c r="AT19" s="434"/>
      <c r="AU19" s="436" t="s">
        <v>131</v>
      </c>
      <c r="AV19" s="434"/>
      <c r="AW19" s="434"/>
      <c r="AX19" s="434"/>
      <c r="AY19" s="437"/>
    </row>
    <row r="20" spans="1:51" ht="32.25" customHeight="1" x14ac:dyDescent="0.15">
      <c r="B20" s="426"/>
      <c r="C20" s="424"/>
      <c r="D20" s="424"/>
      <c r="E20" s="424"/>
      <c r="F20" s="424"/>
      <c r="G20" s="425"/>
      <c r="H20" s="4386" t="s">
        <v>619</v>
      </c>
      <c r="I20" s="4362"/>
      <c r="J20" s="4362"/>
      <c r="K20" s="4362"/>
      <c r="L20" s="4362"/>
      <c r="M20" s="4362"/>
      <c r="N20" s="4362"/>
      <c r="O20" s="4362"/>
      <c r="P20" s="4362"/>
      <c r="Q20" s="4362"/>
      <c r="R20" s="4362"/>
      <c r="S20" s="4362"/>
      <c r="T20" s="4362"/>
      <c r="U20" s="4362"/>
      <c r="V20" s="4362"/>
      <c r="W20" s="4362"/>
      <c r="X20" s="4362"/>
      <c r="Y20" s="4363"/>
      <c r="Z20" s="811" t="s">
        <v>27</v>
      </c>
      <c r="AA20" s="812"/>
      <c r="AB20" s="813"/>
      <c r="AC20" s="815" t="s">
        <v>104</v>
      </c>
      <c r="AD20" s="815"/>
      <c r="AE20" s="815"/>
      <c r="AF20" s="817" t="s">
        <v>101</v>
      </c>
      <c r="AG20" s="817"/>
      <c r="AH20" s="817"/>
      <c r="AI20" s="817"/>
      <c r="AJ20" s="817"/>
      <c r="AK20" s="817" t="s">
        <v>101</v>
      </c>
      <c r="AL20" s="817"/>
      <c r="AM20" s="817"/>
      <c r="AN20" s="817"/>
      <c r="AO20" s="817"/>
      <c r="AP20" s="817" t="s">
        <v>101</v>
      </c>
      <c r="AQ20" s="817"/>
      <c r="AR20" s="817"/>
      <c r="AS20" s="817"/>
      <c r="AT20" s="817"/>
      <c r="AU20" s="817" t="s">
        <v>101</v>
      </c>
      <c r="AV20" s="817"/>
      <c r="AW20" s="817"/>
      <c r="AX20" s="817"/>
      <c r="AY20" s="819"/>
    </row>
    <row r="21" spans="1:51" ht="32.25" customHeight="1" x14ac:dyDescent="0.15">
      <c r="B21" s="427"/>
      <c r="C21" s="428"/>
      <c r="D21" s="428"/>
      <c r="E21" s="428"/>
      <c r="F21" s="428"/>
      <c r="G21" s="429"/>
      <c r="H21" s="4387"/>
      <c r="I21" s="4364"/>
      <c r="J21" s="4364"/>
      <c r="K21" s="4364"/>
      <c r="L21" s="4364"/>
      <c r="M21" s="4364"/>
      <c r="N21" s="4364"/>
      <c r="O21" s="4364"/>
      <c r="P21" s="4364"/>
      <c r="Q21" s="4364"/>
      <c r="R21" s="4364"/>
      <c r="S21" s="4364"/>
      <c r="T21" s="4364"/>
      <c r="U21" s="4364"/>
      <c r="V21" s="4364"/>
      <c r="W21" s="4364"/>
      <c r="X21" s="4364"/>
      <c r="Y21" s="4365"/>
      <c r="Z21" s="385" t="s">
        <v>28</v>
      </c>
      <c r="AA21" s="386"/>
      <c r="AB21" s="387"/>
      <c r="AC21" s="494" t="s">
        <v>103</v>
      </c>
      <c r="AD21" s="494"/>
      <c r="AE21" s="494"/>
      <c r="AF21" s="817" t="s">
        <v>101</v>
      </c>
      <c r="AG21" s="817"/>
      <c r="AH21" s="817"/>
      <c r="AI21" s="817"/>
      <c r="AJ21" s="817"/>
      <c r="AK21" s="817" t="s">
        <v>101</v>
      </c>
      <c r="AL21" s="817"/>
      <c r="AM21" s="817"/>
      <c r="AN21" s="817"/>
      <c r="AO21" s="817"/>
      <c r="AP21" s="817" t="s">
        <v>101</v>
      </c>
      <c r="AQ21" s="817"/>
      <c r="AR21" s="817"/>
      <c r="AS21" s="817"/>
      <c r="AT21" s="817"/>
      <c r="AU21" s="467"/>
      <c r="AV21" s="467"/>
      <c r="AW21" s="467"/>
      <c r="AX21" s="467"/>
      <c r="AY21" s="468"/>
    </row>
    <row r="22" spans="1:51" ht="31.75" customHeight="1" x14ac:dyDescent="0.15">
      <c r="B22" s="469" t="s">
        <v>29</v>
      </c>
      <c r="C22" s="470"/>
      <c r="D22" s="470"/>
      <c r="E22" s="470"/>
      <c r="F22" s="470"/>
      <c r="G22" s="471"/>
      <c r="H22" s="430" t="s">
        <v>30</v>
      </c>
      <c r="I22" s="386"/>
      <c r="J22" s="386"/>
      <c r="K22" s="386"/>
      <c r="L22" s="386"/>
      <c r="M22" s="386"/>
      <c r="N22" s="386"/>
      <c r="O22" s="386"/>
      <c r="P22" s="386"/>
      <c r="Q22" s="386"/>
      <c r="R22" s="386"/>
      <c r="S22" s="386"/>
      <c r="T22" s="386"/>
      <c r="U22" s="386"/>
      <c r="V22" s="386"/>
      <c r="W22" s="386"/>
      <c r="X22" s="386"/>
      <c r="Y22" s="387"/>
      <c r="Z22" s="431"/>
      <c r="AA22" s="432"/>
      <c r="AB22" s="433"/>
      <c r="AC22" s="385" t="s">
        <v>26</v>
      </c>
      <c r="AD22" s="386"/>
      <c r="AE22" s="387"/>
      <c r="AF22" s="434" t="s">
        <v>12</v>
      </c>
      <c r="AG22" s="434"/>
      <c r="AH22" s="434"/>
      <c r="AI22" s="434"/>
      <c r="AJ22" s="434"/>
      <c r="AK22" s="434" t="s">
        <v>13</v>
      </c>
      <c r="AL22" s="434"/>
      <c r="AM22" s="434"/>
      <c r="AN22" s="434"/>
      <c r="AO22" s="434"/>
      <c r="AP22" s="434" t="s">
        <v>14</v>
      </c>
      <c r="AQ22" s="434"/>
      <c r="AR22" s="434"/>
      <c r="AS22" s="434"/>
      <c r="AT22" s="434"/>
      <c r="AU22" s="478" t="s">
        <v>31</v>
      </c>
      <c r="AV22" s="479"/>
      <c r="AW22" s="479"/>
      <c r="AX22" s="479"/>
      <c r="AY22" s="480"/>
    </row>
    <row r="23" spans="1:51" ht="39.950000000000003" customHeight="1" x14ac:dyDescent="0.15">
      <c r="B23" s="472"/>
      <c r="C23" s="473"/>
      <c r="D23" s="473"/>
      <c r="E23" s="473"/>
      <c r="F23" s="473"/>
      <c r="G23" s="474"/>
      <c r="H23" s="4389" t="s">
        <v>620</v>
      </c>
      <c r="I23" s="4390"/>
      <c r="J23" s="4390"/>
      <c r="K23" s="4390"/>
      <c r="L23" s="4390"/>
      <c r="M23" s="4390"/>
      <c r="N23" s="4390"/>
      <c r="O23" s="4390"/>
      <c r="P23" s="4390"/>
      <c r="Q23" s="4390"/>
      <c r="R23" s="4390"/>
      <c r="S23" s="4390"/>
      <c r="T23" s="4390"/>
      <c r="U23" s="4390"/>
      <c r="V23" s="4390"/>
      <c r="W23" s="4390"/>
      <c r="X23" s="4390"/>
      <c r="Y23" s="4391"/>
      <c r="Z23" s="488" t="s">
        <v>32</v>
      </c>
      <c r="AA23" s="489"/>
      <c r="AB23" s="490"/>
      <c r="AC23" s="452" t="s">
        <v>621</v>
      </c>
      <c r="AD23" s="347"/>
      <c r="AE23" s="453"/>
      <c r="AF23" s="494" t="s">
        <v>101</v>
      </c>
      <c r="AG23" s="494"/>
      <c r="AH23" s="494"/>
      <c r="AI23" s="494"/>
      <c r="AJ23" s="494"/>
      <c r="AK23" s="494" t="s">
        <v>622</v>
      </c>
      <c r="AL23" s="494"/>
      <c r="AM23" s="494"/>
      <c r="AN23" s="494"/>
      <c r="AO23" s="494"/>
      <c r="AP23" s="494">
        <v>15</v>
      </c>
      <c r="AQ23" s="494"/>
      <c r="AR23" s="494"/>
      <c r="AS23" s="494"/>
      <c r="AT23" s="494"/>
      <c r="AU23" s="463" t="s">
        <v>622</v>
      </c>
      <c r="AV23" s="464"/>
      <c r="AW23" s="464"/>
      <c r="AX23" s="464"/>
      <c r="AY23" s="481"/>
    </row>
    <row r="24" spans="1:51" ht="26.85" customHeight="1" x14ac:dyDescent="0.15">
      <c r="B24" s="475"/>
      <c r="C24" s="476"/>
      <c r="D24" s="476"/>
      <c r="E24" s="476"/>
      <c r="F24" s="476"/>
      <c r="G24" s="477"/>
      <c r="H24" s="4392"/>
      <c r="I24" s="4393"/>
      <c r="J24" s="4393"/>
      <c r="K24" s="4393"/>
      <c r="L24" s="4393"/>
      <c r="M24" s="4393"/>
      <c r="N24" s="4393"/>
      <c r="O24" s="4393"/>
      <c r="P24" s="4393"/>
      <c r="Q24" s="4393"/>
      <c r="R24" s="4393"/>
      <c r="S24" s="4393"/>
      <c r="T24" s="4393"/>
      <c r="U24" s="4393"/>
      <c r="V24" s="4393"/>
      <c r="W24" s="4393"/>
      <c r="X24" s="4393"/>
      <c r="Y24" s="4394"/>
      <c r="Z24" s="491"/>
      <c r="AA24" s="492"/>
      <c r="AB24" s="493"/>
      <c r="AC24" s="450"/>
      <c r="AD24" s="349"/>
      <c r="AE24" s="451"/>
      <c r="AF24" s="320"/>
      <c r="AG24" s="321"/>
      <c r="AH24" s="321"/>
      <c r="AI24" s="321"/>
      <c r="AJ24" s="322"/>
      <c r="AK24" s="320" t="s">
        <v>623</v>
      </c>
      <c r="AL24" s="321"/>
      <c r="AM24" s="321"/>
      <c r="AN24" s="321"/>
      <c r="AO24" s="322"/>
      <c r="AP24" s="320" t="s">
        <v>623</v>
      </c>
      <c r="AQ24" s="321"/>
      <c r="AR24" s="321"/>
      <c r="AS24" s="321"/>
      <c r="AT24" s="322"/>
      <c r="AU24" s="320" t="s">
        <v>624</v>
      </c>
      <c r="AV24" s="321"/>
      <c r="AW24" s="321"/>
      <c r="AX24" s="321"/>
      <c r="AY24" s="4385"/>
    </row>
    <row r="25" spans="1:51" ht="88.55" customHeight="1" x14ac:dyDescent="0.15">
      <c r="B25" s="469" t="s">
        <v>34</v>
      </c>
      <c r="C25" s="482"/>
      <c r="D25" s="482"/>
      <c r="E25" s="482"/>
      <c r="F25" s="482"/>
      <c r="G25" s="482"/>
      <c r="H25" s="483" t="s">
        <v>625</v>
      </c>
      <c r="I25" s="484"/>
      <c r="J25" s="484"/>
      <c r="K25" s="484"/>
      <c r="L25" s="484"/>
      <c r="M25" s="484"/>
      <c r="N25" s="484"/>
      <c r="O25" s="484"/>
      <c r="P25" s="484"/>
      <c r="Q25" s="484"/>
      <c r="R25" s="484"/>
      <c r="S25" s="484"/>
      <c r="T25" s="484"/>
      <c r="U25" s="484"/>
      <c r="V25" s="484"/>
      <c r="W25" s="484"/>
      <c r="X25" s="484"/>
      <c r="Y25" s="484"/>
      <c r="Z25" s="447" t="s">
        <v>35</v>
      </c>
      <c r="AA25" s="448"/>
      <c r="AB25" s="449"/>
      <c r="AC25" s="2645" t="s">
        <v>626</v>
      </c>
      <c r="AD25" s="2646"/>
      <c r="AE25" s="2646"/>
      <c r="AF25" s="2646"/>
      <c r="AG25" s="2646"/>
      <c r="AH25" s="2646"/>
      <c r="AI25" s="2646"/>
      <c r="AJ25" s="2646"/>
      <c r="AK25" s="2646"/>
      <c r="AL25" s="2646"/>
      <c r="AM25" s="2646"/>
      <c r="AN25" s="2646"/>
      <c r="AO25" s="2646"/>
      <c r="AP25" s="2646"/>
      <c r="AQ25" s="2646"/>
      <c r="AR25" s="2646"/>
      <c r="AS25" s="2646"/>
      <c r="AT25" s="2646"/>
      <c r="AU25" s="2646"/>
      <c r="AV25" s="2646"/>
      <c r="AW25" s="2646"/>
      <c r="AX25" s="2646"/>
      <c r="AY25" s="4388"/>
    </row>
    <row r="26" spans="1:51" ht="23.1" customHeight="1" x14ac:dyDescent="0.15">
      <c r="B26" s="505" t="s">
        <v>36</v>
      </c>
      <c r="C26" s="506"/>
      <c r="D26" s="511" t="s">
        <v>37</v>
      </c>
      <c r="E26" s="512"/>
      <c r="F26" s="512"/>
      <c r="G26" s="512"/>
      <c r="H26" s="512"/>
      <c r="I26" s="512"/>
      <c r="J26" s="512"/>
      <c r="K26" s="512"/>
      <c r="L26" s="513"/>
      <c r="M26" s="514" t="s">
        <v>38</v>
      </c>
      <c r="N26" s="514"/>
      <c r="O26" s="514"/>
      <c r="P26" s="514"/>
      <c r="Q26" s="514"/>
      <c r="R26" s="514"/>
      <c r="S26" s="515" t="s">
        <v>16</v>
      </c>
      <c r="T26" s="515"/>
      <c r="U26" s="515"/>
      <c r="V26" s="515"/>
      <c r="W26" s="515"/>
      <c r="X26" s="515"/>
      <c r="Y26" s="516" t="s">
        <v>39</v>
      </c>
      <c r="Z26" s="512"/>
      <c r="AA26" s="512"/>
      <c r="AB26" s="512"/>
      <c r="AC26" s="512"/>
      <c r="AD26" s="512"/>
      <c r="AE26" s="512"/>
      <c r="AF26" s="512"/>
      <c r="AG26" s="512"/>
      <c r="AH26" s="512"/>
      <c r="AI26" s="512"/>
      <c r="AJ26" s="512"/>
      <c r="AK26" s="512"/>
      <c r="AL26" s="512"/>
      <c r="AM26" s="512"/>
      <c r="AN26" s="512"/>
      <c r="AO26" s="512"/>
      <c r="AP26" s="512"/>
      <c r="AQ26" s="512"/>
      <c r="AR26" s="512"/>
      <c r="AS26" s="512"/>
      <c r="AT26" s="512"/>
      <c r="AU26" s="512"/>
      <c r="AV26" s="512"/>
      <c r="AW26" s="512"/>
      <c r="AX26" s="512"/>
      <c r="AY26" s="517"/>
    </row>
    <row r="27" spans="1:51" ht="33.75" customHeight="1" x14ac:dyDescent="0.15">
      <c r="B27" s="507"/>
      <c r="C27" s="508"/>
      <c r="D27" s="4395" t="s">
        <v>627</v>
      </c>
      <c r="E27" s="1010"/>
      <c r="F27" s="1010"/>
      <c r="G27" s="1010"/>
      <c r="H27" s="1010"/>
      <c r="I27" s="1010"/>
      <c r="J27" s="1010"/>
      <c r="K27" s="1010"/>
      <c r="L27" s="1011"/>
      <c r="M27" s="399">
        <v>26676</v>
      </c>
      <c r="N27" s="399"/>
      <c r="O27" s="399"/>
      <c r="P27" s="399"/>
      <c r="Q27" s="399"/>
      <c r="R27" s="399"/>
      <c r="S27" s="4396">
        <v>43465</v>
      </c>
      <c r="T27" s="1337"/>
      <c r="U27" s="1337"/>
      <c r="V27" s="1337"/>
      <c r="W27" s="1337"/>
      <c r="X27" s="1338"/>
      <c r="Y27" s="2056" t="s">
        <v>628</v>
      </c>
      <c r="Z27" s="2030"/>
      <c r="AA27" s="2030"/>
      <c r="AB27" s="2030"/>
      <c r="AC27" s="2030"/>
      <c r="AD27" s="2030"/>
      <c r="AE27" s="2030"/>
      <c r="AF27" s="2030"/>
      <c r="AG27" s="2030"/>
      <c r="AH27" s="2030"/>
      <c r="AI27" s="2030"/>
      <c r="AJ27" s="2030"/>
      <c r="AK27" s="2030"/>
      <c r="AL27" s="2030"/>
      <c r="AM27" s="2030"/>
      <c r="AN27" s="2030"/>
      <c r="AO27" s="2030"/>
      <c r="AP27" s="2030"/>
      <c r="AQ27" s="2030"/>
      <c r="AR27" s="2030"/>
      <c r="AS27" s="2030"/>
      <c r="AT27" s="2030"/>
      <c r="AU27" s="2030"/>
      <c r="AV27" s="2030"/>
      <c r="AW27" s="2030"/>
      <c r="AX27" s="2030"/>
      <c r="AY27" s="2057"/>
    </row>
    <row r="28" spans="1:51" ht="23.1" customHeight="1" x14ac:dyDescent="0.15">
      <c r="B28" s="507"/>
      <c r="C28" s="508"/>
      <c r="D28" s="528"/>
      <c r="E28" s="529"/>
      <c r="F28" s="529"/>
      <c r="G28" s="529"/>
      <c r="H28" s="529"/>
      <c r="I28" s="529"/>
      <c r="J28" s="529"/>
      <c r="K28" s="529"/>
      <c r="L28" s="530"/>
      <c r="M28" s="531"/>
      <c r="N28" s="531"/>
      <c r="O28" s="531"/>
      <c r="P28" s="531"/>
      <c r="Q28" s="531"/>
      <c r="R28" s="531"/>
      <c r="S28" s="531"/>
      <c r="T28" s="531"/>
      <c r="U28" s="531"/>
      <c r="V28" s="531"/>
      <c r="W28" s="531"/>
      <c r="X28" s="531"/>
      <c r="Y28" s="532"/>
      <c r="Z28" s="533"/>
      <c r="AA28" s="533"/>
      <c r="AB28" s="533"/>
      <c r="AC28" s="533"/>
      <c r="AD28" s="533"/>
      <c r="AE28" s="533"/>
      <c r="AF28" s="533"/>
      <c r="AG28" s="533"/>
      <c r="AH28" s="533"/>
      <c r="AI28" s="533"/>
      <c r="AJ28" s="533"/>
      <c r="AK28" s="533"/>
      <c r="AL28" s="533"/>
      <c r="AM28" s="533"/>
      <c r="AN28" s="533"/>
      <c r="AO28" s="533"/>
      <c r="AP28" s="533"/>
      <c r="AQ28" s="533"/>
      <c r="AR28" s="533"/>
      <c r="AS28" s="533"/>
      <c r="AT28" s="533"/>
      <c r="AU28" s="533"/>
      <c r="AV28" s="533"/>
      <c r="AW28" s="533"/>
      <c r="AX28" s="533"/>
      <c r="AY28" s="534"/>
    </row>
    <row r="29" spans="1:51" ht="23.1" customHeight="1" x14ac:dyDescent="0.15">
      <c r="B29" s="507"/>
      <c r="C29" s="508"/>
      <c r="D29" s="535"/>
      <c r="E29" s="536"/>
      <c r="F29" s="536"/>
      <c r="G29" s="536"/>
      <c r="H29" s="536"/>
      <c r="I29" s="536"/>
      <c r="J29" s="536"/>
      <c r="K29" s="536"/>
      <c r="L29" s="537"/>
      <c r="M29" s="538"/>
      <c r="N29" s="538"/>
      <c r="O29" s="538"/>
      <c r="P29" s="538"/>
      <c r="Q29" s="538"/>
      <c r="R29" s="538"/>
      <c r="S29" s="538"/>
      <c r="T29" s="538"/>
      <c r="U29" s="538"/>
      <c r="V29" s="538"/>
      <c r="W29" s="538"/>
      <c r="X29" s="538"/>
      <c r="Y29" s="532"/>
      <c r="Z29" s="533"/>
      <c r="AA29" s="533"/>
      <c r="AB29" s="533"/>
      <c r="AC29" s="533"/>
      <c r="AD29" s="533"/>
      <c r="AE29" s="533"/>
      <c r="AF29" s="533"/>
      <c r="AG29" s="533"/>
      <c r="AH29" s="533"/>
      <c r="AI29" s="533"/>
      <c r="AJ29" s="533"/>
      <c r="AK29" s="533"/>
      <c r="AL29" s="533"/>
      <c r="AM29" s="533"/>
      <c r="AN29" s="533"/>
      <c r="AO29" s="533"/>
      <c r="AP29" s="533"/>
      <c r="AQ29" s="533"/>
      <c r="AR29" s="533"/>
      <c r="AS29" s="533"/>
      <c r="AT29" s="533"/>
      <c r="AU29" s="533"/>
      <c r="AV29" s="533"/>
      <c r="AW29" s="533"/>
      <c r="AX29" s="533"/>
      <c r="AY29" s="534"/>
    </row>
    <row r="30" spans="1:51" ht="23.1" customHeight="1" x14ac:dyDescent="0.15">
      <c r="B30" s="509"/>
      <c r="C30" s="510"/>
      <c r="D30" s="540" t="s">
        <v>21</v>
      </c>
      <c r="E30" s="541"/>
      <c r="F30" s="541"/>
      <c r="G30" s="541"/>
      <c r="H30" s="541"/>
      <c r="I30" s="541"/>
      <c r="J30" s="541"/>
      <c r="K30" s="541"/>
      <c r="L30" s="542"/>
      <c r="M30" s="4397">
        <f>SUM(M27:R29)</f>
        <v>26676</v>
      </c>
      <c r="N30" s="4398"/>
      <c r="O30" s="4398"/>
      <c r="P30" s="4398"/>
      <c r="Q30" s="4398"/>
      <c r="R30" s="4399"/>
      <c r="S30" s="4400">
        <f>SUM(S27:X29)</f>
        <v>43465</v>
      </c>
      <c r="T30" s="4401"/>
      <c r="U30" s="4401"/>
      <c r="V30" s="4401"/>
      <c r="W30" s="4401"/>
      <c r="X30" s="4402"/>
      <c r="Y30" s="546"/>
      <c r="Z30" s="547"/>
      <c r="AA30" s="547"/>
      <c r="AB30" s="547"/>
      <c r="AC30" s="547"/>
      <c r="AD30" s="547"/>
      <c r="AE30" s="547"/>
      <c r="AF30" s="547"/>
      <c r="AG30" s="547"/>
      <c r="AH30" s="547"/>
      <c r="AI30" s="547"/>
      <c r="AJ30" s="547"/>
      <c r="AK30" s="547"/>
      <c r="AL30" s="547"/>
      <c r="AM30" s="547"/>
      <c r="AN30" s="547"/>
      <c r="AO30" s="547"/>
      <c r="AP30" s="547"/>
      <c r="AQ30" s="547"/>
      <c r="AR30" s="547"/>
      <c r="AS30" s="547"/>
      <c r="AT30" s="547"/>
      <c r="AU30" s="547"/>
      <c r="AV30" s="547"/>
      <c r="AW30" s="547"/>
      <c r="AX30" s="547"/>
      <c r="AY30" s="548"/>
    </row>
    <row r="31" spans="1:51" ht="2.95" customHeight="1" x14ac:dyDescent="0.15">
      <c r="A31" s="1"/>
      <c r="B31" s="25"/>
      <c r="C31" s="25"/>
      <c r="D31" s="26"/>
      <c r="E31" s="26"/>
      <c r="F31" s="26"/>
      <c r="G31" s="26"/>
      <c r="H31" s="26"/>
      <c r="I31" s="26"/>
      <c r="J31" s="26"/>
      <c r="K31" s="26"/>
      <c r="L31" s="26"/>
      <c r="M31" s="26"/>
      <c r="N31" s="26"/>
      <c r="O31" s="26"/>
      <c r="P31" s="26"/>
      <c r="Q31" s="26"/>
      <c r="R31" s="26"/>
      <c r="S31" s="26"/>
      <c r="T31" s="26"/>
      <c r="U31" s="26"/>
      <c r="V31" s="26"/>
      <c r="W31" s="26"/>
      <c r="X31" s="26"/>
      <c r="Y31" s="26"/>
      <c r="Z31" s="26"/>
      <c r="AA31" s="26"/>
      <c r="AB31" s="26"/>
      <c r="AC31" s="26"/>
      <c r="AD31" s="26"/>
      <c r="AE31" s="26"/>
      <c r="AF31" s="26"/>
      <c r="AG31" s="26"/>
      <c r="AH31" s="26"/>
      <c r="AI31" s="26"/>
      <c r="AJ31" s="26"/>
      <c r="AK31" s="26"/>
      <c r="AL31" s="26"/>
      <c r="AM31" s="26"/>
      <c r="AN31" s="26"/>
      <c r="AO31" s="26"/>
      <c r="AP31" s="26"/>
      <c r="AQ31" s="26"/>
      <c r="AR31" s="26"/>
      <c r="AS31" s="26"/>
      <c r="AT31" s="26"/>
      <c r="AU31" s="26"/>
      <c r="AV31" s="26"/>
      <c r="AW31" s="26"/>
      <c r="AX31" s="26"/>
      <c r="AY31" s="26"/>
    </row>
    <row r="32" spans="1:51" ht="2.95" customHeight="1" thickBot="1" x14ac:dyDescent="0.2">
      <c r="A32" s="1"/>
      <c r="B32" s="27"/>
      <c r="C32" s="27"/>
      <c r="D32" s="28"/>
      <c r="E32" s="28"/>
      <c r="F32" s="28"/>
      <c r="G32" s="28"/>
      <c r="H32" s="28"/>
      <c r="I32" s="28"/>
      <c r="J32" s="28"/>
      <c r="K32" s="28"/>
      <c r="L32" s="28"/>
      <c r="M32" s="28"/>
      <c r="N32" s="28"/>
      <c r="O32" s="28"/>
      <c r="P32" s="28"/>
      <c r="Q32" s="28"/>
      <c r="R32" s="28"/>
      <c r="S32" s="28"/>
      <c r="T32" s="28"/>
      <c r="U32" s="28"/>
      <c r="V32" s="28"/>
      <c r="W32" s="28"/>
      <c r="X32" s="28"/>
      <c r="Y32" s="28"/>
      <c r="Z32" s="28"/>
      <c r="AA32" s="28"/>
      <c r="AB32" s="28"/>
      <c r="AC32" s="28"/>
      <c r="AD32" s="28"/>
      <c r="AE32" s="28"/>
      <c r="AF32" s="28"/>
      <c r="AG32" s="28"/>
      <c r="AH32" s="28"/>
      <c r="AI32" s="28"/>
      <c r="AJ32" s="28"/>
      <c r="AK32" s="28"/>
      <c r="AL32" s="28"/>
      <c r="AM32" s="28"/>
      <c r="AN32" s="28"/>
      <c r="AO32" s="28"/>
      <c r="AP32" s="28"/>
      <c r="AQ32" s="28"/>
      <c r="AR32" s="28"/>
      <c r="AS32" s="28"/>
      <c r="AT32" s="28"/>
      <c r="AU32" s="28"/>
      <c r="AV32" s="28"/>
      <c r="AW32" s="28"/>
      <c r="AX32" s="28"/>
      <c r="AY32" s="28"/>
    </row>
    <row r="33" spans="1:51" ht="20.95" hidden="1" customHeight="1" x14ac:dyDescent="0.15">
      <c r="B33" s="850" t="s">
        <v>40</v>
      </c>
      <c r="C33" s="851"/>
      <c r="D33" s="854" t="s">
        <v>41</v>
      </c>
      <c r="E33" s="476"/>
      <c r="F33" s="476"/>
      <c r="G33" s="476"/>
      <c r="H33" s="476"/>
      <c r="I33" s="476"/>
      <c r="J33" s="476"/>
      <c r="K33" s="476"/>
      <c r="L33" s="476"/>
      <c r="M33" s="476"/>
      <c r="N33" s="476"/>
      <c r="O33" s="476"/>
      <c r="P33" s="476"/>
      <c r="Q33" s="476"/>
      <c r="R33" s="476"/>
      <c r="S33" s="476"/>
      <c r="T33" s="476"/>
      <c r="U33" s="476"/>
      <c r="V33" s="476"/>
      <c r="W33" s="476"/>
      <c r="X33" s="476"/>
      <c r="Y33" s="476"/>
      <c r="Z33" s="476"/>
      <c r="AA33" s="476"/>
      <c r="AB33" s="476"/>
      <c r="AC33" s="476"/>
      <c r="AD33" s="476"/>
      <c r="AE33" s="476"/>
      <c r="AF33" s="476"/>
      <c r="AG33" s="476"/>
      <c r="AH33" s="476"/>
      <c r="AI33" s="476"/>
      <c r="AJ33" s="476"/>
      <c r="AK33" s="476"/>
      <c r="AL33" s="476"/>
      <c r="AM33" s="476"/>
      <c r="AN33" s="476"/>
      <c r="AO33" s="476"/>
      <c r="AP33" s="476"/>
      <c r="AQ33" s="476"/>
      <c r="AR33" s="476"/>
      <c r="AS33" s="476"/>
      <c r="AT33" s="476"/>
      <c r="AU33" s="476"/>
      <c r="AV33" s="476"/>
      <c r="AW33" s="476"/>
      <c r="AX33" s="476"/>
      <c r="AY33" s="855"/>
    </row>
    <row r="34" spans="1:51" ht="203.25" hidden="1" customHeight="1" x14ac:dyDescent="0.15">
      <c r="B34" s="850"/>
      <c r="C34" s="851"/>
      <c r="D34" s="856" t="s">
        <v>42</v>
      </c>
      <c r="E34" s="857"/>
      <c r="F34" s="857"/>
      <c r="G34" s="857"/>
      <c r="H34" s="857"/>
      <c r="I34" s="857"/>
      <c r="J34" s="857"/>
      <c r="K34" s="857"/>
      <c r="L34" s="857"/>
      <c r="M34" s="857"/>
      <c r="N34" s="857"/>
      <c r="O34" s="857"/>
      <c r="P34" s="857"/>
      <c r="Q34" s="857"/>
      <c r="R34" s="857"/>
      <c r="S34" s="857"/>
      <c r="T34" s="857"/>
      <c r="U34" s="857"/>
      <c r="V34" s="857"/>
      <c r="W34" s="857"/>
      <c r="X34" s="857"/>
      <c r="Y34" s="857"/>
      <c r="Z34" s="857"/>
      <c r="AA34" s="857"/>
      <c r="AB34" s="857"/>
      <c r="AC34" s="857"/>
      <c r="AD34" s="857"/>
      <c r="AE34" s="857"/>
      <c r="AF34" s="857"/>
      <c r="AG34" s="857"/>
      <c r="AH34" s="857"/>
      <c r="AI34" s="857"/>
      <c r="AJ34" s="857"/>
      <c r="AK34" s="857"/>
      <c r="AL34" s="857"/>
      <c r="AM34" s="857"/>
      <c r="AN34" s="857"/>
      <c r="AO34" s="857"/>
      <c r="AP34" s="857"/>
      <c r="AQ34" s="857"/>
      <c r="AR34" s="857"/>
      <c r="AS34" s="857"/>
      <c r="AT34" s="857"/>
      <c r="AU34" s="857"/>
      <c r="AV34" s="857"/>
      <c r="AW34" s="857"/>
      <c r="AX34" s="857"/>
      <c r="AY34" s="858"/>
    </row>
    <row r="35" spans="1:51" ht="20.3" hidden="1" customHeight="1" x14ac:dyDescent="0.15">
      <c r="B35" s="850"/>
      <c r="C35" s="851"/>
      <c r="D35" s="859" t="s">
        <v>43</v>
      </c>
      <c r="E35" s="860"/>
      <c r="F35" s="860"/>
      <c r="G35" s="860"/>
      <c r="H35" s="860"/>
      <c r="I35" s="860"/>
      <c r="J35" s="860"/>
      <c r="K35" s="860"/>
      <c r="L35" s="860"/>
      <c r="M35" s="860"/>
      <c r="N35" s="860"/>
      <c r="O35" s="860"/>
      <c r="P35" s="860"/>
      <c r="Q35" s="860"/>
      <c r="R35" s="860"/>
      <c r="S35" s="860"/>
      <c r="T35" s="860"/>
      <c r="U35" s="860"/>
      <c r="V35" s="860"/>
      <c r="W35" s="860"/>
      <c r="X35" s="860"/>
      <c r="Y35" s="860"/>
      <c r="Z35" s="860"/>
      <c r="AA35" s="860"/>
      <c r="AB35" s="860"/>
      <c r="AC35" s="860"/>
      <c r="AD35" s="860"/>
      <c r="AE35" s="860"/>
      <c r="AF35" s="860"/>
      <c r="AG35" s="860"/>
      <c r="AH35" s="860"/>
      <c r="AI35" s="860"/>
      <c r="AJ35" s="860"/>
      <c r="AK35" s="860"/>
      <c r="AL35" s="860"/>
      <c r="AM35" s="860"/>
      <c r="AN35" s="860"/>
      <c r="AO35" s="860"/>
      <c r="AP35" s="860"/>
      <c r="AQ35" s="860"/>
      <c r="AR35" s="860"/>
      <c r="AS35" s="860"/>
      <c r="AT35" s="860"/>
      <c r="AU35" s="860"/>
      <c r="AV35" s="860"/>
      <c r="AW35" s="860"/>
      <c r="AX35" s="860"/>
      <c r="AY35" s="861"/>
    </row>
    <row r="36" spans="1:51" ht="100.5" hidden="1" customHeight="1" thickBot="1" x14ac:dyDescent="0.2">
      <c r="B36" s="852"/>
      <c r="C36" s="853"/>
      <c r="D36" s="862"/>
      <c r="E36" s="863"/>
      <c r="F36" s="863"/>
      <c r="G36" s="863"/>
      <c r="H36" s="863"/>
      <c r="I36" s="863"/>
      <c r="J36" s="863"/>
      <c r="K36" s="863"/>
      <c r="L36" s="863"/>
      <c r="M36" s="863"/>
      <c r="N36" s="863"/>
      <c r="O36" s="863"/>
      <c r="P36" s="863"/>
      <c r="Q36" s="863"/>
      <c r="R36" s="863"/>
      <c r="S36" s="863"/>
      <c r="T36" s="863"/>
      <c r="U36" s="863"/>
      <c r="V36" s="863"/>
      <c r="W36" s="863"/>
      <c r="X36" s="863"/>
      <c r="Y36" s="863"/>
      <c r="Z36" s="863"/>
      <c r="AA36" s="863"/>
      <c r="AB36" s="863"/>
      <c r="AC36" s="863"/>
      <c r="AD36" s="863"/>
      <c r="AE36" s="863"/>
      <c r="AF36" s="863"/>
      <c r="AG36" s="863"/>
      <c r="AH36" s="863"/>
      <c r="AI36" s="863"/>
      <c r="AJ36" s="863"/>
      <c r="AK36" s="863"/>
      <c r="AL36" s="863"/>
      <c r="AM36" s="863"/>
      <c r="AN36" s="863"/>
      <c r="AO36" s="863"/>
      <c r="AP36" s="863"/>
      <c r="AQ36" s="863"/>
      <c r="AR36" s="863"/>
      <c r="AS36" s="863"/>
      <c r="AT36" s="863"/>
      <c r="AU36" s="863"/>
      <c r="AV36" s="863"/>
      <c r="AW36" s="863"/>
      <c r="AX36" s="863"/>
      <c r="AY36" s="864"/>
    </row>
    <row r="37" spans="1:51" ht="20.95" hidden="1" customHeight="1" x14ac:dyDescent="0.15">
      <c r="A37" s="4"/>
      <c r="B37" s="29"/>
      <c r="C37" s="30"/>
      <c r="D37" s="865" t="s">
        <v>44</v>
      </c>
      <c r="E37" s="866"/>
      <c r="F37" s="866"/>
      <c r="G37" s="866"/>
      <c r="H37" s="866"/>
      <c r="I37" s="866"/>
      <c r="J37" s="866"/>
      <c r="K37" s="866"/>
      <c r="L37" s="866"/>
      <c r="M37" s="866"/>
      <c r="N37" s="866"/>
      <c r="O37" s="866"/>
      <c r="P37" s="866"/>
      <c r="Q37" s="866"/>
      <c r="R37" s="866"/>
      <c r="S37" s="866"/>
      <c r="T37" s="866"/>
      <c r="U37" s="866"/>
      <c r="V37" s="866"/>
      <c r="W37" s="866"/>
      <c r="X37" s="866"/>
      <c r="Y37" s="866"/>
      <c r="Z37" s="866"/>
      <c r="AA37" s="866"/>
      <c r="AB37" s="866"/>
      <c r="AC37" s="866"/>
      <c r="AD37" s="866"/>
      <c r="AE37" s="866"/>
      <c r="AF37" s="866"/>
      <c r="AG37" s="866"/>
      <c r="AH37" s="866"/>
      <c r="AI37" s="866"/>
      <c r="AJ37" s="866"/>
      <c r="AK37" s="866"/>
      <c r="AL37" s="866"/>
      <c r="AM37" s="866"/>
      <c r="AN37" s="866"/>
      <c r="AO37" s="866"/>
      <c r="AP37" s="866"/>
      <c r="AQ37" s="866"/>
      <c r="AR37" s="866"/>
      <c r="AS37" s="866"/>
      <c r="AT37" s="866"/>
      <c r="AU37" s="866"/>
      <c r="AV37" s="866"/>
      <c r="AW37" s="866"/>
      <c r="AX37" s="866"/>
      <c r="AY37" s="867"/>
    </row>
    <row r="38" spans="1:51" ht="136" hidden="1" customHeight="1" x14ac:dyDescent="0.15">
      <c r="A38" s="4"/>
      <c r="B38" s="31"/>
      <c r="C38" s="32"/>
      <c r="D38" s="887"/>
      <c r="E38" s="888"/>
      <c r="F38" s="888"/>
      <c r="G38" s="888"/>
      <c r="H38" s="888"/>
      <c r="I38" s="888"/>
      <c r="J38" s="888"/>
      <c r="K38" s="888"/>
      <c r="L38" s="888"/>
      <c r="M38" s="888"/>
      <c r="N38" s="888"/>
      <c r="O38" s="888"/>
      <c r="P38" s="888"/>
      <c r="Q38" s="888"/>
      <c r="R38" s="888"/>
      <c r="S38" s="888"/>
      <c r="T38" s="888"/>
      <c r="U38" s="888"/>
      <c r="V38" s="888"/>
      <c r="W38" s="888"/>
      <c r="X38" s="888"/>
      <c r="Y38" s="888"/>
      <c r="Z38" s="888"/>
      <c r="AA38" s="888"/>
      <c r="AB38" s="888"/>
      <c r="AC38" s="888"/>
      <c r="AD38" s="888"/>
      <c r="AE38" s="888"/>
      <c r="AF38" s="888"/>
      <c r="AG38" s="888"/>
      <c r="AH38" s="888"/>
      <c r="AI38" s="888"/>
      <c r="AJ38" s="888"/>
      <c r="AK38" s="888"/>
      <c r="AL38" s="888"/>
      <c r="AM38" s="888"/>
      <c r="AN38" s="888"/>
      <c r="AO38" s="888"/>
      <c r="AP38" s="888"/>
      <c r="AQ38" s="888"/>
      <c r="AR38" s="888"/>
      <c r="AS38" s="888"/>
      <c r="AT38" s="888"/>
      <c r="AU38" s="888"/>
      <c r="AV38" s="888"/>
      <c r="AW38" s="888"/>
      <c r="AX38" s="888"/>
      <c r="AY38" s="889"/>
    </row>
    <row r="39" spans="1:51" ht="20.95" customHeight="1" x14ac:dyDescent="0.15">
      <c r="A39" s="4"/>
      <c r="B39" s="890" t="s">
        <v>45</v>
      </c>
      <c r="C39" s="891"/>
      <c r="D39" s="891"/>
      <c r="E39" s="891"/>
      <c r="F39" s="891"/>
      <c r="G39" s="891"/>
      <c r="H39" s="891"/>
      <c r="I39" s="891"/>
      <c r="J39" s="891"/>
      <c r="K39" s="891"/>
      <c r="L39" s="891"/>
      <c r="M39" s="891"/>
      <c r="N39" s="891"/>
      <c r="O39" s="891"/>
      <c r="P39" s="891"/>
      <c r="Q39" s="891"/>
      <c r="R39" s="891"/>
      <c r="S39" s="891"/>
      <c r="T39" s="891"/>
      <c r="U39" s="891"/>
      <c r="V39" s="891"/>
      <c r="W39" s="891"/>
      <c r="X39" s="891"/>
      <c r="Y39" s="891"/>
      <c r="Z39" s="891"/>
      <c r="AA39" s="891"/>
      <c r="AB39" s="891"/>
      <c r="AC39" s="891"/>
      <c r="AD39" s="891"/>
      <c r="AE39" s="891"/>
      <c r="AF39" s="891"/>
      <c r="AG39" s="891"/>
      <c r="AH39" s="891"/>
      <c r="AI39" s="891"/>
      <c r="AJ39" s="891"/>
      <c r="AK39" s="891"/>
      <c r="AL39" s="891"/>
      <c r="AM39" s="891"/>
      <c r="AN39" s="891"/>
      <c r="AO39" s="891"/>
      <c r="AP39" s="891"/>
      <c r="AQ39" s="891"/>
      <c r="AR39" s="891"/>
      <c r="AS39" s="891"/>
      <c r="AT39" s="891"/>
      <c r="AU39" s="891"/>
      <c r="AV39" s="891"/>
      <c r="AW39" s="891"/>
      <c r="AX39" s="891"/>
      <c r="AY39" s="892"/>
    </row>
    <row r="40" spans="1:51" ht="20.95" customHeight="1" x14ac:dyDescent="0.15">
      <c r="A40" s="4"/>
      <c r="B40" s="7"/>
      <c r="C40" s="8"/>
      <c r="D40" s="605" t="s">
        <v>46</v>
      </c>
      <c r="E40" s="606"/>
      <c r="F40" s="606"/>
      <c r="G40" s="606"/>
      <c r="H40" s="607" t="s">
        <v>47</v>
      </c>
      <c r="I40" s="606"/>
      <c r="J40" s="606"/>
      <c r="K40" s="606"/>
      <c r="L40" s="606"/>
      <c r="M40" s="606"/>
      <c r="N40" s="606"/>
      <c r="O40" s="606"/>
      <c r="P40" s="606"/>
      <c r="Q40" s="606"/>
      <c r="R40" s="606"/>
      <c r="S40" s="606"/>
      <c r="T40" s="606"/>
      <c r="U40" s="606"/>
      <c r="V40" s="606"/>
      <c r="W40" s="606"/>
      <c r="X40" s="606"/>
      <c r="Y40" s="606"/>
      <c r="Z40" s="606"/>
      <c r="AA40" s="606"/>
      <c r="AB40" s="606"/>
      <c r="AC40" s="606"/>
      <c r="AD40" s="606"/>
      <c r="AE40" s="606"/>
      <c r="AF40" s="606"/>
      <c r="AG40" s="608"/>
      <c r="AH40" s="607" t="s">
        <v>48</v>
      </c>
      <c r="AI40" s="606"/>
      <c r="AJ40" s="606"/>
      <c r="AK40" s="606"/>
      <c r="AL40" s="606"/>
      <c r="AM40" s="606"/>
      <c r="AN40" s="606"/>
      <c r="AO40" s="606"/>
      <c r="AP40" s="606"/>
      <c r="AQ40" s="606"/>
      <c r="AR40" s="606"/>
      <c r="AS40" s="606"/>
      <c r="AT40" s="606"/>
      <c r="AU40" s="606"/>
      <c r="AV40" s="606"/>
      <c r="AW40" s="606"/>
      <c r="AX40" s="606"/>
      <c r="AY40" s="609"/>
    </row>
    <row r="41" spans="1:51" ht="26.2" customHeight="1" x14ac:dyDescent="0.15">
      <c r="A41" s="4"/>
      <c r="B41" s="565" t="s">
        <v>49</v>
      </c>
      <c r="C41" s="566"/>
      <c r="D41" s="1758" t="s">
        <v>109</v>
      </c>
      <c r="E41" s="1845"/>
      <c r="F41" s="1845"/>
      <c r="G41" s="1846"/>
      <c r="H41" s="574" t="s">
        <v>51</v>
      </c>
      <c r="I41" s="1845"/>
      <c r="J41" s="1845"/>
      <c r="K41" s="1845"/>
      <c r="L41" s="1845"/>
      <c r="M41" s="1845"/>
      <c r="N41" s="1845"/>
      <c r="O41" s="1845"/>
      <c r="P41" s="1845"/>
      <c r="Q41" s="1845"/>
      <c r="R41" s="1845"/>
      <c r="S41" s="1845"/>
      <c r="T41" s="1845"/>
      <c r="U41" s="1845"/>
      <c r="V41" s="1845"/>
      <c r="W41" s="1845"/>
      <c r="X41" s="1845"/>
      <c r="Y41" s="1845"/>
      <c r="Z41" s="1845"/>
      <c r="AA41" s="1845"/>
      <c r="AB41" s="1845"/>
      <c r="AC41" s="1845"/>
      <c r="AD41" s="1845"/>
      <c r="AE41" s="1845"/>
      <c r="AF41" s="1845"/>
      <c r="AG41" s="1846"/>
      <c r="AH41" s="1759" t="s">
        <v>629</v>
      </c>
      <c r="AI41" s="4405"/>
      <c r="AJ41" s="4405"/>
      <c r="AK41" s="4405"/>
      <c r="AL41" s="4405"/>
      <c r="AM41" s="4405"/>
      <c r="AN41" s="4405"/>
      <c r="AO41" s="4405"/>
      <c r="AP41" s="4405"/>
      <c r="AQ41" s="4405"/>
      <c r="AR41" s="4405"/>
      <c r="AS41" s="4405"/>
      <c r="AT41" s="4405"/>
      <c r="AU41" s="4405"/>
      <c r="AV41" s="4405"/>
      <c r="AW41" s="4405"/>
      <c r="AX41" s="4405"/>
      <c r="AY41" s="4406"/>
    </row>
    <row r="42" spans="1:51" ht="33.4" customHeight="1" x14ac:dyDescent="0.15">
      <c r="A42" s="4"/>
      <c r="B42" s="567"/>
      <c r="C42" s="568"/>
      <c r="D42" s="1760" t="s">
        <v>109</v>
      </c>
      <c r="E42" s="4413"/>
      <c r="F42" s="4413"/>
      <c r="G42" s="4414"/>
      <c r="H42" s="587" t="s">
        <v>118</v>
      </c>
      <c r="I42" s="2745"/>
      <c r="J42" s="2745"/>
      <c r="K42" s="2745"/>
      <c r="L42" s="2745"/>
      <c r="M42" s="2745"/>
      <c r="N42" s="2745"/>
      <c r="O42" s="2745"/>
      <c r="P42" s="2745"/>
      <c r="Q42" s="2745"/>
      <c r="R42" s="2745"/>
      <c r="S42" s="2745"/>
      <c r="T42" s="2745"/>
      <c r="U42" s="2745"/>
      <c r="V42" s="2745"/>
      <c r="W42" s="2745"/>
      <c r="X42" s="2745"/>
      <c r="Y42" s="2745"/>
      <c r="Z42" s="2745"/>
      <c r="AA42" s="2745"/>
      <c r="AB42" s="2745"/>
      <c r="AC42" s="2745"/>
      <c r="AD42" s="2745"/>
      <c r="AE42" s="2745"/>
      <c r="AF42" s="2745"/>
      <c r="AG42" s="2746"/>
      <c r="AH42" s="4407"/>
      <c r="AI42" s="4408"/>
      <c r="AJ42" s="4408"/>
      <c r="AK42" s="4408"/>
      <c r="AL42" s="4408"/>
      <c r="AM42" s="4408"/>
      <c r="AN42" s="4408"/>
      <c r="AO42" s="4408"/>
      <c r="AP42" s="4408"/>
      <c r="AQ42" s="4408"/>
      <c r="AR42" s="4408"/>
      <c r="AS42" s="4408"/>
      <c r="AT42" s="4408"/>
      <c r="AU42" s="4408"/>
      <c r="AV42" s="4408"/>
      <c r="AW42" s="4408"/>
      <c r="AX42" s="4408"/>
      <c r="AY42" s="4409"/>
    </row>
    <row r="43" spans="1:51" ht="26.2" customHeight="1" x14ac:dyDescent="0.15">
      <c r="A43" s="4"/>
      <c r="B43" s="569"/>
      <c r="C43" s="570"/>
      <c r="D43" s="622" t="s">
        <v>119</v>
      </c>
      <c r="E43" s="1786"/>
      <c r="F43" s="1786"/>
      <c r="G43" s="1787"/>
      <c r="H43" s="593" t="s">
        <v>106</v>
      </c>
      <c r="I43" s="4403"/>
      <c r="J43" s="4403"/>
      <c r="K43" s="4403"/>
      <c r="L43" s="4403"/>
      <c r="M43" s="4403"/>
      <c r="N43" s="4403"/>
      <c r="O43" s="4403"/>
      <c r="P43" s="4403"/>
      <c r="Q43" s="4403"/>
      <c r="R43" s="4403"/>
      <c r="S43" s="4403"/>
      <c r="T43" s="4403"/>
      <c r="U43" s="4403"/>
      <c r="V43" s="4403"/>
      <c r="W43" s="4403"/>
      <c r="X43" s="4403"/>
      <c r="Y43" s="4403"/>
      <c r="Z43" s="4403"/>
      <c r="AA43" s="4403"/>
      <c r="AB43" s="4403"/>
      <c r="AC43" s="4403"/>
      <c r="AD43" s="4403"/>
      <c r="AE43" s="4403"/>
      <c r="AF43" s="4403"/>
      <c r="AG43" s="4404"/>
      <c r="AH43" s="4410"/>
      <c r="AI43" s="4411"/>
      <c r="AJ43" s="4411"/>
      <c r="AK43" s="4411"/>
      <c r="AL43" s="4411"/>
      <c r="AM43" s="4411"/>
      <c r="AN43" s="4411"/>
      <c r="AO43" s="4411"/>
      <c r="AP43" s="4411"/>
      <c r="AQ43" s="4411"/>
      <c r="AR43" s="4411"/>
      <c r="AS43" s="4411"/>
      <c r="AT43" s="4411"/>
      <c r="AU43" s="4411"/>
      <c r="AV43" s="4411"/>
      <c r="AW43" s="4411"/>
      <c r="AX43" s="4411"/>
      <c r="AY43" s="4412"/>
    </row>
    <row r="44" spans="1:51" ht="26.2" customHeight="1" x14ac:dyDescent="0.15">
      <c r="A44" s="4"/>
      <c r="B44" s="567" t="s">
        <v>53</v>
      </c>
      <c r="C44" s="568"/>
      <c r="D44" s="622" t="s">
        <v>119</v>
      </c>
      <c r="E44" s="1786"/>
      <c r="F44" s="1786"/>
      <c r="G44" s="1787"/>
      <c r="H44" s="574" t="s">
        <v>54</v>
      </c>
      <c r="I44" s="1845"/>
      <c r="J44" s="1845"/>
      <c r="K44" s="1845"/>
      <c r="L44" s="1845"/>
      <c r="M44" s="1845"/>
      <c r="N44" s="1845"/>
      <c r="O44" s="1845"/>
      <c r="P44" s="1845"/>
      <c r="Q44" s="1845"/>
      <c r="R44" s="1845"/>
      <c r="S44" s="1845"/>
      <c r="T44" s="1845"/>
      <c r="U44" s="1845"/>
      <c r="V44" s="1845"/>
      <c r="W44" s="1845"/>
      <c r="X44" s="1845"/>
      <c r="Y44" s="1845"/>
      <c r="Z44" s="1845"/>
      <c r="AA44" s="1845"/>
      <c r="AB44" s="1845"/>
      <c r="AC44" s="1845"/>
      <c r="AD44" s="1845"/>
      <c r="AE44" s="1845"/>
      <c r="AF44" s="1845"/>
      <c r="AG44" s="1846"/>
      <c r="AH44" s="2129" t="s">
        <v>630</v>
      </c>
      <c r="AI44" s="1340"/>
      <c r="AJ44" s="1340"/>
      <c r="AK44" s="1340"/>
      <c r="AL44" s="1340"/>
      <c r="AM44" s="1340"/>
      <c r="AN44" s="1340"/>
      <c r="AO44" s="1340"/>
      <c r="AP44" s="1340"/>
      <c r="AQ44" s="1340"/>
      <c r="AR44" s="1340"/>
      <c r="AS44" s="1340"/>
      <c r="AT44" s="1340"/>
      <c r="AU44" s="1340"/>
      <c r="AV44" s="1340"/>
      <c r="AW44" s="1340"/>
      <c r="AX44" s="1340"/>
      <c r="AY44" s="1341"/>
    </row>
    <row r="45" spans="1:51" ht="26.2" customHeight="1" x14ac:dyDescent="0.15">
      <c r="A45" s="4"/>
      <c r="B45" s="567"/>
      <c r="C45" s="568"/>
      <c r="D45" s="622" t="s">
        <v>119</v>
      </c>
      <c r="E45" s="1786"/>
      <c r="F45" s="1786"/>
      <c r="G45" s="1787"/>
      <c r="H45" s="625" t="s">
        <v>108</v>
      </c>
      <c r="I45" s="4413"/>
      <c r="J45" s="4413"/>
      <c r="K45" s="4413"/>
      <c r="L45" s="4413"/>
      <c r="M45" s="4413"/>
      <c r="N45" s="4413"/>
      <c r="O45" s="4413"/>
      <c r="P45" s="4413"/>
      <c r="Q45" s="4413"/>
      <c r="R45" s="4413"/>
      <c r="S45" s="4413"/>
      <c r="T45" s="4413"/>
      <c r="U45" s="4413"/>
      <c r="V45" s="4413"/>
      <c r="W45" s="4413"/>
      <c r="X45" s="4413"/>
      <c r="Y45" s="4413"/>
      <c r="Z45" s="4413"/>
      <c r="AA45" s="4413"/>
      <c r="AB45" s="4413"/>
      <c r="AC45" s="4413"/>
      <c r="AD45" s="4413"/>
      <c r="AE45" s="4413"/>
      <c r="AF45" s="4413"/>
      <c r="AG45" s="4414"/>
      <c r="AH45" s="4415"/>
      <c r="AI45" s="4416"/>
      <c r="AJ45" s="4416"/>
      <c r="AK45" s="4416"/>
      <c r="AL45" s="4416"/>
      <c r="AM45" s="4416"/>
      <c r="AN45" s="4416"/>
      <c r="AO45" s="4416"/>
      <c r="AP45" s="4416"/>
      <c r="AQ45" s="4416"/>
      <c r="AR45" s="4416"/>
      <c r="AS45" s="4416"/>
      <c r="AT45" s="4416"/>
      <c r="AU45" s="4416"/>
      <c r="AV45" s="4416"/>
      <c r="AW45" s="4416"/>
      <c r="AX45" s="4416"/>
      <c r="AY45" s="4417"/>
    </row>
    <row r="46" spans="1:51" ht="26.2" customHeight="1" x14ac:dyDescent="0.15">
      <c r="A46" s="4"/>
      <c r="B46" s="567"/>
      <c r="C46" s="568"/>
      <c r="D46" s="622" t="s">
        <v>109</v>
      </c>
      <c r="E46" s="1786"/>
      <c r="F46" s="1786"/>
      <c r="G46" s="1787"/>
      <c r="H46" s="625" t="s">
        <v>55</v>
      </c>
      <c r="I46" s="4413"/>
      <c r="J46" s="4413"/>
      <c r="K46" s="4413"/>
      <c r="L46" s="4413"/>
      <c r="M46" s="4413"/>
      <c r="N46" s="4413"/>
      <c r="O46" s="4413"/>
      <c r="P46" s="4413"/>
      <c r="Q46" s="4413"/>
      <c r="R46" s="4413"/>
      <c r="S46" s="4413"/>
      <c r="T46" s="4413"/>
      <c r="U46" s="4413"/>
      <c r="V46" s="4413"/>
      <c r="W46" s="4413"/>
      <c r="X46" s="4413"/>
      <c r="Y46" s="4413"/>
      <c r="Z46" s="4413"/>
      <c r="AA46" s="4413"/>
      <c r="AB46" s="4413"/>
      <c r="AC46" s="4413"/>
      <c r="AD46" s="4413"/>
      <c r="AE46" s="4413"/>
      <c r="AF46" s="4413"/>
      <c r="AG46" s="4414"/>
      <c r="AH46" s="4415"/>
      <c r="AI46" s="4416"/>
      <c r="AJ46" s="4416"/>
      <c r="AK46" s="4416"/>
      <c r="AL46" s="4416"/>
      <c r="AM46" s="4416"/>
      <c r="AN46" s="4416"/>
      <c r="AO46" s="4416"/>
      <c r="AP46" s="4416"/>
      <c r="AQ46" s="4416"/>
      <c r="AR46" s="4416"/>
      <c r="AS46" s="4416"/>
      <c r="AT46" s="4416"/>
      <c r="AU46" s="4416"/>
      <c r="AV46" s="4416"/>
      <c r="AW46" s="4416"/>
      <c r="AX46" s="4416"/>
      <c r="AY46" s="4417"/>
    </row>
    <row r="47" spans="1:51" ht="26.2" customHeight="1" x14ac:dyDescent="0.15">
      <c r="A47" s="4"/>
      <c r="B47" s="567"/>
      <c r="C47" s="568"/>
      <c r="D47" s="622" t="s">
        <v>119</v>
      </c>
      <c r="E47" s="1786"/>
      <c r="F47" s="1786"/>
      <c r="G47" s="1787"/>
      <c r="H47" s="625" t="s">
        <v>56</v>
      </c>
      <c r="I47" s="4413"/>
      <c r="J47" s="4413"/>
      <c r="K47" s="4413"/>
      <c r="L47" s="4413"/>
      <c r="M47" s="4413"/>
      <c r="N47" s="4413"/>
      <c r="O47" s="4413"/>
      <c r="P47" s="4413"/>
      <c r="Q47" s="4413"/>
      <c r="R47" s="4413"/>
      <c r="S47" s="4413"/>
      <c r="T47" s="4413"/>
      <c r="U47" s="4413"/>
      <c r="V47" s="4413"/>
      <c r="W47" s="4413"/>
      <c r="X47" s="4413"/>
      <c r="Y47" s="4413"/>
      <c r="Z47" s="4413"/>
      <c r="AA47" s="4413"/>
      <c r="AB47" s="4413"/>
      <c r="AC47" s="4413"/>
      <c r="AD47" s="4413"/>
      <c r="AE47" s="4413"/>
      <c r="AF47" s="4413"/>
      <c r="AG47" s="4414"/>
      <c r="AH47" s="4415"/>
      <c r="AI47" s="4416"/>
      <c r="AJ47" s="4416"/>
      <c r="AK47" s="4416"/>
      <c r="AL47" s="4416"/>
      <c r="AM47" s="4416"/>
      <c r="AN47" s="4416"/>
      <c r="AO47" s="4416"/>
      <c r="AP47" s="4416"/>
      <c r="AQ47" s="4416"/>
      <c r="AR47" s="4416"/>
      <c r="AS47" s="4416"/>
      <c r="AT47" s="4416"/>
      <c r="AU47" s="4416"/>
      <c r="AV47" s="4416"/>
      <c r="AW47" s="4416"/>
      <c r="AX47" s="4416"/>
      <c r="AY47" s="4417"/>
    </row>
    <row r="48" spans="1:51" ht="26.2" customHeight="1" x14ac:dyDescent="0.15">
      <c r="A48" s="4"/>
      <c r="B48" s="569"/>
      <c r="C48" s="570"/>
      <c r="D48" s="622" t="s">
        <v>119</v>
      </c>
      <c r="E48" s="1786"/>
      <c r="F48" s="1786"/>
      <c r="G48" s="1787"/>
      <c r="H48" s="593" t="s">
        <v>57</v>
      </c>
      <c r="I48" s="4403"/>
      <c r="J48" s="4403"/>
      <c r="K48" s="4403"/>
      <c r="L48" s="4403"/>
      <c r="M48" s="4403"/>
      <c r="N48" s="4403"/>
      <c r="O48" s="4403"/>
      <c r="P48" s="4403"/>
      <c r="Q48" s="4403"/>
      <c r="R48" s="4403"/>
      <c r="S48" s="4403"/>
      <c r="T48" s="4403"/>
      <c r="U48" s="4403"/>
      <c r="V48" s="4403"/>
      <c r="W48" s="4403"/>
      <c r="X48" s="4403"/>
      <c r="Y48" s="4403"/>
      <c r="Z48" s="4403"/>
      <c r="AA48" s="4403"/>
      <c r="AB48" s="4403"/>
      <c r="AC48" s="4403"/>
      <c r="AD48" s="4403"/>
      <c r="AE48" s="4403"/>
      <c r="AF48" s="4403"/>
      <c r="AG48" s="4404"/>
      <c r="AH48" s="4418"/>
      <c r="AI48" s="3321"/>
      <c r="AJ48" s="3321"/>
      <c r="AK48" s="3321"/>
      <c r="AL48" s="3321"/>
      <c r="AM48" s="3321"/>
      <c r="AN48" s="3321"/>
      <c r="AO48" s="3321"/>
      <c r="AP48" s="3321"/>
      <c r="AQ48" s="3321"/>
      <c r="AR48" s="3321"/>
      <c r="AS48" s="3321"/>
      <c r="AT48" s="3321"/>
      <c r="AU48" s="3321"/>
      <c r="AV48" s="3321"/>
      <c r="AW48" s="3321"/>
      <c r="AX48" s="3321"/>
      <c r="AY48" s="4419"/>
    </row>
    <row r="49" spans="1:51" ht="26.2" customHeight="1" x14ac:dyDescent="0.15">
      <c r="A49" s="4"/>
      <c r="B49" s="565" t="s">
        <v>58</v>
      </c>
      <c r="C49" s="566"/>
      <c r="D49" s="626" t="s">
        <v>109</v>
      </c>
      <c r="E49" s="1810"/>
      <c r="F49" s="1810"/>
      <c r="G49" s="1811"/>
      <c r="H49" s="574" t="s">
        <v>59</v>
      </c>
      <c r="I49" s="1845"/>
      <c r="J49" s="1845"/>
      <c r="K49" s="1845"/>
      <c r="L49" s="1845"/>
      <c r="M49" s="1845"/>
      <c r="N49" s="1845"/>
      <c r="O49" s="1845"/>
      <c r="P49" s="1845"/>
      <c r="Q49" s="1845"/>
      <c r="R49" s="1845"/>
      <c r="S49" s="1845"/>
      <c r="T49" s="1845"/>
      <c r="U49" s="1845"/>
      <c r="V49" s="1845"/>
      <c r="W49" s="1845"/>
      <c r="X49" s="1845"/>
      <c r="Y49" s="1845"/>
      <c r="Z49" s="1845"/>
      <c r="AA49" s="1845"/>
      <c r="AB49" s="1845"/>
      <c r="AC49" s="1845"/>
      <c r="AD49" s="1845"/>
      <c r="AE49" s="1845"/>
      <c r="AF49" s="1845"/>
      <c r="AG49" s="1846"/>
      <c r="AH49" s="1759" t="s">
        <v>631</v>
      </c>
      <c r="AI49" s="4427"/>
      <c r="AJ49" s="4427"/>
      <c r="AK49" s="4427"/>
      <c r="AL49" s="4427"/>
      <c r="AM49" s="4427"/>
      <c r="AN49" s="4427"/>
      <c r="AO49" s="4427"/>
      <c r="AP49" s="4427"/>
      <c r="AQ49" s="4427"/>
      <c r="AR49" s="4427"/>
      <c r="AS49" s="4427"/>
      <c r="AT49" s="4427"/>
      <c r="AU49" s="4427"/>
      <c r="AV49" s="4427"/>
      <c r="AW49" s="4427"/>
      <c r="AX49" s="4427"/>
      <c r="AY49" s="4428"/>
    </row>
    <row r="50" spans="1:51" ht="26.2" customHeight="1" x14ac:dyDescent="0.15">
      <c r="A50" s="4"/>
      <c r="B50" s="567"/>
      <c r="C50" s="568"/>
      <c r="D50" s="622" t="s">
        <v>119</v>
      </c>
      <c r="E50" s="1786"/>
      <c r="F50" s="1786"/>
      <c r="G50" s="1787"/>
      <c r="H50" s="625" t="s">
        <v>60</v>
      </c>
      <c r="I50" s="4413"/>
      <c r="J50" s="4413"/>
      <c r="K50" s="4413"/>
      <c r="L50" s="4413"/>
      <c r="M50" s="4413"/>
      <c r="N50" s="4413"/>
      <c r="O50" s="4413"/>
      <c r="P50" s="4413"/>
      <c r="Q50" s="4413"/>
      <c r="R50" s="4413"/>
      <c r="S50" s="4413"/>
      <c r="T50" s="4413"/>
      <c r="U50" s="4413"/>
      <c r="V50" s="4413"/>
      <c r="W50" s="4413"/>
      <c r="X50" s="4413"/>
      <c r="Y50" s="4413"/>
      <c r="Z50" s="4413"/>
      <c r="AA50" s="4413"/>
      <c r="AB50" s="4413"/>
      <c r="AC50" s="4413"/>
      <c r="AD50" s="4413"/>
      <c r="AE50" s="4413"/>
      <c r="AF50" s="4413"/>
      <c r="AG50" s="4414"/>
      <c r="AH50" s="4429"/>
      <c r="AI50" s="4430"/>
      <c r="AJ50" s="4430"/>
      <c r="AK50" s="4430"/>
      <c r="AL50" s="4430"/>
      <c r="AM50" s="4430"/>
      <c r="AN50" s="4430"/>
      <c r="AO50" s="4430"/>
      <c r="AP50" s="4430"/>
      <c r="AQ50" s="4430"/>
      <c r="AR50" s="4430"/>
      <c r="AS50" s="4430"/>
      <c r="AT50" s="4430"/>
      <c r="AU50" s="4430"/>
      <c r="AV50" s="4430"/>
      <c r="AW50" s="4430"/>
      <c r="AX50" s="4430"/>
      <c r="AY50" s="4431"/>
    </row>
    <row r="51" spans="1:51" ht="26.2" customHeight="1" x14ac:dyDescent="0.15">
      <c r="A51" s="4"/>
      <c r="B51" s="567"/>
      <c r="C51" s="568"/>
      <c r="D51" s="622" t="s">
        <v>109</v>
      </c>
      <c r="E51" s="1786"/>
      <c r="F51" s="1786"/>
      <c r="G51" s="1787"/>
      <c r="H51" s="625" t="s">
        <v>110</v>
      </c>
      <c r="I51" s="4413"/>
      <c r="J51" s="4413"/>
      <c r="K51" s="4413"/>
      <c r="L51" s="4413"/>
      <c r="M51" s="4413"/>
      <c r="N51" s="4413"/>
      <c r="O51" s="4413"/>
      <c r="P51" s="4413"/>
      <c r="Q51" s="4413"/>
      <c r="R51" s="4413"/>
      <c r="S51" s="4413"/>
      <c r="T51" s="4413"/>
      <c r="U51" s="4413"/>
      <c r="V51" s="4413"/>
      <c r="W51" s="4413"/>
      <c r="X51" s="4413"/>
      <c r="Y51" s="4413"/>
      <c r="Z51" s="4413"/>
      <c r="AA51" s="4413"/>
      <c r="AB51" s="4413"/>
      <c r="AC51" s="4413"/>
      <c r="AD51" s="4413"/>
      <c r="AE51" s="4413"/>
      <c r="AF51" s="4413"/>
      <c r="AG51" s="4414"/>
      <c r="AH51" s="4429"/>
      <c r="AI51" s="4430"/>
      <c r="AJ51" s="4430"/>
      <c r="AK51" s="4430"/>
      <c r="AL51" s="4430"/>
      <c r="AM51" s="4430"/>
      <c r="AN51" s="4430"/>
      <c r="AO51" s="4430"/>
      <c r="AP51" s="4430"/>
      <c r="AQ51" s="4430"/>
      <c r="AR51" s="4430"/>
      <c r="AS51" s="4430"/>
      <c r="AT51" s="4430"/>
      <c r="AU51" s="4430"/>
      <c r="AV51" s="4430"/>
      <c r="AW51" s="4430"/>
      <c r="AX51" s="4430"/>
      <c r="AY51" s="4431"/>
    </row>
    <row r="52" spans="1:51" ht="26.2" customHeight="1" x14ac:dyDescent="0.15">
      <c r="A52" s="4"/>
      <c r="B52" s="567"/>
      <c r="C52" s="568"/>
      <c r="D52" s="628" t="s">
        <v>109</v>
      </c>
      <c r="E52" s="3430"/>
      <c r="F52" s="3430"/>
      <c r="G52" s="3431"/>
      <c r="H52" s="631" t="s">
        <v>61</v>
      </c>
      <c r="I52" s="2743"/>
      <c r="J52" s="2743"/>
      <c r="K52" s="2743"/>
      <c r="L52" s="2743"/>
      <c r="M52" s="2743"/>
      <c r="N52" s="2743"/>
      <c r="O52" s="2743"/>
      <c r="P52" s="2743"/>
      <c r="Q52" s="2743"/>
      <c r="R52" s="2743"/>
      <c r="S52" s="2743"/>
      <c r="T52" s="2743"/>
      <c r="U52" s="2743"/>
      <c r="V52" s="2743"/>
      <c r="W52" s="2743"/>
      <c r="X52" s="2743"/>
      <c r="Y52" s="2743"/>
      <c r="Z52" s="2743"/>
      <c r="AA52" s="2743"/>
      <c r="AB52" s="2743"/>
      <c r="AC52" s="2743"/>
      <c r="AD52" s="2743"/>
      <c r="AE52" s="2743"/>
      <c r="AF52" s="2743"/>
      <c r="AG52" s="2744"/>
      <c r="AH52" s="4429"/>
      <c r="AI52" s="4430"/>
      <c r="AJ52" s="4430"/>
      <c r="AK52" s="4430"/>
      <c r="AL52" s="4430"/>
      <c r="AM52" s="4430"/>
      <c r="AN52" s="4430"/>
      <c r="AO52" s="4430"/>
      <c r="AP52" s="4430"/>
      <c r="AQ52" s="4430"/>
      <c r="AR52" s="4430"/>
      <c r="AS52" s="4430"/>
      <c r="AT52" s="4430"/>
      <c r="AU52" s="4430"/>
      <c r="AV52" s="4430"/>
      <c r="AW52" s="4430"/>
      <c r="AX52" s="4430"/>
      <c r="AY52" s="4431"/>
    </row>
    <row r="53" spans="1:51" ht="26.2" customHeight="1" x14ac:dyDescent="0.15">
      <c r="A53" s="4"/>
      <c r="B53" s="567"/>
      <c r="C53" s="568"/>
      <c r="D53" s="634"/>
      <c r="E53" s="3426"/>
      <c r="F53" s="3426"/>
      <c r="G53" s="3427"/>
      <c r="H53" s="637" t="s">
        <v>62</v>
      </c>
      <c r="I53" s="638"/>
      <c r="J53" s="638"/>
      <c r="K53" s="638"/>
      <c r="L53" s="638"/>
      <c r="M53" s="638"/>
      <c r="N53" s="638"/>
      <c r="O53" s="638"/>
      <c r="P53" s="638"/>
      <c r="Q53" s="638"/>
      <c r="R53" s="638"/>
      <c r="S53" s="638"/>
      <c r="T53" s="638"/>
      <c r="U53" s="638"/>
      <c r="V53" s="4435" t="s">
        <v>632</v>
      </c>
      <c r="W53" s="4435"/>
      <c r="X53" s="4435"/>
      <c r="Y53" s="4435"/>
      <c r="Z53" s="4435"/>
      <c r="AA53" s="4435"/>
      <c r="AB53" s="4435"/>
      <c r="AC53" s="4435"/>
      <c r="AD53" s="4435"/>
      <c r="AE53" s="4435"/>
      <c r="AF53" s="4435"/>
      <c r="AG53" s="4436"/>
      <c r="AH53" s="4429"/>
      <c r="AI53" s="4430"/>
      <c r="AJ53" s="4430"/>
      <c r="AK53" s="4430"/>
      <c r="AL53" s="4430"/>
      <c r="AM53" s="4430"/>
      <c r="AN53" s="4430"/>
      <c r="AO53" s="4430"/>
      <c r="AP53" s="4430"/>
      <c r="AQ53" s="4430"/>
      <c r="AR53" s="4430"/>
      <c r="AS53" s="4430"/>
      <c r="AT53" s="4430"/>
      <c r="AU53" s="4430"/>
      <c r="AV53" s="4430"/>
      <c r="AW53" s="4430"/>
      <c r="AX53" s="4430"/>
      <c r="AY53" s="4431"/>
    </row>
    <row r="54" spans="1:51" ht="26.2" customHeight="1" x14ac:dyDescent="0.15">
      <c r="A54" s="4"/>
      <c r="B54" s="569"/>
      <c r="C54" s="570"/>
      <c r="D54" s="622" t="s">
        <v>119</v>
      </c>
      <c r="E54" s="1786"/>
      <c r="F54" s="1786"/>
      <c r="G54" s="1787"/>
      <c r="H54" s="593" t="s">
        <v>63</v>
      </c>
      <c r="I54" s="4403"/>
      <c r="J54" s="4403"/>
      <c r="K54" s="4403"/>
      <c r="L54" s="4403"/>
      <c r="M54" s="4403"/>
      <c r="N54" s="4403"/>
      <c r="O54" s="4403"/>
      <c r="P54" s="4403"/>
      <c r="Q54" s="4403"/>
      <c r="R54" s="4403"/>
      <c r="S54" s="4403"/>
      <c r="T54" s="4403"/>
      <c r="U54" s="4403"/>
      <c r="V54" s="4403"/>
      <c r="W54" s="4403"/>
      <c r="X54" s="4403"/>
      <c r="Y54" s="4403"/>
      <c r="Z54" s="4403"/>
      <c r="AA54" s="4403"/>
      <c r="AB54" s="4403"/>
      <c r="AC54" s="4403"/>
      <c r="AD54" s="4403"/>
      <c r="AE54" s="4403"/>
      <c r="AF54" s="4403"/>
      <c r="AG54" s="4404"/>
      <c r="AH54" s="4432"/>
      <c r="AI54" s="4433"/>
      <c r="AJ54" s="4433"/>
      <c r="AK54" s="4433"/>
      <c r="AL54" s="4433"/>
      <c r="AM54" s="4433"/>
      <c r="AN54" s="4433"/>
      <c r="AO54" s="4433"/>
      <c r="AP54" s="4433"/>
      <c r="AQ54" s="4433"/>
      <c r="AR54" s="4433"/>
      <c r="AS54" s="4433"/>
      <c r="AT54" s="4433"/>
      <c r="AU54" s="4433"/>
      <c r="AV54" s="4433"/>
      <c r="AW54" s="4433"/>
      <c r="AX54" s="4433"/>
      <c r="AY54" s="4434"/>
    </row>
    <row r="55" spans="1:51" ht="180" customHeight="1" thickBot="1" x14ac:dyDescent="0.2">
      <c r="A55" s="4"/>
      <c r="B55" s="659" t="s">
        <v>64</v>
      </c>
      <c r="C55" s="660"/>
      <c r="D55" s="4424" t="s">
        <v>633</v>
      </c>
      <c r="E55" s="4425"/>
      <c r="F55" s="4425"/>
      <c r="G55" s="4425"/>
      <c r="H55" s="4425"/>
      <c r="I55" s="4425"/>
      <c r="J55" s="4425"/>
      <c r="K55" s="4425"/>
      <c r="L55" s="4425"/>
      <c r="M55" s="4425"/>
      <c r="N55" s="4425"/>
      <c r="O55" s="4425"/>
      <c r="P55" s="4425"/>
      <c r="Q55" s="4425"/>
      <c r="R55" s="4425"/>
      <c r="S55" s="4425"/>
      <c r="T55" s="4425"/>
      <c r="U55" s="4425"/>
      <c r="V55" s="4425"/>
      <c r="W55" s="4425"/>
      <c r="X55" s="4425"/>
      <c r="Y55" s="4425"/>
      <c r="Z55" s="4425"/>
      <c r="AA55" s="4425"/>
      <c r="AB55" s="4425"/>
      <c r="AC55" s="4425"/>
      <c r="AD55" s="4425"/>
      <c r="AE55" s="4425"/>
      <c r="AF55" s="4425"/>
      <c r="AG55" s="4425"/>
      <c r="AH55" s="4425"/>
      <c r="AI55" s="4425"/>
      <c r="AJ55" s="4425"/>
      <c r="AK55" s="4425"/>
      <c r="AL55" s="4425"/>
      <c r="AM55" s="4425"/>
      <c r="AN55" s="4425"/>
      <c r="AO55" s="4425"/>
      <c r="AP55" s="4425"/>
      <c r="AQ55" s="4425"/>
      <c r="AR55" s="4425"/>
      <c r="AS55" s="4425"/>
      <c r="AT55" s="4425"/>
      <c r="AU55" s="4425"/>
      <c r="AV55" s="4425"/>
      <c r="AW55" s="4425"/>
      <c r="AX55" s="4425"/>
      <c r="AY55" s="4426"/>
    </row>
    <row r="56" spans="1:51" ht="20.95" hidden="1" customHeight="1" x14ac:dyDescent="0.15">
      <c r="A56" s="4"/>
      <c r="B56" s="7"/>
      <c r="C56" s="8"/>
      <c r="D56" s="553" t="s">
        <v>65</v>
      </c>
      <c r="E56" s="554"/>
      <c r="F56" s="554"/>
      <c r="G56" s="554"/>
      <c r="H56" s="554"/>
      <c r="I56" s="554"/>
      <c r="J56" s="554"/>
      <c r="K56" s="554"/>
      <c r="L56" s="554"/>
      <c r="M56" s="554"/>
      <c r="N56" s="554"/>
      <c r="O56" s="554"/>
      <c r="P56" s="554"/>
      <c r="Q56" s="554"/>
      <c r="R56" s="554"/>
      <c r="S56" s="554"/>
      <c r="T56" s="554"/>
      <c r="U56" s="554"/>
      <c r="V56" s="554"/>
      <c r="W56" s="554"/>
      <c r="X56" s="554"/>
      <c r="Y56" s="554"/>
      <c r="Z56" s="554"/>
      <c r="AA56" s="554"/>
      <c r="AB56" s="554"/>
      <c r="AC56" s="554"/>
      <c r="AD56" s="554"/>
      <c r="AE56" s="554"/>
      <c r="AF56" s="554"/>
      <c r="AG56" s="554"/>
      <c r="AH56" s="554"/>
      <c r="AI56" s="554"/>
      <c r="AJ56" s="554"/>
      <c r="AK56" s="554"/>
      <c r="AL56" s="554"/>
      <c r="AM56" s="554"/>
      <c r="AN56" s="554"/>
      <c r="AO56" s="554"/>
      <c r="AP56" s="554"/>
      <c r="AQ56" s="554"/>
      <c r="AR56" s="554"/>
      <c r="AS56" s="554"/>
      <c r="AT56" s="554"/>
      <c r="AU56" s="554"/>
      <c r="AV56" s="554"/>
      <c r="AW56" s="554"/>
      <c r="AX56" s="554"/>
      <c r="AY56" s="555"/>
    </row>
    <row r="57" spans="1:51" ht="97.55" hidden="1" customHeight="1" x14ac:dyDescent="0.15">
      <c r="A57" s="4"/>
      <c r="B57" s="7"/>
      <c r="C57" s="8"/>
      <c r="D57" s="664" t="s">
        <v>66</v>
      </c>
      <c r="E57" s="665"/>
      <c r="F57" s="665"/>
      <c r="G57" s="665"/>
      <c r="H57" s="665"/>
      <c r="I57" s="665"/>
      <c r="J57" s="665"/>
      <c r="K57" s="665"/>
      <c r="L57" s="665"/>
      <c r="M57" s="665"/>
      <c r="N57" s="665"/>
      <c r="O57" s="665"/>
      <c r="P57" s="665"/>
      <c r="Q57" s="665"/>
      <c r="R57" s="665"/>
      <c r="S57" s="665"/>
      <c r="T57" s="665"/>
      <c r="U57" s="665"/>
      <c r="V57" s="665"/>
      <c r="W57" s="665"/>
      <c r="X57" s="665"/>
      <c r="Y57" s="665"/>
      <c r="Z57" s="665"/>
      <c r="AA57" s="665"/>
      <c r="AB57" s="665"/>
      <c r="AC57" s="665"/>
      <c r="AD57" s="665"/>
      <c r="AE57" s="665"/>
      <c r="AF57" s="665"/>
      <c r="AG57" s="665"/>
      <c r="AH57" s="665"/>
      <c r="AI57" s="665"/>
      <c r="AJ57" s="665"/>
      <c r="AK57" s="665"/>
      <c r="AL57" s="665"/>
      <c r="AM57" s="665"/>
      <c r="AN57" s="665"/>
      <c r="AO57" s="665"/>
      <c r="AP57" s="665"/>
      <c r="AQ57" s="665"/>
      <c r="AR57" s="665"/>
      <c r="AS57" s="665"/>
      <c r="AT57" s="665"/>
      <c r="AU57" s="665"/>
      <c r="AV57" s="665"/>
      <c r="AW57" s="665"/>
      <c r="AX57" s="665"/>
      <c r="AY57" s="666"/>
    </row>
    <row r="58" spans="1:51" ht="119.8" hidden="1" customHeight="1" x14ac:dyDescent="0.15">
      <c r="A58" s="4"/>
      <c r="B58" s="7"/>
      <c r="C58" s="8"/>
      <c r="D58" s="667" t="s">
        <v>67</v>
      </c>
      <c r="E58" s="668"/>
      <c r="F58" s="668"/>
      <c r="G58" s="668"/>
      <c r="H58" s="668"/>
      <c r="I58" s="668"/>
      <c r="J58" s="668"/>
      <c r="K58" s="668"/>
      <c r="L58" s="668"/>
      <c r="M58" s="668"/>
      <c r="N58" s="668"/>
      <c r="O58" s="668"/>
      <c r="P58" s="668"/>
      <c r="Q58" s="668"/>
      <c r="R58" s="668"/>
      <c r="S58" s="668"/>
      <c r="T58" s="668"/>
      <c r="U58" s="668"/>
      <c r="V58" s="668"/>
      <c r="W58" s="668"/>
      <c r="X58" s="668"/>
      <c r="Y58" s="668"/>
      <c r="Z58" s="668"/>
      <c r="AA58" s="668"/>
      <c r="AB58" s="668"/>
      <c r="AC58" s="668"/>
      <c r="AD58" s="668"/>
      <c r="AE58" s="668"/>
      <c r="AF58" s="668"/>
      <c r="AG58" s="668"/>
      <c r="AH58" s="668"/>
      <c r="AI58" s="668"/>
      <c r="AJ58" s="668"/>
      <c r="AK58" s="668"/>
      <c r="AL58" s="668"/>
      <c r="AM58" s="668"/>
      <c r="AN58" s="668"/>
      <c r="AO58" s="668"/>
      <c r="AP58" s="668"/>
      <c r="AQ58" s="668"/>
      <c r="AR58" s="668"/>
      <c r="AS58" s="668"/>
      <c r="AT58" s="668"/>
      <c r="AU58" s="668"/>
      <c r="AV58" s="668"/>
      <c r="AW58" s="668"/>
      <c r="AX58" s="668"/>
      <c r="AY58" s="669"/>
    </row>
    <row r="59" spans="1:51" ht="20.95" customHeight="1" x14ac:dyDescent="0.15">
      <c r="A59" s="4"/>
      <c r="B59" s="670" t="s">
        <v>68</v>
      </c>
      <c r="C59" s="554"/>
      <c r="D59" s="554"/>
      <c r="E59" s="554"/>
      <c r="F59" s="554"/>
      <c r="G59" s="554"/>
      <c r="H59" s="554"/>
      <c r="I59" s="554"/>
      <c r="J59" s="554"/>
      <c r="K59" s="554"/>
      <c r="L59" s="554"/>
      <c r="M59" s="554"/>
      <c r="N59" s="554"/>
      <c r="O59" s="554"/>
      <c r="P59" s="554"/>
      <c r="Q59" s="554"/>
      <c r="R59" s="554"/>
      <c r="S59" s="554"/>
      <c r="T59" s="554"/>
      <c r="U59" s="554"/>
      <c r="V59" s="554"/>
      <c r="W59" s="554"/>
      <c r="X59" s="554"/>
      <c r="Y59" s="554"/>
      <c r="Z59" s="554"/>
      <c r="AA59" s="554"/>
      <c r="AB59" s="554"/>
      <c r="AC59" s="554"/>
      <c r="AD59" s="554"/>
      <c r="AE59" s="554"/>
      <c r="AF59" s="554"/>
      <c r="AG59" s="554"/>
      <c r="AH59" s="554"/>
      <c r="AI59" s="554"/>
      <c r="AJ59" s="554"/>
      <c r="AK59" s="554"/>
      <c r="AL59" s="554"/>
      <c r="AM59" s="554"/>
      <c r="AN59" s="554"/>
      <c r="AO59" s="554"/>
      <c r="AP59" s="554"/>
      <c r="AQ59" s="554"/>
      <c r="AR59" s="554"/>
      <c r="AS59" s="554"/>
      <c r="AT59" s="554"/>
      <c r="AU59" s="554"/>
      <c r="AV59" s="554"/>
      <c r="AW59" s="554"/>
      <c r="AX59" s="554"/>
      <c r="AY59" s="555"/>
    </row>
    <row r="60" spans="1:51" ht="122.4" customHeight="1" x14ac:dyDescent="0.15">
      <c r="A60" s="9"/>
      <c r="B60" s="4420" t="s">
        <v>140</v>
      </c>
      <c r="C60" s="1859"/>
      <c r="D60" s="1859"/>
      <c r="E60" s="1859"/>
      <c r="F60" s="4421"/>
      <c r="G60" s="4422" t="s">
        <v>634</v>
      </c>
      <c r="H60" s="645"/>
      <c r="I60" s="645"/>
      <c r="J60" s="645"/>
      <c r="K60" s="645"/>
      <c r="L60" s="645"/>
      <c r="M60" s="645"/>
      <c r="N60" s="645"/>
      <c r="O60" s="645"/>
      <c r="P60" s="645"/>
      <c r="Q60" s="645"/>
      <c r="R60" s="645"/>
      <c r="S60" s="645"/>
      <c r="T60" s="645"/>
      <c r="U60" s="645"/>
      <c r="V60" s="645"/>
      <c r="W60" s="645"/>
      <c r="X60" s="645"/>
      <c r="Y60" s="645"/>
      <c r="Z60" s="645"/>
      <c r="AA60" s="645"/>
      <c r="AB60" s="645"/>
      <c r="AC60" s="645"/>
      <c r="AD60" s="645"/>
      <c r="AE60" s="645"/>
      <c r="AF60" s="645"/>
      <c r="AG60" s="645"/>
      <c r="AH60" s="645"/>
      <c r="AI60" s="645"/>
      <c r="AJ60" s="645"/>
      <c r="AK60" s="645"/>
      <c r="AL60" s="645"/>
      <c r="AM60" s="645"/>
      <c r="AN60" s="645"/>
      <c r="AO60" s="645"/>
      <c r="AP60" s="645"/>
      <c r="AQ60" s="645"/>
      <c r="AR60" s="645"/>
      <c r="AS60" s="645"/>
      <c r="AT60" s="645"/>
      <c r="AU60" s="645"/>
      <c r="AV60" s="645"/>
      <c r="AW60" s="645"/>
      <c r="AX60" s="645"/>
      <c r="AY60" s="646"/>
    </row>
    <row r="61" spans="1:51" ht="18.350000000000001" customHeight="1" x14ac:dyDescent="0.15">
      <c r="A61" s="9"/>
      <c r="B61" s="647" t="s">
        <v>69</v>
      </c>
      <c r="C61" s="648"/>
      <c r="D61" s="648"/>
      <c r="E61" s="648"/>
      <c r="F61" s="648"/>
      <c r="G61" s="648"/>
      <c r="H61" s="648"/>
      <c r="I61" s="648"/>
      <c r="J61" s="648"/>
      <c r="K61" s="648"/>
      <c r="L61" s="648"/>
      <c r="M61" s="648"/>
      <c r="N61" s="648"/>
      <c r="O61" s="648"/>
      <c r="P61" s="648"/>
      <c r="Q61" s="648"/>
      <c r="R61" s="648"/>
      <c r="S61" s="648"/>
      <c r="T61" s="648"/>
      <c r="U61" s="648"/>
      <c r="V61" s="648"/>
      <c r="W61" s="648"/>
      <c r="X61" s="648"/>
      <c r="Y61" s="648"/>
      <c r="Z61" s="648"/>
      <c r="AA61" s="648"/>
      <c r="AB61" s="648"/>
      <c r="AC61" s="648"/>
      <c r="AD61" s="648"/>
      <c r="AE61" s="648"/>
      <c r="AF61" s="648"/>
      <c r="AG61" s="648"/>
      <c r="AH61" s="648"/>
      <c r="AI61" s="648"/>
      <c r="AJ61" s="648"/>
      <c r="AK61" s="648"/>
      <c r="AL61" s="648"/>
      <c r="AM61" s="648"/>
      <c r="AN61" s="648"/>
      <c r="AO61" s="648"/>
      <c r="AP61" s="648"/>
      <c r="AQ61" s="648"/>
      <c r="AR61" s="648"/>
      <c r="AS61" s="648"/>
      <c r="AT61" s="648"/>
      <c r="AU61" s="648"/>
      <c r="AV61" s="648"/>
      <c r="AW61" s="648"/>
      <c r="AX61" s="648"/>
      <c r="AY61" s="649"/>
    </row>
    <row r="62" spans="1:51" ht="119.15" customHeight="1" thickBot="1" x14ac:dyDescent="0.2">
      <c r="A62" s="9"/>
      <c r="B62" s="4423" t="s">
        <v>128</v>
      </c>
      <c r="C62" s="651"/>
      <c r="D62" s="651"/>
      <c r="E62" s="651"/>
      <c r="F62" s="652"/>
      <c r="G62" s="1761" t="s">
        <v>635</v>
      </c>
      <c r="H62" s="1762"/>
      <c r="I62" s="1762"/>
      <c r="J62" s="1762"/>
      <c r="K62" s="1762"/>
      <c r="L62" s="1762"/>
      <c r="M62" s="1762"/>
      <c r="N62" s="1762"/>
      <c r="O62" s="1762"/>
      <c r="P62" s="1762"/>
      <c r="Q62" s="1762"/>
      <c r="R62" s="1762"/>
      <c r="S62" s="1762"/>
      <c r="T62" s="1762"/>
      <c r="U62" s="1762"/>
      <c r="V62" s="1762"/>
      <c r="W62" s="1762"/>
      <c r="X62" s="1762"/>
      <c r="Y62" s="1762"/>
      <c r="Z62" s="1762"/>
      <c r="AA62" s="1762"/>
      <c r="AB62" s="1762"/>
      <c r="AC62" s="1762"/>
      <c r="AD62" s="1762"/>
      <c r="AE62" s="1762"/>
      <c r="AF62" s="1762"/>
      <c r="AG62" s="1762"/>
      <c r="AH62" s="1762"/>
      <c r="AI62" s="1762"/>
      <c r="AJ62" s="1762"/>
      <c r="AK62" s="1762"/>
      <c r="AL62" s="1762"/>
      <c r="AM62" s="1762"/>
      <c r="AN62" s="1762"/>
      <c r="AO62" s="1762"/>
      <c r="AP62" s="1762"/>
      <c r="AQ62" s="1762"/>
      <c r="AR62" s="1762"/>
      <c r="AS62" s="1762"/>
      <c r="AT62" s="1762"/>
      <c r="AU62" s="1762"/>
      <c r="AV62" s="1762"/>
      <c r="AW62" s="1762"/>
      <c r="AX62" s="1762"/>
      <c r="AY62" s="1763"/>
    </row>
    <row r="63" spans="1:51" ht="19.649999999999999" customHeight="1" x14ac:dyDescent="0.15">
      <c r="A63" s="9"/>
      <c r="B63" s="656" t="s">
        <v>70</v>
      </c>
      <c r="C63" s="657"/>
      <c r="D63" s="657"/>
      <c r="E63" s="657"/>
      <c r="F63" s="657"/>
      <c r="G63" s="657"/>
      <c r="H63" s="657"/>
      <c r="I63" s="657"/>
      <c r="J63" s="657"/>
      <c r="K63" s="657"/>
      <c r="L63" s="657"/>
      <c r="M63" s="657"/>
      <c r="N63" s="657"/>
      <c r="O63" s="657"/>
      <c r="P63" s="657"/>
      <c r="Q63" s="657"/>
      <c r="R63" s="657"/>
      <c r="S63" s="657"/>
      <c r="T63" s="657"/>
      <c r="U63" s="657"/>
      <c r="V63" s="657"/>
      <c r="W63" s="657"/>
      <c r="X63" s="657"/>
      <c r="Y63" s="657"/>
      <c r="Z63" s="657"/>
      <c r="AA63" s="657"/>
      <c r="AB63" s="657"/>
      <c r="AC63" s="657"/>
      <c r="AD63" s="657"/>
      <c r="AE63" s="657"/>
      <c r="AF63" s="657"/>
      <c r="AG63" s="657"/>
      <c r="AH63" s="657"/>
      <c r="AI63" s="657"/>
      <c r="AJ63" s="657"/>
      <c r="AK63" s="657"/>
      <c r="AL63" s="657"/>
      <c r="AM63" s="657"/>
      <c r="AN63" s="657"/>
      <c r="AO63" s="657"/>
      <c r="AP63" s="657"/>
      <c r="AQ63" s="657"/>
      <c r="AR63" s="657"/>
      <c r="AS63" s="657"/>
      <c r="AT63" s="657"/>
      <c r="AU63" s="657"/>
      <c r="AV63" s="657"/>
      <c r="AW63" s="657"/>
      <c r="AX63" s="657"/>
      <c r="AY63" s="658"/>
    </row>
    <row r="64" spans="1:51" ht="205.2" customHeight="1" thickBot="1" x14ac:dyDescent="0.2">
      <c r="A64" s="9"/>
      <c r="B64" s="4437" t="s">
        <v>636</v>
      </c>
      <c r="C64" s="4438"/>
      <c r="D64" s="4438"/>
      <c r="E64" s="4438"/>
      <c r="F64" s="4438"/>
      <c r="G64" s="4438"/>
      <c r="H64" s="4438"/>
      <c r="I64" s="4438"/>
      <c r="J64" s="4438"/>
      <c r="K64" s="4438"/>
      <c r="L64" s="4438"/>
      <c r="M64" s="4438"/>
      <c r="N64" s="4438"/>
      <c r="O64" s="4438"/>
      <c r="P64" s="4438"/>
      <c r="Q64" s="4438"/>
      <c r="R64" s="4438"/>
      <c r="S64" s="4438"/>
      <c r="T64" s="4438"/>
      <c r="U64" s="4438"/>
      <c r="V64" s="4438"/>
      <c r="W64" s="4438"/>
      <c r="X64" s="4438"/>
      <c r="Y64" s="4438"/>
      <c r="Z64" s="4438"/>
      <c r="AA64" s="4438"/>
      <c r="AB64" s="4438"/>
      <c r="AC64" s="4438"/>
      <c r="AD64" s="4438"/>
      <c r="AE64" s="4438"/>
      <c r="AF64" s="4438"/>
      <c r="AG64" s="4438"/>
      <c r="AH64" s="4438"/>
      <c r="AI64" s="4438"/>
      <c r="AJ64" s="4438"/>
      <c r="AK64" s="4438"/>
      <c r="AL64" s="4438"/>
      <c r="AM64" s="4438"/>
      <c r="AN64" s="4438"/>
      <c r="AO64" s="4438"/>
      <c r="AP64" s="4438"/>
      <c r="AQ64" s="4438"/>
      <c r="AR64" s="4438"/>
      <c r="AS64" s="4438"/>
      <c r="AT64" s="4438"/>
      <c r="AU64" s="4438"/>
      <c r="AV64" s="4438"/>
      <c r="AW64" s="4438"/>
      <c r="AX64" s="4438"/>
      <c r="AY64" s="4439"/>
    </row>
    <row r="65" spans="1:51" ht="19.649999999999999" customHeight="1" x14ac:dyDescent="0.15">
      <c r="A65" s="9"/>
      <c r="B65" s="674" t="s">
        <v>71</v>
      </c>
      <c r="C65" s="675"/>
      <c r="D65" s="675"/>
      <c r="E65" s="675"/>
      <c r="F65" s="675"/>
      <c r="G65" s="675"/>
      <c r="H65" s="675"/>
      <c r="I65" s="675"/>
      <c r="J65" s="675"/>
      <c r="K65" s="675"/>
      <c r="L65" s="675"/>
      <c r="M65" s="675"/>
      <c r="N65" s="675"/>
      <c r="O65" s="675"/>
      <c r="P65" s="675"/>
      <c r="Q65" s="675"/>
      <c r="R65" s="675"/>
      <c r="S65" s="675"/>
      <c r="T65" s="675"/>
      <c r="U65" s="675"/>
      <c r="V65" s="675"/>
      <c r="W65" s="675"/>
      <c r="X65" s="675"/>
      <c r="Y65" s="675"/>
      <c r="Z65" s="675"/>
      <c r="AA65" s="675"/>
      <c r="AB65" s="675"/>
      <c r="AC65" s="675"/>
      <c r="AD65" s="675"/>
      <c r="AE65" s="675"/>
      <c r="AF65" s="675"/>
      <c r="AG65" s="675"/>
      <c r="AH65" s="675"/>
      <c r="AI65" s="675"/>
      <c r="AJ65" s="675"/>
      <c r="AK65" s="675"/>
      <c r="AL65" s="675"/>
      <c r="AM65" s="675"/>
      <c r="AN65" s="675"/>
      <c r="AO65" s="675"/>
      <c r="AP65" s="675"/>
      <c r="AQ65" s="675"/>
      <c r="AR65" s="675"/>
      <c r="AS65" s="675"/>
      <c r="AT65" s="675"/>
      <c r="AU65" s="675"/>
      <c r="AV65" s="675"/>
      <c r="AW65" s="675"/>
      <c r="AX65" s="675"/>
      <c r="AY65" s="676"/>
    </row>
    <row r="66" spans="1:51" ht="20.149999999999999" customHeight="1" x14ac:dyDescent="0.15">
      <c r="A66" s="9"/>
      <c r="B66" s="10" t="s">
        <v>72</v>
      </c>
      <c r="C66" s="11"/>
      <c r="D66" s="11"/>
      <c r="E66" s="11"/>
      <c r="F66" s="11"/>
      <c r="G66" s="11"/>
      <c r="H66" s="11"/>
      <c r="I66" s="11"/>
      <c r="J66" s="11"/>
      <c r="K66" s="11"/>
      <c r="L66" s="12"/>
      <c r="M66" s="4440" t="s">
        <v>119</v>
      </c>
      <c r="N66" s="1109"/>
      <c r="O66" s="1109"/>
      <c r="P66" s="1109"/>
      <c r="Q66" s="1109"/>
      <c r="R66" s="1109"/>
      <c r="S66" s="1109"/>
      <c r="T66" s="1109"/>
      <c r="U66" s="1109"/>
      <c r="V66" s="1109"/>
      <c r="W66" s="1109"/>
      <c r="X66" s="1109"/>
      <c r="Y66" s="1109"/>
      <c r="Z66" s="1109"/>
      <c r="AA66" s="1110"/>
      <c r="AB66" s="11" t="s">
        <v>73</v>
      </c>
      <c r="AC66" s="11"/>
      <c r="AD66" s="11"/>
      <c r="AE66" s="11"/>
      <c r="AF66" s="11"/>
      <c r="AG66" s="11"/>
      <c r="AH66" s="11"/>
      <c r="AI66" s="11"/>
      <c r="AJ66" s="11"/>
      <c r="AK66" s="12"/>
      <c r="AL66" s="4440" t="s">
        <v>637</v>
      </c>
      <c r="AM66" s="1109"/>
      <c r="AN66" s="1109"/>
      <c r="AO66" s="1109"/>
      <c r="AP66" s="1109"/>
      <c r="AQ66" s="1109"/>
      <c r="AR66" s="1109"/>
      <c r="AS66" s="1109"/>
      <c r="AT66" s="1109"/>
      <c r="AU66" s="1109"/>
      <c r="AV66" s="1109"/>
      <c r="AW66" s="1109"/>
      <c r="AX66" s="1109"/>
      <c r="AY66" s="1226"/>
    </row>
    <row r="67" spans="1:51" ht="2.95" customHeight="1" x14ac:dyDescent="0.15">
      <c r="A67" s="4"/>
      <c r="B67" s="2"/>
      <c r="C67" s="2"/>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row>
    <row r="68" spans="1:51" ht="2.95" customHeight="1" thickBot="1" x14ac:dyDescent="0.2">
      <c r="A68" s="4"/>
      <c r="B68" s="3"/>
      <c r="C68" s="3"/>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row>
    <row r="69" spans="1:51" ht="385.55" customHeight="1" x14ac:dyDescent="0.15">
      <c r="A69" s="9"/>
      <c r="B69" s="682" t="s">
        <v>74</v>
      </c>
      <c r="C69" s="683"/>
      <c r="D69" s="683"/>
      <c r="E69" s="683"/>
      <c r="F69" s="683"/>
      <c r="G69" s="684"/>
      <c r="H69" s="15" t="s">
        <v>75</v>
      </c>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6"/>
      <c r="AY69" s="17"/>
    </row>
    <row r="70" spans="1:51" ht="348.9" customHeight="1" x14ac:dyDescent="0.15">
      <c r="B70" s="685"/>
      <c r="C70" s="686"/>
      <c r="D70" s="686"/>
      <c r="E70" s="686"/>
      <c r="F70" s="686"/>
      <c r="G70" s="687"/>
      <c r="H70" s="18"/>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20"/>
    </row>
    <row r="71" spans="1:51" ht="324" customHeight="1" thickBot="1" x14ac:dyDescent="0.2">
      <c r="B71" s="685"/>
      <c r="C71" s="686"/>
      <c r="D71" s="686"/>
      <c r="E71" s="686"/>
      <c r="F71" s="686"/>
      <c r="G71" s="687"/>
      <c r="H71" s="18"/>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20"/>
    </row>
    <row r="72" spans="1:51" ht="2.95" customHeight="1" x14ac:dyDescent="0.15">
      <c r="B72" s="21"/>
      <c r="C72" s="21"/>
      <c r="D72" s="21"/>
      <c r="E72" s="21"/>
      <c r="F72" s="21"/>
      <c r="G72" s="21"/>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16"/>
      <c r="AY72" s="16"/>
    </row>
    <row r="73" spans="1:51" ht="2.95" customHeight="1" thickBot="1" x14ac:dyDescent="0.2">
      <c r="B73" s="22"/>
      <c r="C73" s="22"/>
      <c r="D73" s="22"/>
      <c r="E73" s="22"/>
      <c r="F73" s="22"/>
      <c r="G73" s="22"/>
      <c r="H73" s="23"/>
      <c r="I73" s="23"/>
      <c r="J73" s="23"/>
      <c r="K73" s="23"/>
      <c r="L73" s="23"/>
      <c r="M73" s="23"/>
      <c r="N73" s="23"/>
      <c r="O73" s="23"/>
      <c r="P73" s="23"/>
      <c r="Q73" s="23"/>
      <c r="R73" s="23"/>
      <c r="S73" s="23"/>
      <c r="T73" s="23"/>
      <c r="U73" s="23"/>
      <c r="V73" s="23"/>
      <c r="W73" s="23"/>
      <c r="X73" s="23"/>
      <c r="Y73" s="23"/>
      <c r="Z73" s="23"/>
      <c r="AA73" s="23"/>
      <c r="AB73" s="23"/>
      <c r="AC73" s="23"/>
      <c r="AD73" s="23"/>
      <c r="AE73" s="23"/>
      <c r="AF73" s="23"/>
      <c r="AG73" s="23"/>
      <c r="AH73" s="23"/>
      <c r="AI73" s="23"/>
      <c r="AJ73" s="23"/>
      <c r="AK73" s="23"/>
      <c r="AL73" s="23"/>
      <c r="AM73" s="23"/>
      <c r="AN73" s="23"/>
      <c r="AO73" s="23"/>
      <c r="AP73" s="23"/>
      <c r="AQ73" s="23"/>
      <c r="AR73" s="23"/>
      <c r="AS73" s="23"/>
      <c r="AT73" s="23"/>
      <c r="AU73" s="23"/>
      <c r="AV73" s="23"/>
      <c r="AW73" s="23"/>
      <c r="AX73" s="23"/>
      <c r="AY73" s="23"/>
    </row>
    <row r="74" spans="1:51" ht="24.75" customHeight="1" x14ac:dyDescent="0.15">
      <c r="B74" s="688" t="s">
        <v>120</v>
      </c>
      <c r="C74" s="689"/>
      <c r="D74" s="689"/>
      <c r="E74" s="689"/>
      <c r="F74" s="689"/>
      <c r="G74" s="690"/>
      <c r="H74" s="694" t="s">
        <v>135</v>
      </c>
      <c r="I74" s="695"/>
      <c r="J74" s="695"/>
      <c r="K74" s="695"/>
      <c r="L74" s="695"/>
      <c r="M74" s="695"/>
      <c r="N74" s="695"/>
      <c r="O74" s="695"/>
      <c r="P74" s="695"/>
      <c r="Q74" s="695"/>
      <c r="R74" s="695"/>
      <c r="S74" s="695"/>
      <c r="T74" s="695"/>
      <c r="U74" s="695"/>
      <c r="V74" s="695"/>
      <c r="W74" s="695"/>
      <c r="X74" s="695"/>
      <c r="Y74" s="695"/>
      <c r="Z74" s="695"/>
      <c r="AA74" s="695"/>
      <c r="AB74" s="695"/>
      <c r="AC74" s="696"/>
      <c r="AD74" s="694" t="s">
        <v>121</v>
      </c>
      <c r="AE74" s="695"/>
      <c r="AF74" s="695"/>
      <c r="AG74" s="695"/>
      <c r="AH74" s="695"/>
      <c r="AI74" s="695"/>
      <c r="AJ74" s="695"/>
      <c r="AK74" s="695"/>
      <c r="AL74" s="695"/>
      <c r="AM74" s="695"/>
      <c r="AN74" s="695"/>
      <c r="AO74" s="695"/>
      <c r="AP74" s="695"/>
      <c r="AQ74" s="695"/>
      <c r="AR74" s="695"/>
      <c r="AS74" s="695"/>
      <c r="AT74" s="695"/>
      <c r="AU74" s="695"/>
      <c r="AV74" s="695"/>
      <c r="AW74" s="695"/>
      <c r="AX74" s="695"/>
      <c r="AY74" s="697"/>
    </row>
    <row r="75" spans="1:51" ht="24.75" customHeight="1" x14ac:dyDescent="0.15">
      <c r="B75" s="688"/>
      <c r="C75" s="689"/>
      <c r="D75" s="689"/>
      <c r="E75" s="689"/>
      <c r="F75" s="689"/>
      <c r="G75" s="690"/>
      <c r="H75" s="698" t="s">
        <v>37</v>
      </c>
      <c r="I75" s="699"/>
      <c r="J75" s="699"/>
      <c r="K75" s="699"/>
      <c r="L75" s="699"/>
      <c r="M75" s="700" t="s">
        <v>76</v>
      </c>
      <c r="N75" s="701"/>
      <c r="O75" s="701"/>
      <c r="P75" s="701"/>
      <c r="Q75" s="701"/>
      <c r="R75" s="701"/>
      <c r="S75" s="701"/>
      <c r="T75" s="701"/>
      <c r="U75" s="701"/>
      <c r="V75" s="701"/>
      <c r="W75" s="701"/>
      <c r="X75" s="701"/>
      <c r="Y75" s="702"/>
      <c r="Z75" s="714" t="s">
        <v>77</v>
      </c>
      <c r="AA75" s="715"/>
      <c r="AB75" s="715"/>
      <c r="AC75" s="716"/>
      <c r="AD75" s="698" t="s">
        <v>37</v>
      </c>
      <c r="AE75" s="699"/>
      <c r="AF75" s="699"/>
      <c r="AG75" s="699"/>
      <c r="AH75" s="699"/>
      <c r="AI75" s="700" t="s">
        <v>76</v>
      </c>
      <c r="AJ75" s="701"/>
      <c r="AK75" s="701"/>
      <c r="AL75" s="701"/>
      <c r="AM75" s="701"/>
      <c r="AN75" s="701"/>
      <c r="AO75" s="701"/>
      <c r="AP75" s="701"/>
      <c r="AQ75" s="701"/>
      <c r="AR75" s="701"/>
      <c r="AS75" s="701"/>
      <c r="AT75" s="701"/>
      <c r="AU75" s="702"/>
      <c r="AV75" s="714" t="s">
        <v>77</v>
      </c>
      <c r="AW75" s="715"/>
      <c r="AX75" s="715"/>
      <c r="AY75" s="717"/>
    </row>
    <row r="76" spans="1:51" ht="24.75" customHeight="1" x14ac:dyDescent="0.15">
      <c r="B76" s="688"/>
      <c r="C76" s="689"/>
      <c r="D76" s="689"/>
      <c r="E76" s="689"/>
      <c r="F76" s="689"/>
      <c r="G76" s="690"/>
      <c r="H76" s="718" t="s">
        <v>638</v>
      </c>
      <c r="I76" s="611"/>
      <c r="J76" s="611"/>
      <c r="K76" s="611"/>
      <c r="L76" s="612"/>
      <c r="M76" s="725" t="s">
        <v>639</v>
      </c>
      <c r="N76" s="726"/>
      <c r="O76" s="726"/>
      <c r="P76" s="726"/>
      <c r="Q76" s="726"/>
      <c r="R76" s="726"/>
      <c r="S76" s="726"/>
      <c r="T76" s="726"/>
      <c r="U76" s="726"/>
      <c r="V76" s="726"/>
      <c r="W76" s="726"/>
      <c r="X76" s="726"/>
      <c r="Y76" s="727"/>
      <c r="Z76" s="722">
        <v>3982</v>
      </c>
      <c r="AA76" s="723"/>
      <c r="AB76" s="723"/>
      <c r="AC76" s="724"/>
      <c r="AD76" s="718"/>
      <c r="AE76" s="611"/>
      <c r="AF76" s="611"/>
      <c r="AG76" s="611"/>
      <c r="AH76" s="612"/>
      <c r="AI76" s="725"/>
      <c r="AJ76" s="726"/>
      <c r="AK76" s="726"/>
      <c r="AL76" s="726"/>
      <c r="AM76" s="726"/>
      <c r="AN76" s="726"/>
      <c r="AO76" s="726"/>
      <c r="AP76" s="726"/>
      <c r="AQ76" s="726"/>
      <c r="AR76" s="726"/>
      <c r="AS76" s="726"/>
      <c r="AT76" s="726"/>
      <c r="AU76" s="727"/>
      <c r="AV76" s="722"/>
      <c r="AW76" s="723"/>
      <c r="AX76" s="723"/>
      <c r="AY76" s="728"/>
    </row>
    <row r="77" spans="1:51" ht="24.75" customHeight="1" x14ac:dyDescent="0.15">
      <c r="B77" s="688"/>
      <c r="C77" s="689"/>
      <c r="D77" s="689"/>
      <c r="E77" s="689"/>
      <c r="F77" s="689"/>
      <c r="G77" s="690"/>
      <c r="H77" s="703" t="s">
        <v>638</v>
      </c>
      <c r="I77" s="623"/>
      <c r="J77" s="623"/>
      <c r="K77" s="623"/>
      <c r="L77" s="624"/>
      <c r="M77" s="710" t="s">
        <v>640</v>
      </c>
      <c r="N77" s="711"/>
      <c r="O77" s="711"/>
      <c r="P77" s="711"/>
      <c r="Q77" s="711"/>
      <c r="R77" s="711"/>
      <c r="S77" s="711"/>
      <c r="T77" s="711"/>
      <c r="U77" s="711"/>
      <c r="V77" s="711"/>
      <c r="W77" s="711"/>
      <c r="X77" s="711"/>
      <c r="Y77" s="712"/>
      <c r="Z77" s="707">
        <v>1155</v>
      </c>
      <c r="AA77" s="708"/>
      <c r="AB77" s="708"/>
      <c r="AC77" s="709"/>
      <c r="AD77" s="703"/>
      <c r="AE77" s="623"/>
      <c r="AF77" s="623"/>
      <c r="AG77" s="623"/>
      <c r="AH77" s="624"/>
      <c r="AI77" s="710"/>
      <c r="AJ77" s="711"/>
      <c r="AK77" s="711"/>
      <c r="AL77" s="711"/>
      <c r="AM77" s="711"/>
      <c r="AN77" s="711"/>
      <c r="AO77" s="711"/>
      <c r="AP77" s="711"/>
      <c r="AQ77" s="711"/>
      <c r="AR77" s="711"/>
      <c r="AS77" s="711"/>
      <c r="AT77" s="711"/>
      <c r="AU77" s="712"/>
      <c r="AV77" s="707"/>
      <c r="AW77" s="708"/>
      <c r="AX77" s="708"/>
      <c r="AY77" s="713"/>
    </row>
    <row r="78" spans="1:51" ht="24.75" customHeight="1" x14ac:dyDescent="0.15">
      <c r="B78" s="688"/>
      <c r="C78" s="689"/>
      <c r="D78" s="689"/>
      <c r="E78" s="689"/>
      <c r="F78" s="689"/>
      <c r="G78" s="690"/>
      <c r="H78" s="703" t="s">
        <v>638</v>
      </c>
      <c r="I78" s="623"/>
      <c r="J78" s="623"/>
      <c r="K78" s="623"/>
      <c r="L78" s="624"/>
      <c r="M78" s="710" t="s">
        <v>641</v>
      </c>
      <c r="N78" s="711"/>
      <c r="O78" s="711"/>
      <c r="P78" s="711"/>
      <c r="Q78" s="711"/>
      <c r="R78" s="711"/>
      <c r="S78" s="711"/>
      <c r="T78" s="711"/>
      <c r="U78" s="711"/>
      <c r="V78" s="711"/>
      <c r="W78" s="711"/>
      <c r="X78" s="711"/>
      <c r="Y78" s="712"/>
      <c r="Z78" s="707">
        <v>820.75</v>
      </c>
      <c r="AA78" s="708"/>
      <c r="AB78" s="708"/>
      <c r="AC78" s="709"/>
      <c r="AD78" s="703"/>
      <c r="AE78" s="623"/>
      <c r="AF78" s="623"/>
      <c r="AG78" s="623"/>
      <c r="AH78" s="624"/>
      <c r="AI78" s="710"/>
      <c r="AJ78" s="711"/>
      <c r="AK78" s="711"/>
      <c r="AL78" s="711"/>
      <c r="AM78" s="711"/>
      <c r="AN78" s="711"/>
      <c r="AO78" s="711"/>
      <c r="AP78" s="711"/>
      <c r="AQ78" s="711"/>
      <c r="AR78" s="711"/>
      <c r="AS78" s="711"/>
      <c r="AT78" s="711"/>
      <c r="AU78" s="712"/>
      <c r="AV78" s="707"/>
      <c r="AW78" s="708"/>
      <c r="AX78" s="708"/>
      <c r="AY78" s="713"/>
    </row>
    <row r="79" spans="1:51" ht="24.75" customHeight="1" x14ac:dyDescent="0.15">
      <c r="B79" s="688"/>
      <c r="C79" s="689"/>
      <c r="D79" s="689"/>
      <c r="E79" s="689"/>
      <c r="F79" s="689"/>
      <c r="G79" s="690"/>
      <c r="H79" s="703" t="s">
        <v>638</v>
      </c>
      <c r="I79" s="623"/>
      <c r="J79" s="623"/>
      <c r="K79" s="623"/>
      <c r="L79" s="624"/>
      <c r="M79" s="710" t="s">
        <v>642</v>
      </c>
      <c r="N79" s="711"/>
      <c r="O79" s="711"/>
      <c r="P79" s="711"/>
      <c r="Q79" s="711"/>
      <c r="R79" s="711"/>
      <c r="S79" s="711"/>
      <c r="T79" s="711"/>
      <c r="U79" s="711"/>
      <c r="V79" s="711"/>
      <c r="W79" s="711"/>
      <c r="X79" s="711"/>
      <c r="Y79" s="712"/>
      <c r="Z79" s="707">
        <v>146</v>
      </c>
      <c r="AA79" s="708"/>
      <c r="AB79" s="708"/>
      <c r="AC79" s="709"/>
      <c r="AD79" s="703"/>
      <c r="AE79" s="623"/>
      <c r="AF79" s="623"/>
      <c r="AG79" s="623"/>
      <c r="AH79" s="624"/>
      <c r="AI79" s="710"/>
      <c r="AJ79" s="711"/>
      <c r="AK79" s="711"/>
      <c r="AL79" s="711"/>
      <c r="AM79" s="711"/>
      <c r="AN79" s="711"/>
      <c r="AO79" s="711"/>
      <c r="AP79" s="711"/>
      <c r="AQ79" s="711"/>
      <c r="AR79" s="711"/>
      <c r="AS79" s="711"/>
      <c r="AT79" s="711"/>
      <c r="AU79" s="712"/>
      <c r="AV79" s="707"/>
      <c r="AW79" s="708"/>
      <c r="AX79" s="708"/>
      <c r="AY79" s="713"/>
    </row>
    <row r="80" spans="1:51" ht="24.75" customHeight="1" x14ac:dyDescent="0.15">
      <c r="B80" s="688"/>
      <c r="C80" s="689"/>
      <c r="D80" s="689"/>
      <c r="E80" s="689"/>
      <c r="F80" s="689"/>
      <c r="G80" s="690"/>
      <c r="H80" s="703"/>
      <c r="I80" s="623"/>
      <c r="J80" s="623"/>
      <c r="K80" s="623"/>
      <c r="L80" s="624"/>
      <c r="M80" s="710"/>
      <c r="N80" s="711"/>
      <c r="O80" s="711"/>
      <c r="P80" s="711"/>
      <c r="Q80" s="711"/>
      <c r="R80" s="711"/>
      <c r="S80" s="711"/>
      <c r="T80" s="711"/>
      <c r="U80" s="711"/>
      <c r="V80" s="711"/>
      <c r="W80" s="711"/>
      <c r="X80" s="711"/>
      <c r="Y80" s="712"/>
      <c r="Z80" s="707"/>
      <c r="AA80" s="708"/>
      <c r="AB80" s="708"/>
      <c r="AC80" s="708"/>
      <c r="AD80" s="703"/>
      <c r="AE80" s="623"/>
      <c r="AF80" s="623"/>
      <c r="AG80" s="623"/>
      <c r="AH80" s="624"/>
      <c r="AI80" s="710"/>
      <c r="AJ80" s="711"/>
      <c r="AK80" s="711"/>
      <c r="AL80" s="711"/>
      <c r="AM80" s="711"/>
      <c r="AN80" s="711"/>
      <c r="AO80" s="711"/>
      <c r="AP80" s="711"/>
      <c r="AQ80" s="711"/>
      <c r="AR80" s="711"/>
      <c r="AS80" s="711"/>
      <c r="AT80" s="711"/>
      <c r="AU80" s="712"/>
      <c r="AV80" s="707"/>
      <c r="AW80" s="708"/>
      <c r="AX80" s="708"/>
      <c r="AY80" s="713"/>
    </row>
    <row r="81" spans="2:51" ht="24.75" customHeight="1" x14ac:dyDescent="0.15">
      <c r="B81" s="688"/>
      <c r="C81" s="689"/>
      <c r="D81" s="689"/>
      <c r="E81" s="689"/>
      <c r="F81" s="689"/>
      <c r="G81" s="690"/>
      <c r="H81" s="703"/>
      <c r="I81" s="623"/>
      <c r="J81" s="623"/>
      <c r="K81" s="623"/>
      <c r="L81" s="624"/>
      <c r="M81" s="710"/>
      <c r="N81" s="711"/>
      <c r="O81" s="711"/>
      <c r="P81" s="711"/>
      <c r="Q81" s="711"/>
      <c r="R81" s="711"/>
      <c r="S81" s="711"/>
      <c r="T81" s="711"/>
      <c r="U81" s="711"/>
      <c r="V81" s="711"/>
      <c r="W81" s="711"/>
      <c r="X81" s="711"/>
      <c r="Y81" s="712"/>
      <c r="Z81" s="707"/>
      <c r="AA81" s="708"/>
      <c r="AB81" s="708"/>
      <c r="AC81" s="708"/>
      <c r="AD81" s="703"/>
      <c r="AE81" s="623"/>
      <c r="AF81" s="623"/>
      <c r="AG81" s="623"/>
      <c r="AH81" s="624"/>
      <c r="AI81" s="710"/>
      <c r="AJ81" s="711"/>
      <c r="AK81" s="711"/>
      <c r="AL81" s="711"/>
      <c r="AM81" s="711"/>
      <c r="AN81" s="711"/>
      <c r="AO81" s="711"/>
      <c r="AP81" s="711"/>
      <c r="AQ81" s="711"/>
      <c r="AR81" s="711"/>
      <c r="AS81" s="711"/>
      <c r="AT81" s="711"/>
      <c r="AU81" s="712"/>
      <c r="AV81" s="707"/>
      <c r="AW81" s="708"/>
      <c r="AX81" s="708"/>
      <c r="AY81" s="713"/>
    </row>
    <row r="82" spans="2:51" ht="24.75" customHeight="1" x14ac:dyDescent="0.15">
      <c r="B82" s="688"/>
      <c r="C82" s="689"/>
      <c r="D82" s="689"/>
      <c r="E82" s="689"/>
      <c r="F82" s="689"/>
      <c r="G82" s="690"/>
      <c r="H82" s="703"/>
      <c r="I82" s="623"/>
      <c r="J82" s="623"/>
      <c r="K82" s="623"/>
      <c r="L82" s="624"/>
      <c r="M82" s="710"/>
      <c r="N82" s="711"/>
      <c r="O82" s="711"/>
      <c r="P82" s="711"/>
      <c r="Q82" s="711"/>
      <c r="R82" s="711"/>
      <c r="S82" s="711"/>
      <c r="T82" s="711"/>
      <c r="U82" s="711"/>
      <c r="V82" s="711"/>
      <c r="W82" s="711"/>
      <c r="X82" s="711"/>
      <c r="Y82" s="712"/>
      <c r="Z82" s="707"/>
      <c r="AA82" s="708"/>
      <c r="AB82" s="708"/>
      <c r="AC82" s="708"/>
      <c r="AD82" s="703"/>
      <c r="AE82" s="623"/>
      <c r="AF82" s="623"/>
      <c r="AG82" s="623"/>
      <c r="AH82" s="624"/>
      <c r="AI82" s="710"/>
      <c r="AJ82" s="711"/>
      <c r="AK82" s="711"/>
      <c r="AL82" s="711"/>
      <c r="AM82" s="711"/>
      <c r="AN82" s="711"/>
      <c r="AO82" s="711"/>
      <c r="AP82" s="711"/>
      <c r="AQ82" s="711"/>
      <c r="AR82" s="711"/>
      <c r="AS82" s="711"/>
      <c r="AT82" s="711"/>
      <c r="AU82" s="712"/>
      <c r="AV82" s="707"/>
      <c r="AW82" s="708"/>
      <c r="AX82" s="708"/>
      <c r="AY82" s="713"/>
    </row>
    <row r="83" spans="2:51" ht="24.75" customHeight="1" x14ac:dyDescent="0.15">
      <c r="B83" s="688"/>
      <c r="C83" s="689"/>
      <c r="D83" s="689"/>
      <c r="E83" s="689"/>
      <c r="F83" s="689"/>
      <c r="G83" s="690"/>
      <c r="H83" s="729"/>
      <c r="I83" s="591"/>
      <c r="J83" s="591"/>
      <c r="K83" s="591"/>
      <c r="L83" s="592"/>
      <c r="M83" s="730"/>
      <c r="N83" s="731"/>
      <c r="O83" s="731"/>
      <c r="P83" s="731"/>
      <c r="Q83" s="731"/>
      <c r="R83" s="731"/>
      <c r="S83" s="731"/>
      <c r="T83" s="731"/>
      <c r="U83" s="731"/>
      <c r="V83" s="731"/>
      <c r="W83" s="731"/>
      <c r="X83" s="731"/>
      <c r="Y83" s="732"/>
      <c r="Z83" s="733"/>
      <c r="AA83" s="734"/>
      <c r="AB83" s="734"/>
      <c r="AC83" s="734"/>
      <c r="AD83" s="729"/>
      <c r="AE83" s="591"/>
      <c r="AF83" s="591"/>
      <c r="AG83" s="591"/>
      <c r="AH83" s="592"/>
      <c r="AI83" s="730"/>
      <c r="AJ83" s="731"/>
      <c r="AK83" s="731"/>
      <c r="AL83" s="731"/>
      <c r="AM83" s="731"/>
      <c r="AN83" s="731"/>
      <c r="AO83" s="731"/>
      <c r="AP83" s="731"/>
      <c r="AQ83" s="731"/>
      <c r="AR83" s="731"/>
      <c r="AS83" s="731"/>
      <c r="AT83" s="731"/>
      <c r="AU83" s="732"/>
      <c r="AV83" s="733"/>
      <c r="AW83" s="734"/>
      <c r="AX83" s="734"/>
      <c r="AY83" s="735"/>
    </row>
    <row r="84" spans="2:51" ht="24.75" customHeight="1" x14ac:dyDescent="0.15">
      <c r="B84" s="688"/>
      <c r="C84" s="689"/>
      <c r="D84" s="689"/>
      <c r="E84" s="689"/>
      <c r="F84" s="689"/>
      <c r="G84" s="690"/>
      <c r="H84" s="740" t="s">
        <v>21</v>
      </c>
      <c r="I84" s="741"/>
      <c r="J84" s="741"/>
      <c r="K84" s="741"/>
      <c r="L84" s="741"/>
      <c r="M84" s="742"/>
      <c r="N84" s="743"/>
      <c r="O84" s="743"/>
      <c r="P84" s="743"/>
      <c r="Q84" s="743"/>
      <c r="R84" s="743"/>
      <c r="S84" s="743"/>
      <c r="T84" s="743"/>
      <c r="U84" s="743"/>
      <c r="V84" s="743"/>
      <c r="W84" s="743"/>
      <c r="X84" s="743"/>
      <c r="Y84" s="744"/>
      <c r="Z84" s="745">
        <f>SUM(Z76:AC83)</f>
        <v>6103.75</v>
      </c>
      <c r="AA84" s="746"/>
      <c r="AB84" s="746"/>
      <c r="AC84" s="747"/>
      <c r="AD84" s="740" t="s">
        <v>21</v>
      </c>
      <c r="AE84" s="741"/>
      <c r="AF84" s="741"/>
      <c r="AG84" s="741"/>
      <c r="AH84" s="741"/>
      <c r="AI84" s="742"/>
      <c r="AJ84" s="743"/>
      <c r="AK84" s="743"/>
      <c r="AL84" s="743"/>
      <c r="AM84" s="743"/>
      <c r="AN84" s="743"/>
      <c r="AO84" s="743"/>
      <c r="AP84" s="743"/>
      <c r="AQ84" s="743"/>
      <c r="AR84" s="743"/>
      <c r="AS84" s="743"/>
      <c r="AT84" s="743"/>
      <c r="AU84" s="744"/>
      <c r="AV84" s="745">
        <f>SUM(AV76:AY83)</f>
        <v>0</v>
      </c>
      <c r="AW84" s="746"/>
      <c r="AX84" s="746"/>
      <c r="AY84" s="748"/>
    </row>
    <row r="85" spans="2:51" ht="25.2" customHeight="1" x14ac:dyDescent="0.15">
      <c r="B85" s="688"/>
      <c r="C85" s="689"/>
      <c r="D85" s="689"/>
      <c r="E85" s="689"/>
      <c r="F85" s="689"/>
      <c r="G85" s="690"/>
      <c r="H85" s="736" t="s">
        <v>100</v>
      </c>
      <c r="I85" s="737"/>
      <c r="J85" s="737"/>
      <c r="K85" s="737"/>
      <c r="L85" s="737"/>
      <c r="M85" s="737"/>
      <c r="N85" s="737"/>
      <c r="O85" s="737"/>
      <c r="P85" s="737"/>
      <c r="Q85" s="737"/>
      <c r="R85" s="737"/>
      <c r="S85" s="737"/>
      <c r="T85" s="737"/>
      <c r="U85" s="737"/>
      <c r="V85" s="737"/>
      <c r="W85" s="737"/>
      <c r="X85" s="737"/>
      <c r="Y85" s="737"/>
      <c r="Z85" s="737"/>
      <c r="AA85" s="737"/>
      <c r="AB85" s="737"/>
      <c r="AC85" s="738"/>
      <c r="AD85" s="736" t="s">
        <v>78</v>
      </c>
      <c r="AE85" s="737"/>
      <c r="AF85" s="737"/>
      <c r="AG85" s="737"/>
      <c r="AH85" s="737"/>
      <c r="AI85" s="737"/>
      <c r="AJ85" s="737"/>
      <c r="AK85" s="737"/>
      <c r="AL85" s="737"/>
      <c r="AM85" s="737"/>
      <c r="AN85" s="737"/>
      <c r="AO85" s="737"/>
      <c r="AP85" s="737"/>
      <c r="AQ85" s="737"/>
      <c r="AR85" s="737"/>
      <c r="AS85" s="737"/>
      <c r="AT85" s="737"/>
      <c r="AU85" s="737"/>
      <c r="AV85" s="737"/>
      <c r="AW85" s="737"/>
      <c r="AX85" s="737"/>
      <c r="AY85" s="739"/>
    </row>
    <row r="86" spans="2:51" ht="25.55" customHeight="1" x14ac:dyDescent="0.15">
      <c r="B86" s="688"/>
      <c r="C86" s="689"/>
      <c r="D86" s="689"/>
      <c r="E86" s="689"/>
      <c r="F86" s="689"/>
      <c r="G86" s="690"/>
      <c r="H86" s="698" t="s">
        <v>37</v>
      </c>
      <c r="I86" s="699"/>
      <c r="J86" s="699"/>
      <c r="K86" s="699"/>
      <c r="L86" s="699"/>
      <c r="M86" s="700" t="s">
        <v>76</v>
      </c>
      <c r="N86" s="701"/>
      <c r="O86" s="701"/>
      <c r="P86" s="701"/>
      <c r="Q86" s="701"/>
      <c r="R86" s="701"/>
      <c r="S86" s="701"/>
      <c r="T86" s="701"/>
      <c r="U86" s="701"/>
      <c r="V86" s="701"/>
      <c r="W86" s="701"/>
      <c r="X86" s="701"/>
      <c r="Y86" s="702"/>
      <c r="Z86" s="714" t="s">
        <v>77</v>
      </c>
      <c r="AA86" s="715"/>
      <c r="AB86" s="715"/>
      <c r="AC86" s="716"/>
      <c r="AD86" s="698" t="s">
        <v>37</v>
      </c>
      <c r="AE86" s="699"/>
      <c r="AF86" s="699"/>
      <c r="AG86" s="699"/>
      <c r="AH86" s="699"/>
      <c r="AI86" s="700" t="s">
        <v>76</v>
      </c>
      <c r="AJ86" s="701"/>
      <c r="AK86" s="701"/>
      <c r="AL86" s="701"/>
      <c r="AM86" s="701"/>
      <c r="AN86" s="701"/>
      <c r="AO86" s="701"/>
      <c r="AP86" s="701"/>
      <c r="AQ86" s="701"/>
      <c r="AR86" s="701"/>
      <c r="AS86" s="701"/>
      <c r="AT86" s="701"/>
      <c r="AU86" s="702"/>
      <c r="AV86" s="714" t="s">
        <v>77</v>
      </c>
      <c r="AW86" s="715"/>
      <c r="AX86" s="715"/>
      <c r="AY86" s="717"/>
    </row>
    <row r="87" spans="2:51" ht="24.75" customHeight="1" x14ac:dyDescent="0.15">
      <c r="B87" s="688"/>
      <c r="C87" s="689"/>
      <c r="D87" s="689"/>
      <c r="E87" s="689"/>
      <c r="F87" s="689"/>
      <c r="G87" s="690"/>
      <c r="H87" s="718"/>
      <c r="I87" s="611"/>
      <c r="J87" s="611"/>
      <c r="K87" s="611"/>
      <c r="L87" s="612"/>
      <c r="M87" s="725"/>
      <c r="N87" s="726"/>
      <c r="O87" s="726"/>
      <c r="P87" s="726"/>
      <c r="Q87" s="726"/>
      <c r="R87" s="726"/>
      <c r="S87" s="726"/>
      <c r="T87" s="726"/>
      <c r="U87" s="726"/>
      <c r="V87" s="726"/>
      <c r="W87" s="726"/>
      <c r="X87" s="726"/>
      <c r="Y87" s="727"/>
      <c r="Z87" s="722"/>
      <c r="AA87" s="723"/>
      <c r="AB87" s="723"/>
      <c r="AC87" s="724"/>
      <c r="AD87" s="718"/>
      <c r="AE87" s="611"/>
      <c r="AF87" s="611"/>
      <c r="AG87" s="611"/>
      <c r="AH87" s="612"/>
      <c r="AI87" s="725"/>
      <c r="AJ87" s="726"/>
      <c r="AK87" s="726"/>
      <c r="AL87" s="726"/>
      <c r="AM87" s="726"/>
      <c r="AN87" s="726"/>
      <c r="AO87" s="726"/>
      <c r="AP87" s="726"/>
      <c r="AQ87" s="726"/>
      <c r="AR87" s="726"/>
      <c r="AS87" s="726"/>
      <c r="AT87" s="726"/>
      <c r="AU87" s="727"/>
      <c r="AV87" s="722"/>
      <c r="AW87" s="723"/>
      <c r="AX87" s="723"/>
      <c r="AY87" s="728"/>
    </row>
    <row r="88" spans="2:51" ht="24.75" customHeight="1" x14ac:dyDescent="0.15">
      <c r="B88" s="688"/>
      <c r="C88" s="689"/>
      <c r="D88" s="689"/>
      <c r="E88" s="689"/>
      <c r="F88" s="689"/>
      <c r="G88" s="690"/>
      <c r="H88" s="703"/>
      <c r="I88" s="623"/>
      <c r="J88" s="623"/>
      <c r="K88" s="623"/>
      <c r="L88" s="624"/>
      <c r="M88" s="710"/>
      <c r="N88" s="711"/>
      <c r="O88" s="711"/>
      <c r="P88" s="711"/>
      <c r="Q88" s="711"/>
      <c r="R88" s="711"/>
      <c r="S88" s="711"/>
      <c r="T88" s="711"/>
      <c r="U88" s="711"/>
      <c r="V88" s="711"/>
      <c r="W88" s="711"/>
      <c r="X88" s="711"/>
      <c r="Y88" s="712"/>
      <c r="Z88" s="707"/>
      <c r="AA88" s="708"/>
      <c r="AB88" s="708"/>
      <c r="AC88" s="709"/>
      <c r="AD88" s="703"/>
      <c r="AE88" s="623"/>
      <c r="AF88" s="623"/>
      <c r="AG88" s="623"/>
      <c r="AH88" s="624"/>
      <c r="AI88" s="710"/>
      <c r="AJ88" s="711"/>
      <c r="AK88" s="711"/>
      <c r="AL88" s="711"/>
      <c r="AM88" s="711"/>
      <c r="AN88" s="711"/>
      <c r="AO88" s="711"/>
      <c r="AP88" s="711"/>
      <c r="AQ88" s="711"/>
      <c r="AR88" s="711"/>
      <c r="AS88" s="711"/>
      <c r="AT88" s="711"/>
      <c r="AU88" s="712"/>
      <c r="AV88" s="707"/>
      <c r="AW88" s="708"/>
      <c r="AX88" s="708"/>
      <c r="AY88" s="713"/>
    </row>
    <row r="89" spans="2:51" ht="24.75" customHeight="1" x14ac:dyDescent="0.15">
      <c r="B89" s="688"/>
      <c r="C89" s="689"/>
      <c r="D89" s="689"/>
      <c r="E89" s="689"/>
      <c r="F89" s="689"/>
      <c r="G89" s="690"/>
      <c r="H89" s="703"/>
      <c r="I89" s="623"/>
      <c r="J89" s="623"/>
      <c r="K89" s="623"/>
      <c r="L89" s="624"/>
      <c r="M89" s="710"/>
      <c r="N89" s="711"/>
      <c r="O89" s="711"/>
      <c r="P89" s="711"/>
      <c r="Q89" s="711"/>
      <c r="R89" s="711"/>
      <c r="S89" s="711"/>
      <c r="T89" s="711"/>
      <c r="U89" s="711"/>
      <c r="V89" s="711"/>
      <c r="W89" s="711"/>
      <c r="X89" s="711"/>
      <c r="Y89" s="712"/>
      <c r="Z89" s="707"/>
      <c r="AA89" s="708"/>
      <c r="AB89" s="708"/>
      <c r="AC89" s="709"/>
      <c r="AD89" s="703"/>
      <c r="AE89" s="623"/>
      <c r="AF89" s="623"/>
      <c r="AG89" s="623"/>
      <c r="AH89" s="624"/>
      <c r="AI89" s="710"/>
      <c r="AJ89" s="711"/>
      <c r="AK89" s="711"/>
      <c r="AL89" s="711"/>
      <c r="AM89" s="711"/>
      <c r="AN89" s="711"/>
      <c r="AO89" s="711"/>
      <c r="AP89" s="711"/>
      <c r="AQ89" s="711"/>
      <c r="AR89" s="711"/>
      <c r="AS89" s="711"/>
      <c r="AT89" s="711"/>
      <c r="AU89" s="712"/>
      <c r="AV89" s="707"/>
      <c r="AW89" s="708"/>
      <c r="AX89" s="708"/>
      <c r="AY89" s="713"/>
    </row>
    <row r="90" spans="2:51" ht="24.75" customHeight="1" x14ac:dyDescent="0.15">
      <c r="B90" s="688"/>
      <c r="C90" s="689"/>
      <c r="D90" s="689"/>
      <c r="E90" s="689"/>
      <c r="F90" s="689"/>
      <c r="G90" s="690"/>
      <c r="H90" s="703"/>
      <c r="I90" s="623"/>
      <c r="J90" s="623"/>
      <c r="K90" s="623"/>
      <c r="L90" s="624"/>
      <c r="M90" s="710"/>
      <c r="N90" s="711"/>
      <c r="O90" s="711"/>
      <c r="P90" s="711"/>
      <c r="Q90" s="711"/>
      <c r="R90" s="711"/>
      <c r="S90" s="711"/>
      <c r="T90" s="711"/>
      <c r="U90" s="711"/>
      <c r="V90" s="711"/>
      <c r="W90" s="711"/>
      <c r="X90" s="711"/>
      <c r="Y90" s="712"/>
      <c r="Z90" s="707"/>
      <c r="AA90" s="708"/>
      <c r="AB90" s="708"/>
      <c r="AC90" s="709"/>
      <c r="AD90" s="703"/>
      <c r="AE90" s="623"/>
      <c r="AF90" s="623"/>
      <c r="AG90" s="623"/>
      <c r="AH90" s="624"/>
      <c r="AI90" s="710"/>
      <c r="AJ90" s="711"/>
      <c r="AK90" s="711"/>
      <c r="AL90" s="711"/>
      <c r="AM90" s="711"/>
      <c r="AN90" s="711"/>
      <c r="AO90" s="711"/>
      <c r="AP90" s="711"/>
      <c r="AQ90" s="711"/>
      <c r="AR90" s="711"/>
      <c r="AS90" s="711"/>
      <c r="AT90" s="711"/>
      <c r="AU90" s="712"/>
      <c r="AV90" s="707"/>
      <c r="AW90" s="708"/>
      <c r="AX90" s="708"/>
      <c r="AY90" s="713"/>
    </row>
    <row r="91" spans="2:51" ht="24.75" customHeight="1" x14ac:dyDescent="0.15">
      <c r="B91" s="688"/>
      <c r="C91" s="689"/>
      <c r="D91" s="689"/>
      <c r="E91" s="689"/>
      <c r="F91" s="689"/>
      <c r="G91" s="690"/>
      <c r="H91" s="703"/>
      <c r="I91" s="623"/>
      <c r="J91" s="623"/>
      <c r="K91" s="623"/>
      <c r="L91" s="624"/>
      <c r="M91" s="710"/>
      <c r="N91" s="711"/>
      <c r="O91" s="711"/>
      <c r="P91" s="711"/>
      <c r="Q91" s="711"/>
      <c r="R91" s="711"/>
      <c r="S91" s="711"/>
      <c r="T91" s="711"/>
      <c r="U91" s="711"/>
      <c r="V91" s="711"/>
      <c r="W91" s="711"/>
      <c r="X91" s="711"/>
      <c r="Y91" s="712"/>
      <c r="Z91" s="707"/>
      <c r="AA91" s="708"/>
      <c r="AB91" s="708"/>
      <c r="AC91" s="708"/>
      <c r="AD91" s="703"/>
      <c r="AE91" s="623"/>
      <c r="AF91" s="623"/>
      <c r="AG91" s="623"/>
      <c r="AH91" s="624"/>
      <c r="AI91" s="710"/>
      <c r="AJ91" s="711"/>
      <c r="AK91" s="711"/>
      <c r="AL91" s="711"/>
      <c r="AM91" s="711"/>
      <c r="AN91" s="711"/>
      <c r="AO91" s="711"/>
      <c r="AP91" s="711"/>
      <c r="AQ91" s="711"/>
      <c r="AR91" s="711"/>
      <c r="AS91" s="711"/>
      <c r="AT91" s="711"/>
      <c r="AU91" s="712"/>
      <c r="AV91" s="707"/>
      <c r="AW91" s="708"/>
      <c r="AX91" s="708"/>
      <c r="AY91" s="713"/>
    </row>
    <row r="92" spans="2:51" ht="24.75" customHeight="1" x14ac:dyDescent="0.15">
      <c r="B92" s="688"/>
      <c r="C92" s="689"/>
      <c r="D92" s="689"/>
      <c r="E92" s="689"/>
      <c r="F92" s="689"/>
      <c r="G92" s="690"/>
      <c r="H92" s="703"/>
      <c r="I92" s="623"/>
      <c r="J92" s="623"/>
      <c r="K92" s="623"/>
      <c r="L92" s="624"/>
      <c r="M92" s="710"/>
      <c r="N92" s="711"/>
      <c r="O92" s="711"/>
      <c r="P92" s="711"/>
      <c r="Q92" s="711"/>
      <c r="R92" s="711"/>
      <c r="S92" s="711"/>
      <c r="T92" s="711"/>
      <c r="U92" s="711"/>
      <c r="V92" s="711"/>
      <c r="W92" s="711"/>
      <c r="X92" s="711"/>
      <c r="Y92" s="712"/>
      <c r="Z92" s="707"/>
      <c r="AA92" s="708"/>
      <c r="AB92" s="708"/>
      <c r="AC92" s="708"/>
      <c r="AD92" s="703"/>
      <c r="AE92" s="623"/>
      <c r="AF92" s="623"/>
      <c r="AG92" s="623"/>
      <c r="AH92" s="624"/>
      <c r="AI92" s="710"/>
      <c r="AJ92" s="711"/>
      <c r="AK92" s="711"/>
      <c r="AL92" s="711"/>
      <c r="AM92" s="711"/>
      <c r="AN92" s="711"/>
      <c r="AO92" s="711"/>
      <c r="AP92" s="711"/>
      <c r="AQ92" s="711"/>
      <c r="AR92" s="711"/>
      <c r="AS92" s="711"/>
      <c r="AT92" s="711"/>
      <c r="AU92" s="712"/>
      <c r="AV92" s="707"/>
      <c r="AW92" s="708"/>
      <c r="AX92" s="708"/>
      <c r="AY92" s="713"/>
    </row>
    <row r="93" spans="2:51" ht="24.75" customHeight="1" x14ac:dyDescent="0.15">
      <c r="B93" s="688"/>
      <c r="C93" s="689"/>
      <c r="D93" s="689"/>
      <c r="E93" s="689"/>
      <c r="F93" s="689"/>
      <c r="G93" s="690"/>
      <c r="H93" s="703"/>
      <c r="I93" s="623"/>
      <c r="J93" s="623"/>
      <c r="K93" s="623"/>
      <c r="L93" s="624"/>
      <c r="M93" s="710"/>
      <c r="N93" s="711"/>
      <c r="O93" s="711"/>
      <c r="P93" s="711"/>
      <c r="Q93" s="711"/>
      <c r="R93" s="711"/>
      <c r="S93" s="711"/>
      <c r="T93" s="711"/>
      <c r="U93" s="711"/>
      <c r="V93" s="711"/>
      <c r="W93" s="711"/>
      <c r="X93" s="711"/>
      <c r="Y93" s="712"/>
      <c r="Z93" s="707"/>
      <c r="AA93" s="708"/>
      <c r="AB93" s="708"/>
      <c r="AC93" s="708"/>
      <c r="AD93" s="703"/>
      <c r="AE93" s="623"/>
      <c r="AF93" s="623"/>
      <c r="AG93" s="623"/>
      <c r="AH93" s="624"/>
      <c r="AI93" s="710"/>
      <c r="AJ93" s="711"/>
      <c r="AK93" s="711"/>
      <c r="AL93" s="711"/>
      <c r="AM93" s="711"/>
      <c r="AN93" s="711"/>
      <c r="AO93" s="711"/>
      <c r="AP93" s="711"/>
      <c r="AQ93" s="711"/>
      <c r="AR93" s="711"/>
      <c r="AS93" s="711"/>
      <c r="AT93" s="711"/>
      <c r="AU93" s="712"/>
      <c r="AV93" s="707"/>
      <c r="AW93" s="708"/>
      <c r="AX93" s="708"/>
      <c r="AY93" s="713"/>
    </row>
    <row r="94" spans="2:51" ht="24.75" customHeight="1" x14ac:dyDescent="0.15">
      <c r="B94" s="688"/>
      <c r="C94" s="689"/>
      <c r="D94" s="689"/>
      <c r="E94" s="689"/>
      <c r="F94" s="689"/>
      <c r="G94" s="690"/>
      <c r="H94" s="729"/>
      <c r="I94" s="591"/>
      <c r="J94" s="591"/>
      <c r="K94" s="591"/>
      <c r="L94" s="592"/>
      <c r="M94" s="730"/>
      <c r="N94" s="731"/>
      <c r="O94" s="731"/>
      <c r="P94" s="731"/>
      <c r="Q94" s="731"/>
      <c r="R94" s="731"/>
      <c r="S94" s="731"/>
      <c r="T94" s="731"/>
      <c r="U94" s="731"/>
      <c r="V94" s="731"/>
      <c r="W94" s="731"/>
      <c r="X94" s="731"/>
      <c r="Y94" s="732"/>
      <c r="Z94" s="733"/>
      <c r="AA94" s="734"/>
      <c r="AB94" s="734"/>
      <c r="AC94" s="734"/>
      <c r="AD94" s="729"/>
      <c r="AE94" s="591"/>
      <c r="AF94" s="591"/>
      <c r="AG94" s="591"/>
      <c r="AH94" s="592"/>
      <c r="AI94" s="730"/>
      <c r="AJ94" s="731"/>
      <c r="AK94" s="731"/>
      <c r="AL94" s="731"/>
      <c r="AM94" s="731"/>
      <c r="AN94" s="731"/>
      <c r="AO94" s="731"/>
      <c r="AP94" s="731"/>
      <c r="AQ94" s="731"/>
      <c r="AR94" s="731"/>
      <c r="AS94" s="731"/>
      <c r="AT94" s="731"/>
      <c r="AU94" s="732"/>
      <c r="AV94" s="733"/>
      <c r="AW94" s="734"/>
      <c r="AX94" s="734"/>
      <c r="AY94" s="735"/>
    </row>
    <row r="95" spans="2:51" ht="24.75" customHeight="1" x14ac:dyDescent="0.15">
      <c r="B95" s="688"/>
      <c r="C95" s="689"/>
      <c r="D95" s="689"/>
      <c r="E95" s="689"/>
      <c r="F95" s="689"/>
      <c r="G95" s="690"/>
      <c r="H95" s="740" t="s">
        <v>21</v>
      </c>
      <c r="I95" s="741"/>
      <c r="J95" s="741"/>
      <c r="K95" s="741"/>
      <c r="L95" s="741"/>
      <c r="M95" s="742"/>
      <c r="N95" s="743"/>
      <c r="O95" s="743"/>
      <c r="P95" s="743"/>
      <c r="Q95" s="743"/>
      <c r="R95" s="743"/>
      <c r="S95" s="743"/>
      <c r="T95" s="743"/>
      <c r="U95" s="743"/>
      <c r="V95" s="743"/>
      <c r="W95" s="743"/>
      <c r="X95" s="743"/>
      <c r="Y95" s="744"/>
      <c r="Z95" s="745">
        <f>SUM(Z87:AC94)</f>
        <v>0</v>
      </c>
      <c r="AA95" s="746"/>
      <c r="AB95" s="746"/>
      <c r="AC95" s="747"/>
      <c r="AD95" s="740" t="s">
        <v>21</v>
      </c>
      <c r="AE95" s="741"/>
      <c r="AF95" s="741"/>
      <c r="AG95" s="741"/>
      <c r="AH95" s="741"/>
      <c r="AI95" s="742"/>
      <c r="AJ95" s="743"/>
      <c r="AK95" s="743"/>
      <c r="AL95" s="743"/>
      <c r="AM95" s="743"/>
      <c r="AN95" s="743"/>
      <c r="AO95" s="743"/>
      <c r="AP95" s="743"/>
      <c r="AQ95" s="743"/>
      <c r="AR95" s="743"/>
      <c r="AS95" s="743"/>
      <c r="AT95" s="743"/>
      <c r="AU95" s="744"/>
      <c r="AV95" s="745">
        <f>SUM(AV87:AY94)</f>
        <v>0</v>
      </c>
      <c r="AW95" s="746"/>
      <c r="AX95" s="746"/>
      <c r="AY95" s="748"/>
    </row>
    <row r="96" spans="2:51" ht="24.75" customHeight="1" x14ac:dyDescent="0.15">
      <c r="B96" s="688"/>
      <c r="C96" s="689"/>
      <c r="D96" s="689"/>
      <c r="E96" s="689"/>
      <c r="F96" s="689"/>
      <c r="G96" s="690"/>
      <c r="H96" s="736" t="s">
        <v>122</v>
      </c>
      <c r="I96" s="737"/>
      <c r="J96" s="737"/>
      <c r="K96" s="737"/>
      <c r="L96" s="737"/>
      <c r="M96" s="737"/>
      <c r="N96" s="737"/>
      <c r="O96" s="737"/>
      <c r="P96" s="737"/>
      <c r="Q96" s="737"/>
      <c r="R96" s="737"/>
      <c r="S96" s="737"/>
      <c r="T96" s="737"/>
      <c r="U96" s="737"/>
      <c r="V96" s="737"/>
      <c r="W96" s="737"/>
      <c r="X96" s="737"/>
      <c r="Y96" s="737"/>
      <c r="Z96" s="737"/>
      <c r="AA96" s="737"/>
      <c r="AB96" s="737"/>
      <c r="AC96" s="738"/>
      <c r="AD96" s="736" t="s">
        <v>79</v>
      </c>
      <c r="AE96" s="737"/>
      <c r="AF96" s="737"/>
      <c r="AG96" s="737"/>
      <c r="AH96" s="737"/>
      <c r="AI96" s="737"/>
      <c r="AJ96" s="737"/>
      <c r="AK96" s="737"/>
      <c r="AL96" s="737"/>
      <c r="AM96" s="737"/>
      <c r="AN96" s="737"/>
      <c r="AO96" s="737"/>
      <c r="AP96" s="737"/>
      <c r="AQ96" s="737"/>
      <c r="AR96" s="737"/>
      <c r="AS96" s="737"/>
      <c r="AT96" s="737"/>
      <c r="AU96" s="737"/>
      <c r="AV96" s="737"/>
      <c r="AW96" s="737"/>
      <c r="AX96" s="737"/>
      <c r="AY96" s="739"/>
    </row>
    <row r="97" spans="2:51" ht="24.75" customHeight="1" x14ac:dyDescent="0.15">
      <c r="B97" s="688"/>
      <c r="C97" s="689"/>
      <c r="D97" s="689"/>
      <c r="E97" s="689"/>
      <c r="F97" s="689"/>
      <c r="G97" s="690"/>
      <c r="H97" s="698" t="s">
        <v>37</v>
      </c>
      <c r="I97" s="699"/>
      <c r="J97" s="699"/>
      <c r="K97" s="699"/>
      <c r="L97" s="699"/>
      <c r="M97" s="700" t="s">
        <v>76</v>
      </c>
      <c r="N97" s="701"/>
      <c r="O97" s="701"/>
      <c r="P97" s="701"/>
      <c r="Q97" s="701"/>
      <c r="R97" s="701"/>
      <c r="S97" s="701"/>
      <c r="T97" s="701"/>
      <c r="U97" s="701"/>
      <c r="V97" s="701"/>
      <c r="W97" s="701"/>
      <c r="X97" s="701"/>
      <c r="Y97" s="702"/>
      <c r="Z97" s="714" t="s">
        <v>77</v>
      </c>
      <c r="AA97" s="715"/>
      <c r="AB97" s="715"/>
      <c r="AC97" s="716"/>
      <c r="AD97" s="698" t="s">
        <v>37</v>
      </c>
      <c r="AE97" s="699"/>
      <c r="AF97" s="699"/>
      <c r="AG97" s="699"/>
      <c r="AH97" s="699"/>
      <c r="AI97" s="700" t="s">
        <v>76</v>
      </c>
      <c r="AJ97" s="701"/>
      <c r="AK97" s="701"/>
      <c r="AL97" s="701"/>
      <c r="AM97" s="701"/>
      <c r="AN97" s="701"/>
      <c r="AO97" s="701"/>
      <c r="AP97" s="701"/>
      <c r="AQ97" s="701"/>
      <c r="AR97" s="701"/>
      <c r="AS97" s="701"/>
      <c r="AT97" s="701"/>
      <c r="AU97" s="702"/>
      <c r="AV97" s="714" t="s">
        <v>77</v>
      </c>
      <c r="AW97" s="715"/>
      <c r="AX97" s="715"/>
      <c r="AY97" s="717"/>
    </row>
    <row r="98" spans="2:51" ht="24.75" customHeight="1" x14ac:dyDescent="0.15">
      <c r="B98" s="688"/>
      <c r="C98" s="689"/>
      <c r="D98" s="689"/>
      <c r="E98" s="689"/>
      <c r="F98" s="689"/>
      <c r="G98" s="690"/>
      <c r="H98" s="718"/>
      <c r="I98" s="611"/>
      <c r="J98" s="611"/>
      <c r="K98" s="611"/>
      <c r="L98" s="612"/>
      <c r="M98" s="725"/>
      <c r="N98" s="726"/>
      <c r="O98" s="726"/>
      <c r="P98" s="726"/>
      <c r="Q98" s="726"/>
      <c r="R98" s="726"/>
      <c r="S98" s="726"/>
      <c r="T98" s="726"/>
      <c r="U98" s="726"/>
      <c r="V98" s="726"/>
      <c r="W98" s="726"/>
      <c r="X98" s="726"/>
      <c r="Y98" s="727"/>
      <c r="Z98" s="722"/>
      <c r="AA98" s="723"/>
      <c r="AB98" s="723"/>
      <c r="AC98" s="724"/>
      <c r="AD98" s="718"/>
      <c r="AE98" s="611"/>
      <c r="AF98" s="611"/>
      <c r="AG98" s="611"/>
      <c r="AH98" s="612"/>
      <c r="AI98" s="725"/>
      <c r="AJ98" s="726"/>
      <c r="AK98" s="726"/>
      <c r="AL98" s="726"/>
      <c r="AM98" s="726"/>
      <c r="AN98" s="726"/>
      <c r="AO98" s="726"/>
      <c r="AP98" s="726"/>
      <c r="AQ98" s="726"/>
      <c r="AR98" s="726"/>
      <c r="AS98" s="726"/>
      <c r="AT98" s="726"/>
      <c r="AU98" s="727"/>
      <c r="AV98" s="722"/>
      <c r="AW98" s="723"/>
      <c r="AX98" s="723"/>
      <c r="AY98" s="728"/>
    </row>
    <row r="99" spans="2:51" ht="24.75" customHeight="1" x14ac:dyDescent="0.15">
      <c r="B99" s="688"/>
      <c r="C99" s="689"/>
      <c r="D99" s="689"/>
      <c r="E99" s="689"/>
      <c r="F99" s="689"/>
      <c r="G99" s="690"/>
      <c r="H99" s="703"/>
      <c r="I99" s="623"/>
      <c r="J99" s="623"/>
      <c r="K99" s="623"/>
      <c r="L99" s="624"/>
      <c r="M99" s="710"/>
      <c r="N99" s="711"/>
      <c r="O99" s="711"/>
      <c r="P99" s="711"/>
      <c r="Q99" s="711"/>
      <c r="R99" s="711"/>
      <c r="S99" s="711"/>
      <c r="T99" s="711"/>
      <c r="U99" s="711"/>
      <c r="V99" s="711"/>
      <c r="W99" s="711"/>
      <c r="X99" s="711"/>
      <c r="Y99" s="712"/>
      <c r="Z99" s="707"/>
      <c r="AA99" s="708"/>
      <c r="AB99" s="708"/>
      <c r="AC99" s="709"/>
      <c r="AD99" s="703"/>
      <c r="AE99" s="623"/>
      <c r="AF99" s="623"/>
      <c r="AG99" s="623"/>
      <c r="AH99" s="624"/>
      <c r="AI99" s="710"/>
      <c r="AJ99" s="711"/>
      <c r="AK99" s="711"/>
      <c r="AL99" s="711"/>
      <c r="AM99" s="711"/>
      <c r="AN99" s="711"/>
      <c r="AO99" s="711"/>
      <c r="AP99" s="711"/>
      <c r="AQ99" s="711"/>
      <c r="AR99" s="711"/>
      <c r="AS99" s="711"/>
      <c r="AT99" s="711"/>
      <c r="AU99" s="712"/>
      <c r="AV99" s="707"/>
      <c r="AW99" s="708"/>
      <c r="AX99" s="708"/>
      <c r="AY99" s="713"/>
    </row>
    <row r="100" spans="2:51" ht="24.75" customHeight="1" x14ac:dyDescent="0.15">
      <c r="B100" s="688"/>
      <c r="C100" s="689"/>
      <c r="D100" s="689"/>
      <c r="E100" s="689"/>
      <c r="F100" s="689"/>
      <c r="G100" s="690"/>
      <c r="H100" s="703"/>
      <c r="I100" s="623"/>
      <c r="J100" s="623"/>
      <c r="K100" s="623"/>
      <c r="L100" s="624"/>
      <c r="M100" s="710"/>
      <c r="N100" s="711"/>
      <c r="O100" s="711"/>
      <c r="P100" s="711"/>
      <c r="Q100" s="711"/>
      <c r="R100" s="711"/>
      <c r="S100" s="711"/>
      <c r="T100" s="711"/>
      <c r="U100" s="711"/>
      <c r="V100" s="711"/>
      <c r="W100" s="711"/>
      <c r="X100" s="711"/>
      <c r="Y100" s="712"/>
      <c r="Z100" s="707"/>
      <c r="AA100" s="708"/>
      <c r="AB100" s="708"/>
      <c r="AC100" s="709"/>
      <c r="AD100" s="703"/>
      <c r="AE100" s="623"/>
      <c r="AF100" s="623"/>
      <c r="AG100" s="623"/>
      <c r="AH100" s="624"/>
      <c r="AI100" s="710"/>
      <c r="AJ100" s="711"/>
      <c r="AK100" s="711"/>
      <c r="AL100" s="711"/>
      <c r="AM100" s="711"/>
      <c r="AN100" s="711"/>
      <c r="AO100" s="711"/>
      <c r="AP100" s="711"/>
      <c r="AQ100" s="711"/>
      <c r="AR100" s="711"/>
      <c r="AS100" s="711"/>
      <c r="AT100" s="711"/>
      <c r="AU100" s="712"/>
      <c r="AV100" s="707"/>
      <c r="AW100" s="708"/>
      <c r="AX100" s="708"/>
      <c r="AY100" s="713"/>
    </row>
    <row r="101" spans="2:51" ht="24.75" customHeight="1" x14ac:dyDescent="0.15">
      <c r="B101" s="688"/>
      <c r="C101" s="689"/>
      <c r="D101" s="689"/>
      <c r="E101" s="689"/>
      <c r="F101" s="689"/>
      <c r="G101" s="690"/>
      <c r="H101" s="703"/>
      <c r="I101" s="623"/>
      <c r="J101" s="623"/>
      <c r="K101" s="623"/>
      <c r="L101" s="624"/>
      <c r="M101" s="710"/>
      <c r="N101" s="711"/>
      <c r="O101" s="711"/>
      <c r="P101" s="711"/>
      <c r="Q101" s="711"/>
      <c r="R101" s="711"/>
      <c r="S101" s="711"/>
      <c r="T101" s="711"/>
      <c r="U101" s="711"/>
      <c r="V101" s="711"/>
      <c r="W101" s="711"/>
      <c r="X101" s="711"/>
      <c r="Y101" s="712"/>
      <c r="Z101" s="707"/>
      <c r="AA101" s="708"/>
      <c r="AB101" s="708"/>
      <c r="AC101" s="709"/>
      <c r="AD101" s="703"/>
      <c r="AE101" s="623"/>
      <c r="AF101" s="623"/>
      <c r="AG101" s="623"/>
      <c r="AH101" s="624"/>
      <c r="AI101" s="710"/>
      <c r="AJ101" s="711"/>
      <c r="AK101" s="711"/>
      <c r="AL101" s="711"/>
      <c r="AM101" s="711"/>
      <c r="AN101" s="711"/>
      <c r="AO101" s="711"/>
      <c r="AP101" s="711"/>
      <c r="AQ101" s="711"/>
      <c r="AR101" s="711"/>
      <c r="AS101" s="711"/>
      <c r="AT101" s="711"/>
      <c r="AU101" s="712"/>
      <c r="AV101" s="707"/>
      <c r="AW101" s="708"/>
      <c r="AX101" s="708"/>
      <c r="AY101" s="713"/>
    </row>
    <row r="102" spans="2:51" ht="24.75" customHeight="1" x14ac:dyDescent="0.15">
      <c r="B102" s="688"/>
      <c r="C102" s="689"/>
      <c r="D102" s="689"/>
      <c r="E102" s="689"/>
      <c r="F102" s="689"/>
      <c r="G102" s="690"/>
      <c r="H102" s="703"/>
      <c r="I102" s="623"/>
      <c r="J102" s="623"/>
      <c r="K102" s="623"/>
      <c r="L102" s="624"/>
      <c r="M102" s="710"/>
      <c r="N102" s="711"/>
      <c r="O102" s="711"/>
      <c r="P102" s="711"/>
      <c r="Q102" s="711"/>
      <c r="R102" s="711"/>
      <c r="S102" s="711"/>
      <c r="T102" s="711"/>
      <c r="U102" s="711"/>
      <c r="V102" s="711"/>
      <c r="W102" s="711"/>
      <c r="X102" s="711"/>
      <c r="Y102" s="712"/>
      <c r="Z102" s="707"/>
      <c r="AA102" s="708"/>
      <c r="AB102" s="708"/>
      <c r="AC102" s="708"/>
      <c r="AD102" s="703"/>
      <c r="AE102" s="623"/>
      <c r="AF102" s="623"/>
      <c r="AG102" s="623"/>
      <c r="AH102" s="624"/>
      <c r="AI102" s="710"/>
      <c r="AJ102" s="711"/>
      <c r="AK102" s="711"/>
      <c r="AL102" s="711"/>
      <c r="AM102" s="711"/>
      <c r="AN102" s="711"/>
      <c r="AO102" s="711"/>
      <c r="AP102" s="711"/>
      <c r="AQ102" s="711"/>
      <c r="AR102" s="711"/>
      <c r="AS102" s="711"/>
      <c r="AT102" s="711"/>
      <c r="AU102" s="712"/>
      <c r="AV102" s="707"/>
      <c r="AW102" s="708"/>
      <c r="AX102" s="708"/>
      <c r="AY102" s="713"/>
    </row>
    <row r="103" spans="2:51" ht="24.75" customHeight="1" x14ac:dyDescent="0.15">
      <c r="B103" s="688"/>
      <c r="C103" s="689"/>
      <c r="D103" s="689"/>
      <c r="E103" s="689"/>
      <c r="F103" s="689"/>
      <c r="G103" s="690"/>
      <c r="H103" s="703"/>
      <c r="I103" s="623"/>
      <c r="J103" s="623"/>
      <c r="K103" s="623"/>
      <c r="L103" s="624"/>
      <c r="M103" s="710"/>
      <c r="N103" s="711"/>
      <c r="O103" s="711"/>
      <c r="P103" s="711"/>
      <c r="Q103" s="711"/>
      <c r="R103" s="711"/>
      <c r="S103" s="711"/>
      <c r="T103" s="711"/>
      <c r="U103" s="711"/>
      <c r="V103" s="711"/>
      <c r="W103" s="711"/>
      <c r="X103" s="711"/>
      <c r="Y103" s="712"/>
      <c r="Z103" s="707"/>
      <c r="AA103" s="708"/>
      <c r="AB103" s="708"/>
      <c r="AC103" s="708"/>
      <c r="AD103" s="703"/>
      <c r="AE103" s="623"/>
      <c r="AF103" s="623"/>
      <c r="AG103" s="623"/>
      <c r="AH103" s="624"/>
      <c r="AI103" s="710"/>
      <c r="AJ103" s="711"/>
      <c r="AK103" s="711"/>
      <c r="AL103" s="711"/>
      <c r="AM103" s="711"/>
      <c r="AN103" s="711"/>
      <c r="AO103" s="711"/>
      <c r="AP103" s="711"/>
      <c r="AQ103" s="711"/>
      <c r="AR103" s="711"/>
      <c r="AS103" s="711"/>
      <c r="AT103" s="711"/>
      <c r="AU103" s="712"/>
      <c r="AV103" s="707"/>
      <c r="AW103" s="708"/>
      <c r="AX103" s="708"/>
      <c r="AY103" s="713"/>
    </row>
    <row r="104" spans="2:51" ht="24.75" customHeight="1" x14ac:dyDescent="0.15">
      <c r="B104" s="688"/>
      <c r="C104" s="689"/>
      <c r="D104" s="689"/>
      <c r="E104" s="689"/>
      <c r="F104" s="689"/>
      <c r="G104" s="690"/>
      <c r="H104" s="703"/>
      <c r="I104" s="623"/>
      <c r="J104" s="623"/>
      <c r="K104" s="623"/>
      <c r="L104" s="624"/>
      <c r="M104" s="710"/>
      <c r="N104" s="711"/>
      <c r="O104" s="711"/>
      <c r="P104" s="711"/>
      <c r="Q104" s="711"/>
      <c r="R104" s="711"/>
      <c r="S104" s="711"/>
      <c r="T104" s="711"/>
      <c r="U104" s="711"/>
      <c r="V104" s="711"/>
      <c r="W104" s="711"/>
      <c r="X104" s="711"/>
      <c r="Y104" s="712"/>
      <c r="Z104" s="707"/>
      <c r="AA104" s="708"/>
      <c r="AB104" s="708"/>
      <c r="AC104" s="708"/>
      <c r="AD104" s="703"/>
      <c r="AE104" s="623"/>
      <c r="AF104" s="623"/>
      <c r="AG104" s="623"/>
      <c r="AH104" s="624"/>
      <c r="AI104" s="710"/>
      <c r="AJ104" s="711"/>
      <c r="AK104" s="711"/>
      <c r="AL104" s="711"/>
      <c r="AM104" s="711"/>
      <c r="AN104" s="711"/>
      <c r="AO104" s="711"/>
      <c r="AP104" s="711"/>
      <c r="AQ104" s="711"/>
      <c r="AR104" s="711"/>
      <c r="AS104" s="711"/>
      <c r="AT104" s="711"/>
      <c r="AU104" s="712"/>
      <c r="AV104" s="707"/>
      <c r="AW104" s="708"/>
      <c r="AX104" s="708"/>
      <c r="AY104" s="713"/>
    </row>
    <row r="105" spans="2:51" ht="24.75" customHeight="1" x14ac:dyDescent="0.15">
      <c r="B105" s="688"/>
      <c r="C105" s="689"/>
      <c r="D105" s="689"/>
      <c r="E105" s="689"/>
      <c r="F105" s="689"/>
      <c r="G105" s="690"/>
      <c r="H105" s="729"/>
      <c r="I105" s="591"/>
      <c r="J105" s="591"/>
      <c r="K105" s="591"/>
      <c r="L105" s="592"/>
      <c r="M105" s="730"/>
      <c r="N105" s="731"/>
      <c r="O105" s="731"/>
      <c r="P105" s="731"/>
      <c r="Q105" s="731"/>
      <c r="R105" s="731"/>
      <c r="S105" s="731"/>
      <c r="T105" s="731"/>
      <c r="U105" s="731"/>
      <c r="V105" s="731"/>
      <c r="W105" s="731"/>
      <c r="X105" s="731"/>
      <c r="Y105" s="732"/>
      <c r="Z105" s="733"/>
      <c r="AA105" s="734"/>
      <c r="AB105" s="734"/>
      <c r="AC105" s="734"/>
      <c r="AD105" s="729"/>
      <c r="AE105" s="591"/>
      <c r="AF105" s="591"/>
      <c r="AG105" s="591"/>
      <c r="AH105" s="592"/>
      <c r="AI105" s="730"/>
      <c r="AJ105" s="731"/>
      <c r="AK105" s="731"/>
      <c r="AL105" s="731"/>
      <c r="AM105" s="731"/>
      <c r="AN105" s="731"/>
      <c r="AO105" s="731"/>
      <c r="AP105" s="731"/>
      <c r="AQ105" s="731"/>
      <c r="AR105" s="731"/>
      <c r="AS105" s="731"/>
      <c r="AT105" s="731"/>
      <c r="AU105" s="732"/>
      <c r="AV105" s="733"/>
      <c r="AW105" s="734"/>
      <c r="AX105" s="734"/>
      <c r="AY105" s="735"/>
    </row>
    <row r="106" spans="2:51" ht="24.75" customHeight="1" x14ac:dyDescent="0.15">
      <c r="B106" s="688"/>
      <c r="C106" s="689"/>
      <c r="D106" s="689"/>
      <c r="E106" s="689"/>
      <c r="F106" s="689"/>
      <c r="G106" s="690"/>
      <c r="H106" s="740" t="s">
        <v>21</v>
      </c>
      <c r="I106" s="741"/>
      <c r="J106" s="741"/>
      <c r="K106" s="741"/>
      <c r="L106" s="741"/>
      <c r="M106" s="742"/>
      <c r="N106" s="743"/>
      <c r="O106" s="743"/>
      <c r="P106" s="743"/>
      <c r="Q106" s="743"/>
      <c r="R106" s="743"/>
      <c r="S106" s="743"/>
      <c r="T106" s="743"/>
      <c r="U106" s="743"/>
      <c r="V106" s="743"/>
      <c r="W106" s="743"/>
      <c r="X106" s="743"/>
      <c r="Y106" s="744"/>
      <c r="Z106" s="745">
        <f>SUM(Z98:AC105)</f>
        <v>0</v>
      </c>
      <c r="AA106" s="746"/>
      <c r="AB106" s="746"/>
      <c r="AC106" s="747"/>
      <c r="AD106" s="740" t="s">
        <v>21</v>
      </c>
      <c r="AE106" s="741"/>
      <c r="AF106" s="741"/>
      <c r="AG106" s="741"/>
      <c r="AH106" s="741"/>
      <c r="AI106" s="742"/>
      <c r="AJ106" s="743"/>
      <c r="AK106" s="743"/>
      <c r="AL106" s="743"/>
      <c r="AM106" s="743"/>
      <c r="AN106" s="743"/>
      <c r="AO106" s="743"/>
      <c r="AP106" s="743"/>
      <c r="AQ106" s="743"/>
      <c r="AR106" s="743"/>
      <c r="AS106" s="743"/>
      <c r="AT106" s="743"/>
      <c r="AU106" s="744"/>
      <c r="AV106" s="745">
        <f>SUM(AV98:AY105)</f>
        <v>0</v>
      </c>
      <c r="AW106" s="746"/>
      <c r="AX106" s="746"/>
      <c r="AY106" s="748"/>
    </row>
    <row r="107" spans="2:51" ht="24.75" customHeight="1" x14ac:dyDescent="0.15">
      <c r="B107" s="688"/>
      <c r="C107" s="689"/>
      <c r="D107" s="689"/>
      <c r="E107" s="689"/>
      <c r="F107" s="689"/>
      <c r="G107" s="690"/>
      <c r="H107" s="736" t="s">
        <v>80</v>
      </c>
      <c r="I107" s="737"/>
      <c r="J107" s="737"/>
      <c r="K107" s="737"/>
      <c r="L107" s="737"/>
      <c r="M107" s="737"/>
      <c r="N107" s="737"/>
      <c r="O107" s="737"/>
      <c r="P107" s="737"/>
      <c r="Q107" s="737"/>
      <c r="R107" s="737"/>
      <c r="S107" s="737"/>
      <c r="T107" s="737"/>
      <c r="U107" s="737"/>
      <c r="V107" s="737"/>
      <c r="W107" s="737"/>
      <c r="X107" s="737"/>
      <c r="Y107" s="737"/>
      <c r="Z107" s="737"/>
      <c r="AA107" s="737"/>
      <c r="AB107" s="737"/>
      <c r="AC107" s="738"/>
      <c r="AD107" s="736" t="s">
        <v>81</v>
      </c>
      <c r="AE107" s="737"/>
      <c r="AF107" s="737"/>
      <c r="AG107" s="737"/>
      <c r="AH107" s="737"/>
      <c r="AI107" s="737"/>
      <c r="AJ107" s="737"/>
      <c r="AK107" s="737"/>
      <c r="AL107" s="737"/>
      <c r="AM107" s="737"/>
      <c r="AN107" s="737"/>
      <c r="AO107" s="737"/>
      <c r="AP107" s="737"/>
      <c r="AQ107" s="737"/>
      <c r="AR107" s="737"/>
      <c r="AS107" s="737"/>
      <c r="AT107" s="737"/>
      <c r="AU107" s="737"/>
      <c r="AV107" s="737"/>
      <c r="AW107" s="737"/>
      <c r="AX107" s="737"/>
      <c r="AY107" s="739"/>
    </row>
    <row r="108" spans="2:51" ht="24.75" customHeight="1" x14ac:dyDescent="0.15">
      <c r="B108" s="688"/>
      <c r="C108" s="689"/>
      <c r="D108" s="689"/>
      <c r="E108" s="689"/>
      <c r="F108" s="689"/>
      <c r="G108" s="690"/>
      <c r="H108" s="698" t="s">
        <v>37</v>
      </c>
      <c r="I108" s="699"/>
      <c r="J108" s="699"/>
      <c r="K108" s="699"/>
      <c r="L108" s="699"/>
      <c r="M108" s="700" t="s">
        <v>76</v>
      </c>
      <c r="N108" s="701"/>
      <c r="O108" s="701"/>
      <c r="P108" s="701"/>
      <c r="Q108" s="701"/>
      <c r="R108" s="701"/>
      <c r="S108" s="701"/>
      <c r="T108" s="701"/>
      <c r="U108" s="701"/>
      <c r="V108" s="701"/>
      <c r="W108" s="701"/>
      <c r="X108" s="701"/>
      <c r="Y108" s="702"/>
      <c r="Z108" s="714" t="s">
        <v>77</v>
      </c>
      <c r="AA108" s="715"/>
      <c r="AB108" s="715"/>
      <c r="AC108" s="716"/>
      <c r="AD108" s="698" t="s">
        <v>37</v>
      </c>
      <c r="AE108" s="699"/>
      <c r="AF108" s="699"/>
      <c r="AG108" s="699"/>
      <c r="AH108" s="699"/>
      <c r="AI108" s="700" t="s">
        <v>76</v>
      </c>
      <c r="AJ108" s="701"/>
      <c r="AK108" s="701"/>
      <c r="AL108" s="701"/>
      <c r="AM108" s="701"/>
      <c r="AN108" s="701"/>
      <c r="AO108" s="701"/>
      <c r="AP108" s="701"/>
      <c r="AQ108" s="701"/>
      <c r="AR108" s="701"/>
      <c r="AS108" s="701"/>
      <c r="AT108" s="701"/>
      <c r="AU108" s="702"/>
      <c r="AV108" s="714" t="s">
        <v>77</v>
      </c>
      <c r="AW108" s="715"/>
      <c r="AX108" s="715"/>
      <c r="AY108" s="717"/>
    </row>
    <row r="109" spans="2:51" ht="24.75" customHeight="1" x14ac:dyDescent="0.15">
      <c r="B109" s="688"/>
      <c r="C109" s="689"/>
      <c r="D109" s="689"/>
      <c r="E109" s="689"/>
      <c r="F109" s="689"/>
      <c r="G109" s="690"/>
      <c r="H109" s="718"/>
      <c r="I109" s="611"/>
      <c r="J109" s="611"/>
      <c r="K109" s="611"/>
      <c r="L109" s="612"/>
      <c r="M109" s="725"/>
      <c r="N109" s="726"/>
      <c r="O109" s="726"/>
      <c r="P109" s="726"/>
      <c r="Q109" s="726"/>
      <c r="R109" s="726"/>
      <c r="S109" s="726"/>
      <c r="T109" s="726"/>
      <c r="U109" s="726"/>
      <c r="V109" s="726"/>
      <c r="W109" s="726"/>
      <c r="X109" s="726"/>
      <c r="Y109" s="727"/>
      <c r="Z109" s="722"/>
      <c r="AA109" s="723"/>
      <c r="AB109" s="723"/>
      <c r="AC109" s="724"/>
      <c r="AD109" s="718"/>
      <c r="AE109" s="611"/>
      <c r="AF109" s="611"/>
      <c r="AG109" s="611"/>
      <c r="AH109" s="612"/>
      <c r="AI109" s="725"/>
      <c r="AJ109" s="726"/>
      <c r="AK109" s="726"/>
      <c r="AL109" s="726"/>
      <c r="AM109" s="726"/>
      <c r="AN109" s="726"/>
      <c r="AO109" s="726"/>
      <c r="AP109" s="726"/>
      <c r="AQ109" s="726"/>
      <c r="AR109" s="726"/>
      <c r="AS109" s="726"/>
      <c r="AT109" s="726"/>
      <c r="AU109" s="727"/>
      <c r="AV109" s="722"/>
      <c r="AW109" s="723"/>
      <c r="AX109" s="723"/>
      <c r="AY109" s="728"/>
    </row>
    <row r="110" spans="2:51" ht="24.75" customHeight="1" x14ac:dyDescent="0.15">
      <c r="B110" s="688"/>
      <c r="C110" s="689"/>
      <c r="D110" s="689"/>
      <c r="E110" s="689"/>
      <c r="F110" s="689"/>
      <c r="G110" s="690"/>
      <c r="H110" s="703"/>
      <c r="I110" s="623"/>
      <c r="J110" s="623"/>
      <c r="K110" s="623"/>
      <c r="L110" s="624"/>
      <c r="M110" s="710"/>
      <c r="N110" s="711"/>
      <c r="O110" s="711"/>
      <c r="P110" s="711"/>
      <c r="Q110" s="711"/>
      <c r="R110" s="711"/>
      <c r="S110" s="711"/>
      <c r="T110" s="711"/>
      <c r="U110" s="711"/>
      <c r="V110" s="711"/>
      <c r="W110" s="711"/>
      <c r="X110" s="711"/>
      <c r="Y110" s="712"/>
      <c r="Z110" s="707"/>
      <c r="AA110" s="708"/>
      <c r="AB110" s="708"/>
      <c r="AC110" s="709"/>
      <c r="AD110" s="703"/>
      <c r="AE110" s="623"/>
      <c r="AF110" s="623"/>
      <c r="AG110" s="623"/>
      <c r="AH110" s="624"/>
      <c r="AI110" s="710"/>
      <c r="AJ110" s="711"/>
      <c r="AK110" s="711"/>
      <c r="AL110" s="711"/>
      <c r="AM110" s="711"/>
      <c r="AN110" s="711"/>
      <c r="AO110" s="711"/>
      <c r="AP110" s="711"/>
      <c r="AQ110" s="711"/>
      <c r="AR110" s="711"/>
      <c r="AS110" s="711"/>
      <c r="AT110" s="711"/>
      <c r="AU110" s="712"/>
      <c r="AV110" s="707"/>
      <c r="AW110" s="708"/>
      <c r="AX110" s="708"/>
      <c r="AY110" s="713"/>
    </row>
    <row r="111" spans="2:51" ht="24.75" customHeight="1" x14ac:dyDescent="0.15">
      <c r="B111" s="688"/>
      <c r="C111" s="689"/>
      <c r="D111" s="689"/>
      <c r="E111" s="689"/>
      <c r="F111" s="689"/>
      <c r="G111" s="690"/>
      <c r="H111" s="703"/>
      <c r="I111" s="623"/>
      <c r="J111" s="623"/>
      <c r="K111" s="623"/>
      <c r="L111" s="624"/>
      <c r="M111" s="710"/>
      <c r="N111" s="711"/>
      <c r="O111" s="711"/>
      <c r="P111" s="711"/>
      <c r="Q111" s="711"/>
      <c r="R111" s="711"/>
      <c r="S111" s="711"/>
      <c r="T111" s="711"/>
      <c r="U111" s="711"/>
      <c r="V111" s="711"/>
      <c r="W111" s="711"/>
      <c r="X111" s="711"/>
      <c r="Y111" s="712"/>
      <c r="Z111" s="707"/>
      <c r="AA111" s="708"/>
      <c r="AB111" s="708"/>
      <c r="AC111" s="709"/>
      <c r="AD111" s="703"/>
      <c r="AE111" s="623"/>
      <c r="AF111" s="623"/>
      <c r="AG111" s="623"/>
      <c r="AH111" s="624"/>
      <c r="AI111" s="710"/>
      <c r="AJ111" s="711"/>
      <c r="AK111" s="711"/>
      <c r="AL111" s="711"/>
      <c r="AM111" s="711"/>
      <c r="AN111" s="711"/>
      <c r="AO111" s="711"/>
      <c r="AP111" s="711"/>
      <c r="AQ111" s="711"/>
      <c r="AR111" s="711"/>
      <c r="AS111" s="711"/>
      <c r="AT111" s="711"/>
      <c r="AU111" s="712"/>
      <c r="AV111" s="707"/>
      <c r="AW111" s="708"/>
      <c r="AX111" s="708"/>
      <c r="AY111" s="713"/>
    </row>
    <row r="112" spans="2:51" ht="24.75" customHeight="1" x14ac:dyDescent="0.15">
      <c r="B112" s="688"/>
      <c r="C112" s="689"/>
      <c r="D112" s="689"/>
      <c r="E112" s="689"/>
      <c r="F112" s="689"/>
      <c r="G112" s="690"/>
      <c r="H112" s="703"/>
      <c r="I112" s="623"/>
      <c r="J112" s="623"/>
      <c r="K112" s="623"/>
      <c r="L112" s="624"/>
      <c r="M112" s="710"/>
      <c r="N112" s="711"/>
      <c r="O112" s="711"/>
      <c r="P112" s="711"/>
      <c r="Q112" s="711"/>
      <c r="R112" s="711"/>
      <c r="S112" s="711"/>
      <c r="T112" s="711"/>
      <c r="U112" s="711"/>
      <c r="V112" s="711"/>
      <c r="W112" s="711"/>
      <c r="X112" s="711"/>
      <c r="Y112" s="712"/>
      <c r="Z112" s="707"/>
      <c r="AA112" s="708"/>
      <c r="AB112" s="708"/>
      <c r="AC112" s="709"/>
      <c r="AD112" s="703"/>
      <c r="AE112" s="623"/>
      <c r="AF112" s="623"/>
      <c r="AG112" s="623"/>
      <c r="AH112" s="624"/>
      <c r="AI112" s="710"/>
      <c r="AJ112" s="711"/>
      <c r="AK112" s="711"/>
      <c r="AL112" s="711"/>
      <c r="AM112" s="711"/>
      <c r="AN112" s="711"/>
      <c r="AO112" s="711"/>
      <c r="AP112" s="711"/>
      <c r="AQ112" s="711"/>
      <c r="AR112" s="711"/>
      <c r="AS112" s="711"/>
      <c r="AT112" s="711"/>
      <c r="AU112" s="712"/>
      <c r="AV112" s="707"/>
      <c r="AW112" s="708"/>
      <c r="AX112" s="708"/>
      <c r="AY112" s="713"/>
    </row>
    <row r="113" spans="2:51" ht="24.75" customHeight="1" x14ac:dyDescent="0.15">
      <c r="B113" s="688"/>
      <c r="C113" s="689"/>
      <c r="D113" s="689"/>
      <c r="E113" s="689"/>
      <c r="F113" s="689"/>
      <c r="G113" s="690"/>
      <c r="H113" s="703"/>
      <c r="I113" s="623"/>
      <c r="J113" s="623"/>
      <c r="K113" s="623"/>
      <c r="L113" s="624"/>
      <c r="M113" s="710"/>
      <c r="N113" s="711"/>
      <c r="O113" s="711"/>
      <c r="P113" s="711"/>
      <c r="Q113" s="711"/>
      <c r="R113" s="711"/>
      <c r="S113" s="711"/>
      <c r="T113" s="711"/>
      <c r="U113" s="711"/>
      <c r="V113" s="711"/>
      <c r="W113" s="711"/>
      <c r="X113" s="711"/>
      <c r="Y113" s="712"/>
      <c r="Z113" s="707"/>
      <c r="AA113" s="708"/>
      <c r="AB113" s="708"/>
      <c r="AC113" s="708"/>
      <c r="AD113" s="703"/>
      <c r="AE113" s="623"/>
      <c r="AF113" s="623"/>
      <c r="AG113" s="623"/>
      <c r="AH113" s="624"/>
      <c r="AI113" s="710"/>
      <c r="AJ113" s="711"/>
      <c r="AK113" s="711"/>
      <c r="AL113" s="711"/>
      <c r="AM113" s="711"/>
      <c r="AN113" s="711"/>
      <c r="AO113" s="711"/>
      <c r="AP113" s="711"/>
      <c r="AQ113" s="711"/>
      <c r="AR113" s="711"/>
      <c r="AS113" s="711"/>
      <c r="AT113" s="711"/>
      <c r="AU113" s="712"/>
      <c r="AV113" s="707"/>
      <c r="AW113" s="708"/>
      <c r="AX113" s="708"/>
      <c r="AY113" s="713"/>
    </row>
    <row r="114" spans="2:51" ht="24.75" customHeight="1" x14ac:dyDescent="0.15">
      <c r="B114" s="688"/>
      <c r="C114" s="689"/>
      <c r="D114" s="689"/>
      <c r="E114" s="689"/>
      <c r="F114" s="689"/>
      <c r="G114" s="690"/>
      <c r="H114" s="703"/>
      <c r="I114" s="623"/>
      <c r="J114" s="623"/>
      <c r="K114" s="623"/>
      <c r="L114" s="624"/>
      <c r="M114" s="710"/>
      <c r="N114" s="711"/>
      <c r="O114" s="711"/>
      <c r="P114" s="711"/>
      <c r="Q114" s="711"/>
      <c r="R114" s="711"/>
      <c r="S114" s="711"/>
      <c r="T114" s="711"/>
      <c r="U114" s="711"/>
      <c r="V114" s="711"/>
      <c r="W114" s="711"/>
      <c r="X114" s="711"/>
      <c r="Y114" s="712"/>
      <c r="Z114" s="707"/>
      <c r="AA114" s="708"/>
      <c r="AB114" s="708"/>
      <c r="AC114" s="708"/>
      <c r="AD114" s="703"/>
      <c r="AE114" s="623"/>
      <c r="AF114" s="623"/>
      <c r="AG114" s="623"/>
      <c r="AH114" s="624"/>
      <c r="AI114" s="710"/>
      <c r="AJ114" s="711"/>
      <c r="AK114" s="711"/>
      <c r="AL114" s="711"/>
      <c r="AM114" s="711"/>
      <c r="AN114" s="711"/>
      <c r="AO114" s="711"/>
      <c r="AP114" s="711"/>
      <c r="AQ114" s="711"/>
      <c r="AR114" s="711"/>
      <c r="AS114" s="711"/>
      <c r="AT114" s="711"/>
      <c r="AU114" s="712"/>
      <c r="AV114" s="707"/>
      <c r="AW114" s="708"/>
      <c r="AX114" s="708"/>
      <c r="AY114" s="713"/>
    </row>
    <row r="115" spans="2:51" ht="24.75" customHeight="1" x14ac:dyDescent="0.15">
      <c r="B115" s="688"/>
      <c r="C115" s="689"/>
      <c r="D115" s="689"/>
      <c r="E115" s="689"/>
      <c r="F115" s="689"/>
      <c r="G115" s="690"/>
      <c r="H115" s="703"/>
      <c r="I115" s="623"/>
      <c r="J115" s="623"/>
      <c r="K115" s="623"/>
      <c r="L115" s="624"/>
      <c r="M115" s="710"/>
      <c r="N115" s="711"/>
      <c r="O115" s="711"/>
      <c r="P115" s="711"/>
      <c r="Q115" s="711"/>
      <c r="R115" s="711"/>
      <c r="S115" s="711"/>
      <c r="T115" s="711"/>
      <c r="U115" s="711"/>
      <c r="V115" s="711"/>
      <c r="W115" s="711"/>
      <c r="X115" s="711"/>
      <c r="Y115" s="712"/>
      <c r="Z115" s="707"/>
      <c r="AA115" s="708"/>
      <c r="AB115" s="708"/>
      <c r="AC115" s="708"/>
      <c r="AD115" s="703"/>
      <c r="AE115" s="623"/>
      <c r="AF115" s="623"/>
      <c r="AG115" s="623"/>
      <c r="AH115" s="624"/>
      <c r="AI115" s="710"/>
      <c r="AJ115" s="711"/>
      <c r="AK115" s="711"/>
      <c r="AL115" s="711"/>
      <c r="AM115" s="711"/>
      <c r="AN115" s="711"/>
      <c r="AO115" s="711"/>
      <c r="AP115" s="711"/>
      <c r="AQ115" s="711"/>
      <c r="AR115" s="711"/>
      <c r="AS115" s="711"/>
      <c r="AT115" s="711"/>
      <c r="AU115" s="712"/>
      <c r="AV115" s="707"/>
      <c r="AW115" s="708"/>
      <c r="AX115" s="708"/>
      <c r="AY115" s="713"/>
    </row>
    <row r="116" spans="2:51" ht="24.75" customHeight="1" x14ac:dyDescent="0.15">
      <c r="B116" s="688"/>
      <c r="C116" s="689"/>
      <c r="D116" s="689"/>
      <c r="E116" s="689"/>
      <c r="F116" s="689"/>
      <c r="G116" s="690"/>
      <c r="H116" s="729"/>
      <c r="I116" s="591"/>
      <c r="J116" s="591"/>
      <c r="K116" s="591"/>
      <c r="L116" s="592"/>
      <c r="M116" s="730"/>
      <c r="N116" s="731"/>
      <c r="O116" s="731"/>
      <c r="P116" s="731"/>
      <c r="Q116" s="731"/>
      <c r="R116" s="731"/>
      <c r="S116" s="731"/>
      <c r="T116" s="731"/>
      <c r="U116" s="731"/>
      <c r="V116" s="731"/>
      <c r="W116" s="731"/>
      <c r="X116" s="731"/>
      <c r="Y116" s="732"/>
      <c r="Z116" s="733"/>
      <c r="AA116" s="734"/>
      <c r="AB116" s="734"/>
      <c r="AC116" s="734"/>
      <c r="AD116" s="729"/>
      <c r="AE116" s="591"/>
      <c r="AF116" s="591"/>
      <c r="AG116" s="591"/>
      <c r="AH116" s="592"/>
      <c r="AI116" s="730"/>
      <c r="AJ116" s="731"/>
      <c r="AK116" s="731"/>
      <c r="AL116" s="731"/>
      <c r="AM116" s="731"/>
      <c r="AN116" s="731"/>
      <c r="AO116" s="731"/>
      <c r="AP116" s="731"/>
      <c r="AQ116" s="731"/>
      <c r="AR116" s="731"/>
      <c r="AS116" s="731"/>
      <c r="AT116" s="731"/>
      <c r="AU116" s="732"/>
      <c r="AV116" s="733"/>
      <c r="AW116" s="734"/>
      <c r="AX116" s="734"/>
      <c r="AY116" s="735"/>
    </row>
    <row r="117" spans="2:51" ht="24.75" customHeight="1" thickBot="1" x14ac:dyDescent="0.2">
      <c r="B117" s="691"/>
      <c r="C117" s="692"/>
      <c r="D117" s="692"/>
      <c r="E117" s="692"/>
      <c r="F117" s="692"/>
      <c r="G117" s="693"/>
      <c r="H117" s="752" t="s">
        <v>21</v>
      </c>
      <c r="I117" s="753"/>
      <c r="J117" s="753"/>
      <c r="K117" s="753"/>
      <c r="L117" s="753"/>
      <c r="M117" s="754"/>
      <c r="N117" s="755"/>
      <c r="O117" s="755"/>
      <c r="P117" s="755"/>
      <c r="Q117" s="755"/>
      <c r="R117" s="755"/>
      <c r="S117" s="755"/>
      <c r="T117" s="755"/>
      <c r="U117" s="755"/>
      <c r="V117" s="755"/>
      <c r="W117" s="755"/>
      <c r="X117" s="755"/>
      <c r="Y117" s="756"/>
      <c r="Z117" s="757">
        <f>SUM(Z109:AC116)</f>
        <v>0</v>
      </c>
      <c r="AA117" s="758"/>
      <c r="AB117" s="758"/>
      <c r="AC117" s="759"/>
      <c r="AD117" s="752" t="s">
        <v>21</v>
      </c>
      <c r="AE117" s="753"/>
      <c r="AF117" s="753"/>
      <c r="AG117" s="753"/>
      <c r="AH117" s="753"/>
      <c r="AI117" s="754"/>
      <c r="AJ117" s="755"/>
      <c r="AK117" s="755"/>
      <c r="AL117" s="755"/>
      <c r="AM117" s="755"/>
      <c r="AN117" s="755"/>
      <c r="AO117" s="755"/>
      <c r="AP117" s="755"/>
      <c r="AQ117" s="755"/>
      <c r="AR117" s="755"/>
      <c r="AS117" s="755"/>
      <c r="AT117" s="755"/>
      <c r="AU117" s="756"/>
      <c r="AV117" s="757">
        <f>SUM(AV109:AY116)</f>
        <v>0</v>
      </c>
      <c r="AW117" s="758"/>
      <c r="AX117" s="758"/>
      <c r="AY117" s="760"/>
    </row>
    <row r="120" spans="2:51" ht="14.4" x14ac:dyDescent="0.15">
      <c r="C120" s="24" t="s">
        <v>82</v>
      </c>
    </row>
    <row r="121" spans="2:51" x14ac:dyDescent="0.15">
      <c r="C121" t="s">
        <v>83</v>
      </c>
    </row>
    <row r="122" spans="2:51" ht="34.549999999999997" customHeight="1" x14ac:dyDescent="0.15">
      <c r="B122" s="749"/>
      <c r="C122" s="749"/>
      <c r="D122" s="750" t="s">
        <v>84</v>
      </c>
      <c r="E122" s="750"/>
      <c r="F122" s="750"/>
      <c r="G122" s="750"/>
      <c r="H122" s="750"/>
      <c r="I122" s="750"/>
      <c r="J122" s="750"/>
      <c r="K122" s="750"/>
      <c r="L122" s="750"/>
      <c r="M122" s="750"/>
      <c r="N122" s="750" t="s">
        <v>85</v>
      </c>
      <c r="O122" s="750"/>
      <c r="P122" s="750"/>
      <c r="Q122" s="750"/>
      <c r="R122" s="750"/>
      <c r="S122" s="750"/>
      <c r="T122" s="750"/>
      <c r="U122" s="750"/>
      <c r="V122" s="750"/>
      <c r="W122" s="750"/>
      <c r="X122" s="750"/>
      <c r="Y122" s="750"/>
      <c r="Z122" s="750"/>
      <c r="AA122" s="750"/>
      <c r="AB122" s="750"/>
      <c r="AC122" s="750"/>
      <c r="AD122" s="750"/>
      <c r="AE122" s="750"/>
      <c r="AF122" s="750"/>
      <c r="AG122" s="750"/>
      <c r="AH122" s="750"/>
      <c r="AI122" s="750"/>
      <c r="AJ122" s="750"/>
      <c r="AK122" s="750"/>
      <c r="AL122" s="751" t="s">
        <v>86</v>
      </c>
      <c r="AM122" s="750"/>
      <c r="AN122" s="750"/>
      <c r="AO122" s="750"/>
      <c r="AP122" s="750"/>
      <c r="AQ122" s="750"/>
      <c r="AR122" s="750" t="s">
        <v>87</v>
      </c>
      <c r="AS122" s="750"/>
      <c r="AT122" s="750"/>
      <c r="AU122" s="750"/>
      <c r="AV122" s="750" t="s">
        <v>88</v>
      </c>
      <c r="AW122" s="750"/>
      <c r="AX122" s="750"/>
    </row>
    <row r="123" spans="2:51" ht="51.05" customHeight="1" x14ac:dyDescent="0.15">
      <c r="B123" s="749">
        <v>1</v>
      </c>
      <c r="C123" s="749">
        <v>1</v>
      </c>
      <c r="D123" s="761" t="s">
        <v>133</v>
      </c>
      <c r="E123" s="761"/>
      <c r="F123" s="761"/>
      <c r="G123" s="761"/>
      <c r="H123" s="761"/>
      <c r="I123" s="761"/>
      <c r="J123" s="761"/>
      <c r="K123" s="761"/>
      <c r="L123" s="761"/>
      <c r="M123" s="761"/>
      <c r="N123" s="1836" t="s">
        <v>643</v>
      </c>
      <c r="O123" s="1836"/>
      <c r="P123" s="1836"/>
      <c r="Q123" s="1836"/>
      <c r="R123" s="1836"/>
      <c r="S123" s="1836"/>
      <c r="T123" s="1836"/>
      <c r="U123" s="1836"/>
      <c r="V123" s="1836"/>
      <c r="W123" s="1836"/>
      <c r="X123" s="1836"/>
      <c r="Y123" s="1836"/>
      <c r="Z123" s="1836"/>
      <c r="AA123" s="1836"/>
      <c r="AB123" s="1836"/>
      <c r="AC123" s="1836"/>
      <c r="AD123" s="1836"/>
      <c r="AE123" s="1836"/>
      <c r="AF123" s="1836"/>
      <c r="AG123" s="1836"/>
      <c r="AH123" s="1836"/>
      <c r="AI123" s="1836"/>
      <c r="AJ123" s="1836"/>
      <c r="AK123" s="1836"/>
      <c r="AL123" s="766">
        <v>6104</v>
      </c>
      <c r="AM123" s="767"/>
      <c r="AN123" s="767"/>
      <c r="AO123" s="767"/>
      <c r="AP123" s="767"/>
      <c r="AQ123" s="767"/>
      <c r="AR123" s="768" t="s">
        <v>119</v>
      </c>
      <c r="AS123" s="768"/>
      <c r="AT123" s="768"/>
      <c r="AU123" s="768"/>
      <c r="AV123" s="768" t="s">
        <v>119</v>
      </c>
      <c r="AW123" s="768"/>
      <c r="AX123" s="768"/>
    </row>
    <row r="124" spans="2:51" ht="51.05" customHeight="1" x14ac:dyDescent="0.15">
      <c r="B124" s="749">
        <v>2</v>
      </c>
      <c r="C124" s="749">
        <v>1</v>
      </c>
      <c r="D124" s="761" t="s">
        <v>137</v>
      </c>
      <c r="E124" s="761"/>
      <c r="F124" s="761"/>
      <c r="G124" s="761"/>
      <c r="H124" s="761"/>
      <c r="I124" s="761"/>
      <c r="J124" s="761"/>
      <c r="K124" s="761"/>
      <c r="L124" s="761"/>
      <c r="M124" s="761"/>
      <c r="N124" s="1836" t="s">
        <v>644</v>
      </c>
      <c r="O124" s="1836"/>
      <c r="P124" s="1836"/>
      <c r="Q124" s="1836"/>
      <c r="R124" s="1836"/>
      <c r="S124" s="1836"/>
      <c r="T124" s="1836"/>
      <c r="U124" s="1836"/>
      <c r="V124" s="1836"/>
      <c r="W124" s="1836"/>
      <c r="X124" s="1836"/>
      <c r="Y124" s="1836"/>
      <c r="Z124" s="1836"/>
      <c r="AA124" s="1836"/>
      <c r="AB124" s="1836"/>
      <c r="AC124" s="1836"/>
      <c r="AD124" s="1836"/>
      <c r="AE124" s="1836"/>
      <c r="AF124" s="1836"/>
      <c r="AG124" s="1836"/>
      <c r="AH124" s="1836"/>
      <c r="AI124" s="1836"/>
      <c r="AJ124" s="1836"/>
      <c r="AK124" s="1836"/>
      <c r="AL124" s="766">
        <v>5949</v>
      </c>
      <c r="AM124" s="767"/>
      <c r="AN124" s="767"/>
      <c r="AO124" s="767"/>
      <c r="AP124" s="767"/>
      <c r="AQ124" s="767"/>
      <c r="AR124" s="768" t="s">
        <v>119</v>
      </c>
      <c r="AS124" s="768"/>
      <c r="AT124" s="768"/>
      <c r="AU124" s="768"/>
      <c r="AV124" s="768" t="s">
        <v>119</v>
      </c>
      <c r="AW124" s="768"/>
      <c r="AX124" s="768"/>
    </row>
    <row r="125" spans="2:51" ht="51.05" customHeight="1" x14ac:dyDescent="0.15">
      <c r="B125" s="749">
        <v>3</v>
      </c>
      <c r="C125" s="749">
        <v>1</v>
      </c>
      <c r="D125" s="761" t="s">
        <v>138</v>
      </c>
      <c r="E125" s="761"/>
      <c r="F125" s="761"/>
      <c r="G125" s="761"/>
      <c r="H125" s="761"/>
      <c r="I125" s="761"/>
      <c r="J125" s="761"/>
      <c r="K125" s="761"/>
      <c r="L125" s="761"/>
      <c r="M125" s="761"/>
      <c r="N125" s="1836" t="s">
        <v>645</v>
      </c>
      <c r="O125" s="1836"/>
      <c r="P125" s="1836"/>
      <c r="Q125" s="1836"/>
      <c r="R125" s="1836"/>
      <c r="S125" s="1836"/>
      <c r="T125" s="1836"/>
      <c r="U125" s="1836"/>
      <c r="V125" s="1836"/>
      <c r="W125" s="1836"/>
      <c r="X125" s="1836"/>
      <c r="Y125" s="1836"/>
      <c r="Z125" s="1836"/>
      <c r="AA125" s="1836"/>
      <c r="AB125" s="1836"/>
      <c r="AC125" s="1836"/>
      <c r="AD125" s="1836"/>
      <c r="AE125" s="1836"/>
      <c r="AF125" s="1836"/>
      <c r="AG125" s="1836"/>
      <c r="AH125" s="1836"/>
      <c r="AI125" s="1836"/>
      <c r="AJ125" s="1836"/>
      <c r="AK125" s="1836"/>
      <c r="AL125" s="766">
        <v>672</v>
      </c>
      <c r="AM125" s="767"/>
      <c r="AN125" s="767"/>
      <c r="AO125" s="767"/>
      <c r="AP125" s="767"/>
      <c r="AQ125" s="767"/>
      <c r="AR125" s="768" t="s">
        <v>119</v>
      </c>
      <c r="AS125" s="768"/>
      <c r="AT125" s="768"/>
      <c r="AU125" s="768"/>
      <c r="AV125" s="768" t="s">
        <v>119</v>
      </c>
      <c r="AW125" s="768"/>
      <c r="AX125" s="768"/>
    </row>
    <row r="126" spans="2:51" ht="51.05" customHeight="1" x14ac:dyDescent="0.15">
      <c r="B126" s="749">
        <v>4</v>
      </c>
      <c r="C126" s="749">
        <v>1</v>
      </c>
      <c r="D126" s="761" t="s">
        <v>142</v>
      </c>
      <c r="E126" s="761"/>
      <c r="F126" s="761"/>
      <c r="G126" s="761"/>
      <c r="H126" s="761"/>
      <c r="I126" s="761"/>
      <c r="J126" s="761"/>
      <c r="K126" s="761"/>
      <c r="L126" s="761"/>
      <c r="M126" s="761"/>
      <c r="N126" s="1836" t="s">
        <v>646</v>
      </c>
      <c r="O126" s="1836"/>
      <c r="P126" s="1836"/>
      <c r="Q126" s="1836"/>
      <c r="R126" s="1836"/>
      <c r="S126" s="1836"/>
      <c r="T126" s="1836"/>
      <c r="U126" s="1836"/>
      <c r="V126" s="1836"/>
      <c r="W126" s="1836"/>
      <c r="X126" s="1836"/>
      <c r="Y126" s="1836"/>
      <c r="Z126" s="1836"/>
      <c r="AA126" s="1836"/>
      <c r="AB126" s="1836"/>
      <c r="AC126" s="1836"/>
      <c r="AD126" s="1836"/>
      <c r="AE126" s="1836"/>
      <c r="AF126" s="1836"/>
      <c r="AG126" s="1836"/>
      <c r="AH126" s="1836"/>
      <c r="AI126" s="1836"/>
      <c r="AJ126" s="1836"/>
      <c r="AK126" s="1836"/>
      <c r="AL126" s="766">
        <v>560</v>
      </c>
      <c r="AM126" s="767"/>
      <c r="AN126" s="767"/>
      <c r="AO126" s="767"/>
      <c r="AP126" s="767"/>
      <c r="AQ126" s="767"/>
      <c r="AR126" s="768" t="s">
        <v>119</v>
      </c>
      <c r="AS126" s="768"/>
      <c r="AT126" s="768"/>
      <c r="AU126" s="768"/>
      <c r="AV126" s="768" t="s">
        <v>119</v>
      </c>
      <c r="AW126" s="768"/>
      <c r="AX126" s="768"/>
    </row>
    <row r="127" spans="2:51" ht="51.05" customHeight="1" x14ac:dyDescent="0.15">
      <c r="B127" s="749">
        <v>5</v>
      </c>
      <c r="C127" s="749">
        <v>1</v>
      </c>
      <c r="D127" s="761" t="s">
        <v>132</v>
      </c>
      <c r="E127" s="761"/>
      <c r="F127" s="761"/>
      <c r="G127" s="761"/>
      <c r="H127" s="761"/>
      <c r="I127" s="761"/>
      <c r="J127" s="761"/>
      <c r="K127" s="761"/>
      <c r="L127" s="761"/>
      <c r="M127" s="761"/>
      <c r="N127" s="1836" t="s">
        <v>647</v>
      </c>
      <c r="O127" s="1836"/>
      <c r="P127" s="1836"/>
      <c r="Q127" s="1836"/>
      <c r="R127" s="1836"/>
      <c r="S127" s="1836"/>
      <c r="T127" s="1836"/>
      <c r="U127" s="1836"/>
      <c r="V127" s="1836"/>
      <c r="W127" s="1836"/>
      <c r="X127" s="1836"/>
      <c r="Y127" s="1836"/>
      <c r="Z127" s="1836"/>
      <c r="AA127" s="1836"/>
      <c r="AB127" s="1836"/>
      <c r="AC127" s="1836"/>
      <c r="AD127" s="1836"/>
      <c r="AE127" s="1836"/>
      <c r="AF127" s="1836"/>
      <c r="AG127" s="1836"/>
      <c r="AH127" s="1836"/>
      <c r="AI127" s="1836"/>
      <c r="AJ127" s="1836"/>
      <c r="AK127" s="1836"/>
      <c r="AL127" s="766">
        <v>385</v>
      </c>
      <c r="AM127" s="767"/>
      <c r="AN127" s="767"/>
      <c r="AO127" s="767"/>
      <c r="AP127" s="767"/>
      <c r="AQ127" s="767"/>
      <c r="AR127" s="768" t="s">
        <v>119</v>
      </c>
      <c r="AS127" s="768"/>
      <c r="AT127" s="768"/>
      <c r="AU127" s="768"/>
      <c r="AV127" s="768" t="s">
        <v>119</v>
      </c>
      <c r="AW127" s="768"/>
      <c r="AX127" s="768"/>
    </row>
    <row r="128" spans="2:51" ht="51.05" customHeight="1" x14ac:dyDescent="0.15">
      <c r="B128" s="749">
        <v>6</v>
      </c>
      <c r="C128" s="749">
        <v>1</v>
      </c>
      <c r="D128" s="761" t="s">
        <v>143</v>
      </c>
      <c r="E128" s="761"/>
      <c r="F128" s="761"/>
      <c r="G128" s="761"/>
      <c r="H128" s="761"/>
      <c r="I128" s="761"/>
      <c r="J128" s="761"/>
      <c r="K128" s="761"/>
      <c r="L128" s="761"/>
      <c r="M128" s="761"/>
      <c r="N128" s="1836" t="s">
        <v>648</v>
      </c>
      <c r="O128" s="1836"/>
      <c r="P128" s="1836"/>
      <c r="Q128" s="1836"/>
      <c r="R128" s="1836"/>
      <c r="S128" s="1836"/>
      <c r="T128" s="1836"/>
      <c r="U128" s="1836"/>
      <c r="V128" s="1836"/>
      <c r="W128" s="1836"/>
      <c r="X128" s="1836"/>
      <c r="Y128" s="1836"/>
      <c r="Z128" s="1836"/>
      <c r="AA128" s="1836"/>
      <c r="AB128" s="1836"/>
      <c r="AC128" s="1836"/>
      <c r="AD128" s="1836"/>
      <c r="AE128" s="1836"/>
      <c r="AF128" s="1836"/>
      <c r="AG128" s="1836"/>
      <c r="AH128" s="1836"/>
      <c r="AI128" s="1836"/>
      <c r="AJ128" s="1836"/>
      <c r="AK128" s="1836"/>
      <c r="AL128" s="766">
        <v>379</v>
      </c>
      <c r="AM128" s="767"/>
      <c r="AN128" s="767"/>
      <c r="AO128" s="767"/>
      <c r="AP128" s="767"/>
      <c r="AQ128" s="767"/>
      <c r="AR128" s="768" t="s">
        <v>119</v>
      </c>
      <c r="AS128" s="768"/>
      <c r="AT128" s="768"/>
      <c r="AU128" s="768"/>
      <c r="AV128" s="768" t="s">
        <v>119</v>
      </c>
      <c r="AW128" s="768"/>
      <c r="AX128" s="768"/>
    </row>
    <row r="129" spans="2:50" ht="51.05" customHeight="1" x14ac:dyDescent="0.15">
      <c r="B129" s="749">
        <v>7</v>
      </c>
      <c r="C129" s="749">
        <v>1</v>
      </c>
      <c r="D129" s="761" t="s">
        <v>136</v>
      </c>
      <c r="E129" s="761"/>
      <c r="F129" s="761"/>
      <c r="G129" s="761"/>
      <c r="H129" s="761"/>
      <c r="I129" s="761"/>
      <c r="J129" s="761"/>
      <c r="K129" s="761"/>
      <c r="L129" s="761"/>
      <c r="M129" s="761"/>
      <c r="N129" s="1836" t="s">
        <v>649</v>
      </c>
      <c r="O129" s="1836"/>
      <c r="P129" s="1836"/>
      <c r="Q129" s="1836"/>
      <c r="R129" s="1836"/>
      <c r="S129" s="1836"/>
      <c r="T129" s="1836"/>
      <c r="U129" s="1836"/>
      <c r="V129" s="1836"/>
      <c r="W129" s="1836"/>
      <c r="X129" s="1836"/>
      <c r="Y129" s="1836"/>
      <c r="Z129" s="1836"/>
      <c r="AA129" s="1836"/>
      <c r="AB129" s="1836"/>
      <c r="AC129" s="1836"/>
      <c r="AD129" s="1836"/>
      <c r="AE129" s="1836"/>
      <c r="AF129" s="1836"/>
      <c r="AG129" s="1836"/>
      <c r="AH129" s="1836"/>
      <c r="AI129" s="1836"/>
      <c r="AJ129" s="1836"/>
      <c r="AK129" s="1836"/>
      <c r="AL129" s="766">
        <v>212</v>
      </c>
      <c r="AM129" s="767"/>
      <c r="AN129" s="767"/>
      <c r="AO129" s="767"/>
      <c r="AP129" s="767"/>
      <c r="AQ129" s="767"/>
      <c r="AR129" s="768" t="s">
        <v>119</v>
      </c>
      <c r="AS129" s="768"/>
      <c r="AT129" s="768"/>
      <c r="AU129" s="768"/>
      <c r="AV129" s="768" t="s">
        <v>119</v>
      </c>
      <c r="AW129" s="768"/>
      <c r="AX129" s="768"/>
    </row>
    <row r="130" spans="2:50" ht="51.05" customHeight="1" x14ac:dyDescent="0.15">
      <c r="B130" s="749">
        <v>8</v>
      </c>
      <c r="C130" s="749">
        <v>1</v>
      </c>
      <c r="D130" s="761" t="s">
        <v>141</v>
      </c>
      <c r="E130" s="761"/>
      <c r="F130" s="761"/>
      <c r="G130" s="761"/>
      <c r="H130" s="761"/>
      <c r="I130" s="761"/>
      <c r="J130" s="761"/>
      <c r="K130" s="761"/>
      <c r="L130" s="761"/>
      <c r="M130" s="761"/>
      <c r="N130" s="1836" t="s">
        <v>650</v>
      </c>
      <c r="O130" s="1836"/>
      <c r="P130" s="1836"/>
      <c r="Q130" s="1836"/>
      <c r="R130" s="1836"/>
      <c r="S130" s="1836"/>
      <c r="T130" s="1836"/>
      <c r="U130" s="1836"/>
      <c r="V130" s="1836"/>
      <c r="W130" s="1836"/>
      <c r="X130" s="1836"/>
      <c r="Y130" s="1836"/>
      <c r="Z130" s="1836"/>
      <c r="AA130" s="1836"/>
      <c r="AB130" s="1836"/>
      <c r="AC130" s="1836"/>
      <c r="AD130" s="1836"/>
      <c r="AE130" s="1836"/>
      <c r="AF130" s="1836"/>
      <c r="AG130" s="1836"/>
      <c r="AH130" s="1836"/>
      <c r="AI130" s="1836"/>
      <c r="AJ130" s="1836"/>
      <c r="AK130" s="1836"/>
      <c r="AL130" s="766">
        <v>156</v>
      </c>
      <c r="AM130" s="767"/>
      <c r="AN130" s="767"/>
      <c r="AO130" s="767"/>
      <c r="AP130" s="767"/>
      <c r="AQ130" s="767"/>
      <c r="AR130" s="768" t="s">
        <v>119</v>
      </c>
      <c r="AS130" s="768"/>
      <c r="AT130" s="768"/>
      <c r="AU130" s="768"/>
      <c r="AV130" s="768" t="s">
        <v>119</v>
      </c>
      <c r="AW130" s="768"/>
      <c r="AX130" s="768"/>
    </row>
    <row r="131" spans="2:50" ht="51.05" customHeight="1" x14ac:dyDescent="0.15">
      <c r="B131" s="749">
        <v>9</v>
      </c>
      <c r="C131" s="749">
        <v>1</v>
      </c>
      <c r="D131" s="761" t="s">
        <v>134</v>
      </c>
      <c r="E131" s="761"/>
      <c r="F131" s="761"/>
      <c r="G131" s="761"/>
      <c r="H131" s="761"/>
      <c r="I131" s="761"/>
      <c r="J131" s="761"/>
      <c r="K131" s="761"/>
      <c r="L131" s="761"/>
      <c r="M131" s="761"/>
      <c r="N131" s="1836" t="s">
        <v>651</v>
      </c>
      <c r="O131" s="1836"/>
      <c r="P131" s="1836"/>
      <c r="Q131" s="1836"/>
      <c r="R131" s="1836"/>
      <c r="S131" s="1836"/>
      <c r="T131" s="1836"/>
      <c r="U131" s="1836"/>
      <c r="V131" s="1836"/>
      <c r="W131" s="1836"/>
      <c r="X131" s="1836"/>
      <c r="Y131" s="1836"/>
      <c r="Z131" s="1836"/>
      <c r="AA131" s="1836"/>
      <c r="AB131" s="1836"/>
      <c r="AC131" s="1836"/>
      <c r="AD131" s="1836"/>
      <c r="AE131" s="1836"/>
      <c r="AF131" s="1836"/>
      <c r="AG131" s="1836"/>
      <c r="AH131" s="1836"/>
      <c r="AI131" s="1836"/>
      <c r="AJ131" s="1836"/>
      <c r="AK131" s="1836"/>
      <c r="AL131" s="766">
        <v>125</v>
      </c>
      <c r="AM131" s="767"/>
      <c r="AN131" s="767"/>
      <c r="AO131" s="767"/>
      <c r="AP131" s="767"/>
      <c r="AQ131" s="767"/>
      <c r="AR131" s="768" t="s">
        <v>119</v>
      </c>
      <c r="AS131" s="768"/>
      <c r="AT131" s="768"/>
      <c r="AU131" s="768"/>
      <c r="AV131" s="768" t="s">
        <v>119</v>
      </c>
      <c r="AW131" s="768"/>
      <c r="AX131" s="768"/>
    </row>
    <row r="132" spans="2:50" ht="24.05" customHeight="1" x14ac:dyDescent="0.15">
      <c r="B132" s="749">
        <v>10</v>
      </c>
      <c r="C132" s="749">
        <v>1</v>
      </c>
      <c r="D132" s="761"/>
      <c r="E132" s="761"/>
      <c r="F132" s="761"/>
      <c r="G132" s="761"/>
      <c r="H132" s="761"/>
      <c r="I132" s="761"/>
      <c r="J132" s="761"/>
      <c r="K132" s="761"/>
      <c r="L132" s="761"/>
      <c r="M132" s="761"/>
      <c r="N132" s="1836"/>
      <c r="O132" s="1836"/>
      <c r="P132" s="1836"/>
      <c r="Q132" s="1836"/>
      <c r="R132" s="1836"/>
      <c r="S132" s="1836"/>
      <c r="T132" s="1836"/>
      <c r="U132" s="1836"/>
      <c r="V132" s="1836"/>
      <c r="W132" s="1836"/>
      <c r="X132" s="1836"/>
      <c r="Y132" s="1836"/>
      <c r="Z132" s="1836"/>
      <c r="AA132" s="1836"/>
      <c r="AB132" s="1836"/>
      <c r="AC132" s="1836"/>
      <c r="AD132" s="1836"/>
      <c r="AE132" s="1836"/>
      <c r="AF132" s="1836"/>
      <c r="AG132" s="1836"/>
      <c r="AH132" s="1836"/>
      <c r="AI132" s="1836"/>
      <c r="AJ132" s="1836"/>
      <c r="AK132" s="1836"/>
      <c r="AL132" s="1836"/>
      <c r="AM132" s="761"/>
      <c r="AN132" s="761"/>
      <c r="AO132" s="761"/>
      <c r="AP132" s="761"/>
      <c r="AQ132" s="761"/>
      <c r="AR132" s="761"/>
      <c r="AS132" s="761"/>
      <c r="AT132" s="761"/>
      <c r="AU132" s="761"/>
      <c r="AV132" s="761"/>
      <c r="AW132" s="761"/>
      <c r="AX132" s="761"/>
    </row>
    <row r="134" spans="2:50" ht="23.25" hidden="1" customHeight="1" x14ac:dyDescent="0.15">
      <c r="B134" t="s">
        <v>89</v>
      </c>
    </row>
    <row r="135" spans="2:50" ht="36" hidden="1" customHeight="1" x14ac:dyDescent="0.15">
      <c r="B135" s="750" t="s">
        <v>90</v>
      </c>
      <c r="C135" s="750"/>
      <c r="D135" s="750"/>
      <c r="E135" s="750"/>
      <c r="F135" s="750"/>
      <c r="G135" s="750"/>
      <c r="H135" s="750"/>
      <c r="I135" s="768"/>
      <c r="J135" s="768"/>
      <c r="K135" s="768"/>
      <c r="L135" s="768"/>
      <c r="M135" s="768"/>
      <c r="N135" s="768"/>
      <c r="O135" s="768"/>
      <c r="P135" s="768"/>
      <c r="Q135" s="768"/>
      <c r="R135" s="768"/>
      <c r="S135" s="768"/>
      <c r="T135" s="768"/>
      <c r="U135" s="768"/>
      <c r="V135" s="768"/>
      <c r="W135" s="768"/>
      <c r="X135" s="768"/>
      <c r="Y135" s="768"/>
    </row>
    <row r="136" spans="2:50" ht="36" hidden="1" customHeight="1" x14ac:dyDescent="0.15">
      <c r="B136" s="769" t="s">
        <v>91</v>
      </c>
      <c r="C136" s="770"/>
      <c r="D136" s="770"/>
      <c r="E136" s="770"/>
      <c r="F136" s="770"/>
      <c r="G136" s="770"/>
      <c r="H136" s="771"/>
      <c r="I136" s="764" t="s">
        <v>92</v>
      </c>
      <c r="J136" s="741"/>
      <c r="K136" s="741"/>
      <c r="L136" s="741"/>
      <c r="M136" s="765"/>
      <c r="N136" s="772" t="s">
        <v>93</v>
      </c>
      <c r="O136" s="770"/>
      <c r="P136" s="770"/>
      <c r="Q136" s="770"/>
      <c r="R136" s="770"/>
      <c r="S136" s="770"/>
      <c r="T136" s="771"/>
      <c r="U136" s="764" t="s">
        <v>92</v>
      </c>
      <c r="V136" s="741"/>
      <c r="W136" s="741"/>
      <c r="X136" s="741"/>
      <c r="Y136" s="765"/>
      <c r="Z136" s="772" t="s">
        <v>94</v>
      </c>
      <c r="AA136" s="770"/>
      <c r="AB136" s="770"/>
      <c r="AC136" s="770"/>
      <c r="AD136" s="770"/>
      <c r="AE136" s="770"/>
      <c r="AF136" s="771"/>
      <c r="AG136" s="764" t="s">
        <v>92</v>
      </c>
      <c r="AH136" s="741"/>
      <c r="AI136" s="741"/>
      <c r="AJ136" s="741"/>
      <c r="AK136" s="765"/>
      <c r="AL136" s="772" t="s">
        <v>95</v>
      </c>
      <c r="AM136" s="770"/>
      <c r="AN136" s="770"/>
      <c r="AO136" s="770"/>
      <c r="AP136" s="770"/>
      <c r="AQ136" s="770"/>
      <c r="AR136" s="771"/>
      <c r="AS136" s="764" t="s">
        <v>92</v>
      </c>
      <c r="AT136" s="741"/>
      <c r="AU136" s="741"/>
      <c r="AV136" s="741"/>
      <c r="AW136" s="765"/>
    </row>
    <row r="137" spans="2:50" ht="36" hidden="1" customHeight="1" x14ac:dyDescent="0.15">
      <c r="B137" s="772" t="s">
        <v>96</v>
      </c>
      <c r="C137" s="770"/>
      <c r="D137" s="770"/>
      <c r="E137" s="770"/>
      <c r="F137" s="770"/>
      <c r="G137" s="770"/>
      <c r="H137" s="771"/>
      <c r="I137" s="773"/>
      <c r="J137" s="774"/>
      <c r="K137" s="774"/>
      <c r="L137" s="774"/>
      <c r="M137" s="775"/>
      <c r="N137" s="772" t="s">
        <v>97</v>
      </c>
      <c r="O137" s="770"/>
      <c r="P137" s="770"/>
      <c r="Q137" s="770"/>
      <c r="R137" s="770"/>
      <c r="S137" s="770"/>
      <c r="T137" s="771"/>
      <c r="U137" s="773"/>
      <c r="V137" s="774"/>
      <c r="W137" s="774"/>
      <c r="X137" s="774"/>
      <c r="Y137" s="775"/>
      <c r="Z137" s="772" t="s">
        <v>98</v>
      </c>
      <c r="AA137" s="770"/>
      <c r="AB137" s="770"/>
      <c r="AC137" s="770"/>
      <c r="AD137" s="770"/>
      <c r="AE137" s="770"/>
      <c r="AF137" s="771"/>
      <c r="AG137" s="773"/>
      <c r="AH137" s="774"/>
      <c r="AI137" s="774"/>
      <c r="AJ137" s="774"/>
      <c r="AK137" s="775"/>
      <c r="AL137" s="769" t="s">
        <v>99</v>
      </c>
      <c r="AM137" s="770"/>
      <c r="AN137" s="770"/>
      <c r="AO137" s="770"/>
      <c r="AP137" s="770"/>
      <c r="AQ137" s="770"/>
      <c r="AR137" s="771"/>
      <c r="AS137" s="773"/>
      <c r="AT137" s="774"/>
      <c r="AU137" s="774"/>
      <c r="AV137" s="774"/>
      <c r="AW137" s="775"/>
    </row>
    <row r="138" spans="2:50" hidden="1" x14ac:dyDescent="0.15">
      <c r="C138" t="s">
        <v>100</v>
      </c>
    </row>
    <row r="139" spans="2:50" ht="34.549999999999997" hidden="1" customHeight="1" x14ac:dyDescent="0.15">
      <c r="B139" s="749"/>
      <c r="C139" s="749"/>
      <c r="D139" s="750" t="s">
        <v>84</v>
      </c>
      <c r="E139" s="750"/>
      <c r="F139" s="750"/>
      <c r="G139" s="750"/>
      <c r="H139" s="750"/>
      <c r="I139" s="750"/>
      <c r="J139" s="750"/>
      <c r="K139" s="750"/>
      <c r="L139" s="750"/>
      <c r="M139" s="750"/>
      <c r="N139" s="750" t="s">
        <v>85</v>
      </c>
      <c r="O139" s="750"/>
      <c r="P139" s="750"/>
      <c r="Q139" s="750"/>
      <c r="R139" s="750"/>
      <c r="S139" s="750"/>
      <c r="T139" s="750"/>
      <c r="U139" s="750"/>
      <c r="V139" s="750"/>
      <c r="W139" s="750"/>
      <c r="X139" s="750"/>
      <c r="Y139" s="750"/>
      <c r="Z139" s="750"/>
      <c r="AA139" s="750"/>
      <c r="AB139" s="750"/>
      <c r="AC139" s="750"/>
      <c r="AD139" s="750"/>
      <c r="AE139" s="750"/>
      <c r="AF139" s="750"/>
      <c r="AG139" s="750"/>
      <c r="AH139" s="750"/>
      <c r="AI139" s="750"/>
      <c r="AJ139" s="750"/>
      <c r="AK139" s="750"/>
      <c r="AL139" s="751" t="s">
        <v>86</v>
      </c>
      <c r="AM139" s="750"/>
      <c r="AN139" s="750"/>
      <c r="AO139" s="750"/>
      <c r="AP139" s="750"/>
      <c r="AQ139" s="750"/>
      <c r="AR139" s="750" t="s">
        <v>87</v>
      </c>
      <c r="AS139" s="750"/>
      <c r="AT139" s="750"/>
      <c r="AU139" s="750"/>
      <c r="AV139" s="750" t="s">
        <v>88</v>
      </c>
      <c r="AW139" s="750"/>
      <c r="AX139" s="750"/>
    </row>
    <row r="140" spans="2:50" ht="24.05" hidden="1" customHeight="1" x14ac:dyDescent="0.15">
      <c r="B140" s="749">
        <v>1</v>
      </c>
      <c r="C140" s="749">
        <v>1</v>
      </c>
      <c r="D140" s="4441"/>
      <c r="E140" s="4441"/>
      <c r="F140" s="4441"/>
      <c r="G140" s="4441"/>
      <c r="H140" s="4441"/>
      <c r="I140" s="4441"/>
      <c r="J140" s="4441"/>
      <c r="K140" s="4441"/>
      <c r="L140" s="4441"/>
      <c r="M140" s="4441"/>
      <c r="N140" s="4441"/>
      <c r="O140" s="4441"/>
      <c r="P140" s="4441"/>
      <c r="Q140" s="4441"/>
      <c r="R140" s="4441"/>
      <c r="S140" s="4441"/>
      <c r="T140" s="4441"/>
      <c r="U140" s="4441"/>
      <c r="V140" s="4441"/>
      <c r="W140" s="4441"/>
      <c r="X140" s="4441"/>
      <c r="Y140" s="4441"/>
      <c r="Z140" s="4441"/>
      <c r="AA140" s="4441"/>
      <c r="AB140" s="4441"/>
      <c r="AC140" s="4441"/>
      <c r="AD140" s="4441"/>
      <c r="AE140" s="4441"/>
      <c r="AF140" s="4441"/>
      <c r="AG140" s="4441"/>
      <c r="AH140" s="4441"/>
      <c r="AI140" s="4441"/>
      <c r="AJ140" s="4441"/>
      <c r="AK140" s="4441"/>
      <c r="AL140" s="4442"/>
      <c r="AM140" s="4441"/>
      <c r="AN140" s="4441"/>
      <c r="AO140" s="4441"/>
      <c r="AP140" s="4441"/>
      <c r="AQ140" s="4441"/>
      <c r="AR140" s="4441"/>
      <c r="AS140" s="4441"/>
      <c r="AT140" s="4441"/>
      <c r="AU140" s="4441"/>
      <c r="AV140" s="4441"/>
      <c r="AW140" s="4441"/>
      <c r="AX140" s="4441"/>
    </row>
    <row r="141" spans="2:50" ht="24.05" hidden="1" customHeight="1" x14ac:dyDescent="0.15">
      <c r="B141" s="749">
        <v>2</v>
      </c>
      <c r="C141" s="749">
        <v>1</v>
      </c>
      <c r="D141" s="4441"/>
      <c r="E141" s="4441"/>
      <c r="F141" s="4441"/>
      <c r="G141" s="4441"/>
      <c r="H141" s="4441"/>
      <c r="I141" s="4441"/>
      <c r="J141" s="4441"/>
      <c r="K141" s="4441"/>
      <c r="L141" s="4441"/>
      <c r="M141" s="4441"/>
      <c r="N141" s="4441"/>
      <c r="O141" s="4441"/>
      <c r="P141" s="4441"/>
      <c r="Q141" s="4441"/>
      <c r="R141" s="4441"/>
      <c r="S141" s="4441"/>
      <c r="T141" s="4441"/>
      <c r="U141" s="4441"/>
      <c r="V141" s="4441"/>
      <c r="W141" s="4441"/>
      <c r="X141" s="4441"/>
      <c r="Y141" s="4441"/>
      <c r="Z141" s="4441"/>
      <c r="AA141" s="4441"/>
      <c r="AB141" s="4441"/>
      <c r="AC141" s="4441"/>
      <c r="AD141" s="4441"/>
      <c r="AE141" s="4441"/>
      <c r="AF141" s="4441"/>
      <c r="AG141" s="4441"/>
      <c r="AH141" s="4441"/>
      <c r="AI141" s="4441"/>
      <c r="AJ141" s="4441"/>
      <c r="AK141" s="4441"/>
      <c r="AL141" s="4442"/>
      <c r="AM141" s="4441"/>
      <c r="AN141" s="4441"/>
      <c r="AO141" s="4441"/>
      <c r="AP141" s="4441"/>
      <c r="AQ141" s="4441"/>
      <c r="AR141" s="4441"/>
      <c r="AS141" s="4441"/>
      <c r="AT141" s="4441"/>
      <c r="AU141" s="4441"/>
      <c r="AV141" s="4441"/>
      <c r="AW141" s="4441"/>
      <c r="AX141" s="4441"/>
    </row>
    <row r="142" spans="2:50" ht="24.05" hidden="1" customHeight="1" x14ac:dyDescent="0.15">
      <c r="B142" s="749">
        <v>3</v>
      </c>
      <c r="C142" s="749">
        <v>1</v>
      </c>
      <c r="D142" s="4441"/>
      <c r="E142" s="4441"/>
      <c r="F142" s="4441"/>
      <c r="G142" s="4441"/>
      <c r="H142" s="4441"/>
      <c r="I142" s="4441"/>
      <c r="J142" s="4441"/>
      <c r="K142" s="4441"/>
      <c r="L142" s="4441"/>
      <c r="M142" s="4441"/>
      <c r="N142" s="4441"/>
      <c r="O142" s="4441"/>
      <c r="P142" s="4441"/>
      <c r="Q142" s="4441"/>
      <c r="R142" s="4441"/>
      <c r="S142" s="4441"/>
      <c r="T142" s="4441"/>
      <c r="U142" s="4441"/>
      <c r="V142" s="4441"/>
      <c r="W142" s="4441"/>
      <c r="X142" s="4441"/>
      <c r="Y142" s="4441"/>
      <c r="Z142" s="4441"/>
      <c r="AA142" s="4441"/>
      <c r="AB142" s="4441"/>
      <c r="AC142" s="4441"/>
      <c r="AD142" s="4441"/>
      <c r="AE142" s="4441"/>
      <c r="AF142" s="4441"/>
      <c r="AG142" s="4441"/>
      <c r="AH142" s="4441"/>
      <c r="AI142" s="4441"/>
      <c r="AJ142" s="4441"/>
      <c r="AK142" s="4441"/>
      <c r="AL142" s="4442"/>
      <c r="AM142" s="4441"/>
      <c r="AN142" s="4441"/>
      <c r="AO142" s="4441"/>
      <c r="AP142" s="4441"/>
      <c r="AQ142" s="4441"/>
      <c r="AR142" s="4441"/>
      <c r="AS142" s="4441"/>
      <c r="AT142" s="4441"/>
      <c r="AU142" s="4441"/>
      <c r="AV142" s="4441"/>
      <c r="AW142" s="4441"/>
      <c r="AX142" s="4441"/>
    </row>
    <row r="143" spans="2:50" ht="24.05" hidden="1" customHeight="1" x14ac:dyDescent="0.15">
      <c r="B143" s="749">
        <v>4</v>
      </c>
      <c r="C143" s="749">
        <v>1</v>
      </c>
      <c r="D143" s="4441"/>
      <c r="E143" s="4441"/>
      <c r="F143" s="4441"/>
      <c r="G143" s="4441"/>
      <c r="H143" s="4441"/>
      <c r="I143" s="4441"/>
      <c r="J143" s="4441"/>
      <c r="K143" s="4441"/>
      <c r="L143" s="4441"/>
      <c r="M143" s="4441"/>
      <c r="N143" s="4441"/>
      <c r="O143" s="4441"/>
      <c r="P143" s="4441"/>
      <c r="Q143" s="4441"/>
      <c r="R143" s="4441"/>
      <c r="S143" s="4441"/>
      <c r="T143" s="4441"/>
      <c r="U143" s="4441"/>
      <c r="V143" s="4441"/>
      <c r="W143" s="4441"/>
      <c r="X143" s="4441"/>
      <c r="Y143" s="4441"/>
      <c r="Z143" s="4441"/>
      <c r="AA143" s="4441"/>
      <c r="AB143" s="4441"/>
      <c r="AC143" s="4441"/>
      <c r="AD143" s="4441"/>
      <c r="AE143" s="4441"/>
      <c r="AF143" s="4441"/>
      <c r="AG143" s="4441"/>
      <c r="AH143" s="4441"/>
      <c r="AI143" s="4441"/>
      <c r="AJ143" s="4441"/>
      <c r="AK143" s="4441"/>
      <c r="AL143" s="4442"/>
      <c r="AM143" s="4441"/>
      <c r="AN143" s="4441"/>
      <c r="AO143" s="4441"/>
      <c r="AP143" s="4441"/>
      <c r="AQ143" s="4441"/>
      <c r="AR143" s="4441"/>
      <c r="AS143" s="4441"/>
      <c r="AT143" s="4441"/>
      <c r="AU143" s="4441"/>
      <c r="AV143" s="4441"/>
      <c r="AW143" s="4441"/>
      <c r="AX143" s="4441"/>
    </row>
    <row r="144" spans="2:50" ht="24.05" hidden="1" customHeight="1" x14ac:dyDescent="0.15">
      <c r="B144" s="749">
        <v>5</v>
      </c>
      <c r="C144" s="749">
        <v>1</v>
      </c>
      <c r="D144" s="4441"/>
      <c r="E144" s="4441"/>
      <c r="F144" s="4441"/>
      <c r="G144" s="4441"/>
      <c r="H144" s="4441"/>
      <c r="I144" s="4441"/>
      <c r="J144" s="4441"/>
      <c r="K144" s="4441"/>
      <c r="L144" s="4441"/>
      <c r="M144" s="4441"/>
      <c r="N144" s="4441"/>
      <c r="O144" s="4441"/>
      <c r="P144" s="4441"/>
      <c r="Q144" s="4441"/>
      <c r="R144" s="4441"/>
      <c r="S144" s="4441"/>
      <c r="T144" s="4441"/>
      <c r="U144" s="4441"/>
      <c r="V144" s="4441"/>
      <c r="W144" s="4441"/>
      <c r="X144" s="4441"/>
      <c r="Y144" s="4441"/>
      <c r="Z144" s="4441"/>
      <c r="AA144" s="4441"/>
      <c r="AB144" s="4441"/>
      <c r="AC144" s="4441"/>
      <c r="AD144" s="4441"/>
      <c r="AE144" s="4441"/>
      <c r="AF144" s="4441"/>
      <c r="AG144" s="4441"/>
      <c r="AH144" s="4441"/>
      <c r="AI144" s="4441"/>
      <c r="AJ144" s="4441"/>
      <c r="AK144" s="4441"/>
      <c r="AL144" s="4442"/>
      <c r="AM144" s="4441"/>
      <c r="AN144" s="4441"/>
      <c r="AO144" s="4441"/>
      <c r="AP144" s="4441"/>
      <c r="AQ144" s="4441"/>
      <c r="AR144" s="4441"/>
      <c r="AS144" s="4441"/>
      <c r="AT144" s="4441"/>
      <c r="AU144" s="4441"/>
      <c r="AV144" s="4441"/>
      <c r="AW144" s="4441"/>
      <c r="AX144" s="4441"/>
    </row>
    <row r="145" spans="2:50" ht="24.05" hidden="1" customHeight="1" x14ac:dyDescent="0.15">
      <c r="B145" s="749">
        <v>6</v>
      </c>
      <c r="C145" s="749">
        <v>1</v>
      </c>
      <c r="D145" s="4441"/>
      <c r="E145" s="4441"/>
      <c r="F145" s="4441"/>
      <c r="G145" s="4441"/>
      <c r="H145" s="4441"/>
      <c r="I145" s="4441"/>
      <c r="J145" s="4441"/>
      <c r="K145" s="4441"/>
      <c r="L145" s="4441"/>
      <c r="M145" s="4441"/>
      <c r="N145" s="4441"/>
      <c r="O145" s="4441"/>
      <c r="P145" s="4441"/>
      <c r="Q145" s="4441"/>
      <c r="R145" s="4441"/>
      <c r="S145" s="4441"/>
      <c r="T145" s="4441"/>
      <c r="U145" s="4441"/>
      <c r="V145" s="4441"/>
      <c r="W145" s="4441"/>
      <c r="X145" s="4441"/>
      <c r="Y145" s="4441"/>
      <c r="Z145" s="4441"/>
      <c r="AA145" s="4441"/>
      <c r="AB145" s="4441"/>
      <c r="AC145" s="4441"/>
      <c r="AD145" s="4441"/>
      <c r="AE145" s="4441"/>
      <c r="AF145" s="4441"/>
      <c r="AG145" s="4441"/>
      <c r="AH145" s="4441"/>
      <c r="AI145" s="4441"/>
      <c r="AJ145" s="4441"/>
      <c r="AK145" s="4441"/>
      <c r="AL145" s="4442"/>
      <c r="AM145" s="4441"/>
      <c r="AN145" s="4441"/>
      <c r="AO145" s="4441"/>
      <c r="AP145" s="4441"/>
      <c r="AQ145" s="4441"/>
      <c r="AR145" s="4441"/>
      <c r="AS145" s="4441"/>
      <c r="AT145" s="4441"/>
      <c r="AU145" s="4441"/>
      <c r="AV145" s="4441"/>
      <c r="AW145" s="4441"/>
      <c r="AX145" s="4441"/>
    </row>
    <row r="146" spans="2:50" ht="24.05" hidden="1" customHeight="1" x14ac:dyDescent="0.15">
      <c r="B146" s="749">
        <v>7</v>
      </c>
      <c r="C146" s="749">
        <v>1</v>
      </c>
      <c r="D146" s="4441"/>
      <c r="E146" s="4441"/>
      <c r="F146" s="4441"/>
      <c r="G146" s="4441"/>
      <c r="H146" s="4441"/>
      <c r="I146" s="4441"/>
      <c r="J146" s="4441"/>
      <c r="K146" s="4441"/>
      <c r="L146" s="4441"/>
      <c r="M146" s="4441"/>
      <c r="N146" s="4441"/>
      <c r="O146" s="4441"/>
      <c r="P146" s="4441"/>
      <c r="Q146" s="4441"/>
      <c r="R146" s="4441"/>
      <c r="S146" s="4441"/>
      <c r="T146" s="4441"/>
      <c r="U146" s="4441"/>
      <c r="V146" s="4441"/>
      <c r="W146" s="4441"/>
      <c r="X146" s="4441"/>
      <c r="Y146" s="4441"/>
      <c r="Z146" s="4441"/>
      <c r="AA146" s="4441"/>
      <c r="AB146" s="4441"/>
      <c r="AC146" s="4441"/>
      <c r="AD146" s="4441"/>
      <c r="AE146" s="4441"/>
      <c r="AF146" s="4441"/>
      <c r="AG146" s="4441"/>
      <c r="AH146" s="4441"/>
      <c r="AI146" s="4441"/>
      <c r="AJ146" s="4441"/>
      <c r="AK146" s="4441"/>
      <c r="AL146" s="4442"/>
      <c r="AM146" s="4441"/>
      <c r="AN146" s="4441"/>
      <c r="AO146" s="4441"/>
      <c r="AP146" s="4441"/>
      <c r="AQ146" s="4441"/>
      <c r="AR146" s="4441"/>
      <c r="AS146" s="4441"/>
      <c r="AT146" s="4441"/>
      <c r="AU146" s="4441"/>
      <c r="AV146" s="4441"/>
      <c r="AW146" s="4441"/>
      <c r="AX146" s="4441"/>
    </row>
    <row r="147" spans="2:50" ht="24.05" hidden="1" customHeight="1" x14ac:dyDescent="0.15">
      <c r="B147" s="749">
        <v>8</v>
      </c>
      <c r="C147" s="749">
        <v>1</v>
      </c>
      <c r="D147" s="4441"/>
      <c r="E147" s="4441"/>
      <c r="F147" s="4441"/>
      <c r="G147" s="4441"/>
      <c r="H147" s="4441"/>
      <c r="I147" s="4441"/>
      <c r="J147" s="4441"/>
      <c r="K147" s="4441"/>
      <c r="L147" s="4441"/>
      <c r="M147" s="4441"/>
      <c r="N147" s="4441"/>
      <c r="O147" s="4441"/>
      <c r="P147" s="4441"/>
      <c r="Q147" s="4441"/>
      <c r="R147" s="4441"/>
      <c r="S147" s="4441"/>
      <c r="T147" s="4441"/>
      <c r="U147" s="4441"/>
      <c r="V147" s="4441"/>
      <c r="W147" s="4441"/>
      <c r="X147" s="4441"/>
      <c r="Y147" s="4441"/>
      <c r="Z147" s="4441"/>
      <c r="AA147" s="4441"/>
      <c r="AB147" s="4441"/>
      <c r="AC147" s="4441"/>
      <c r="AD147" s="4441"/>
      <c r="AE147" s="4441"/>
      <c r="AF147" s="4441"/>
      <c r="AG147" s="4441"/>
      <c r="AH147" s="4441"/>
      <c r="AI147" s="4441"/>
      <c r="AJ147" s="4441"/>
      <c r="AK147" s="4441"/>
      <c r="AL147" s="4442"/>
      <c r="AM147" s="4441"/>
      <c r="AN147" s="4441"/>
      <c r="AO147" s="4441"/>
      <c r="AP147" s="4441"/>
      <c r="AQ147" s="4441"/>
      <c r="AR147" s="4441"/>
      <c r="AS147" s="4441"/>
      <c r="AT147" s="4441"/>
      <c r="AU147" s="4441"/>
      <c r="AV147" s="4441"/>
      <c r="AW147" s="4441"/>
      <c r="AX147" s="4441"/>
    </row>
    <row r="148" spans="2:50" ht="24.05" hidden="1" customHeight="1" x14ac:dyDescent="0.15">
      <c r="B148" s="749">
        <v>9</v>
      </c>
      <c r="C148" s="749">
        <v>1</v>
      </c>
      <c r="D148" s="4441"/>
      <c r="E148" s="4441"/>
      <c r="F148" s="4441"/>
      <c r="G148" s="4441"/>
      <c r="H148" s="4441"/>
      <c r="I148" s="4441"/>
      <c r="J148" s="4441"/>
      <c r="K148" s="4441"/>
      <c r="L148" s="4441"/>
      <c r="M148" s="4441"/>
      <c r="N148" s="4441"/>
      <c r="O148" s="4441"/>
      <c r="P148" s="4441"/>
      <c r="Q148" s="4441"/>
      <c r="R148" s="4441"/>
      <c r="S148" s="4441"/>
      <c r="T148" s="4441"/>
      <c r="U148" s="4441"/>
      <c r="V148" s="4441"/>
      <c r="W148" s="4441"/>
      <c r="X148" s="4441"/>
      <c r="Y148" s="4441"/>
      <c r="Z148" s="4441"/>
      <c r="AA148" s="4441"/>
      <c r="AB148" s="4441"/>
      <c r="AC148" s="4441"/>
      <c r="AD148" s="4441"/>
      <c r="AE148" s="4441"/>
      <c r="AF148" s="4441"/>
      <c r="AG148" s="4441"/>
      <c r="AH148" s="4441"/>
      <c r="AI148" s="4441"/>
      <c r="AJ148" s="4441"/>
      <c r="AK148" s="4441"/>
      <c r="AL148" s="4442"/>
      <c r="AM148" s="4441"/>
      <c r="AN148" s="4441"/>
      <c r="AO148" s="4441"/>
      <c r="AP148" s="4441"/>
      <c r="AQ148" s="4441"/>
      <c r="AR148" s="4441"/>
      <c r="AS148" s="4441"/>
      <c r="AT148" s="4441"/>
      <c r="AU148" s="4441"/>
      <c r="AV148" s="4441"/>
      <c r="AW148" s="4441"/>
      <c r="AX148" s="4441"/>
    </row>
    <row r="149" spans="2:50" ht="24.05" hidden="1" customHeight="1" x14ac:dyDescent="0.15">
      <c r="B149" s="749">
        <v>10</v>
      </c>
      <c r="C149" s="749">
        <v>1</v>
      </c>
      <c r="D149" s="4441"/>
      <c r="E149" s="4441"/>
      <c r="F149" s="4441"/>
      <c r="G149" s="4441"/>
      <c r="H149" s="4441"/>
      <c r="I149" s="4441"/>
      <c r="J149" s="4441"/>
      <c r="K149" s="4441"/>
      <c r="L149" s="4441"/>
      <c r="M149" s="4441"/>
      <c r="N149" s="4441"/>
      <c r="O149" s="4441"/>
      <c r="P149" s="4441"/>
      <c r="Q149" s="4441"/>
      <c r="R149" s="4441"/>
      <c r="S149" s="4441"/>
      <c r="T149" s="4441"/>
      <c r="U149" s="4441"/>
      <c r="V149" s="4441"/>
      <c r="W149" s="4441"/>
      <c r="X149" s="4441"/>
      <c r="Y149" s="4441"/>
      <c r="Z149" s="4441"/>
      <c r="AA149" s="4441"/>
      <c r="AB149" s="4441"/>
      <c r="AC149" s="4441"/>
      <c r="AD149" s="4441"/>
      <c r="AE149" s="4441"/>
      <c r="AF149" s="4441"/>
      <c r="AG149" s="4441"/>
      <c r="AH149" s="4441"/>
      <c r="AI149" s="4441"/>
      <c r="AJ149" s="4441"/>
      <c r="AK149" s="4441"/>
      <c r="AL149" s="4442"/>
      <c r="AM149" s="4441"/>
      <c r="AN149" s="4441"/>
      <c r="AO149" s="4441"/>
      <c r="AP149" s="4441"/>
      <c r="AQ149" s="4441"/>
      <c r="AR149" s="4441"/>
      <c r="AS149" s="4441"/>
      <c r="AT149" s="4441"/>
      <c r="AU149" s="4441"/>
      <c r="AV149" s="4441"/>
      <c r="AW149" s="4441"/>
      <c r="AX149" s="4441"/>
    </row>
  </sheetData>
  <mergeCells count="597">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AL137:AR137"/>
    <mergeCell ref="AS137:AW137"/>
    <mergeCell ref="B139:C139"/>
    <mergeCell ref="D139:M139"/>
    <mergeCell ref="N139:AK139"/>
    <mergeCell ref="AL139:AQ139"/>
    <mergeCell ref="AR139:AU139"/>
    <mergeCell ref="AV139:AX139"/>
    <mergeCell ref="Z136:AF136"/>
    <mergeCell ref="AG136:AK136"/>
    <mergeCell ref="AL136:AR136"/>
    <mergeCell ref="AS136:AW136"/>
    <mergeCell ref="B137:H137"/>
    <mergeCell ref="I137:M137"/>
    <mergeCell ref="N137:T137"/>
    <mergeCell ref="U137:Y137"/>
    <mergeCell ref="Z137:AF137"/>
    <mergeCell ref="AG137:AK137"/>
    <mergeCell ref="B135:H135"/>
    <mergeCell ref="I135:Y135"/>
    <mergeCell ref="B136:H136"/>
    <mergeCell ref="I136:M136"/>
    <mergeCell ref="N136:T136"/>
    <mergeCell ref="U136:Y136"/>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B125:C125"/>
    <mergeCell ref="D125:M125"/>
    <mergeCell ref="N125:AK125"/>
    <mergeCell ref="AL125:AQ125"/>
    <mergeCell ref="AR125:AU125"/>
    <mergeCell ref="AV125:AX125"/>
    <mergeCell ref="B124:C124"/>
    <mergeCell ref="D124:M124"/>
    <mergeCell ref="N124:AK124"/>
    <mergeCell ref="AL124:AQ124"/>
    <mergeCell ref="AR124:AU124"/>
    <mergeCell ref="AV124:AX124"/>
    <mergeCell ref="B123:C123"/>
    <mergeCell ref="D123:M123"/>
    <mergeCell ref="N123:AK123"/>
    <mergeCell ref="AL123:AQ123"/>
    <mergeCell ref="AR123:AU123"/>
    <mergeCell ref="AV123:AX123"/>
    <mergeCell ref="B122:C122"/>
    <mergeCell ref="D122:M122"/>
    <mergeCell ref="N122:AK122"/>
    <mergeCell ref="AL122:AQ122"/>
    <mergeCell ref="AR122:AU122"/>
    <mergeCell ref="AV122:AX122"/>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7:AC107"/>
    <mergeCell ref="AD107:AY107"/>
    <mergeCell ref="H108:L108"/>
    <mergeCell ref="M108:Y108"/>
    <mergeCell ref="Z108:AC108"/>
    <mergeCell ref="AD108:AH108"/>
    <mergeCell ref="AI108:AU108"/>
    <mergeCell ref="AV108:AY108"/>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6:AC96"/>
    <mergeCell ref="AD96:AY96"/>
    <mergeCell ref="H97:L97"/>
    <mergeCell ref="M97:Y97"/>
    <mergeCell ref="Z97:AC97"/>
    <mergeCell ref="AD97:AH97"/>
    <mergeCell ref="AI97:AU97"/>
    <mergeCell ref="AV97:AY97"/>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90:L90"/>
    <mergeCell ref="M90:Y90"/>
    <mergeCell ref="Z90:AC90"/>
    <mergeCell ref="AD90:AH90"/>
    <mergeCell ref="AI90:AU90"/>
    <mergeCell ref="AV90:AY90"/>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5:AC85"/>
    <mergeCell ref="AD85:AY85"/>
    <mergeCell ref="H86:L86"/>
    <mergeCell ref="M86:Y86"/>
    <mergeCell ref="Z86:AC86"/>
    <mergeCell ref="AD86:AH86"/>
    <mergeCell ref="AI86:AU86"/>
    <mergeCell ref="AV86:AY86"/>
    <mergeCell ref="H84:L84"/>
    <mergeCell ref="M84:Y84"/>
    <mergeCell ref="Z84:AC84"/>
    <mergeCell ref="AD84:AH84"/>
    <mergeCell ref="AI84:AU84"/>
    <mergeCell ref="AV84:AY84"/>
    <mergeCell ref="H83:L83"/>
    <mergeCell ref="M83:Y83"/>
    <mergeCell ref="Z83:AC83"/>
    <mergeCell ref="AD83:AH83"/>
    <mergeCell ref="AI83:AU83"/>
    <mergeCell ref="AV83:AY83"/>
    <mergeCell ref="H82:L82"/>
    <mergeCell ref="M82:Y82"/>
    <mergeCell ref="Z82:AC82"/>
    <mergeCell ref="AD82:AH82"/>
    <mergeCell ref="AI82:AU82"/>
    <mergeCell ref="AV82:AY82"/>
    <mergeCell ref="H81:L81"/>
    <mergeCell ref="M81:Y81"/>
    <mergeCell ref="Z81:AC81"/>
    <mergeCell ref="AD81:AH81"/>
    <mergeCell ref="AI81:AU81"/>
    <mergeCell ref="AV81:AY81"/>
    <mergeCell ref="H80:L80"/>
    <mergeCell ref="M80:Y80"/>
    <mergeCell ref="Z80:AC80"/>
    <mergeCell ref="AD80:AH80"/>
    <mergeCell ref="AI80:AU80"/>
    <mergeCell ref="AV80:AY80"/>
    <mergeCell ref="AI76:AU76"/>
    <mergeCell ref="AV76:AY76"/>
    <mergeCell ref="H79:L79"/>
    <mergeCell ref="M79:Y79"/>
    <mergeCell ref="Z79:AC79"/>
    <mergeCell ref="AD79:AH79"/>
    <mergeCell ref="AI79:AU79"/>
    <mergeCell ref="AV79:AY79"/>
    <mergeCell ref="H78:L78"/>
    <mergeCell ref="M78:Y78"/>
    <mergeCell ref="Z78:AC78"/>
    <mergeCell ref="AD78:AH78"/>
    <mergeCell ref="AI78:AU78"/>
    <mergeCell ref="AV78:AY78"/>
    <mergeCell ref="B64:AY64"/>
    <mergeCell ref="B65:AY65"/>
    <mergeCell ref="M66:AA66"/>
    <mergeCell ref="AL66:AY66"/>
    <mergeCell ref="B69:G71"/>
    <mergeCell ref="B74:G117"/>
    <mergeCell ref="H74:AC74"/>
    <mergeCell ref="AD74:AY74"/>
    <mergeCell ref="H75:L75"/>
    <mergeCell ref="M75:Y75"/>
    <mergeCell ref="H77:L77"/>
    <mergeCell ref="M77:Y77"/>
    <mergeCell ref="Z77:AC77"/>
    <mergeCell ref="AD77:AH77"/>
    <mergeCell ref="AI77:AU77"/>
    <mergeCell ref="AV77:AY77"/>
    <mergeCell ref="Z75:AC75"/>
    <mergeCell ref="AD75:AH75"/>
    <mergeCell ref="AI75:AU75"/>
    <mergeCell ref="AV75:AY75"/>
    <mergeCell ref="H76:L76"/>
    <mergeCell ref="M76:Y76"/>
    <mergeCell ref="Z76:AC76"/>
    <mergeCell ref="AD76:AH76"/>
    <mergeCell ref="D49:G49"/>
    <mergeCell ref="H49:AG49"/>
    <mergeCell ref="B60:F60"/>
    <mergeCell ref="G60:AY60"/>
    <mergeCell ref="B61:AY61"/>
    <mergeCell ref="B62:F62"/>
    <mergeCell ref="G62:AY62"/>
    <mergeCell ref="B63:AY63"/>
    <mergeCell ref="B55:C55"/>
    <mergeCell ref="D55:AY55"/>
    <mergeCell ref="D56:AY56"/>
    <mergeCell ref="D57:AY57"/>
    <mergeCell ref="D58:AY58"/>
    <mergeCell ref="B59:AY59"/>
    <mergeCell ref="AH49:AY54"/>
    <mergeCell ref="D50:G50"/>
    <mergeCell ref="H50:AG50"/>
    <mergeCell ref="D51:G51"/>
    <mergeCell ref="H51:AG51"/>
    <mergeCell ref="D52:G53"/>
    <mergeCell ref="H52:AG52"/>
    <mergeCell ref="H53:U53"/>
    <mergeCell ref="V53:AG53"/>
    <mergeCell ref="D54:G54"/>
    <mergeCell ref="D44:G44"/>
    <mergeCell ref="H44:AG44"/>
    <mergeCell ref="AH44:AY48"/>
    <mergeCell ref="D45:G45"/>
    <mergeCell ref="H45:AG45"/>
    <mergeCell ref="D46:G46"/>
    <mergeCell ref="H46:AG46"/>
    <mergeCell ref="D47:G47"/>
    <mergeCell ref="H47:AG47"/>
    <mergeCell ref="H54:AG54"/>
    <mergeCell ref="D48:G48"/>
    <mergeCell ref="H48:AG48"/>
    <mergeCell ref="B49:C54"/>
    <mergeCell ref="B33:C36"/>
    <mergeCell ref="D33:AY33"/>
    <mergeCell ref="D34:AY34"/>
    <mergeCell ref="D35:AY35"/>
    <mergeCell ref="D36:AY36"/>
    <mergeCell ref="B41:C43"/>
    <mergeCell ref="D41:G41"/>
    <mergeCell ref="H41:AG41"/>
    <mergeCell ref="AH41:AY43"/>
    <mergeCell ref="D42:G42"/>
    <mergeCell ref="H42:AG42"/>
    <mergeCell ref="D43:G43"/>
    <mergeCell ref="H43:AG43"/>
    <mergeCell ref="D37:AY37"/>
    <mergeCell ref="D38:AY38"/>
    <mergeCell ref="B39:AY39"/>
    <mergeCell ref="D40:G40"/>
    <mergeCell ref="H40:AG40"/>
    <mergeCell ref="AH40:AY40"/>
    <mergeCell ref="B44:C48"/>
    <mergeCell ref="M28:R28"/>
    <mergeCell ref="S28:X28"/>
    <mergeCell ref="Y28:AY28"/>
    <mergeCell ref="D29:L29"/>
    <mergeCell ref="M29:R29"/>
    <mergeCell ref="S29:X29"/>
    <mergeCell ref="Y29:AY29"/>
    <mergeCell ref="B26:C30"/>
    <mergeCell ref="D26:L26"/>
    <mergeCell ref="M26:R26"/>
    <mergeCell ref="S26:X26"/>
    <mergeCell ref="Y26:AY26"/>
    <mergeCell ref="D27:L27"/>
    <mergeCell ref="M27:R27"/>
    <mergeCell ref="S27:X27"/>
    <mergeCell ref="Y27:AY27"/>
    <mergeCell ref="D28:L28"/>
    <mergeCell ref="D30:L30"/>
    <mergeCell ref="M30:R30"/>
    <mergeCell ref="S30:X30"/>
    <mergeCell ref="Y30:AY30"/>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X2"/>
    <mergeCell ref="B3:AY3"/>
    <mergeCell ref="B4:G4"/>
    <mergeCell ref="H4:Y4"/>
    <mergeCell ref="Z4:AE4"/>
    <mergeCell ref="AF4:AQ5"/>
    <mergeCell ref="AR4:AY4"/>
    <mergeCell ref="B5:G5"/>
  </mergeCells>
  <phoneticPr fontId="2"/>
  <pageMargins left="0.62992125984251968" right="0.39370078740157483" top="0.59055118110236227" bottom="0.39370078740157483" header="0.51181102362204722" footer="0.51181102362204722"/>
  <pageSetup paperSize="9" scale="69" fitToHeight="4" orientation="portrait" r:id="rId1"/>
  <headerFooter differentFirst="1" alignWithMargins="0"/>
  <rowBreaks count="4" manualBreakCount="4">
    <brk id="31" max="50" man="1"/>
    <brk id="67" max="50" man="1"/>
    <brk id="72" max="50" man="1"/>
    <brk id="118" max="16383" man="1"/>
  </row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88"/>
  <sheetViews>
    <sheetView zoomScale="75" zoomScaleNormal="75" zoomScaleSheetLayoutView="70" zoomScalePageLayoutView="30" workbookViewId="0">
      <selection activeCell="BC85" sqref="BC85"/>
    </sheetView>
  </sheetViews>
  <sheetFormatPr defaultColWidth="9" defaultRowHeight="13.1" x14ac:dyDescent="0.15"/>
  <cols>
    <col min="1" max="2" width="2.21875" style="33" customWidth="1"/>
    <col min="3" max="3" width="3.6640625" style="33" customWidth="1"/>
    <col min="4" max="6" width="2.21875" style="33" customWidth="1"/>
    <col min="7" max="7" width="1.6640625" style="33" customWidth="1"/>
    <col min="8" max="25" width="2.21875" style="33" customWidth="1"/>
    <col min="26" max="28" width="2.77734375" style="33" customWidth="1"/>
    <col min="29" max="34" width="2.21875" style="33" customWidth="1"/>
    <col min="35" max="35" width="2.6640625" style="33" customWidth="1"/>
    <col min="36" max="36" width="3.44140625" style="33" customWidth="1"/>
    <col min="37" max="46" width="2.6640625" style="33" customWidth="1"/>
    <col min="47" max="47" width="3.44140625" style="33" customWidth="1"/>
    <col min="48" max="58" width="2.21875" style="33" customWidth="1"/>
    <col min="59" max="16384" width="9" style="33"/>
  </cols>
  <sheetData>
    <row r="1" spans="2:51" ht="23.25" customHeight="1" x14ac:dyDescent="0.15">
      <c r="AQ1" s="1072"/>
      <c r="AR1" s="1072"/>
      <c r="AS1" s="1072"/>
      <c r="AT1" s="1072"/>
      <c r="AU1" s="1072"/>
      <c r="AV1" s="1072"/>
      <c r="AW1" s="1072"/>
      <c r="AX1" s="34"/>
    </row>
    <row r="2" spans="2:51" ht="30.8" customHeight="1" thickBot="1" x14ac:dyDescent="0.2">
      <c r="AK2" s="1073" t="s">
        <v>0</v>
      </c>
      <c r="AL2" s="1073"/>
      <c r="AM2" s="1073"/>
      <c r="AN2" s="1073"/>
      <c r="AO2" s="1073"/>
      <c r="AP2" s="1073"/>
      <c r="AQ2" s="1073"/>
      <c r="AR2" s="4443" t="s">
        <v>652</v>
      </c>
      <c r="AS2" s="4444"/>
      <c r="AT2" s="4444"/>
      <c r="AU2" s="4444"/>
      <c r="AV2" s="4444"/>
      <c r="AW2" s="4444"/>
      <c r="AX2" s="4444"/>
      <c r="AY2" s="4444"/>
    </row>
    <row r="3" spans="2:51" ht="19" thickBot="1" x14ac:dyDescent="0.2">
      <c r="B3" s="1076" t="s">
        <v>653</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20.95" customHeight="1" x14ac:dyDescent="0.15">
      <c r="B4" s="1079" t="s">
        <v>1</v>
      </c>
      <c r="C4" s="1080"/>
      <c r="D4" s="1080"/>
      <c r="E4" s="1080"/>
      <c r="F4" s="1080"/>
      <c r="G4" s="1080"/>
      <c r="H4" s="4445" t="s">
        <v>654</v>
      </c>
      <c r="I4" s="4446"/>
      <c r="J4" s="4446"/>
      <c r="K4" s="4446"/>
      <c r="L4" s="4446"/>
      <c r="M4" s="4446"/>
      <c r="N4" s="4446"/>
      <c r="O4" s="4446"/>
      <c r="P4" s="4446"/>
      <c r="Q4" s="4446"/>
      <c r="R4" s="4446"/>
      <c r="S4" s="4446"/>
      <c r="T4" s="4446"/>
      <c r="U4" s="4446"/>
      <c r="V4" s="4446"/>
      <c r="W4" s="4446"/>
      <c r="X4" s="4446"/>
      <c r="Y4" s="4447"/>
      <c r="Z4" s="1084" t="s">
        <v>655</v>
      </c>
      <c r="AA4" s="1085"/>
      <c r="AB4" s="1085"/>
      <c r="AC4" s="1085"/>
      <c r="AD4" s="1085"/>
      <c r="AE4" s="1086"/>
      <c r="AF4" s="1087" t="s">
        <v>656</v>
      </c>
      <c r="AG4" s="1088"/>
      <c r="AH4" s="1088"/>
      <c r="AI4" s="1088"/>
      <c r="AJ4" s="1088"/>
      <c r="AK4" s="1088"/>
      <c r="AL4" s="1088"/>
      <c r="AM4" s="1088"/>
      <c r="AN4" s="1088"/>
      <c r="AO4" s="1088"/>
      <c r="AP4" s="1088"/>
      <c r="AQ4" s="1089"/>
      <c r="AR4" s="1093" t="s">
        <v>2</v>
      </c>
      <c r="AS4" s="1085"/>
      <c r="AT4" s="1085"/>
      <c r="AU4" s="1085"/>
      <c r="AV4" s="1085"/>
      <c r="AW4" s="1085"/>
      <c r="AX4" s="1085"/>
      <c r="AY4" s="1094"/>
    </row>
    <row r="5" spans="2:51" ht="28.15" customHeight="1" x14ac:dyDescent="0.15">
      <c r="B5" s="1095" t="s">
        <v>3</v>
      </c>
      <c r="C5" s="1096"/>
      <c r="D5" s="1096"/>
      <c r="E5" s="1096"/>
      <c r="F5" s="1096"/>
      <c r="G5" s="1097"/>
      <c r="H5" s="1648" t="s">
        <v>657</v>
      </c>
      <c r="I5" s="1649"/>
      <c r="J5" s="1649"/>
      <c r="K5" s="1649"/>
      <c r="L5" s="1649"/>
      <c r="M5" s="1649"/>
      <c r="N5" s="1649"/>
      <c r="O5" s="1649"/>
      <c r="P5" s="1649"/>
      <c r="Q5" s="1649"/>
      <c r="R5" s="1649"/>
      <c r="S5" s="1649"/>
      <c r="T5" s="1649"/>
      <c r="U5" s="1649"/>
      <c r="V5" s="1649"/>
      <c r="W5" s="1109"/>
      <c r="X5" s="1109"/>
      <c r="Y5" s="1109"/>
      <c r="Z5" s="1125" t="s">
        <v>4</v>
      </c>
      <c r="AA5" s="1126"/>
      <c r="AB5" s="1126"/>
      <c r="AC5" s="1126"/>
      <c r="AD5" s="1126"/>
      <c r="AE5" s="1127"/>
      <c r="AF5" s="1090"/>
      <c r="AG5" s="1091"/>
      <c r="AH5" s="1091"/>
      <c r="AI5" s="1091"/>
      <c r="AJ5" s="1091"/>
      <c r="AK5" s="1091"/>
      <c r="AL5" s="1091"/>
      <c r="AM5" s="1091"/>
      <c r="AN5" s="1091"/>
      <c r="AO5" s="1091"/>
      <c r="AP5" s="1091"/>
      <c r="AQ5" s="1092"/>
      <c r="AR5" s="4456" t="s">
        <v>658</v>
      </c>
      <c r="AS5" s="4457"/>
      <c r="AT5" s="4457"/>
      <c r="AU5" s="4457"/>
      <c r="AV5" s="4457"/>
      <c r="AW5" s="4457"/>
      <c r="AX5" s="4457"/>
      <c r="AY5" s="4458"/>
    </row>
    <row r="6" spans="2:51" ht="30.8" customHeight="1" x14ac:dyDescent="0.15">
      <c r="B6" s="1131" t="s">
        <v>5</v>
      </c>
      <c r="C6" s="1132"/>
      <c r="D6" s="1132"/>
      <c r="E6" s="1132"/>
      <c r="F6" s="1132"/>
      <c r="G6" s="1132"/>
      <c r="H6" s="1133" t="s">
        <v>659</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3032" t="s">
        <v>660</v>
      </c>
      <c r="AG6" s="2164"/>
      <c r="AH6" s="2164"/>
      <c r="AI6" s="2164"/>
      <c r="AJ6" s="2164"/>
      <c r="AK6" s="2164"/>
      <c r="AL6" s="2164"/>
      <c r="AM6" s="2164"/>
      <c r="AN6" s="2164"/>
      <c r="AO6" s="2164"/>
      <c r="AP6" s="2164"/>
      <c r="AQ6" s="2164"/>
      <c r="AR6" s="1109"/>
      <c r="AS6" s="1109"/>
      <c r="AT6" s="1109"/>
      <c r="AU6" s="1109"/>
      <c r="AV6" s="1109"/>
      <c r="AW6" s="1109"/>
      <c r="AX6" s="1109"/>
      <c r="AY6" s="1226"/>
    </row>
    <row r="7" spans="2:51" ht="18" customHeight="1" x14ac:dyDescent="0.15">
      <c r="B7" s="1098" t="s">
        <v>112</v>
      </c>
      <c r="C7" s="1099"/>
      <c r="D7" s="1099"/>
      <c r="E7" s="1099"/>
      <c r="F7" s="1099"/>
      <c r="G7" s="1099"/>
      <c r="H7" s="2864" t="s">
        <v>661</v>
      </c>
      <c r="I7" s="2865"/>
      <c r="J7" s="2865"/>
      <c r="K7" s="2865"/>
      <c r="L7" s="2865"/>
      <c r="M7" s="2865"/>
      <c r="N7" s="2865"/>
      <c r="O7" s="2865"/>
      <c r="P7" s="2865"/>
      <c r="Q7" s="2865"/>
      <c r="R7" s="2865"/>
      <c r="S7" s="2865"/>
      <c r="T7" s="2865"/>
      <c r="U7" s="2865"/>
      <c r="V7" s="2865"/>
      <c r="W7" s="1104"/>
      <c r="X7" s="1104"/>
      <c r="Y7" s="1104"/>
      <c r="Z7" s="1108" t="s">
        <v>662</v>
      </c>
      <c r="AA7" s="1109"/>
      <c r="AB7" s="1109"/>
      <c r="AC7" s="1109"/>
      <c r="AD7" s="1109"/>
      <c r="AE7" s="1110"/>
      <c r="AF7" s="4448" t="s">
        <v>663</v>
      </c>
      <c r="AG7" s="4449"/>
      <c r="AH7" s="4449"/>
      <c r="AI7" s="4449"/>
      <c r="AJ7" s="4449"/>
      <c r="AK7" s="4449"/>
      <c r="AL7" s="4449"/>
      <c r="AM7" s="4449"/>
      <c r="AN7" s="4449"/>
      <c r="AO7" s="4449"/>
      <c r="AP7" s="4449"/>
      <c r="AQ7" s="4449"/>
      <c r="AR7" s="4449"/>
      <c r="AS7" s="4449"/>
      <c r="AT7" s="4449"/>
      <c r="AU7" s="4449"/>
      <c r="AV7" s="4449"/>
      <c r="AW7" s="4449"/>
      <c r="AX7" s="4449"/>
      <c r="AY7" s="4450"/>
    </row>
    <row r="8" spans="2:51" ht="225" customHeight="1" x14ac:dyDescent="0.15">
      <c r="B8" s="1100"/>
      <c r="C8" s="1101"/>
      <c r="D8" s="1101"/>
      <c r="E8" s="1101"/>
      <c r="F8" s="1101"/>
      <c r="G8" s="1101"/>
      <c r="H8" s="2867"/>
      <c r="I8" s="2868"/>
      <c r="J8" s="2868"/>
      <c r="K8" s="2868"/>
      <c r="L8" s="2868"/>
      <c r="M8" s="2868"/>
      <c r="N8" s="2868"/>
      <c r="O8" s="2868"/>
      <c r="P8" s="2868"/>
      <c r="Q8" s="2868"/>
      <c r="R8" s="2868"/>
      <c r="S8" s="2868"/>
      <c r="T8" s="2868"/>
      <c r="U8" s="2868"/>
      <c r="V8" s="2868"/>
      <c r="W8" s="1107"/>
      <c r="X8" s="1107"/>
      <c r="Y8" s="1107"/>
      <c r="Z8" s="1111"/>
      <c r="AA8" s="1109"/>
      <c r="AB8" s="1109"/>
      <c r="AC8" s="1109"/>
      <c r="AD8" s="1109"/>
      <c r="AE8" s="1110"/>
      <c r="AF8" s="4451"/>
      <c r="AG8" s="4451"/>
      <c r="AH8" s="4451"/>
      <c r="AI8" s="4451"/>
      <c r="AJ8" s="4451"/>
      <c r="AK8" s="4451"/>
      <c r="AL8" s="4451"/>
      <c r="AM8" s="4451"/>
      <c r="AN8" s="4451"/>
      <c r="AO8" s="4451"/>
      <c r="AP8" s="4451"/>
      <c r="AQ8" s="4451"/>
      <c r="AR8" s="4451"/>
      <c r="AS8" s="4451"/>
      <c r="AT8" s="4451"/>
      <c r="AU8" s="4451"/>
      <c r="AV8" s="4451"/>
      <c r="AW8" s="4451"/>
      <c r="AX8" s="4451"/>
      <c r="AY8" s="4452"/>
    </row>
    <row r="9" spans="2:51" ht="75.95" customHeight="1" x14ac:dyDescent="0.15">
      <c r="B9" s="1118" t="s">
        <v>664</v>
      </c>
      <c r="C9" s="1119"/>
      <c r="D9" s="1119"/>
      <c r="E9" s="1119"/>
      <c r="F9" s="1119"/>
      <c r="G9" s="1119"/>
      <c r="H9" s="4453" t="s">
        <v>665</v>
      </c>
      <c r="I9" s="4454"/>
      <c r="J9" s="4454"/>
      <c r="K9" s="4454"/>
      <c r="L9" s="4454"/>
      <c r="M9" s="4454"/>
      <c r="N9" s="4454"/>
      <c r="O9" s="4454"/>
      <c r="P9" s="4454"/>
      <c r="Q9" s="4454"/>
      <c r="R9" s="4454"/>
      <c r="S9" s="4454"/>
      <c r="T9" s="4454"/>
      <c r="U9" s="4454"/>
      <c r="V9" s="4454"/>
      <c r="W9" s="4454"/>
      <c r="X9" s="4454"/>
      <c r="Y9" s="4454"/>
      <c r="Z9" s="4454"/>
      <c r="AA9" s="4454"/>
      <c r="AB9" s="4454"/>
      <c r="AC9" s="4454"/>
      <c r="AD9" s="4454"/>
      <c r="AE9" s="4454"/>
      <c r="AF9" s="4454"/>
      <c r="AG9" s="4454"/>
      <c r="AH9" s="4454"/>
      <c r="AI9" s="4454"/>
      <c r="AJ9" s="4454"/>
      <c r="AK9" s="4454"/>
      <c r="AL9" s="4454"/>
      <c r="AM9" s="4454"/>
      <c r="AN9" s="4454"/>
      <c r="AO9" s="4454"/>
      <c r="AP9" s="4454"/>
      <c r="AQ9" s="4454"/>
      <c r="AR9" s="4454"/>
      <c r="AS9" s="4454"/>
      <c r="AT9" s="4454"/>
      <c r="AU9" s="4454"/>
      <c r="AV9" s="4454"/>
      <c r="AW9" s="4454"/>
      <c r="AX9" s="4454"/>
      <c r="AY9" s="4455"/>
    </row>
    <row r="10" spans="2:51" ht="90" customHeight="1" x14ac:dyDescent="0.15">
      <c r="B10" s="1118" t="s">
        <v>145</v>
      </c>
      <c r="C10" s="1119"/>
      <c r="D10" s="1119"/>
      <c r="E10" s="1119"/>
      <c r="F10" s="1119"/>
      <c r="G10" s="1119"/>
      <c r="H10" s="4453" t="s">
        <v>666</v>
      </c>
      <c r="I10" s="4454"/>
      <c r="J10" s="4454"/>
      <c r="K10" s="4454"/>
      <c r="L10" s="4454"/>
      <c r="M10" s="4454"/>
      <c r="N10" s="4454"/>
      <c r="O10" s="4454"/>
      <c r="P10" s="4454"/>
      <c r="Q10" s="4454"/>
      <c r="R10" s="4454"/>
      <c r="S10" s="4454"/>
      <c r="T10" s="4454"/>
      <c r="U10" s="4454"/>
      <c r="V10" s="4454"/>
      <c r="W10" s="4454"/>
      <c r="X10" s="4454"/>
      <c r="Y10" s="4454"/>
      <c r="Z10" s="4454"/>
      <c r="AA10" s="4454"/>
      <c r="AB10" s="4454"/>
      <c r="AC10" s="4454"/>
      <c r="AD10" s="4454"/>
      <c r="AE10" s="4454"/>
      <c r="AF10" s="4454"/>
      <c r="AG10" s="4454"/>
      <c r="AH10" s="4454"/>
      <c r="AI10" s="4454"/>
      <c r="AJ10" s="4454"/>
      <c r="AK10" s="4454"/>
      <c r="AL10" s="4454"/>
      <c r="AM10" s="4454"/>
      <c r="AN10" s="4454"/>
      <c r="AO10" s="4454"/>
      <c r="AP10" s="4454"/>
      <c r="AQ10" s="4454"/>
      <c r="AR10" s="4454"/>
      <c r="AS10" s="4454"/>
      <c r="AT10" s="4454"/>
      <c r="AU10" s="4454"/>
      <c r="AV10" s="4454"/>
      <c r="AW10" s="4454"/>
      <c r="AX10" s="4454"/>
      <c r="AY10" s="4455"/>
    </row>
    <row r="11" spans="2:51" ht="29.3" customHeight="1" x14ac:dyDescent="0.15">
      <c r="B11" s="1118" t="s">
        <v>10</v>
      </c>
      <c r="C11" s="1119"/>
      <c r="D11" s="1119"/>
      <c r="E11" s="1119"/>
      <c r="F11" s="1119"/>
      <c r="G11" s="1143"/>
      <c r="H11" s="2276" t="s">
        <v>667</v>
      </c>
      <c r="I11" s="2277"/>
      <c r="J11" s="2277"/>
      <c r="K11" s="2277"/>
      <c r="L11" s="2277"/>
      <c r="M11" s="2277"/>
      <c r="N11" s="2277"/>
      <c r="O11" s="2277"/>
      <c r="P11" s="2277"/>
      <c r="Q11" s="2277"/>
      <c r="R11" s="2277"/>
      <c r="S11" s="2277"/>
      <c r="T11" s="2277"/>
      <c r="U11" s="2277"/>
      <c r="V11" s="2277"/>
      <c r="W11" s="2277"/>
      <c r="X11" s="2277"/>
      <c r="Y11" s="2277"/>
      <c r="Z11" s="2277"/>
      <c r="AA11" s="2277"/>
      <c r="AB11" s="2277"/>
      <c r="AC11" s="2277"/>
      <c r="AD11" s="2277"/>
      <c r="AE11" s="2277"/>
      <c r="AF11" s="2277"/>
      <c r="AG11" s="2277"/>
      <c r="AH11" s="2277"/>
      <c r="AI11" s="2277"/>
      <c r="AJ11" s="2277"/>
      <c r="AK11" s="2277"/>
      <c r="AL11" s="2277"/>
      <c r="AM11" s="2277"/>
      <c r="AN11" s="2277"/>
      <c r="AO11" s="2277"/>
      <c r="AP11" s="2277"/>
      <c r="AQ11" s="2277"/>
      <c r="AR11" s="2277"/>
      <c r="AS11" s="2277"/>
      <c r="AT11" s="2277"/>
      <c r="AU11" s="2277"/>
      <c r="AV11" s="2277"/>
      <c r="AW11" s="2277"/>
      <c r="AX11" s="2277"/>
      <c r="AY11" s="2278"/>
    </row>
    <row r="12" spans="2:51" ht="20.95" customHeight="1" x14ac:dyDescent="0.15">
      <c r="B12" s="1147" t="s">
        <v>146</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127</v>
      </c>
      <c r="AT12" s="1156"/>
      <c r="AU12" s="1156"/>
      <c r="AV12" s="1156"/>
      <c r="AW12" s="1156"/>
      <c r="AX12" s="1156"/>
      <c r="AY12" s="1158"/>
    </row>
    <row r="13" spans="2:51" ht="20.95" customHeight="1" x14ac:dyDescent="0.15">
      <c r="B13" s="685"/>
      <c r="C13" s="686"/>
      <c r="D13" s="686"/>
      <c r="E13" s="686"/>
      <c r="F13" s="686"/>
      <c r="G13" s="687"/>
      <c r="H13" s="1159" t="s">
        <v>17</v>
      </c>
      <c r="I13" s="1160"/>
      <c r="J13" s="1165" t="s">
        <v>18</v>
      </c>
      <c r="K13" s="1166"/>
      <c r="L13" s="1166"/>
      <c r="M13" s="1166"/>
      <c r="N13" s="1166"/>
      <c r="O13" s="1166"/>
      <c r="P13" s="1167"/>
      <c r="Q13" s="1591" t="s">
        <v>668</v>
      </c>
      <c r="R13" s="1591"/>
      <c r="S13" s="1591"/>
      <c r="T13" s="1591"/>
      <c r="U13" s="1591"/>
      <c r="V13" s="1591"/>
      <c r="W13" s="1591"/>
      <c r="X13" s="1591" t="s">
        <v>668</v>
      </c>
      <c r="Y13" s="1591"/>
      <c r="Z13" s="1591"/>
      <c r="AA13" s="1591"/>
      <c r="AB13" s="1591"/>
      <c r="AC13" s="1591"/>
      <c r="AD13" s="1591"/>
      <c r="AE13" s="1591" t="s">
        <v>668</v>
      </c>
      <c r="AF13" s="1591"/>
      <c r="AG13" s="1591"/>
      <c r="AH13" s="1591"/>
      <c r="AI13" s="1591"/>
      <c r="AJ13" s="1591"/>
      <c r="AK13" s="1591"/>
      <c r="AL13" s="4459" t="s">
        <v>669</v>
      </c>
      <c r="AM13" s="4459"/>
      <c r="AN13" s="4459"/>
      <c r="AO13" s="4459"/>
      <c r="AP13" s="4459"/>
      <c r="AQ13" s="4459"/>
      <c r="AR13" s="4459"/>
      <c r="AS13" s="4460" t="s">
        <v>670</v>
      </c>
      <c r="AT13" s="4459"/>
      <c r="AU13" s="4459"/>
      <c r="AV13" s="4459"/>
      <c r="AW13" s="4459"/>
      <c r="AX13" s="4459"/>
      <c r="AY13" s="4461"/>
    </row>
    <row r="14" spans="2:51" ht="20.95" customHeight="1" x14ac:dyDescent="0.15">
      <c r="B14" s="685"/>
      <c r="C14" s="686"/>
      <c r="D14" s="686"/>
      <c r="E14" s="686"/>
      <c r="F14" s="686"/>
      <c r="G14" s="687"/>
      <c r="H14" s="1161"/>
      <c r="I14" s="1162"/>
      <c r="J14" s="1173" t="s">
        <v>19</v>
      </c>
      <c r="K14" s="1174"/>
      <c r="L14" s="1174"/>
      <c r="M14" s="1174"/>
      <c r="N14" s="1174"/>
      <c r="O14" s="1174"/>
      <c r="P14" s="1175"/>
      <c r="Q14" s="1176" t="s">
        <v>668</v>
      </c>
      <c r="R14" s="1176"/>
      <c r="S14" s="1176"/>
      <c r="T14" s="1176"/>
      <c r="U14" s="1176"/>
      <c r="V14" s="1176"/>
      <c r="W14" s="1176"/>
      <c r="X14" s="1176" t="s">
        <v>668</v>
      </c>
      <c r="Y14" s="1176"/>
      <c r="Z14" s="1176"/>
      <c r="AA14" s="1176"/>
      <c r="AB14" s="1176"/>
      <c r="AC14" s="1176"/>
      <c r="AD14" s="1176"/>
      <c r="AE14" s="1176">
        <v>810</v>
      </c>
      <c r="AF14" s="1176"/>
      <c r="AG14" s="1176"/>
      <c r="AH14" s="1176"/>
      <c r="AI14" s="1176"/>
      <c r="AJ14" s="1176"/>
      <c r="AK14" s="1176"/>
      <c r="AL14" s="1176" t="s">
        <v>668</v>
      </c>
      <c r="AM14" s="1176"/>
      <c r="AN14" s="1176"/>
      <c r="AO14" s="1176"/>
      <c r="AP14" s="1176"/>
      <c r="AQ14" s="1176"/>
      <c r="AR14" s="1176"/>
      <c r="AS14" s="1188"/>
      <c r="AT14" s="1188"/>
      <c r="AU14" s="1188"/>
      <c r="AV14" s="1188"/>
      <c r="AW14" s="1188"/>
      <c r="AX14" s="1188"/>
      <c r="AY14" s="1189"/>
    </row>
    <row r="15" spans="2:51" ht="24.75" customHeight="1" x14ac:dyDescent="0.15">
      <c r="B15" s="685"/>
      <c r="C15" s="686"/>
      <c r="D15" s="686"/>
      <c r="E15" s="686"/>
      <c r="F15" s="686"/>
      <c r="G15" s="687"/>
      <c r="H15" s="1161"/>
      <c r="I15" s="1162"/>
      <c r="J15" s="1173" t="s">
        <v>20</v>
      </c>
      <c r="K15" s="1174"/>
      <c r="L15" s="1174"/>
      <c r="M15" s="1174"/>
      <c r="N15" s="1174"/>
      <c r="O15" s="1174"/>
      <c r="P15" s="1175"/>
      <c r="Q15" s="1176" t="s">
        <v>668</v>
      </c>
      <c r="R15" s="1176"/>
      <c r="S15" s="1176"/>
      <c r="T15" s="1176"/>
      <c r="U15" s="1176"/>
      <c r="V15" s="1176"/>
      <c r="W15" s="1176"/>
      <c r="X15" s="1176" t="s">
        <v>668</v>
      </c>
      <c r="Y15" s="1176"/>
      <c r="Z15" s="1176"/>
      <c r="AA15" s="1176"/>
      <c r="AB15" s="1176"/>
      <c r="AC15" s="1176"/>
      <c r="AD15" s="1176"/>
      <c r="AE15" s="1176" t="s">
        <v>668</v>
      </c>
      <c r="AF15" s="1176"/>
      <c r="AG15" s="1176"/>
      <c r="AH15" s="1176"/>
      <c r="AI15" s="1176"/>
      <c r="AJ15" s="1176"/>
      <c r="AK15" s="1176"/>
      <c r="AL15" s="1176" t="s">
        <v>668</v>
      </c>
      <c r="AM15" s="1176"/>
      <c r="AN15" s="1176"/>
      <c r="AO15" s="1176"/>
      <c r="AP15" s="1176"/>
      <c r="AQ15" s="1176"/>
      <c r="AR15" s="1176"/>
      <c r="AS15" s="1188"/>
      <c r="AT15" s="1188"/>
      <c r="AU15" s="1188"/>
      <c r="AV15" s="1188"/>
      <c r="AW15" s="1188"/>
      <c r="AX15" s="1188"/>
      <c r="AY15" s="1189"/>
    </row>
    <row r="16" spans="2:51" ht="24.75" customHeight="1" x14ac:dyDescent="0.15">
      <c r="B16" s="685"/>
      <c r="C16" s="686"/>
      <c r="D16" s="686"/>
      <c r="E16" s="686"/>
      <c r="F16" s="686"/>
      <c r="G16" s="687"/>
      <c r="H16" s="1163"/>
      <c r="I16" s="1164"/>
      <c r="J16" s="1177" t="s">
        <v>21</v>
      </c>
      <c r="K16" s="1178"/>
      <c r="L16" s="1178"/>
      <c r="M16" s="1178"/>
      <c r="N16" s="1178"/>
      <c r="O16" s="1178"/>
      <c r="P16" s="1179"/>
      <c r="Q16" s="1185" t="s">
        <v>107</v>
      </c>
      <c r="R16" s="1185"/>
      <c r="S16" s="1185"/>
      <c r="T16" s="1185"/>
      <c r="U16" s="1185"/>
      <c r="V16" s="1185"/>
      <c r="W16" s="1185"/>
      <c r="X16" s="1185" t="s">
        <v>107</v>
      </c>
      <c r="Y16" s="1185"/>
      <c r="Z16" s="1185"/>
      <c r="AA16" s="1185"/>
      <c r="AB16" s="1185"/>
      <c r="AC16" s="1185"/>
      <c r="AD16" s="1185"/>
      <c r="AE16" s="4462">
        <f>SUM(AE13:AK15)</f>
        <v>810</v>
      </c>
      <c r="AF16" s="4462"/>
      <c r="AG16" s="4462"/>
      <c r="AH16" s="4462"/>
      <c r="AI16" s="4462"/>
      <c r="AJ16" s="4462"/>
      <c r="AK16" s="4462"/>
      <c r="AL16" s="4462">
        <v>2574</v>
      </c>
      <c r="AM16" s="4462"/>
      <c r="AN16" s="4462"/>
      <c r="AO16" s="4462"/>
      <c r="AP16" s="4462"/>
      <c r="AQ16" s="4462"/>
      <c r="AR16" s="4462"/>
      <c r="AS16" s="1183">
        <v>2980</v>
      </c>
      <c r="AT16" s="1183"/>
      <c r="AU16" s="1183"/>
      <c r="AV16" s="1183"/>
      <c r="AW16" s="1183"/>
      <c r="AX16" s="1183"/>
      <c r="AY16" s="4463"/>
    </row>
    <row r="17" spans="2:51" ht="24.75" customHeight="1" x14ac:dyDescent="0.15">
      <c r="B17" s="685"/>
      <c r="C17" s="686"/>
      <c r="D17" s="686"/>
      <c r="E17" s="686"/>
      <c r="F17" s="686"/>
      <c r="G17" s="687"/>
      <c r="H17" s="1190" t="s">
        <v>22</v>
      </c>
      <c r="I17" s="1191"/>
      <c r="J17" s="1191"/>
      <c r="K17" s="1191"/>
      <c r="L17" s="1191"/>
      <c r="M17" s="1191"/>
      <c r="N17" s="1191"/>
      <c r="O17" s="1191"/>
      <c r="P17" s="1191"/>
      <c r="Q17" s="1614" t="s">
        <v>668</v>
      </c>
      <c r="R17" s="1614"/>
      <c r="S17" s="1614"/>
      <c r="T17" s="1614"/>
      <c r="U17" s="1614"/>
      <c r="V17" s="1614"/>
      <c r="W17" s="1614"/>
      <c r="X17" s="1614" t="s">
        <v>668</v>
      </c>
      <c r="Y17" s="1614"/>
      <c r="Z17" s="1614"/>
      <c r="AA17" s="1614"/>
      <c r="AB17" s="1614"/>
      <c r="AC17" s="1614"/>
      <c r="AD17" s="1614"/>
      <c r="AE17" s="1240">
        <v>412</v>
      </c>
      <c r="AF17" s="1240"/>
      <c r="AG17" s="1240"/>
      <c r="AH17" s="1240"/>
      <c r="AI17" s="1240"/>
      <c r="AJ17" s="1240"/>
      <c r="AK17" s="1240"/>
      <c r="AL17" s="1193"/>
      <c r="AM17" s="1193"/>
      <c r="AN17" s="1193"/>
      <c r="AO17" s="1193"/>
      <c r="AP17" s="1193"/>
      <c r="AQ17" s="1193"/>
      <c r="AR17" s="1193"/>
      <c r="AS17" s="1193"/>
      <c r="AT17" s="1193"/>
      <c r="AU17" s="1193"/>
      <c r="AV17" s="1193"/>
      <c r="AW17" s="1193"/>
      <c r="AX17" s="1193"/>
      <c r="AY17" s="1194"/>
    </row>
    <row r="18" spans="2:51" ht="24.75" customHeight="1" x14ac:dyDescent="0.15">
      <c r="B18" s="1150"/>
      <c r="C18" s="1151"/>
      <c r="D18" s="1151"/>
      <c r="E18" s="1151"/>
      <c r="F18" s="1151"/>
      <c r="G18" s="1152"/>
      <c r="H18" s="1190" t="s">
        <v>23</v>
      </c>
      <c r="I18" s="1191"/>
      <c r="J18" s="1191"/>
      <c r="K18" s="1191"/>
      <c r="L18" s="1191"/>
      <c r="M18" s="1191"/>
      <c r="N18" s="1191"/>
      <c r="O18" s="1191"/>
      <c r="P18" s="1191"/>
      <c r="Q18" s="1614" t="s">
        <v>668</v>
      </c>
      <c r="R18" s="1614"/>
      <c r="S18" s="1614"/>
      <c r="T18" s="1614"/>
      <c r="U18" s="1614"/>
      <c r="V18" s="1614"/>
      <c r="W18" s="1614"/>
      <c r="X18" s="1614" t="s">
        <v>668</v>
      </c>
      <c r="Y18" s="1614"/>
      <c r="Z18" s="1614"/>
      <c r="AA18" s="1614"/>
      <c r="AB18" s="1614"/>
      <c r="AC18" s="1614"/>
      <c r="AD18" s="1614"/>
      <c r="AE18" s="3325">
        <f>AE17/AE16</f>
        <v>0.50864197530864197</v>
      </c>
      <c r="AF18" s="3325"/>
      <c r="AG18" s="3325"/>
      <c r="AH18" s="3325"/>
      <c r="AI18" s="3325"/>
      <c r="AJ18" s="3325"/>
      <c r="AK18" s="3325"/>
      <c r="AL18" s="1193"/>
      <c r="AM18" s="1193"/>
      <c r="AN18" s="1193"/>
      <c r="AO18" s="1193"/>
      <c r="AP18" s="1193"/>
      <c r="AQ18" s="1193"/>
      <c r="AR18" s="1193"/>
      <c r="AS18" s="1193"/>
      <c r="AT18" s="1193"/>
      <c r="AU18" s="1193"/>
      <c r="AV18" s="1193"/>
      <c r="AW18" s="1193"/>
      <c r="AX18" s="1193"/>
      <c r="AY18" s="1194"/>
    </row>
    <row r="19" spans="2:51" ht="31.75" customHeight="1" x14ac:dyDescent="0.15">
      <c r="B19" s="1246" t="s">
        <v>24</v>
      </c>
      <c r="C19" s="1247"/>
      <c r="D19" s="1247"/>
      <c r="E19" s="1247"/>
      <c r="F19" s="1247"/>
      <c r="G19" s="1248"/>
      <c r="H19" s="1217" t="s">
        <v>25</v>
      </c>
      <c r="I19" s="1156"/>
      <c r="J19" s="1156"/>
      <c r="K19" s="1156"/>
      <c r="L19" s="1156"/>
      <c r="M19" s="1156"/>
      <c r="N19" s="1156"/>
      <c r="O19" s="1156"/>
      <c r="P19" s="1156"/>
      <c r="Q19" s="1156"/>
      <c r="R19" s="1156"/>
      <c r="S19" s="1156"/>
      <c r="T19" s="1156"/>
      <c r="U19" s="1156"/>
      <c r="V19" s="1156"/>
      <c r="W19" s="1156"/>
      <c r="X19" s="1156"/>
      <c r="Y19" s="1157"/>
      <c r="Z19" s="1218"/>
      <c r="AA19" s="1219"/>
      <c r="AB19" s="1220"/>
      <c r="AC19" s="1155" t="s">
        <v>26</v>
      </c>
      <c r="AD19" s="1156"/>
      <c r="AE19" s="1157"/>
      <c r="AF19" s="1199" t="s">
        <v>123</v>
      </c>
      <c r="AG19" s="1199"/>
      <c r="AH19" s="1199"/>
      <c r="AI19" s="1199"/>
      <c r="AJ19" s="1199"/>
      <c r="AK19" s="1199" t="s">
        <v>124</v>
      </c>
      <c r="AL19" s="1199"/>
      <c r="AM19" s="1199"/>
      <c r="AN19" s="1199"/>
      <c r="AO19" s="1199"/>
      <c r="AP19" s="1199" t="s">
        <v>125</v>
      </c>
      <c r="AQ19" s="1199"/>
      <c r="AR19" s="1199"/>
      <c r="AS19" s="1199"/>
      <c r="AT19" s="1199"/>
      <c r="AU19" s="1200" t="s">
        <v>149</v>
      </c>
      <c r="AV19" s="1199"/>
      <c r="AW19" s="1199"/>
      <c r="AX19" s="1199"/>
      <c r="AY19" s="1201"/>
    </row>
    <row r="20" spans="2:51" ht="32.25" customHeight="1" x14ac:dyDescent="0.15">
      <c r="B20" s="1249"/>
      <c r="C20" s="1247"/>
      <c r="D20" s="1247"/>
      <c r="E20" s="1247"/>
      <c r="F20" s="1247"/>
      <c r="G20" s="1248"/>
      <c r="H20" s="4466" t="s">
        <v>671</v>
      </c>
      <c r="I20" s="4467"/>
      <c r="J20" s="4467"/>
      <c r="K20" s="4467"/>
      <c r="L20" s="4467"/>
      <c r="M20" s="4467"/>
      <c r="N20" s="4467"/>
      <c r="O20" s="4467"/>
      <c r="P20" s="4467"/>
      <c r="Q20" s="4467"/>
      <c r="R20" s="4467"/>
      <c r="S20" s="4467"/>
      <c r="T20" s="4467"/>
      <c r="U20" s="4467"/>
      <c r="V20" s="4467"/>
      <c r="W20" s="4467"/>
      <c r="X20" s="4467"/>
      <c r="Y20" s="4468"/>
      <c r="Z20" s="1208" t="s">
        <v>27</v>
      </c>
      <c r="AA20" s="1209"/>
      <c r="AB20" s="1210"/>
      <c r="AC20" s="1211"/>
      <c r="AD20" s="1211"/>
      <c r="AE20" s="1211"/>
      <c r="AF20" s="4464"/>
      <c r="AG20" s="4464"/>
      <c r="AH20" s="4464"/>
      <c r="AI20" s="4464"/>
      <c r="AJ20" s="4464"/>
      <c r="AK20" s="4464"/>
      <c r="AL20" s="4464"/>
      <c r="AM20" s="4464"/>
      <c r="AN20" s="4464"/>
      <c r="AO20" s="4464"/>
      <c r="AP20" s="4464"/>
      <c r="AQ20" s="4464"/>
      <c r="AR20" s="4464"/>
      <c r="AS20" s="4464"/>
      <c r="AT20" s="4464"/>
      <c r="AU20" s="4464"/>
      <c r="AV20" s="4464"/>
      <c r="AW20" s="4464"/>
      <c r="AX20" s="4464"/>
      <c r="AY20" s="4472"/>
    </row>
    <row r="21" spans="2:51" ht="47.95" customHeight="1" x14ac:dyDescent="0.15">
      <c r="B21" s="1250"/>
      <c r="C21" s="1251"/>
      <c r="D21" s="1251"/>
      <c r="E21" s="1251"/>
      <c r="F21" s="1251"/>
      <c r="G21" s="1252"/>
      <c r="H21" s="4469"/>
      <c r="I21" s="4470"/>
      <c r="J21" s="4470"/>
      <c r="K21" s="4470"/>
      <c r="L21" s="4470"/>
      <c r="M21" s="4470"/>
      <c r="N21" s="4470"/>
      <c r="O21" s="4470"/>
      <c r="P21" s="4470"/>
      <c r="Q21" s="4470"/>
      <c r="R21" s="4470"/>
      <c r="S21" s="4470"/>
      <c r="T21" s="4470"/>
      <c r="U21" s="4470"/>
      <c r="V21" s="4470"/>
      <c r="W21" s="4470"/>
      <c r="X21" s="4470"/>
      <c r="Y21" s="4471"/>
      <c r="Z21" s="1155" t="s">
        <v>28</v>
      </c>
      <c r="AA21" s="1156"/>
      <c r="AB21" s="1157"/>
      <c r="AC21" s="1239" t="s">
        <v>103</v>
      </c>
      <c r="AD21" s="1239"/>
      <c r="AE21" s="1239"/>
      <c r="AF21" s="4464"/>
      <c r="AG21" s="4464"/>
      <c r="AH21" s="4464"/>
      <c r="AI21" s="4464"/>
      <c r="AJ21" s="4464"/>
      <c r="AK21" s="4464"/>
      <c r="AL21" s="4464"/>
      <c r="AM21" s="4464"/>
      <c r="AN21" s="4464"/>
      <c r="AO21" s="4464"/>
      <c r="AP21" s="1614">
        <v>100</v>
      </c>
      <c r="AQ21" s="1614"/>
      <c r="AR21" s="1614"/>
      <c r="AS21" s="1614"/>
      <c r="AT21" s="1614"/>
      <c r="AU21" s="1614">
        <v>100</v>
      </c>
      <c r="AV21" s="1614"/>
      <c r="AW21" s="1614"/>
      <c r="AX21" s="1614"/>
      <c r="AY21" s="2808"/>
    </row>
    <row r="22" spans="2:51" ht="31.75" customHeight="1" x14ac:dyDescent="0.15">
      <c r="B22" s="1243" t="s">
        <v>29</v>
      </c>
      <c r="C22" s="1244"/>
      <c r="D22" s="1244"/>
      <c r="E22" s="1244"/>
      <c r="F22" s="1244"/>
      <c r="G22" s="1245"/>
      <c r="H22" s="1217" t="s">
        <v>30</v>
      </c>
      <c r="I22" s="1156"/>
      <c r="J22" s="1156"/>
      <c r="K22" s="1156"/>
      <c r="L22" s="1156"/>
      <c r="M22" s="1156"/>
      <c r="N22" s="1156"/>
      <c r="O22" s="1156"/>
      <c r="P22" s="1156"/>
      <c r="Q22" s="1156"/>
      <c r="R22" s="1156"/>
      <c r="S22" s="1156"/>
      <c r="T22" s="1156"/>
      <c r="U22" s="1156"/>
      <c r="V22" s="1156"/>
      <c r="W22" s="1156"/>
      <c r="X22" s="1156"/>
      <c r="Y22" s="1157"/>
      <c r="Z22" s="1218"/>
      <c r="AA22" s="1219"/>
      <c r="AB22" s="1220"/>
      <c r="AC22" s="1155" t="s">
        <v>26</v>
      </c>
      <c r="AD22" s="1156"/>
      <c r="AE22" s="1157"/>
      <c r="AF22" s="1199" t="s">
        <v>123</v>
      </c>
      <c r="AG22" s="1199"/>
      <c r="AH22" s="1199"/>
      <c r="AI22" s="1199"/>
      <c r="AJ22" s="1199"/>
      <c r="AK22" s="1199" t="s">
        <v>124</v>
      </c>
      <c r="AL22" s="1199"/>
      <c r="AM22" s="1199"/>
      <c r="AN22" s="1199"/>
      <c r="AO22" s="1199"/>
      <c r="AP22" s="1199" t="s">
        <v>125</v>
      </c>
      <c r="AQ22" s="1199"/>
      <c r="AR22" s="1199"/>
      <c r="AS22" s="1199"/>
      <c r="AT22" s="1199"/>
      <c r="AU22" s="1264" t="s">
        <v>31</v>
      </c>
      <c r="AV22" s="1265"/>
      <c r="AW22" s="1265"/>
      <c r="AX22" s="1265"/>
      <c r="AY22" s="1266"/>
    </row>
    <row r="23" spans="2:51" ht="39.950000000000003" customHeight="1" x14ac:dyDescent="0.15">
      <c r="B23" s="688"/>
      <c r="C23" s="689"/>
      <c r="D23" s="689"/>
      <c r="E23" s="689"/>
      <c r="F23" s="689"/>
      <c r="G23" s="690"/>
      <c r="H23" s="4473" t="s">
        <v>672</v>
      </c>
      <c r="I23" s="1254"/>
      <c r="J23" s="1254"/>
      <c r="K23" s="1254"/>
      <c r="L23" s="1254"/>
      <c r="M23" s="1254"/>
      <c r="N23" s="1254"/>
      <c r="O23" s="1254"/>
      <c r="P23" s="1254"/>
      <c r="Q23" s="1254"/>
      <c r="R23" s="1254"/>
      <c r="S23" s="1254"/>
      <c r="T23" s="1254"/>
      <c r="U23" s="1254"/>
      <c r="V23" s="1254"/>
      <c r="W23" s="1254"/>
      <c r="X23" s="1254"/>
      <c r="Y23" s="3648"/>
      <c r="Z23" s="1269" t="s">
        <v>32</v>
      </c>
      <c r="AA23" s="1270"/>
      <c r="AB23" s="1271"/>
      <c r="AC23" s="1275" t="s">
        <v>673</v>
      </c>
      <c r="AD23" s="1276"/>
      <c r="AE23" s="1277"/>
      <c r="AF23" s="4464"/>
      <c r="AG23" s="4464"/>
      <c r="AH23" s="4464"/>
      <c r="AI23" s="4464"/>
      <c r="AJ23" s="4464"/>
      <c r="AK23" s="4464"/>
      <c r="AL23" s="4464"/>
      <c r="AM23" s="4464"/>
      <c r="AN23" s="4464"/>
      <c r="AO23" s="4464"/>
      <c r="AP23" s="1614">
        <v>121</v>
      </c>
      <c r="AQ23" s="1614"/>
      <c r="AR23" s="1614"/>
      <c r="AS23" s="1614"/>
      <c r="AT23" s="1614"/>
      <c r="AU23" s="1614" t="s">
        <v>104</v>
      </c>
      <c r="AV23" s="1614"/>
      <c r="AW23" s="1614"/>
      <c r="AX23" s="1614"/>
      <c r="AY23" s="2808"/>
    </row>
    <row r="24" spans="2:51" ht="26.85" customHeight="1" x14ac:dyDescent="0.15">
      <c r="B24" s="670"/>
      <c r="C24" s="554"/>
      <c r="D24" s="554"/>
      <c r="E24" s="554"/>
      <c r="F24" s="554"/>
      <c r="G24" s="1573"/>
      <c r="H24" s="4474"/>
      <c r="I24" s="1395"/>
      <c r="J24" s="1395"/>
      <c r="K24" s="1395"/>
      <c r="L24" s="1395"/>
      <c r="M24" s="1395"/>
      <c r="N24" s="1395"/>
      <c r="O24" s="1395"/>
      <c r="P24" s="1395"/>
      <c r="Q24" s="1395"/>
      <c r="R24" s="1395"/>
      <c r="S24" s="1395"/>
      <c r="T24" s="1395"/>
      <c r="U24" s="1395"/>
      <c r="V24" s="1395"/>
      <c r="W24" s="1395"/>
      <c r="X24" s="1395"/>
      <c r="Y24" s="1396"/>
      <c r="Z24" s="1584"/>
      <c r="AA24" s="1585"/>
      <c r="AB24" s="1586"/>
      <c r="AC24" s="1587"/>
      <c r="AD24" s="1588"/>
      <c r="AE24" s="1589"/>
      <c r="AF24" s="4464"/>
      <c r="AG24" s="4464"/>
      <c r="AH24" s="4464"/>
      <c r="AI24" s="4464"/>
      <c r="AJ24" s="4464"/>
      <c r="AK24" s="4464"/>
      <c r="AL24" s="4464"/>
      <c r="AM24" s="4464"/>
      <c r="AN24" s="4464"/>
      <c r="AO24" s="4464"/>
      <c r="AP24" s="4465" t="s">
        <v>674</v>
      </c>
      <c r="AQ24" s="2457"/>
      <c r="AR24" s="2457"/>
      <c r="AS24" s="2457"/>
      <c r="AT24" s="2458"/>
      <c r="AU24" s="4465" t="s">
        <v>675</v>
      </c>
      <c r="AV24" s="2457"/>
      <c r="AW24" s="2457"/>
      <c r="AX24" s="2457"/>
      <c r="AY24" s="2768"/>
    </row>
    <row r="25" spans="2:51" ht="51.75" customHeight="1" x14ac:dyDescent="0.15">
      <c r="B25" s="1243" t="s">
        <v>34</v>
      </c>
      <c r="C25" s="1256"/>
      <c r="D25" s="1256"/>
      <c r="E25" s="1256"/>
      <c r="F25" s="1256"/>
      <c r="G25" s="1256"/>
      <c r="H25" s="2769" t="s">
        <v>676</v>
      </c>
      <c r="I25" s="2461"/>
      <c r="J25" s="2461"/>
      <c r="K25" s="2461"/>
      <c r="L25" s="2461"/>
      <c r="M25" s="2461"/>
      <c r="N25" s="2461"/>
      <c r="O25" s="2461"/>
      <c r="P25" s="2461"/>
      <c r="Q25" s="2461"/>
      <c r="R25" s="2461"/>
      <c r="S25" s="2461"/>
      <c r="T25" s="2461"/>
      <c r="U25" s="2461"/>
      <c r="V25" s="2461"/>
      <c r="W25" s="2461"/>
      <c r="X25" s="2461"/>
      <c r="Y25" s="2461"/>
      <c r="Z25" s="1258" t="s">
        <v>35</v>
      </c>
      <c r="AA25" s="1259"/>
      <c r="AB25" s="1260"/>
      <c r="AC25" s="2916" t="s">
        <v>677</v>
      </c>
      <c r="AD25" s="678"/>
      <c r="AE25" s="678"/>
      <c r="AF25" s="678"/>
      <c r="AG25" s="678"/>
      <c r="AH25" s="678"/>
      <c r="AI25" s="678"/>
      <c r="AJ25" s="678"/>
      <c r="AK25" s="678"/>
      <c r="AL25" s="678"/>
      <c r="AM25" s="678"/>
      <c r="AN25" s="678"/>
      <c r="AO25" s="678"/>
      <c r="AP25" s="678"/>
      <c r="AQ25" s="678"/>
      <c r="AR25" s="678"/>
      <c r="AS25" s="678"/>
      <c r="AT25" s="678"/>
      <c r="AU25" s="678"/>
      <c r="AV25" s="678"/>
      <c r="AW25" s="678"/>
      <c r="AX25" s="678"/>
      <c r="AY25" s="681"/>
    </row>
    <row r="26" spans="2:51" ht="23.1" customHeight="1" x14ac:dyDescent="0.15">
      <c r="B26" s="1317" t="s">
        <v>36</v>
      </c>
      <c r="C26" s="1318"/>
      <c r="D26" s="4496" t="s">
        <v>37</v>
      </c>
      <c r="E26" s="4497"/>
      <c r="F26" s="4497"/>
      <c r="G26" s="4497"/>
      <c r="H26" s="4497"/>
      <c r="I26" s="4497"/>
      <c r="J26" s="4497"/>
      <c r="K26" s="4497"/>
      <c r="L26" s="4498"/>
      <c r="M26" s="4499" t="s">
        <v>38</v>
      </c>
      <c r="N26" s="4499"/>
      <c r="O26" s="4499"/>
      <c r="P26" s="4499"/>
      <c r="Q26" s="4499"/>
      <c r="R26" s="4499"/>
      <c r="S26" s="4500" t="s">
        <v>117</v>
      </c>
      <c r="T26" s="4500"/>
      <c r="U26" s="4500"/>
      <c r="V26" s="4500"/>
      <c r="W26" s="4500"/>
      <c r="X26" s="4500"/>
      <c r="Y26" s="4501" t="s">
        <v>39</v>
      </c>
      <c r="Z26" s="4497"/>
      <c r="AA26" s="4497"/>
      <c r="AB26" s="4497"/>
      <c r="AC26" s="4497"/>
      <c r="AD26" s="4497"/>
      <c r="AE26" s="4497"/>
      <c r="AF26" s="4497"/>
      <c r="AG26" s="4497"/>
      <c r="AH26" s="4497"/>
      <c r="AI26" s="4497"/>
      <c r="AJ26" s="4497"/>
      <c r="AK26" s="4497"/>
      <c r="AL26" s="4497"/>
      <c r="AM26" s="4497"/>
      <c r="AN26" s="4497"/>
      <c r="AO26" s="4497"/>
      <c r="AP26" s="4497"/>
      <c r="AQ26" s="4497"/>
      <c r="AR26" s="4497"/>
      <c r="AS26" s="4497"/>
      <c r="AT26" s="4497"/>
      <c r="AU26" s="4497"/>
      <c r="AV26" s="4497"/>
      <c r="AW26" s="4497"/>
      <c r="AX26" s="4497"/>
      <c r="AY26" s="4502"/>
    </row>
    <row r="27" spans="2:51" ht="16.55" customHeight="1" x14ac:dyDescent="0.15">
      <c r="B27" s="1319"/>
      <c r="C27" s="1320"/>
      <c r="D27" s="4475" t="s">
        <v>678</v>
      </c>
      <c r="E27" s="3694"/>
      <c r="F27" s="3694"/>
      <c r="G27" s="3694"/>
      <c r="H27" s="3694"/>
      <c r="I27" s="3694"/>
      <c r="J27" s="3694"/>
      <c r="K27" s="3694"/>
      <c r="L27" s="4476"/>
      <c r="M27" s="3160">
        <v>2574</v>
      </c>
      <c r="N27" s="3161"/>
      <c r="O27" s="3161"/>
      <c r="P27" s="3161"/>
      <c r="Q27" s="3161"/>
      <c r="R27" s="3162"/>
      <c r="S27" s="3160">
        <v>2980</v>
      </c>
      <c r="T27" s="3161"/>
      <c r="U27" s="3161"/>
      <c r="V27" s="3161"/>
      <c r="W27" s="3161"/>
      <c r="X27" s="3162"/>
      <c r="Y27" s="2222"/>
      <c r="Z27" s="1754"/>
      <c r="AA27" s="1754"/>
      <c r="AB27" s="1754"/>
      <c r="AC27" s="1754"/>
      <c r="AD27" s="1754"/>
      <c r="AE27" s="1754"/>
      <c r="AF27" s="1754"/>
      <c r="AG27" s="1754"/>
      <c r="AH27" s="1754"/>
      <c r="AI27" s="1754"/>
      <c r="AJ27" s="1754"/>
      <c r="AK27" s="1754"/>
      <c r="AL27" s="1754"/>
      <c r="AM27" s="1754"/>
      <c r="AN27" s="1754"/>
      <c r="AO27" s="1754"/>
      <c r="AP27" s="1754"/>
      <c r="AQ27" s="1754"/>
      <c r="AR27" s="1754"/>
      <c r="AS27" s="1754"/>
      <c r="AT27" s="1754"/>
      <c r="AU27" s="1754"/>
      <c r="AV27" s="1754"/>
      <c r="AW27" s="1754"/>
      <c r="AX27" s="1754"/>
      <c r="AY27" s="1755"/>
    </row>
    <row r="28" spans="2:51" ht="16.55" customHeight="1" x14ac:dyDescent="0.15">
      <c r="B28" s="1319"/>
      <c r="C28" s="1320"/>
      <c r="D28" s="4477"/>
      <c r="E28" s="3697"/>
      <c r="F28" s="3697"/>
      <c r="G28" s="3697"/>
      <c r="H28" s="3697"/>
      <c r="I28" s="3697"/>
      <c r="J28" s="3697"/>
      <c r="K28" s="3697"/>
      <c r="L28" s="4478"/>
      <c r="M28" s="4482"/>
      <c r="N28" s="4483"/>
      <c r="O28" s="4483"/>
      <c r="P28" s="4483"/>
      <c r="Q28" s="4483"/>
      <c r="R28" s="4484"/>
      <c r="S28" s="4482"/>
      <c r="T28" s="4483"/>
      <c r="U28" s="4483"/>
      <c r="V28" s="4483"/>
      <c r="W28" s="4483"/>
      <c r="X28" s="4484"/>
      <c r="Y28" s="3154" t="s">
        <v>679</v>
      </c>
      <c r="Z28" s="2127"/>
      <c r="AA28" s="2127"/>
      <c r="AB28" s="2127"/>
      <c r="AC28" s="2127"/>
      <c r="AD28" s="2127"/>
      <c r="AE28" s="2127"/>
      <c r="AF28" s="2127"/>
      <c r="AG28" s="2127"/>
      <c r="AH28" s="2127"/>
      <c r="AI28" s="2127"/>
      <c r="AJ28" s="2127"/>
      <c r="AK28" s="2127"/>
      <c r="AL28" s="2127"/>
      <c r="AM28" s="2127"/>
      <c r="AN28" s="2127"/>
      <c r="AO28" s="2127"/>
      <c r="AP28" s="2127"/>
      <c r="AQ28" s="2127"/>
      <c r="AR28" s="2127"/>
      <c r="AS28" s="2127"/>
      <c r="AT28" s="2127"/>
      <c r="AU28" s="2127"/>
      <c r="AV28" s="2127"/>
      <c r="AW28" s="2127"/>
      <c r="AX28" s="2127"/>
      <c r="AY28" s="2128"/>
    </row>
    <row r="29" spans="2:51" ht="16.55" customHeight="1" x14ac:dyDescent="0.15">
      <c r="B29" s="1319"/>
      <c r="C29" s="1320"/>
      <c r="D29" s="4479"/>
      <c r="E29" s="4480"/>
      <c r="F29" s="4480"/>
      <c r="G29" s="4480"/>
      <c r="H29" s="4480"/>
      <c r="I29" s="4480"/>
      <c r="J29" s="4480"/>
      <c r="K29" s="4480"/>
      <c r="L29" s="4481"/>
      <c r="M29" s="4485"/>
      <c r="N29" s="4486"/>
      <c r="O29" s="4486"/>
      <c r="P29" s="4486"/>
      <c r="Q29" s="4486"/>
      <c r="R29" s="4487"/>
      <c r="S29" s="4485"/>
      <c r="T29" s="4486"/>
      <c r="U29" s="4486"/>
      <c r="V29" s="4486"/>
      <c r="W29" s="4486"/>
      <c r="X29" s="4487"/>
      <c r="Y29" s="1294"/>
      <c r="Z29" s="1295"/>
      <c r="AA29" s="1295"/>
      <c r="AB29" s="1295"/>
      <c r="AC29" s="1295"/>
      <c r="AD29" s="1295"/>
      <c r="AE29" s="1295"/>
      <c r="AF29" s="1295"/>
      <c r="AG29" s="1295"/>
      <c r="AH29" s="1295"/>
      <c r="AI29" s="1295"/>
      <c r="AJ29" s="1295"/>
      <c r="AK29" s="1295"/>
      <c r="AL29" s="1295"/>
      <c r="AM29" s="1295"/>
      <c r="AN29" s="1295"/>
      <c r="AO29" s="1295"/>
      <c r="AP29" s="1295"/>
      <c r="AQ29" s="1295"/>
      <c r="AR29" s="1295"/>
      <c r="AS29" s="1295"/>
      <c r="AT29" s="1295"/>
      <c r="AU29" s="1295"/>
      <c r="AV29" s="1295"/>
      <c r="AW29" s="1295"/>
      <c r="AX29" s="1295"/>
      <c r="AY29" s="1296"/>
    </row>
    <row r="30" spans="2:51" ht="16.55" customHeight="1" x14ac:dyDescent="0.15">
      <c r="B30" s="1319"/>
      <c r="C30" s="1320"/>
      <c r="D30" s="2123"/>
      <c r="E30" s="2124"/>
      <c r="F30" s="2124"/>
      <c r="G30" s="2124"/>
      <c r="H30" s="2124"/>
      <c r="I30" s="2124"/>
      <c r="J30" s="2124"/>
      <c r="K30" s="2124"/>
      <c r="L30" s="2125"/>
      <c r="M30" s="2496"/>
      <c r="N30" s="2496"/>
      <c r="O30" s="2496"/>
      <c r="P30" s="2496"/>
      <c r="Q30" s="2496"/>
      <c r="R30" s="2496"/>
      <c r="S30" s="2496"/>
      <c r="T30" s="2496"/>
      <c r="U30" s="2496"/>
      <c r="V30" s="2496"/>
      <c r="W30" s="2496"/>
      <c r="X30" s="2496"/>
      <c r="Y30" s="1294"/>
      <c r="Z30" s="1295"/>
      <c r="AA30" s="1295"/>
      <c r="AB30" s="1295"/>
      <c r="AC30" s="1295"/>
      <c r="AD30" s="1295"/>
      <c r="AE30" s="1295"/>
      <c r="AF30" s="1295"/>
      <c r="AG30" s="1295"/>
      <c r="AH30" s="1295"/>
      <c r="AI30" s="1295"/>
      <c r="AJ30" s="1295"/>
      <c r="AK30" s="1295"/>
      <c r="AL30" s="1295"/>
      <c r="AM30" s="1295"/>
      <c r="AN30" s="1295"/>
      <c r="AO30" s="1295"/>
      <c r="AP30" s="1295"/>
      <c r="AQ30" s="1295"/>
      <c r="AR30" s="1295"/>
      <c r="AS30" s="1295"/>
      <c r="AT30" s="1295"/>
      <c r="AU30" s="1295"/>
      <c r="AV30" s="1295"/>
      <c r="AW30" s="1295"/>
      <c r="AX30" s="1295"/>
      <c r="AY30" s="1296"/>
    </row>
    <row r="31" spans="2:51" ht="16.55" customHeight="1" x14ac:dyDescent="0.15">
      <c r="B31" s="1319"/>
      <c r="C31" s="1320"/>
      <c r="D31" s="2123"/>
      <c r="E31" s="2124"/>
      <c r="F31" s="2124"/>
      <c r="G31" s="2124"/>
      <c r="H31" s="2124"/>
      <c r="I31" s="2124"/>
      <c r="J31" s="2124"/>
      <c r="K31" s="2124"/>
      <c r="L31" s="2125"/>
      <c r="M31" s="2496"/>
      <c r="N31" s="2496"/>
      <c r="O31" s="2496"/>
      <c r="P31" s="2496"/>
      <c r="Q31" s="2496"/>
      <c r="R31" s="2496"/>
      <c r="S31" s="2496"/>
      <c r="T31" s="2496"/>
      <c r="U31" s="2496"/>
      <c r="V31" s="2496"/>
      <c r="W31" s="2496"/>
      <c r="X31" s="2496"/>
      <c r="Y31" s="1294"/>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6"/>
    </row>
    <row r="32" spans="2:51" ht="16.55" customHeight="1" x14ac:dyDescent="0.15">
      <c r="B32" s="1319"/>
      <c r="C32" s="1320"/>
      <c r="D32" s="2123"/>
      <c r="E32" s="2124"/>
      <c r="F32" s="2124"/>
      <c r="G32" s="2124"/>
      <c r="H32" s="2124"/>
      <c r="I32" s="2124"/>
      <c r="J32" s="2124"/>
      <c r="K32" s="2124"/>
      <c r="L32" s="2125"/>
      <c r="M32" s="2496"/>
      <c r="N32" s="2496"/>
      <c r="O32" s="2496"/>
      <c r="P32" s="2496"/>
      <c r="Q32" s="2496"/>
      <c r="R32" s="2496"/>
      <c r="S32" s="2496"/>
      <c r="T32" s="2496"/>
      <c r="U32" s="2496"/>
      <c r="V32" s="2496"/>
      <c r="W32" s="2496"/>
      <c r="X32" s="2496"/>
      <c r="Y32" s="1294"/>
      <c r="Z32" s="1295"/>
      <c r="AA32" s="1295"/>
      <c r="AB32" s="1295"/>
      <c r="AC32" s="1295"/>
      <c r="AD32" s="1295"/>
      <c r="AE32" s="1295"/>
      <c r="AF32" s="1295"/>
      <c r="AG32" s="1295"/>
      <c r="AH32" s="1295"/>
      <c r="AI32" s="1295"/>
      <c r="AJ32" s="1295"/>
      <c r="AK32" s="1295"/>
      <c r="AL32" s="1295"/>
      <c r="AM32" s="1295"/>
      <c r="AN32" s="1295"/>
      <c r="AO32" s="1295"/>
      <c r="AP32" s="1295"/>
      <c r="AQ32" s="1295"/>
      <c r="AR32" s="1295"/>
      <c r="AS32" s="1295"/>
      <c r="AT32" s="1295"/>
      <c r="AU32" s="1295"/>
      <c r="AV32" s="1295"/>
      <c r="AW32" s="1295"/>
      <c r="AX32" s="1295"/>
      <c r="AY32" s="1296"/>
    </row>
    <row r="33" spans="1:51" ht="16.55" customHeight="1" x14ac:dyDescent="0.15">
      <c r="B33" s="1319"/>
      <c r="C33" s="1320"/>
      <c r="D33" s="2123"/>
      <c r="E33" s="2124"/>
      <c r="F33" s="2124"/>
      <c r="G33" s="2124"/>
      <c r="H33" s="2124"/>
      <c r="I33" s="2124"/>
      <c r="J33" s="2124"/>
      <c r="K33" s="2124"/>
      <c r="L33" s="2125"/>
      <c r="M33" s="2496"/>
      <c r="N33" s="2496"/>
      <c r="O33" s="2496"/>
      <c r="P33" s="2496"/>
      <c r="Q33" s="2496"/>
      <c r="R33" s="2496"/>
      <c r="S33" s="2496"/>
      <c r="T33" s="2496"/>
      <c r="U33" s="2496"/>
      <c r="V33" s="2496"/>
      <c r="W33" s="2496"/>
      <c r="X33" s="2496"/>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15.75" customHeight="1" x14ac:dyDescent="0.15">
      <c r="B34" s="1319"/>
      <c r="C34" s="1320"/>
      <c r="D34" s="4488"/>
      <c r="E34" s="4489"/>
      <c r="F34" s="4489"/>
      <c r="G34" s="4489"/>
      <c r="H34" s="4489"/>
      <c r="I34" s="4489"/>
      <c r="J34" s="4489"/>
      <c r="K34" s="4489"/>
      <c r="L34" s="4490"/>
      <c r="M34" s="4491"/>
      <c r="N34" s="4491"/>
      <c r="O34" s="4491"/>
      <c r="P34" s="4491"/>
      <c r="Q34" s="4491"/>
      <c r="R34" s="4491"/>
      <c r="S34" s="4491"/>
      <c r="T34" s="4491"/>
      <c r="U34" s="4491"/>
      <c r="V34" s="4491"/>
      <c r="W34" s="4491"/>
      <c r="X34" s="4491"/>
      <c r="Y34" s="1294"/>
      <c r="Z34" s="1295"/>
      <c r="AA34" s="1295"/>
      <c r="AB34" s="1295"/>
      <c r="AC34" s="1295"/>
      <c r="AD34" s="1295"/>
      <c r="AE34" s="1295"/>
      <c r="AF34" s="1295"/>
      <c r="AG34" s="1295"/>
      <c r="AH34" s="1295"/>
      <c r="AI34" s="1295"/>
      <c r="AJ34" s="1295"/>
      <c r="AK34" s="1295"/>
      <c r="AL34" s="1295"/>
      <c r="AM34" s="1295"/>
      <c r="AN34" s="1295"/>
      <c r="AO34" s="1295"/>
      <c r="AP34" s="1295"/>
      <c r="AQ34" s="1295"/>
      <c r="AR34" s="1295"/>
      <c r="AS34" s="1295"/>
      <c r="AT34" s="1295"/>
      <c r="AU34" s="1295"/>
      <c r="AV34" s="1295"/>
      <c r="AW34" s="1295"/>
      <c r="AX34" s="1295"/>
      <c r="AY34" s="1296"/>
    </row>
    <row r="35" spans="1:51" ht="16.399999999999999" customHeight="1" x14ac:dyDescent="0.15">
      <c r="B35" s="1321"/>
      <c r="C35" s="1322"/>
      <c r="D35" s="1303" t="s">
        <v>21</v>
      </c>
      <c r="E35" s="1304"/>
      <c r="F35" s="1304"/>
      <c r="G35" s="1304"/>
      <c r="H35" s="1304"/>
      <c r="I35" s="1304"/>
      <c r="J35" s="1304"/>
      <c r="K35" s="1304"/>
      <c r="L35" s="1305"/>
      <c r="M35" s="4492">
        <f>SUM(M27:R34)</f>
        <v>2574</v>
      </c>
      <c r="N35" s="4493"/>
      <c r="O35" s="4493"/>
      <c r="P35" s="4493"/>
      <c r="Q35" s="4493"/>
      <c r="R35" s="4494"/>
      <c r="S35" s="4495">
        <v>2980</v>
      </c>
      <c r="T35" s="4495"/>
      <c r="U35" s="4495"/>
      <c r="V35" s="4495"/>
      <c r="W35" s="4495"/>
      <c r="X35" s="4495"/>
      <c r="Y35" s="1310"/>
      <c r="Z35" s="1311"/>
      <c r="AA35" s="1311"/>
      <c r="AB35" s="1311"/>
      <c r="AC35" s="1311"/>
      <c r="AD35" s="1311"/>
      <c r="AE35" s="1311"/>
      <c r="AF35" s="1311"/>
      <c r="AG35" s="1311"/>
      <c r="AH35" s="1311"/>
      <c r="AI35" s="1311"/>
      <c r="AJ35" s="1311"/>
      <c r="AK35" s="1311"/>
      <c r="AL35" s="1311"/>
      <c r="AM35" s="1311"/>
      <c r="AN35" s="1311"/>
      <c r="AO35" s="1311"/>
      <c r="AP35" s="1311"/>
      <c r="AQ35" s="1311"/>
      <c r="AR35" s="1311"/>
      <c r="AS35" s="1311"/>
      <c r="AT35" s="1311"/>
      <c r="AU35" s="1311"/>
      <c r="AV35" s="1311"/>
      <c r="AW35" s="1311"/>
      <c r="AX35" s="1311"/>
      <c r="AY35" s="1312"/>
    </row>
    <row r="36" spans="1:51" ht="3.95" customHeight="1" x14ac:dyDescent="0.15">
      <c r="A36" s="35"/>
      <c r="B36" s="93"/>
      <c r="C36" s="2"/>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row>
    <row r="37" spans="1:51" ht="2.95" customHeight="1" thickBot="1" x14ac:dyDescent="0.2">
      <c r="A37" s="35"/>
      <c r="B37" s="3"/>
      <c r="C37" s="3"/>
      <c r="D37" s="37"/>
      <c r="E37" s="37"/>
      <c r="F37" s="37"/>
      <c r="G37" s="37"/>
      <c r="H37" s="37"/>
      <c r="I37" s="37"/>
      <c r="J37" s="37"/>
      <c r="K37" s="37"/>
      <c r="L37" s="37"/>
      <c r="M37" s="37"/>
      <c r="N37" s="37"/>
      <c r="O37" s="37"/>
      <c r="P37" s="37"/>
      <c r="Q37" s="37"/>
      <c r="R37" s="37"/>
      <c r="S37" s="37"/>
      <c r="T37" s="37"/>
      <c r="U37" s="37"/>
      <c r="V37" s="37"/>
      <c r="W37" s="37"/>
      <c r="X37" s="37"/>
      <c r="Y37" s="37"/>
      <c r="Z37" s="37"/>
      <c r="AA37" s="37"/>
      <c r="AB37" s="37"/>
      <c r="AC37" s="37"/>
      <c r="AD37" s="37"/>
      <c r="AE37" s="37"/>
      <c r="AF37" s="37"/>
      <c r="AG37" s="37"/>
      <c r="AH37" s="37"/>
      <c r="AI37" s="37"/>
      <c r="AJ37" s="37"/>
      <c r="AK37" s="37"/>
      <c r="AL37" s="37"/>
      <c r="AM37" s="37"/>
      <c r="AN37" s="37"/>
      <c r="AO37" s="37"/>
      <c r="AP37" s="37"/>
      <c r="AQ37" s="37"/>
      <c r="AR37" s="37"/>
      <c r="AS37" s="37"/>
      <c r="AT37" s="37"/>
      <c r="AU37" s="37"/>
      <c r="AV37" s="37"/>
      <c r="AW37" s="37"/>
      <c r="AX37" s="37"/>
      <c r="AY37" s="37"/>
    </row>
    <row r="38" spans="1:51" ht="20.95" hidden="1" customHeight="1" x14ac:dyDescent="0.15">
      <c r="B38" s="549" t="s">
        <v>40</v>
      </c>
      <c r="C38" s="550"/>
      <c r="D38" s="553" t="s">
        <v>41</v>
      </c>
      <c r="E38" s="554"/>
      <c r="F38" s="554"/>
      <c r="G38" s="554"/>
      <c r="H38" s="554"/>
      <c r="I38" s="554"/>
      <c r="J38" s="554"/>
      <c r="K38" s="554"/>
      <c r="L38" s="554"/>
      <c r="M38" s="554"/>
      <c r="N38" s="554"/>
      <c r="O38" s="554"/>
      <c r="P38" s="554"/>
      <c r="Q38" s="554"/>
      <c r="R38" s="554"/>
      <c r="S38" s="554"/>
      <c r="T38" s="554"/>
      <c r="U38" s="554"/>
      <c r="V38" s="554"/>
      <c r="W38" s="554"/>
      <c r="X38" s="554"/>
      <c r="Y38" s="554"/>
      <c r="Z38" s="554"/>
      <c r="AA38" s="554"/>
      <c r="AB38" s="554"/>
      <c r="AC38" s="554"/>
      <c r="AD38" s="554"/>
      <c r="AE38" s="554"/>
      <c r="AF38" s="554"/>
      <c r="AG38" s="554"/>
      <c r="AH38" s="554"/>
      <c r="AI38" s="554"/>
      <c r="AJ38" s="554"/>
      <c r="AK38" s="554"/>
      <c r="AL38" s="554"/>
      <c r="AM38" s="554"/>
      <c r="AN38" s="554"/>
      <c r="AO38" s="554"/>
      <c r="AP38" s="554"/>
      <c r="AQ38" s="554"/>
      <c r="AR38" s="554"/>
      <c r="AS38" s="554"/>
      <c r="AT38" s="554"/>
      <c r="AU38" s="554"/>
      <c r="AV38" s="554"/>
      <c r="AW38" s="554"/>
      <c r="AX38" s="554"/>
      <c r="AY38" s="555"/>
    </row>
    <row r="39" spans="1:51" ht="203.25" hidden="1" customHeight="1" x14ac:dyDescent="0.15">
      <c r="B39" s="549"/>
      <c r="C39" s="550"/>
      <c r="D39" s="1313" t="s">
        <v>42</v>
      </c>
      <c r="E39" s="576"/>
      <c r="F39" s="576"/>
      <c r="G39" s="576"/>
      <c r="H39" s="576"/>
      <c r="I39" s="576"/>
      <c r="J39" s="576"/>
      <c r="K39" s="576"/>
      <c r="L39" s="576"/>
      <c r="M39" s="576"/>
      <c r="N39" s="576"/>
      <c r="O39" s="576"/>
      <c r="P39" s="576"/>
      <c r="Q39" s="576"/>
      <c r="R39" s="576"/>
      <c r="S39" s="576"/>
      <c r="T39" s="576"/>
      <c r="U39" s="576"/>
      <c r="V39" s="576"/>
      <c r="W39" s="576"/>
      <c r="X39" s="576"/>
      <c r="Y39" s="576"/>
      <c r="Z39" s="576"/>
      <c r="AA39" s="576"/>
      <c r="AB39" s="576"/>
      <c r="AC39" s="576"/>
      <c r="AD39" s="576"/>
      <c r="AE39" s="576"/>
      <c r="AF39" s="576"/>
      <c r="AG39" s="576"/>
      <c r="AH39" s="576"/>
      <c r="AI39" s="576"/>
      <c r="AJ39" s="576"/>
      <c r="AK39" s="576"/>
      <c r="AL39" s="576"/>
      <c r="AM39" s="576"/>
      <c r="AN39" s="576"/>
      <c r="AO39" s="576"/>
      <c r="AP39" s="576"/>
      <c r="AQ39" s="576"/>
      <c r="AR39" s="576"/>
      <c r="AS39" s="576"/>
      <c r="AT39" s="576"/>
      <c r="AU39" s="576"/>
      <c r="AV39" s="576"/>
      <c r="AW39" s="576"/>
      <c r="AX39" s="576"/>
      <c r="AY39" s="577"/>
    </row>
    <row r="40" spans="1:51" ht="20.3" hidden="1" customHeight="1" x14ac:dyDescent="0.15">
      <c r="B40" s="549"/>
      <c r="C40" s="550"/>
      <c r="D40" s="559" t="s">
        <v>43</v>
      </c>
      <c r="E40" s="560"/>
      <c r="F40" s="560"/>
      <c r="G40" s="560"/>
      <c r="H40" s="560"/>
      <c r="I40" s="560"/>
      <c r="J40" s="560"/>
      <c r="K40" s="560"/>
      <c r="L40" s="560"/>
      <c r="M40" s="560"/>
      <c r="N40" s="560"/>
      <c r="O40" s="560"/>
      <c r="P40" s="560"/>
      <c r="Q40" s="560"/>
      <c r="R40" s="560"/>
      <c r="S40" s="560"/>
      <c r="T40" s="560"/>
      <c r="U40" s="560"/>
      <c r="V40" s="560"/>
      <c r="W40" s="560"/>
      <c r="X40" s="560"/>
      <c r="Y40" s="560"/>
      <c r="Z40" s="560"/>
      <c r="AA40" s="560"/>
      <c r="AB40" s="560"/>
      <c r="AC40" s="560"/>
      <c r="AD40" s="560"/>
      <c r="AE40" s="560"/>
      <c r="AF40" s="560"/>
      <c r="AG40" s="560"/>
      <c r="AH40" s="560"/>
      <c r="AI40" s="560"/>
      <c r="AJ40" s="560"/>
      <c r="AK40" s="560"/>
      <c r="AL40" s="560"/>
      <c r="AM40" s="560"/>
      <c r="AN40" s="560"/>
      <c r="AO40" s="560"/>
      <c r="AP40" s="560"/>
      <c r="AQ40" s="560"/>
      <c r="AR40" s="560"/>
      <c r="AS40" s="560"/>
      <c r="AT40" s="560"/>
      <c r="AU40" s="560"/>
      <c r="AV40" s="560"/>
      <c r="AW40" s="560"/>
      <c r="AX40" s="560"/>
      <c r="AY40" s="561"/>
    </row>
    <row r="41" spans="1:51" ht="100.5" hidden="1" customHeight="1" thickBot="1" x14ac:dyDescent="0.2">
      <c r="B41" s="551"/>
      <c r="C41" s="552"/>
      <c r="D41" s="1314"/>
      <c r="E41" s="1315"/>
      <c r="F41" s="1315"/>
      <c r="G41" s="1315"/>
      <c r="H41" s="1315"/>
      <c r="I41" s="1315"/>
      <c r="J41" s="1315"/>
      <c r="K41" s="1315"/>
      <c r="L41" s="1315"/>
      <c r="M41" s="1315"/>
      <c r="N41" s="1315"/>
      <c r="O41" s="1315"/>
      <c r="P41" s="1315"/>
      <c r="Q41" s="1315"/>
      <c r="R41" s="1315"/>
      <c r="S41" s="1315"/>
      <c r="T41" s="1315"/>
      <c r="U41" s="1315"/>
      <c r="V41" s="1315"/>
      <c r="W41" s="1315"/>
      <c r="X41" s="1315"/>
      <c r="Y41" s="1315"/>
      <c r="Z41" s="1315"/>
      <c r="AA41" s="1315"/>
      <c r="AB41" s="1315"/>
      <c r="AC41" s="1315"/>
      <c r="AD41" s="1315"/>
      <c r="AE41" s="1315"/>
      <c r="AF41" s="1315"/>
      <c r="AG41" s="1315"/>
      <c r="AH41" s="1315"/>
      <c r="AI41" s="1315"/>
      <c r="AJ41" s="1315"/>
      <c r="AK41" s="1315"/>
      <c r="AL41" s="1315"/>
      <c r="AM41" s="1315"/>
      <c r="AN41" s="1315"/>
      <c r="AO41" s="1315"/>
      <c r="AP41" s="1315"/>
      <c r="AQ41" s="1315"/>
      <c r="AR41" s="1315"/>
      <c r="AS41" s="1315"/>
      <c r="AT41" s="1315"/>
      <c r="AU41" s="1315"/>
      <c r="AV41" s="1315"/>
      <c r="AW41" s="1315"/>
      <c r="AX41" s="1315"/>
      <c r="AY41" s="1316"/>
    </row>
    <row r="42" spans="1:51" ht="20.95" hidden="1" customHeight="1" x14ac:dyDescent="0.15">
      <c r="A42" s="38"/>
      <c r="B42" s="5"/>
      <c r="C42" s="6"/>
      <c r="D42" s="596" t="s">
        <v>44</v>
      </c>
      <c r="E42" s="597"/>
      <c r="F42" s="597"/>
      <c r="G42" s="597"/>
      <c r="H42" s="597"/>
      <c r="I42" s="597"/>
      <c r="J42" s="597"/>
      <c r="K42" s="597"/>
      <c r="L42" s="597"/>
      <c r="M42" s="597"/>
      <c r="N42" s="597"/>
      <c r="O42" s="597"/>
      <c r="P42" s="597"/>
      <c r="Q42" s="597"/>
      <c r="R42" s="597"/>
      <c r="S42" s="597"/>
      <c r="T42" s="597"/>
      <c r="U42" s="597"/>
      <c r="V42" s="597"/>
      <c r="W42" s="597"/>
      <c r="X42" s="597"/>
      <c r="Y42" s="597"/>
      <c r="Z42" s="597"/>
      <c r="AA42" s="597"/>
      <c r="AB42" s="597"/>
      <c r="AC42" s="597"/>
      <c r="AD42" s="597"/>
      <c r="AE42" s="597"/>
      <c r="AF42" s="597"/>
      <c r="AG42" s="597"/>
      <c r="AH42" s="597"/>
      <c r="AI42" s="597"/>
      <c r="AJ42" s="597"/>
      <c r="AK42" s="597"/>
      <c r="AL42" s="597"/>
      <c r="AM42" s="597"/>
      <c r="AN42" s="597"/>
      <c r="AO42" s="597"/>
      <c r="AP42" s="597"/>
      <c r="AQ42" s="597"/>
      <c r="AR42" s="597"/>
      <c r="AS42" s="597"/>
      <c r="AT42" s="597"/>
      <c r="AU42" s="597"/>
      <c r="AV42" s="597"/>
      <c r="AW42" s="597"/>
      <c r="AX42" s="597"/>
      <c r="AY42" s="598"/>
    </row>
    <row r="43" spans="1:51" ht="136" hidden="1" customHeight="1" x14ac:dyDescent="0.15">
      <c r="A43" s="38"/>
      <c r="B43" s="7"/>
      <c r="C43" s="8"/>
      <c r="D43" s="599"/>
      <c r="E43" s="600"/>
      <c r="F43" s="600"/>
      <c r="G43" s="600"/>
      <c r="H43" s="600"/>
      <c r="I43" s="600"/>
      <c r="J43" s="600"/>
      <c r="K43" s="600"/>
      <c r="L43" s="600"/>
      <c r="M43" s="600"/>
      <c r="N43" s="600"/>
      <c r="O43" s="600"/>
      <c r="P43" s="600"/>
      <c r="Q43" s="600"/>
      <c r="R43" s="600"/>
      <c r="S43" s="600"/>
      <c r="T43" s="600"/>
      <c r="U43" s="600"/>
      <c r="V43" s="600"/>
      <c r="W43" s="600"/>
      <c r="X43" s="600"/>
      <c r="Y43" s="600"/>
      <c r="Z43" s="600"/>
      <c r="AA43" s="600"/>
      <c r="AB43" s="600"/>
      <c r="AC43" s="600"/>
      <c r="AD43" s="600"/>
      <c r="AE43" s="600"/>
      <c r="AF43" s="600"/>
      <c r="AG43" s="600"/>
      <c r="AH43" s="600"/>
      <c r="AI43" s="600"/>
      <c r="AJ43" s="600"/>
      <c r="AK43" s="600"/>
      <c r="AL43" s="600"/>
      <c r="AM43" s="600"/>
      <c r="AN43" s="600"/>
      <c r="AO43" s="600"/>
      <c r="AP43" s="600"/>
      <c r="AQ43" s="600"/>
      <c r="AR43" s="600"/>
      <c r="AS43" s="600"/>
      <c r="AT43" s="600"/>
      <c r="AU43" s="600"/>
      <c r="AV43" s="600"/>
      <c r="AW43" s="600"/>
      <c r="AX43" s="600"/>
      <c r="AY43" s="601"/>
    </row>
    <row r="44" spans="1:51" ht="20.95" customHeight="1" x14ac:dyDescent="0.15">
      <c r="A44" s="38"/>
      <c r="B44" s="4503" t="s">
        <v>45</v>
      </c>
      <c r="C44" s="4504"/>
      <c r="D44" s="4504"/>
      <c r="E44" s="4504"/>
      <c r="F44" s="4504"/>
      <c r="G44" s="4504"/>
      <c r="H44" s="4504"/>
      <c r="I44" s="4504"/>
      <c r="J44" s="4504"/>
      <c r="K44" s="4504"/>
      <c r="L44" s="4504"/>
      <c r="M44" s="4504"/>
      <c r="N44" s="4504"/>
      <c r="O44" s="4504"/>
      <c r="P44" s="4504"/>
      <c r="Q44" s="4504"/>
      <c r="R44" s="4504"/>
      <c r="S44" s="4504"/>
      <c r="T44" s="4504"/>
      <c r="U44" s="4504"/>
      <c r="V44" s="4504"/>
      <c r="W44" s="4504"/>
      <c r="X44" s="4504"/>
      <c r="Y44" s="4504"/>
      <c r="Z44" s="4504"/>
      <c r="AA44" s="4504"/>
      <c r="AB44" s="4504"/>
      <c r="AC44" s="4504"/>
      <c r="AD44" s="4504"/>
      <c r="AE44" s="4504"/>
      <c r="AF44" s="4504"/>
      <c r="AG44" s="4504"/>
      <c r="AH44" s="4504"/>
      <c r="AI44" s="4504"/>
      <c r="AJ44" s="4504"/>
      <c r="AK44" s="4504"/>
      <c r="AL44" s="4504"/>
      <c r="AM44" s="4504"/>
      <c r="AN44" s="4504"/>
      <c r="AO44" s="4504"/>
      <c r="AP44" s="4504"/>
      <c r="AQ44" s="4504"/>
      <c r="AR44" s="4504"/>
      <c r="AS44" s="4504"/>
      <c r="AT44" s="4504"/>
      <c r="AU44" s="4504"/>
      <c r="AV44" s="4504"/>
      <c r="AW44" s="4504"/>
      <c r="AX44" s="4504"/>
      <c r="AY44" s="4505"/>
    </row>
    <row r="45" spans="1:51" ht="20.95" customHeight="1" x14ac:dyDescent="0.15">
      <c r="A45" s="38"/>
      <c r="B45" s="7"/>
      <c r="C45" s="8"/>
      <c r="D45" s="605" t="s">
        <v>46</v>
      </c>
      <c r="E45" s="606"/>
      <c r="F45" s="606"/>
      <c r="G45" s="606"/>
      <c r="H45" s="607" t="s">
        <v>47</v>
      </c>
      <c r="I45" s="606"/>
      <c r="J45" s="606"/>
      <c r="K45" s="606"/>
      <c r="L45" s="606"/>
      <c r="M45" s="606"/>
      <c r="N45" s="606"/>
      <c r="O45" s="606"/>
      <c r="P45" s="606"/>
      <c r="Q45" s="606"/>
      <c r="R45" s="606"/>
      <c r="S45" s="606"/>
      <c r="T45" s="606"/>
      <c r="U45" s="606"/>
      <c r="V45" s="606"/>
      <c r="W45" s="606"/>
      <c r="X45" s="606"/>
      <c r="Y45" s="606"/>
      <c r="Z45" s="606"/>
      <c r="AA45" s="606"/>
      <c r="AB45" s="606"/>
      <c r="AC45" s="606"/>
      <c r="AD45" s="606"/>
      <c r="AE45" s="606"/>
      <c r="AF45" s="606"/>
      <c r="AG45" s="608"/>
      <c r="AH45" s="607" t="s">
        <v>48</v>
      </c>
      <c r="AI45" s="606"/>
      <c r="AJ45" s="606"/>
      <c r="AK45" s="606"/>
      <c r="AL45" s="606"/>
      <c r="AM45" s="606"/>
      <c r="AN45" s="606"/>
      <c r="AO45" s="606"/>
      <c r="AP45" s="606"/>
      <c r="AQ45" s="606"/>
      <c r="AR45" s="606"/>
      <c r="AS45" s="606"/>
      <c r="AT45" s="606"/>
      <c r="AU45" s="606"/>
      <c r="AV45" s="606"/>
      <c r="AW45" s="606"/>
      <c r="AX45" s="606"/>
      <c r="AY45" s="609"/>
    </row>
    <row r="46" spans="1:51" ht="37" customHeight="1" x14ac:dyDescent="0.15">
      <c r="A46" s="38"/>
      <c r="B46" s="565" t="s">
        <v>49</v>
      </c>
      <c r="C46" s="566"/>
      <c r="D46" s="571" t="s">
        <v>109</v>
      </c>
      <c r="E46" s="1342"/>
      <c r="F46" s="1342"/>
      <c r="G46" s="1343"/>
      <c r="H46" s="574" t="s">
        <v>51</v>
      </c>
      <c r="I46" s="1342"/>
      <c r="J46" s="1342"/>
      <c r="K46" s="1342"/>
      <c r="L46" s="1342"/>
      <c r="M46" s="1342"/>
      <c r="N46" s="1342"/>
      <c r="O46" s="1342"/>
      <c r="P46" s="1342"/>
      <c r="Q46" s="1342"/>
      <c r="R46" s="1342"/>
      <c r="S46" s="1342"/>
      <c r="T46" s="1342"/>
      <c r="U46" s="1342"/>
      <c r="V46" s="1342"/>
      <c r="W46" s="1342"/>
      <c r="X46" s="1342"/>
      <c r="Y46" s="1342"/>
      <c r="Z46" s="1342"/>
      <c r="AA46" s="1342"/>
      <c r="AB46" s="1342"/>
      <c r="AC46" s="1342"/>
      <c r="AD46" s="1342"/>
      <c r="AE46" s="1342"/>
      <c r="AF46" s="1342"/>
      <c r="AG46" s="1343"/>
      <c r="AH46" s="1362" t="s">
        <v>680</v>
      </c>
      <c r="AI46" s="1363"/>
      <c r="AJ46" s="1363"/>
      <c r="AK46" s="1363"/>
      <c r="AL46" s="1363"/>
      <c r="AM46" s="1363"/>
      <c r="AN46" s="1363"/>
      <c r="AO46" s="1363"/>
      <c r="AP46" s="1363"/>
      <c r="AQ46" s="1363"/>
      <c r="AR46" s="1363"/>
      <c r="AS46" s="1363"/>
      <c r="AT46" s="1363"/>
      <c r="AU46" s="1363"/>
      <c r="AV46" s="1363"/>
      <c r="AW46" s="1363"/>
      <c r="AX46" s="1363"/>
      <c r="AY46" s="1364"/>
    </row>
    <row r="47" spans="1:51" ht="39.799999999999997" customHeight="1" x14ac:dyDescent="0.15">
      <c r="A47" s="38"/>
      <c r="B47" s="567"/>
      <c r="C47" s="568"/>
      <c r="D47" s="584" t="s">
        <v>109</v>
      </c>
      <c r="E47" s="1353"/>
      <c r="F47" s="1353"/>
      <c r="G47" s="1354"/>
      <c r="H47" s="587" t="s">
        <v>52</v>
      </c>
      <c r="I47" s="588"/>
      <c r="J47" s="588"/>
      <c r="K47" s="588"/>
      <c r="L47" s="588"/>
      <c r="M47" s="588"/>
      <c r="N47" s="588"/>
      <c r="O47" s="588"/>
      <c r="P47" s="588"/>
      <c r="Q47" s="588"/>
      <c r="R47" s="588"/>
      <c r="S47" s="588"/>
      <c r="T47" s="588"/>
      <c r="U47" s="588"/>
      <c r="V47" s="588"/>
      <c r="W47" s="588"/>
      <c r="X47" s="588"/>
      <c r="Y47" s="588"/>
      <c r="Z47" s="588"/>
      <c r="AA47" s="588"/>
      <c r="AB47" s="588"/>
      <c r="AC47" s="588"/>
      <c r="AD47" s="588"/>
      <c r="AE47" s="588"/>
      <c r="AF47" s="588"/>
      <c r="AG47" s="589"/>
      <c r="AH47" s="1365"/>
      <c r="AI47" s="1366"/>
      <c r="AJ47" s="1366"/>
      <c r="AK47" s="1366"/>
      <c r="AL47" s="1366"/>
      <c r="AM47" s="1366"/>
      <c r="AN47" s="1366"/>
      <c r="AO47" s="1366"/>
      <c r="AP47" s="1366"/>
      <c r="AQ47" s="1366"/>
      <c r="AR47" s="1366"/>
      <c r="AS47" s="1366"/>
      <c r="AT47" s="1366"/>
      <c r="AU47" s="1366"/>
      <c r="AV47" s="1366"/>
      <c r="AW47" s="1366"/>
      <c r="AX47" s="1366"/>
      <c r="AY47" s="1367"/>
    </row>
    <row r="48" spans="1:51" ht="39.799999999999997" customHeight="1" x14ac:dyDescent="0.15">
      <c r="A48" s="38"/>
      <c r="B48" s="569"/>
      <c r="C48" s="570"/>
      <c r="D48" s="584" t="s">
        <v>109</v>
      </c>
      <c r="E48" s="1353"/>
      <c r="F48" s="1353"/>
      <c r="G48" s="1354"/>
      <c r="H48" s="593" t="s">
        <v>106</v>
      </c>
      <c r="I48" s="1358"/>
      <c r="J48" s="1358"/>
      <c r="K48" s="1358"/>
      <c r="L48" s="1358"/>
      <c r="M48" s="1358"/>
      <c r="N48" s="1358"/>
      <c r="O48" s="1358"/>
      <c r="P48" s="1358"/>
      <c r="Q48" s="1358"/>
      <c r="R48" s="1358"/>
      <c r="S48" s="1358"/>
      <c r="T48" s="1358"/>
      <c r="U48" s="1358"/>
      <c r="V48" s="1358"/>
      <c r="W48" s="1358"/>
      <c r="X48" s="1358"/>
      <c r="Y48" s="1358"/>
      <c r="Z48" s="1358"/>
      <c r="AA48" s="1358"/>
      <c r="AB48" s="1358"/>
      <c r="AC48" s="1358"/>
      <c r="AD48" s="1358"/>
      <c r="AE48" s="1358"/>
      <c r="AF48" s="1358"/>
      <c r="AG48" s="1359"/>
      <c r="AH48" s="1368"/>
      <c r="AI48" s="1369"/>
      <c r="AJ48" s="1369"/>
      <c r="AK48" s="1369"/>
      <c r="AL48" s="1369"/>
      <c r="AM48" s="1369"/>
      <c r="AN48" s="1369"/>
      <c r="AO48" s="1369"/>
      <c r="AP48" s="1369"/>
      <c r="AQ48" s="1369"/>
      <c r="AR48" s="1369"/>
      <c r="AS48" s="1369"/>
      <c r="AT48" s="1369"/>
      <c r="AU48" s="1369"/>
      <c r="AV48" s="1369"/>
      <c r="AW48" s="1369"/>
      <c r="AX48" s="1369"/>
      <c r="AY48" s="1370"/>
    </row>
    <row r="49" spans="1:51" ht="26.2" customHeight="1" x14ac:dyDescent="0.15">
      <c r="A49" s="38"/>
      <c r="B49" s="567" t="s">
        <v>53</v>
      </c>
      <c r="C49" s="568"/>
      <c r="D49" s="610" t="s">
        <v>681</v>
      </c>
      <c r="E49" s="1360"/>
      <c r="F49" s="1360"/>
      <c r="G49" s="1361"/>
      <c r="H49" s="574" t="s">
        <v>54</v>
      </c>
      <c r="I49" s="1342"/>
      <c r="J49" s="1342"/>
      <c r="K49" s="1342"/>
      <c r="L49" s="1342"/>
      <c r="M49" s="1342"/>
      <c r="N49" s="1342"/>
      <c r="O49" s="1342"/>
      <c r="P49" s="1342"/>
      <c r="Q49" s="1342"/>
      <c r="R49" s="1342"/>
      <c r="S49" s="1342"/>
      <c r="T49" s="1342"/>
      <c r="U49" s="1342"/>
      <c r="V49" s="1342"/>
      <c r="W49" s="1342"/>
      <c r="X49" s="1342"/>
      <c r="Y49" s="1342"/>
      <c r="Z49" s="1342"/>
      <c r="AA49" s="1342"/>
      <c r="AB49" s="1342"/>
      <c r="AC49" s="1342"/>
      <c r="AD49" s="1342"/>
      <c r="AE49" s="1342"/>
      <c r="AF49" s="1342"/>
      <c r="AG49" s="1343"/>
      <c r="AH49" s="1344" t="s">
        <v>682</v>
      </c>
      <c r="AI49" s="1345"/>
      <c r="AJ49" s="1345"/>
      <c r="AK49" s="1345"/>
      <c r="AL49" s="1345"/>
      <c r="AM49" s="1345"/>
      <c r="AN49" s="1345"/>
      <c r="AO49" s="1345"/>
      <c r="AP49" s="1345"/>
      <c r="AQ49" s="1345"/>
      <c r="AR49" s="1345"/>
      <c r="AS49" s="1345"/>
      <c r="AT49" s="1345"/>
      <c r="AU49" s="1345"/>
      <c r="AV49" s="1345"/>
      <c r="AW49" s="1345"/>
      <c r="AX49" s="1345"/>
      <c r="AY49" s="1346"/>
    </row>
    <row r="50" spans="1:51" ht="26.2" customHeight="1" x14ac:dyDescent="0.15">
      <c r="A50" s="38"/>
      <c r="B50" s="567"/>
      <c r="C50" s="568"/>
      <c r="D50" s="627" t="s">
        <v>681</v>
      </c>
      <c r="E50" s="1371"/>
      <c r="F50" s="1371"/>
      <c r="G50" s="1372"/>
      <c r="H50" s="625" t="s">
        <v>108</v>
      </c>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4"/>
      <c r="AH50" s="1347"/>
      <c r="AI50" s="1348"/>
      <c r="AJ50" s="1348"/>
      <c r="AK50" s="1348"/>
      <c r="AL50" s="1348"/>
      <c r="AM50" s="1348"/>
      <c r="AN50" s="1348"/>
      <c r="AO50" s="1348"/>
      <c r="AP50" s="1348"/>
      <c r="AQ50" s="1348"/>
      <c r="AR50" s="1348"/>
      <c r="AS50" s="1348"/>
      <c r="AT50" s="1348"/>
      <c r="AU50" s="1348"/>
      <c r="AV50" s="1348"/>
      <c r="AW50" s="1348"/>
      <c r="AX50" s="1348"/>
      <c r="AY50" s="1349"/>
    </row>
    <row r="51" spans="1:51" ht="26.2" customHeight="1" x14ac:dyDescent="0.15">
      <c r="A51" s="38"/>
      <c r="B51" s="567"/>
      <c r="C51" s="568"/>
      <c r="D51" s="627" t="s">
        <v>681</v>
      </c>
      <c r="E51" s="1371"/>
      <c r="F51" s="1371"/>
      <c r="G51" s="1372"/>
      <c r="H51" s="625" t="s">
        <v>55</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1347"/>
      <c r="AI51" s="1348"/>
      <c r="AJ51" s="1348"/>
      <c r="AK51" s="1348"/>
      <c r="AL51" s="1348"/>
      <c r="AM51" s="1348"/>
      <c r="AN51" s="1348"/>
      <c r="AO51" s="1348"/>
      <c r="AP51" s="1348"/>
      <c r="AQ51" s="1348"/>
      <c r="AR51" s="1348"/>
      <c r="AS51" s="1348"/>
      <c r="AT51" s="1348"/>
      <c r="AU51" s="1348"/>
      <c r="AV51" s="1348"/>
      <c r="AW51" s="1348"/>
      <c r="AX51" s="1348"/>
      <c r="AY51" s="1349"/>
    </row>
    <row r="52" spans="1:51" ht="26.2" customHeight="1" x14ac:dyDescent="0.15">
      <c r="A52" s="38"/>
      <c r="B52" s="567"/>
      <c r="C52" s="568"/>
      <c r="D52" s="627" t="s">
        <v>681</v>
      </c>
      <c r="E52" s="1371"/>
      <c r="F52" s="1371"/>
      <c r="G52" s="1372"/>
      <c r="H52" s="625" t="s">
        <v>56</v>
      </c>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c r="AF52" s="1353"/>
      <c r="AG52" s="1354"/>
      <c r="AH52" s="1347"/>
      <c r="AI52" s="1348"/>
      <c r="AJ52" s="1348"/>
      <c r="AK52" s="1348"/>
      <c r="AL52" s="1348"/>
      <c r="AM52" s="1348"/>
      <c r="AN52" s="1348"/>
      <c r="AO52" s="1348"/>
      <c r="AP52" s="1348"/>
      <c r="AQ52" s="1348"/>
      <c r="AR52" s="1348"/>
      <c r="AS52" s="1348"/>
      <c r="AT52" s="1348"/>
      <c r="AU52" s="1348"/>
      <c r="AV52" s="1348"/>
      <c r="AW52" s="1348"/>
      <c r="AX52" s="1348"/>
      <c r="AY52" s="1349"/>
    </row>
    <row r="53" spans="1:51" ht="26.2" customHeight="1" x14ac:dyDescent="0.15">
      <c r="A53" s="38"/>
      <c r="B53" s="569"/>
      <c r="C53" s="570"/>
      <c r="D53" s="1355" t="s">
        <v>109</v>
      </c>
      <c r="E53" s="1356"/>
      <c r="F53" s="1356"/>
      <c r="G53" s="1357"/>
      <c r="H53" s="593" t="s">
        <v>57</v>
      </c>
      <c r="I53" s="1358"/>
      <c r="J53" s="1358"/>
      <c r="K53" s="1358"/>
      <c r="L53" s="1358"/>
      <c r="M53" s="1358"/>
      <c r="N53" s="1358"/>
      <c r="O53" s="1358"/>
      <c r="P53" s="1358"/>
      <c r="Q53" s="1358"/>
      <c r="R53" s="1358"/>
      <c r="S53" s="1358"/>
      <c r="T53" s="1358"/>
      <c r="U53" s="1358"/>
      <c r="V53" s="1358"/>
      <c r="W53" s="1358"/>
      <c r="X53" s="1358"/>
      <c r="Y53" s="1358"/>
      <c r="Z53" s="1358"/>
      <c r="AA53" s="1358"/>
      <c r="AB53" s="1358"/>
      <c r="AC53" s="1358"/>
      <c r="AD53" s="1358"/>
      <c r="AE53" s="1358"/>
      <c r="AF53" s="1358"/>
      <c r="AG53" s="1359"/>
      <c r="AH53" s="1350"/>
      <c r="AI53" s="1351"/>
      <c r="AJ53" s="1351"/>
      <c r="AK53" s="1351"/>
      <c r="AL53" s="1351"/>
      <c r="AM53" s="1351"/>
      <c r="AN53" s="1351"/>
      <c r="AO53" s="1351"/>
      <c r="AP53" s="1351"/>
      <c r="AQ53" s="1351"/>
      <c r="AR53" s="1351"/>
      <c r="AS53" s="1351"/>
      <c r="AT53" s="1351"/>
      <c r="AU53" s="1351"/>
      <c r="AV53" s="1351"/>
      <c r="AW53" s="1351"/>
      <c r="AX53" s="1351"/>
      <c r="AY53" s="1352"/>
    </row>
    <row r="54" spans="1:51" ht="26.2" customHeight="1" x14ac:dyDescent="0.15">
      <c r="A54" s="38"/>
      <c r="B54" s="565" t="s">
        <v>58</v>
      </c>
      <c r="C54" s="566"/>
      <c r="D54" s="610" t="s">
        <v>109</v>
      </c>
      <c r="E54" s="1360"/>
      <c r="F54" s="1360"/>
      <c r="G54" s="1361"/>
      <c r="H54" s="574" t="s">
        <v>59</v>
      </c>
      <c r="I54" s="1342"/>
      <c r="J54" s="1342"/>
      <c r="K54" s="1342"/>
      <c r="L54" s="1342"/>
      <c r="M54" s="1342"/>
      <c r="N54" s="1342"/>
      <c r="O54" s="1342"/>
      <c r="P54" s="1342"/>
      <c r="Q54" s="1342"/>
      <c r="R54" s="1342"/>
      <c r="S54" s="1342"/>
      <c r="T54" s="1342"/>
      <c r="U54" s="1342"/>
      <c r="V54" s="1342"/>
      <c r="W54" s="1342"/>
      <c r="X54" s="1342"/>
      <c r="Y54" s="1342"/>
      <c r="Z54" s="1342"/>
      <c r="AA54" s="1342"/>
      <c r="AB54" s="1342"/>
      <c r="AC54" s="1342"/>
      <c r="AD54" s="1342"/>
      <c r="AE54" s="1342"/>
      <c r="AF54" s="1342"/>
      <c r="AG54" s="1343"/>
      <c r="AH54" s="1344" t="s">
        <v>683</v>
      </c>
      <c r="AI54" s="1345"/>
      <c r="AJ54" s="1345"/>
      <c r="AK54" s="1345"/>
      <c r="AL54" s="1345"/>
      <c r="AM54" s="1345"/>
      <c r="AN54" s="1345"/>
      <c r="AO54" s="1345"/>
      <c r="AP54" s="1345"/>
      <c r="AQ54" s="1345"/>
      <c r="AR54" s="1345"/>
      <c r="AS54" s="1345"/>
      <c r="AT54" s="1345"/>
      <c r="AU54" s="1345"/>
      <c r="AV54" s="1345"/>
      <c r="AW54" s="1345"/>
      <c r="AX54" s="1345"/>
      <c r="AY54" s="1346"/>
    </row>
    <row r="55" spans="1:51" ht="26.2" customHeight="1" x14ac:dyDescent="0.15">
      <c r="A55" s="38"/>
      <c r="B55" s="567"/>
      <c r="C55" s="568"/>
      <c r="D55" s="627" t="s">
        <v>109</v>
      </c>
      <c r="E55" s="1298"/>
      <c r="F55" s="1298"/>
      <c r="G55" s="1299"/>
      <c r="H55" s="625" t="s">
        <v>60</v>
      </c>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4"/>
      <c r="AH55" s="1347"/>
      <c r="AI55" s="1348"/>
      <c r="AJ55" s="1348"/>
      <c r="AK55" s="1348"/>
      <c r="AL55" s="1348"/>
      <c r="AM55" s="1348"/>
      <c r="AN55" s="1348"/>
      <c r="AO55" s="1348"/>
      <c r="AP55" s="1348"/>
      <c r="AQ55" s="1348"/>
      <c r="AR55" s="1348"/>
      <c r="AS55" s="1348"/>
      <c r="AT55" s="1348"/>
      <c r="AU55" s="1348"/>
      <c r="AV55" s="1348"/>
      <c r="AW55" s="1348"/>
      <c r="AX55" s="1348"/>
      <c r="AY55" s="1349"/>
    </row>
    <row r="56" spans="1:51" ht="26.2" customHeight="1" x14ac:dyDescent="0.15">
      <c r="A56" s="38"/>
      <c r="B56" s="567"/>
      <c r="C56" s="568"/>
      <c r="D56" s="627" t="s">
        <v>109</v>
      </c>
      <c r="E56" s="1298"/>
      <c r="F56" s="1298"/>
      <c r="G56" s="1299"/>
      <c r="H56" s="625" t="s">
        <v>110</v>
      </c>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4"/>
      <c r="AH56" s="1347"/>
      <c r="AI56" s="1348"/>
      <c r="AJ56" s="1348"/>
      <c r="AK56" s="1348"/>
      <c r="AL56" s="1348"/>
      <c r="AM56" s="1348"/>
      <c r="AN56" s="1348"/>
      <c r="AO56" s="1348"/>
      <c r="AP56" s="1348"/>
      <c r="AQ56" s="1348"/>
      <c r="AR56" s="1348"/>
      <c r="AS56" s="1348"/>
      <c r="AT56" s="1348"/>
      <c r="AU56" s="1348"/>
      <c r="AV56" s="1348"/>
      <c r="AW56" s="1348"/>
      <c r="AX56" s="1348"/>
      <c r="AY56" s="1349"/>
    </row>
    <row r="57" spans="1:51" ht="26.2" customHeight="1" x14ac:dyDescent="0.15">
      <c r="A57" s="38"/>
      <c r="B57" s="567"/>
      <c r="C57" s="568"/>
      <c r="D57" s="627" t="s">
        <v>681</v>
      </c>
      <c r="E57" s="1371"/>
      <c r="F57" s="1371"/>
      <c r="G57" s="1372"/>
      <c r="H57" s="631" t="s">
        <v>61</v>
      </c>
      <c r="I57" s="632"/>
      <c r="J57" s="632"/>
      <c r="K57" s="632"/>
      <c r="L57" s="632"/>
      <c r="M57" s="632"/>
      <c r="N57" s="632"/>
      <c r="O57" s="632"/>
      <c r="P57" s="632"/>
      <c r="Q57" s="632"/>
      <c r="R57" s="632"/>
      <c r="S57" s="632"/>
      <c r="T57" s="632"/>
      <c r="U57" s="632"/>
      <c r="V57" s="632"/>
      <c r="W57" s="632"/>
      <c r="X57" s="632"/>
      <c r="Y57" s="632"/>
      <c r="Z57" s="632"/>
      <c r="AA57" s="632"/>
      <c r="AB57" s="632"/>
      <c r="AC57" s="632"/>
      <c r="AD57" s="632"/>
      <c r="AE57" s="632"/>
      <c r="AF57" s="632"/>
      <c r="AG57" s="633"/>
      <c r="AH57" s="1347"/>
      <c r="AI57" s="1348"/>
      <c r="AJ57" s="1348"/>
      <c r="AK57" s="1348"/>
      <c r="AL57" s="1348"/>
      <c r="AM57" s="1348"/>
      <c r="AN57" s="1348"/>
      <c r="AO57" s="1348"/>
      <c r="AP57" s="1348"/>
      <c r="AQ57" s="1348"/>
      <c r="AR57" s="1348"/>
      <c r="AS57" s="1348"/>
      <c r="AT57" s="1348"/>
      <c r="AU57" s="1348"/>
      <c r="AV57" s="1348"/>
      <c r="AW57" s="1348"/>
      <c r="AX57" s="1348"/>
      <c r="AY57" s="1349"/>
    </row>
    <row r="58" spans="1:51" ht="26.2" customHeight="1" x14ac:dyDescent="0.15">
      <c r="A58" s="38"/>
      <c r="B58" s="567"/>
      <c r="C58" s="568"/>
      <c r="D58" s="1373"/>
      <c r="E58" s="1374"/>
      <c r="F58" s="1374"/>
      <c r="G58" s="1375"/>
      <c r="H58" s="4506" t="s">
        <v>62</v>
      </c>
      <c r="I58" s="4507"/>
      <c r="J58" s="4507"/>
      <c r="K58" s="4507"/>
      <c r="L58" s="4507"/>
      <c r="M58" s="4507"/>
      <c r="N58" s="4507"/>
      <c r="O58" s="4507"/>
      <c r="P58" s="4507"/>
      <c r="Q58" s="4507"/>
      <c r="R58" s="4507"/>
      <c r="S58" s="4507"/>
      <c r="T58" s="4507"/>
      <c r="U58" s="4507"/>
      <c r="V58" s="4508"/>
      <c r="W58" s="4508"/>
      <c r="X58" s="4508"/>
      <c r="Y58" s="4508"/>
      <c r="Z58" s="4508"/>
      <c r="AA58" s="4508"/>
      <c r="AB58" s="4508"/>
      <c r="AC58" s="4508"/>
      <c r="AD58" s="4508"/>
      <c r="AE58" s="4508"/>
      <c r="AF58" s="4508"/>
      <c r="AG58" s="4509"/>
      <c r="AH58" s="1347"/>
      <c r="AI58" s="1348"/>
      <c r="AJ58" s="1348"/>
      <c r="AK58" s="1348"/>
      <c r="AL58" s="1348"/>
      <c r="AM58" s="1348"/>
      <c r="AN58" s="1348"/>
      <c r="AO58" s="1348"/>
      <c r="AP58" s="1348"/>
      <c r="AQ58" s="1348"/>
      <c r="AR58" s="1348"/>
      <c r="AS58" s="1348"/>
      <c r="AT58" s="1348"/>
      <c r="AU58" s="1348"/>
      <c r="AV58" s="1348"/>
      <c r="AW58" s="1348"/>
      <c r="AX58" s="1348"/>
      <c r="AY58" s="1349"/>
    </row>
    <row r="59" spans="1:51" ht="26.2" customHeight="1" x14ac:dyDescent="0.15">
      <c r="A59" s="38"/>
      <c r="B59" s="569"/>
      <c r="C59" s="570"/>
      <c r="D59" s="1355" t="s">
        <v>681</v>
      </c>
      <c r="E59" s="1356"/>
      <c r="F59" s="1356"/>
      <c r="G59" s="1357"/>
      <c r="H59" s="593" t="s">
        <v>63</v>
      </c>
      <c r="I59" s="1358"/>
      <c r="J59" s="1358"/>
      <c r="K59" s="1358"/>
      <c r="L59" s="1358"/>
      <c r="M59" s="1358"/>
      <c r="N59" s="1358"/>
      <c r="O59" s="1358"/>
      <c r="P59" s="1358"/>
      <c r="Q59" s="1358"/>
      <c r="R59" s="1358"/>
      <c r="S59" s="1358"/>
      <c r="T59" s="1358"/>
      <c r="U59" s="1358"/>
      <c r="V59" s="1358"/>
      <c r="W59" s="1358"/>
      <c r="X59" s="1358"/>
      <c r="Y59" s="1358"/>
      <c r="Z59" s="1358"/>
      <c r="AA59" s="1358"/>
      <c r="AB59" s="1358"/>
      <c r="AC59" s="1358"/>
      <c r="AD59" s="1358"/>
      <c r="AE59" s="1358"/>
      <c r="AF59" s="1358"/>
      <c r="AG59" s="1359"/>
      <c r="AH59" s="1350"/>
      <c r="AI59" s="1351"/>
      <c r="AJ59" s="1351"/>
      <c r="AK59" s="1351"/>
      <c r="AL59" s="1351"/>
      <c r="AM59" s="1351"/>
      <c r="AN59" s="1351"/>
      <c r="AO59" s="1351"/>
      <c r="AP59" s="1351"/>
      <c r="AQ59" s="1351"/>
      <c r="AR59" s="1351"/>
      <c r="AS59" s="1351"/>
      <c r="AT59" s="1351"/>
      <c r="AU59" s="1351"/>
      <c r="AV59" s="1351"/>
      <c r="AW59" s="1351"/>
      <c r="AX59" s="1351"/>
      <c r="AY59" s="1352"/>
    </row>
    <row r="60" spans="1:51" ht="180" customHeight="1" thickBot="1" x14ac:dyDescent="0.2">
      <c r="A60" s="38"/>
      <c r="B60" s="659" t="s">
        <v>64</v>
      </c>
      <c r="C60" s="660"/>
      <c r="D60" s="2231" t="s">
        <v>684</v>
      </c>
      <c r="E60" s="2943"/>
      <c r="F60" s="2943"/>
      <c r="G60" s="2943"/>
      <c r="H60" s="2943"/>
      <c r="I60" s="2943"/>
      <c r="J60" s="2943"/>
      <c r="K60" s="2943"/>
      <c r="L60" s="2943"/>
      <c r="M60" s="2943"/>
      <c r="N60" s="2943"/>
      <c r="O60" s="2943"/>
      <c r="P60" s="2943"/>
      <c r="Q60" s="2943"/>
      <c r="R60" s="2943"/>
      <c r="S60" s="2943"/>
      <c r="T60" s="2943"/>
      <c r="U60" s="2943"/>
      <c r="V60" s="2943"/>
      <c r="W60" s="2943"/>
      <c r="X60" s="2943"/>
      <c r="Y60" s="2943"/>
      <c r="Z60" s="2943"/>
      <c r="AA60" s="2943"/>
      <c r="AB60" s="2943"/>
      <c r="AC60" s="2943"/>
      <c r="AD60" s="2943"/>
      <c r="AE60" s="2943"/>
      <c r="AF60" s="2943"/>
      <c r="AG60" s="2943"/>
      <c r="AH60" s="2943"/>
      <c r="AI60" s="2943"/>
      <c r="AJ60" s="2943"/>
      <c r="AK60" s="2943"/>
      <c r="AL60" s="2943"/>
      <c r="AM60" s="2943"/>
      <c r="AN60" s="2943"/>
      <c r="AO60" s="2943"/>
      <c r="AP60" s="2943"/>
      <c r="AQ60" s="2943"/>
      <c r="AR60" s="2943"/>
      <c r="AS60" s="2943"/>
      <c r="AT60" s="2943"/>
      <c r="AU60" s="2943"/>
      <c r="AV60" s="2943"/>
      <c r="AW60" s="2943"/>
      <c r="AX60" s="2943"/>
      <c r="AY60" s="2944"/>
    </row>
    <row r="61" spans="1:51" ht="20.95" hidden="1" customHeight="1" x14ac:dyDescent="0.15">
      <c r="A61" s="38"/>
      <c r="B61" s="7"/>
      <c r="C61" s="8"/>
      <c r="D61" s="553" t="s">
        <v>65</v>
      </c>
      <c r="E61" s="554"/>
      <c r="F61" s="554"/>
      <c r="G61" s="554"/>
      <c r="H61" s="554"/>
      <c r="I61" s="554"/>
      <c r="J61" s="554"/>
      <c r="K61" s="554"/>
      <c r="L61" s="554"/>
      <c r="M61" s="554"/>
      <c r="N61" s="554"/>
      <c r="O61" s="554"/>
      <c r="P61" s="554"/>
      <c r="Q61" s="554"/>
      <c r="R61" s="554"/>
      <c r="S61" s="554"/>
      <c r="T61" s="554"/>
      <c r="U61" s="554"/>
      <c r="V61" s="554"/>
      <c r="W61" s="554"/>
      <c r="X61" s="554"/>
      <c r="Y61" s="554"/>
      <c r="Z61" s="554"/>
      <c r="AA61" s="554"/>
      <c r="AB61" s="554"/>
      <c r="AC61" s="554"/>
      <c r="AD61" s="554"/>
      <c r="AE61" s="554"/>
      <c r="AF61" s="554"/>
      <c r="AG61" s="554"/>
      <c r="AH61" s="554"/>
      <c r="AI61" s="554"/>
      <c r="AJ61" s="554"/>
      <c r="AK61" s="554"/>
      <c r="AL61" s="554"/>
      <c r="AM61" s="554"/>
      <c r="AN61" s="554"/>
      <c r="AO61" s="554"/>
      <c r="AP61" s="554"/>
      <c r="AQ61" s="554"/>
      <c r="AR61" s="554"/>
      <c r="AS61" s="554"/>
      <c r="AT61" s="554"/>
      <c r="AU61" s="554"/>
      <c r="AV61" s="554"/>
      <c r="AW61" s="554"/>
      <c r="AX61" s="554"/>
      <c r="AY61" s="555"/>
    </row>
    <row r="62" spans="1:51" ht="97.55" hidden="1" customHeight="1" x14ac:dyDescent="0.15">
      <c r="A62" s="38"/>
      <c r="B62" s="7"/>
      <c r="C62" s="8"/>
      <c r="D62" s="664" t="s">
        <v>66</v>
      </c>
      <c r="E62" s="665"/>
      <c r="F62" s="665"/>
      <c r="G62" s="665"/>
      <c r="H62" s="665"/>
      <c r="I62" s="665"/>
      <c r="J62" s="665"/>
      <c r="K62" s="665"/>
      <c r="L62" s="665"/>
      <c r="M62" s="665"/>
      <c r="N62" s="665"/>
      <c r="O62" s="665"/>
      <c r="P62" s="665"/>
      <c r="Q62" s="665"/>
      <c r="R62" s="665"/>
      <c r="S62" s="665"/>
      <c r="T62" s="665"/>
      <c r="U62" s="665"/>
      <c r="V62" s="665"/>
      <c r="W62" s="665"/>
      <c r="X62" s="665"/>
      <c r="Y62" s="665"/>
      <c r="Z62" s="665"/>
      <c r="AA62" s="665"/>
      <c r="AB62" s="665"/>
      <c r="AC62" s="665"/>
      <c r="AD62" s="665"/>
      <c r="AE62" s="665"/>
      <c r="AF62" s="665"/>
      <c r="AG62" s="665"/>
      <c r="AH62" s="665"/>
      <c r="AI62" s="665"/>
      <c r="AJ62" s="665"/>
      <c r="AK62" s="665"/>
      <c r="AL62" s="665"/>
      <c r="AM62" s="665"/>
      <c r="AN62" s="665"/>
      <c r="AO62" s="665"/>
      <c r="AP62" s="665"/>
      <c r="AQ62" s="665"/>
      <c r="AR62" s="665"/>
      <c r="AS62" s="665"/>
      <c r="AT62" s="665"/>
      <c r="AU62" s="665"/>
      <c r="AV62" s="665"/>
      <c r="AW62" s="665"/>
      <c r="AX62" s="665"/>
      <c r="AY62" s="666"/>
    </row>
    <row r="63" spans="1:51" ht="119.8" hidden="1" customHeight="1" x14ac:dyDescent="0.15">
      <c r="A63" s="38"/>
      <c r="B63" s="7"/>
      <c r="C63" s="8"/>
      <c r="D63" s="667" t="s">
        <v>67</v>
      </c>
      <c r="E63" s="668"/>
      <c r="F63" s="668"/>
      <c r="G63" s="668"/>
      <c r="H63" s="668"/>
      <c r="I63" s="668"/>
      <c r="J63" s="668"/>
      <c r="K63" s="668"/>
      <c r="L63" s="668"/>
      <c r="M63" s="668"/>
      <c r="N63" s="668"/>
      <c r="O63" s="668"/>
      <c r="P63" s="668"/>
      <c r="Q63" s="668"/>
      <c r="R63" s="668"/>
      <c r="S63" s="668"/>
      <c r="T63" s="668"/>
      <c r="U63" s="668"/>
      <c r="V63" s="668"/>
      <c r="W63" s="668"/>
      <c r="X63" s="668"/>
      <c r="Y63" s="668"/>
      <c r="Z63" s="668"/>
      <c r="AA63" s="668"/>
      <c r="AB63" s="668"/>
      <c r="AC63" s="668"/>
      <c r="AD63" s="668"/>
      <c r="AE63" s="668"/>
      <c r="AF63" s="668"/>
      <c r="AG63" s="668"/>
      <c r="AH63" s="668"/>
      <c r="AI63" s="668"/>
      <c r="AJ63" s="668"/>
      <c r="AK63" s="668"/>
      <c r="AL63" s="668"/>
      <c r="AM63" s="668"/>
      <c r="AN63" s="668"/>
      <c r="AO63" s="668"/>
      <c r="AP63" s="668"/>
      <c r="AQ63" s="668"/>
      <c r="AR63" s="668"/>
      <c r="AS63" s="668"/>
      <c r="AT63" s="668"/>
      <c r="AU63" s="668"/>
      <c r="AV63" s="668"/>
      <c r="AW63" s="668"/>
      <c r="AX63" s="668"/>
      <c r="AY63" s="669"/>
    </row>
    <row r="64" spans="1:51" ht="20.95" customHeight="1" x14ac:dyDescent="0.15">
      <c r="A64" s="38"/>
      <c r="B64" s="670" t="s">
        <v>68</v>
      </c>
      <c r="C64" s="554"/>
      <c r="D64" s="554"/>
      <c r="E64" s="554"/>
      <c r="F64" s="554"/>
      <c r="G64" s="554"/>
      <c r="H64" s="554"/>
      <c r="I64" s="554"/>
      <c r="J64" s="554"/>
      <c r="K64" s="554"/>
      <c r="L64" s="554"/>
      <c r="M64" s="554"/>
      <c r="N64" s="554"/>
      <c r="O64" s="554"/>
      <c r="P64" s="554"/>
      <c r="Q64" s="554"/>
      <c r="R64" s="554"/>
      <c r="S64" s="554"/>
      <c r="T64" s="554"/>
      <c r="U64" s="554"/>
      <c r="V64" s="554"/>
      <c r="W64" s="554"/>
      <c r="X64" s="554"/>
      <c r="Y64" s="554"/>
      <c r="Z64" s="554"/>
      <c r="AA64" s="554"/>
      <c r="AB64" s="554"/>
      <c r="AC64" s="554"/>
      <c r="AD64" s="554"/>
      <c r="AE64" s="554"/>
      <c r="AF64" s="554"/>
      <c r="AG64" s="554"/>
      <c r="AH64" s="554"/>
      <c r="AI64" s="554"/>
      <c r="AJ64" s="554"/>
      <c r="AK64" s="554"/>
      <c r="AL64" s="554"/>
      <c r="AM64" s="554"/>
      <c r="AN64" s="554"/>
      <c r="AO64" s="554"/>
      <c r="AP64" s="554"/>
      <c r="AQ64" s="554"/>
      <c r="AR64" s="554"/>
      <c r="AS64" s="554"/>
      <c r="AT64" s="554"/>
      <c r="AU64" s="554"/>
      <c r="AV64" s="554"/>
      <c r="AW64" s="554"/>
      <c r="AX64" s="554"/>
      <c r="AY64" s="555"/>
    </row>
    <row r="65" spans="1:51" ht="122.4" customHeight="1" x14ac:dyDescent="0.15">
      <c r="A65" s="39"/>
      <c r="B65" s="4519" t="s">
        <v>144</v>
      </c>
      <c r="C65" s="4520"/>
      <c r="D65" s="4520"/>
      <c r="E65" s="4520"/>
      <c r="F65" s="4521"/>
      <c r="G65" s="4522" t="s">
        <v>685</v>
      </c>
      <c r="H65" s="4523"/>
      <c r="I65" s="4523"/>
      <c r="J65" s="4523"/>
      <c r="K65" s="4523"/>
      <c r="L65" s="4523"/>
      <c r="M65" s="4523"/>
      <c r="N65" s="4523"/>
      <c r="O65" s="4523"/>
      <c r="P65" s="4523"/>
      <c r="Q65" s="4523"/>
      <c r="R65" s="4523"/>
      <c r="S65" s="4523"/>
      <c r="T65" s="4523"/>
      <c r="U65" s="4523"/>
      <c r="V65" s="4523"/>
      <c r="W65" s="4523"/>
      <c r="X65" s="4523"/>
      <c r="Y65" s="4523"/>
      <c r="Z65" s="4523"/>
      <c r="AA65" s="4523"/>
      <c r="AB65" s="4523"/>
      <c r="AC65" s="4523"/>
      <c r="AD65" s="4523"/>
      <c r="AE65" s="4523"/>
      <c r="AF65" s="4523"/>
      <c r="AG65" s="4523"/>
      <c r="AH65" s="4523"/>
      <c r="AI65" s="4523"/>
      <c r="AJ65" s="4523"/>
      <c r="AK65" s="4523"/>
      <c r="AL65" s="4523"/>
      <c r="AM65" s="4523"/>
      <c r="AN65" s="4523"/>
      <c r="AO65" s="4523"/>
      <c r="AP65" s="4523"/>
      <c r="AQ65" s="4523"/>
      <c r="AR65" s="4523"/>
      <c r="AS65" s="4523"/>
      <c r="AT65" s="4523"/>
      <c r="AU65" s="4523"/>
      <c r="AV65" s="4523"/>
      <c r="AW65" s="4523"/>
      <c r="AX65" s="4523"/>
      <c r="AY65" s="4524"/>
    </row>
    <row r="66" spans="1:51" ht="18.350000000000001" customHeight="1" x14ac:dyDescent="0.15">
      <c r="A66" s="39"/>
      <c r="B66" s="647" t="s">
        <v>69</v>
      </c>
      <c r="C66" s="648"/>
      <c r="D66" s="648"/>
      <c r="E66" s="648"/>
      <c r="F66" s="648"/>
      <c r="G66" s="648"/>
      <c r="H66" s="648"/>
      <c r="I66" s="648"/>
      <c r="J66" s="648"/>
      <c r="K66" s="648"/>
      <c r="L66" s="648"/>
      <c r="M66" s="648"/>
      <c r="N66" s="648"/>
      <c r="O66" s="648"/>
      <c r="P66" s="648"/>
      <c r="Q66" s="648"/>
      <c r="R66" s="648"/>
      <c r="S66" s="648"/>
      <c r="T66" s="648"/>
      <c r="U66" s="648"/>
      <c r="V66" s="648"/>
      <c r="W66" s="648"/>
      <c r="X66" s="648"/>
      <c r="Y66" s="648"/>
      <c r="Z66" s="648"/>
      <c r="AA66" s="648"/>
      <c r="AB66" s="648"/>
      <c r="AC66" s="648"/>
      <c r="AD66" s="648"/>
      <c r="AE66" s="648"/>
      <c r="AF66" s="648"/>
      <c r="AG66" s="648"/>
      <c r="AH66" s="648"/>
      <c r="AI66" s="648"/>
      <c r="AJ66" s="648"/>
      <c r="AK66" s="648"/>
      <c r="AL66" s="648"/>
      <c r="AM66" s="648"/>
      <c r="AN66" s="648"/>
      <c r="AO66" s="648"/>
      <c r="AP66" s="648"/>
      <c r="AQ66" s="648"/>
      <c r="AR66" s="648"/>
      <c r="AS66" s="648"/>
      <c r="AT66" s="648"/>
      <c r="AU66" s="648"/>
      <c r="AV66" s="648"/>
      <c r="AW66" s="648"/>
      <c r="AX66" s="648"/>
      <c r="AY66" s="649"/>
    </row>
    <row r="67" spans="1:51" ht="119.15" customHeight="1" thickBot="1" x14ac:dyDescent="0.2">
      <c r="A67" s="39"/>
      <c r="B67" s="650" t="s">
        <v>128</v>
      </c>
      <c r="C67" s="4510"/>
      <c r="D67" s="4510"/>
      <c r="E67" s="4510"/>
      <c r="F67" s="4511"/>
      <c r="G67" s="4512" t="s">
        <v>686</v>
      </c>
      <c r="H67" s="2232"/>
      <c r="I67" s="2232"/>
      <c r="J67" s="2232"/>
      <c r="K67" s="2232"/>
      <c r="L67" s="2232"/>
      <c r="M67" s="2232"/>
      <c r="N67" s="2232"/>
      <c r="O67" s="2232"/>
      <c r="P67" s="2232"/>
      <c r="Q67" s="2232"/>
      <c r="R67" s="2232"/>
      <c r="S67" s="2232"/>
      <c r="T67" s="2232"/>
      <c r="U67" s="2232"/>
      <c r="V67" s="2232"/>
      <c r="W67" s="2232"/>
      <c r="X67" s="2232"/>
      <c r="Y67" s="2232"/>
      <c r="Z67" s="2232"/>
      <c r="AA67" s="2232"/>
      <c r="AB67" s="2232"/>
      <c r="AC67" s="2232"/>
      <c r="AD67" s="2232"/>
      <c r="AE67" s="2232"/>
      <c r="AF67" s="2232"/>
      <c r="AG67" s="2232"/>
      <c r="AH67" s="2232"/>
      <c r="AI67" s="2232"/>
      <c r="AJ67" s="2232"/>
      <c r="AK67" s="2232"/>
      <c r="AL67" s="2232"/>
      <c r="AM67" s="2232"/>
      <c r="AN67" s="2232"/>
      <c r="AO67" s="2232"/>
      <c r="AP67" s="2232"/>
      <c r="AQ67" s="2232"/>
      <c r="AR67" s="2232"/>
      <c r="AS67" s="2232"/>
      <c r="AT67" s="2232"/>
      <c r="AU67" s="2232"/>
      <c r="AV67" s="2232"/>
      <c r="AW67" s="2232"/>
      <c r="AX67" s="2232"/>
      <c r="AY67" s="2233"/>
    </row>
    <row r="68" spans="1:51" ht="19.649999999999999" customHeight="1" x14ac:dyDescent="0.15">
      <c r="A68" s="39"/>
      <c r="B68" s="4513" t="s">
        <v>70</v>
      </c>
      <c r="C68" s="4514"/>
      <c r="D68" s="4514"/>
      <c r="E68" s="4514"/>
      <c r="F68" s="4514"/>
      <c r="G68" s="4514"/>
      <c r="H68" s="4514"/>
      <c r="I68" s="4514"/>
      <c r="J68" s="4514"/>
      <c r="K68" s="4514"/>
      <c r="L68" s="4514"/>
      <c r="M68" s="4514"/>
      <c r="N68" s="4514"/>
      <c r="O68" s="4514"/>
      <c r="P68" s="4514"/>
      <c r="Q68" s="4514"/>
      <c r="R68" s="4514"/>
      <c r="S68" s="4514"/>
      <c r="T68" s="4514"/>
      <c r="U68" s="4514"/>
      <c r="V68" s="4514"/>
      <c r="W68" s="4514"/>
      <c r="X68" s="4514"/>
      <c r="Y68" s="4514"/>
      <c r="Z68" s="4514"/>
      <c r="AA68" s="4514"/>
      <c r="AB68" s="4514"/>
      <c r="AC68" s="4514"/>
      <c r="AD68" s="4514"/>
      <c r="AE68" s="4514"/>
      <c r="AF68" s="4514"/>
      <c r="AG68" s="4514"/>
      <c r="AH68" s="4514"/>
      <c r="AI68" s="4514"/>
      <c r="AJ68" s="4514"/>
      <c r="AK68" s="4514"/>
      <c r="AL68" s="4514"/>
      <c r="AM68" s="4514"/>
      <c r="AN68" s="4514"/>
      <c r="AO68" s="4514"/>
      <c r="AP68" s="4514"/>
      <c r="AQ68" s="4514"/>
      <c r="AR68" s="4514"/>
      <c r="AS68" s="4514"/>
      <c r="AT68" s="4514"/>
      <c r="AU68" s="4514"/>
      <c r="AV68" s="4514"/>
      <c r="AW68" s="4514"/>
      <c r="AX68" s="4514"/>
      <c r="AY68" s="4515"/>
    </row>
    <row r="69" spans="1:51" ht="205.2" customHeight="1" thickBot="1" x14ac:dyDescent="0.2">
      <c r="A69" s="39"/>
      <c r="B69" s="4423"/>
      <c r="C69" s="4510"/>
      <c r="D69" s="4510"/>
      <c r="E69" s="4510"/>
      <c r="F69" s="4510"/>
      <c r="G69" s="4510"/>
      <c r="H69" s="4510"/>
      <c r="I69" s="4510"/>
      <c r="J69" s="4510"/>
      <c r="K69" s="4510"/>
      <c r="L69" s="4510"/>
      <c r="M69" s="4510"/>
      <c r="N69" s="4510"/>
      <c r="O69" s="4510"/>
      <c r="P69" s="4510"/>
      <c r="Q69" s="4510"/>
      <c r="R69" s="4510"/>
      <c r="S69" s="4510"/>
      <c r="T69" s="4510"/>
      <c r="U69" s="4510"/>
      <c r="V69" s="4510"/>
      <c r="W69" s="4510"/>
      <c r="X69" s="4510"/>
      <c r="Y69" s="4510"/>
      <c r="Z69" s="4510"/>
      <c r="AA69" s="4510"/>
      <c r="AB69" s="4510"/>
      <c r="AC69" s="4510"/>
      <c r="AD69" s="4510"/>
      <c r="AE69" s="4510"/>
      <c r="AF69" s="4510"/>
      <c r="AG69" s="4510"/>
      <c r="AH69" s="4510"/>
      <c r="AI69" s="4510"/>
      <c r="AJ69" s="4510"/>
      <c r="AK69" s="4510"/>
      <c r="AL69" s="4510"/>
      <c r="AM69" s="4510"/>
      <c r="AN69" s="4510"/>
      <c r="AO69" s="4510"/>
      <c r="AP69" s="4510"/>
      <c r="AQ69" s="4510"/>
      <c r="AR69" s="4510"/>
      <c r="AS69" s="4510"/>
      <c r="AT69" s="4510"/>
      <c r="AU69" s="4510"/>
      <c r="AV69" s="4510"/>
      <c r="AW69" s="4510"/>
      <c r="AX69" s="4510"/>
      <c r="AY69" s="4516"/>
    </row>
    <row r="70" spans="1:51" ht="19.649999999999999" customHeight="1" x14ac:dyDescent="0.15">
      <c r="A70" s="39"/>
      <c r="B70" s="4513" t="s">
        <v>71</v>
      </c>
      <c r="C70" s="4517"/>
      <c r="D70" s="4517"/>
      <c r="E70" s="4517"/>
      <c r="F70" s="4517"/>
      <c r="G70" s="4517"/>
      <c r="H70" s="4517"/>
      <c r="I70" s="4517"/>
      <c r="J70" s="4517"/>
      <c r="K70" s="4517"/>
      <c r="L70" s="4517"/>
      <c r="M70" s="4517"/>
      <c r="N70" s="4517"/>
      <c r="O70" s="4517"/>
      <c r="P70" s="4517"/>
      <c r="Q70" s="4517"/>
      <c r="R70" s="4517"/>
      <c r="S70" s="4517"/>
      <c r="T70" s="4517"/>
      <c r="U70" s="4517"/>
      <c r="V70" s="4517"/>
      <c r="W70" s="4517"/>
      <c r="X70" s="4517"/>
      <c r="Y70" s="4517"/>
      <c r="Z70" s="4517"/>
      <c r="AA70" s="4517"/>
      <c r="AB70" s="4517"/>
      <c r="AC70" s="4517"/>
      <c r="AD70" s="4517"/>
      <c r="AE70" s="4517"/>
      <c r="AF70" s="4517"/>
      <c r="AG70" s="4517"/>
      <c r="AH70" s="4517"/>
      <c r="AI70" s="4517"/>
      <c r="AJ70" s="4517"/>
      <c r="AK70" s="4517"/>
      <c r="AL70" s="4517"/>
      <c r="AM70" s="4517"/>
      <c r="AN70" s="4517"/>
      <c r="AO70" s="4517"/>
      <c r="AP70" s="4517"/>
      <c r="AQ70" s="4517"/>
      <c r="AR70" s="4517"/>
      <c r="AS70" s="4517"/>
      <c r="AT70" s="4517"/>
      <c r="AU70" s="4517"/>
      <c r="AV70" s="4517"/>
      <c r="AW70" s="4517"/>
      <c r="AX70" s="4517"/>
      <c r="AY70" s="4518"/>
    </row>
    <row r="71" spans="1:51" ht="20.149999999999999" customHeight="1" x14ac:dyDescent="0.15">
      <c r="A71" s="39"/>
      <c r="B71" s="94" t="s">
        <v>72</v>
      </c>
      <c r="C71" s="95"/>
      <c r="D71" s="95"/>
      <c r="E71" s="95"/>
      <c r="F71" s="95"/>
      <c r="G71" s="95"/>
      <c r="H71" s="95"/>
      <c r="I71" s="95"/>
      <c r="J71" s="95"/>
      <c r="K71" s="95"/>
      <c r="L71" s="96"/>
      <c r="M71" s="4525" t="s">
        <v>119</v>
      </c>
      <c r="N71" s="4526"/>
      <c r="O71" s="4526"/>
      <c r="P71" s="4526"/>
      <c r="Q71" s="4526"/>
      <c r="R71" s="4526"/>
      <c r="S71" s="4526"/>
      <c r="T71" s="4526"/>
      <c r="U71" s="4526"/>
      <c r="V71" s="4526"/>
      <c r="W71" s="4526"/>
      <c r="X71" s="4526"/>
      <c r="Y71" s="4526"/>
      <c r="Z71" s="4526"/>
      <c r="AA71" s="4527"/>
      <c r="AB71" s="95" t="s">
        <v>73</v>
      </c>
      <c r="AC71" s="95"/>
      <c r="AD71" s="95"/>
      <c r="AE71" s="95"/>
      <c r="AF71" s="95"/>
      <c r="AG71" s="95"/>
      <c r="AH71" s="95"/>
      <c r="AI71" s="95"/>
      <c r="AJ71" s="95"/>
      <c r="AK71" s="96"/>
      <c r="AL71" s="4525" t="s">
        <v>687</v>
      </c>
      <c r="AM71" s="4526"/>
      <c r="AN71" s="4526"/>
      <c r="AO71" s="4526"/>
      <c r="AP71" s="4526"/>
      <c r="AQ71" s="4526"/>
      <c r="AR71" s="4526"/>
      <c r="AS71" s="4526"/>
      <c r="AT71" s="4526"/>
      <c r="AU71" s="4526"/>
      <c r="AV71" s="4526"/>
      <c r="AW71" s="4526"/>
      <c r="AX71" s="4526"/>
      <c r="AY71" s="4528"/>
    </row>
    <row r="72" spans="1:51" ht="2.95" customHeight="1" x14ac:dyDescent="0.15">
      <c r="A72" s="38"/>
      <c r="B72" s="2"/>
      <c r="C72" s="2"/>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row>
    <row r="73" spans="1:51" ht="2.95" customHeight="1" thickBot="1" x14ac:dyDescent="0.2">
      <c r="A73" s="38"/>
      <c r="B73" s="3"/>
      <c r="C73" s="3"/>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c r="AD73" s="41"/>
      <c r="AE73" s="41"/>
      <c r="AF73" s="41"/>
      <c r="AG73" s="41"/>
      <c r="AH73" s="41"/>
      <c r="AI73" s="41"/>
      <c r="AJ73" s="41"/>
      <c r="AK73" s="41"/>
      <c r="AL73" s="41"/>
      <c r="AM73" s="41"/>
      <c r="AN73" s="41"/>
      <c r="AO73" s="41"/>
      <c r="AP73" s="41"/>
      <c r="AQ73" s="41"/>
      <c r="AR73" s="41"/>
      <c r="AS73" s="41"/>
      <c r="AT73" s="41"/>
      <c r="AU73" s="41"/>
      <c r="AV73" s="41"/>
      <c r="AW73" s="41"/>
      <c r="AX73" s="41"/>
      <c r="AY73" s="41"/>
    </row>
    <row r="74" spans="1:51" ht="385.55" customHeight="1" x14ac:dyDescent="0.15">
      <c r="A74" s="39"/>
      <c r="B74" s="682" t="s">
        <v>147</v>
      </c>
      <c r="C74" s="683"/>
      <c r="D74" s="683"/>
      <c r="E74" s="683"/>
      <c r="F74" s="683"/>
      <c r="G74" s="684"/>
      <c r="H74" s="15" t="s">
        <v>75</v>
      </c>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7"/>
    </row>
    <row r="75" spans="1:51" ht="348.9" customHeight="1" x14ac:dyDescent="0.15">
      <c r="B75" s="685"/>
      <c r="C75" s="686"/>
      <c r="D75" s="686"/>
      <c r="E75" s="686"/>
      <c r="F75" s="686"/>
      <c r="G75" s="687"/>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1" ht="324" customHeight="1" thickBot="1" x14ac:dyDescent="0.2">
      <c r="B76" s="685"/>
      <c r="C76" s="686"/>
      <c r="D76" s="686"/>
      <c r="E76" s="686"/>
      <c r="F76" s="686"/>
      <c r="G76" s="687"/>
      <c r="H76" s="18"/>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20"/>
    </row>
    <row r="77" spans="1:51" ht="2.95" customHeight="1" x14ac:dyDescent="0.15">
      <c r="B77" s="21"/>
      <c r="C77" s="21"/>
      <c r="D77" s="21"/>
      <c r="E77" s="21"/>
      <c r="F77" s="21"/>
      <c r="G77" s="21"/>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6"/>
      <c r="AY77" s="16"/>
    </row>
    <row r="78" spans="1:51" ht="2.95" customHeight="1" thickBot="1" x14ac:dyDescent="0.2">
      <c r="B78" s="22"/>
      <c r="C78" s="22"/>
      <c r="D78" s="22"/>
      <c r="E78" s="22"/>
      <c r="F78" s="22"/>
      <c r="G78" s="22"/>
      <c r="H78" s="23"/>
      <c r="I78" s="23"/>
      <c r="J78" s="23"/>
      <c r="K78" s="23"/>
      <c r="L78" s="23"/>
      <c r="M78" s="23"/>
      <c r="N78" s="23"/>
      <c r="O78" s="23"/>
      <c r="P78" s="23"/>
      <c r="Q78" s="23"/>
      <c r="R78" s="23"/>
      <c r="S78" s="23"/>
      <c r="T78" s="23"/>
      <c r="U78" s="23"/>
      <c r="V78" s="23"/>
      <c r="W78" s="23"/>
      <c r="X78" s="23"/>
      <c r="Y78" s="23"/>
      <c r="Z78" s="23"/>
      <c r="AA78" s="23"/>
      <c r="AB78" s="23"/>
      <c r="AC78" s="23"/>
      <c r="AD78" s="23"/>
      <c r="AE78" s="23"/>
      <c r="AF78" s="23"/>
      <c r="AG78" s="23"/>
      <c r="AH78" s="23"/>
      <c r="AI78" s="23"/>
      <c r="AJ78" s="23"/>
      <c r="AK78" s="23"/>
      <c r="AL78" s="23"/>
      <c r="AM78" s="23"/>
      <c r="AN78" s="23"/>
      <c r="AO78" s="23"/>
      <c r="AP78" s="23"/>
      <c r="AQ78" s="23"/>
      <c r="AR78" s="23"/>
      <c r="AS78" s="23"/>
      <c r="AT78" s="23"/>
      <c r="AU78" s="23"/>
      <c r="AV78" s="23"/>
      <c r="AW78" s="23"/>
      <c r="AX78" s="23"/>
      <c r="AY78" s="23"/>
    </row>
    <row r="79" spans="1:51" ht="24.75" customHeight="1" x14ac:dyDescent="0.15">
      <c r="B79" s="688" t="s">
        <v>120</v>
      </c>
      <c r="C79" s="689"/>
      <c r="D79" s="689"/>
      <c r="E79" s="689"/>
      <c r="F79" s="689"/>
      <c r="G79" s="690"/>
      <c r="H79" s="694" t="s">
        <v>688</v>
      </c>
      <c r="I79" s="695"/>
      <c r="J79" s="695"/>
      <c r="K79" s="695"/>
      <c r="L79" s="695"/>
      <c r="M79" s="695"/>
      <c r="N79" s="695"/>
      <c r="O79" s="695"/>
      <c r="P79" s="695"/>
      <c r="Q79" s="695"/>
      <c r="R79" s="695"/>
      <c r="S79" s="695"/>
      <c r="T79" s="695"/>
      <c r="U79" s="695"/>
      <c r="V79" s="695"/>
      <c r="W79" s="695"/>
      <c r="X79" s="695"/>
      <c r="Y79" s="695"/>
      <c r="Z79" s="695"/>
      <c r="AA79" s="695"/>
      <c r="AB79" s="695"/>
      <c r="AC79" s="696"/>
      <c r="AD79" s="694" t="s">
        <v>121</v>
      </c>
      <c r="AE79" s="695"/>
      <c r="AF79" s="695"/>
      <c r="AG79" s="695"/>
      <c r="AH79" s="695"/>
      <c r="AI79" s="695"/>
      <c r="AJ79" s="695"/>
      <c r="AK79" s="695"/>
      <c r="AL79" s="695"/>
      <c r="AM79" s="695"/>
      <c r="AN79" s="695"/>
      <c r="AO79" s="695"/>
      <c r="AP79" s="695"/>
      <c r="AQ79" s="695"/>
      <c r="AR79" s="695"/>
      <c r="AS79" s="695"/>
      <c r="AT79" s="695"/>
      <c r="AU79" s="695"/>
      <c r="AV79" s="695"/>
      <c r="AW79" s="695"/>
      <c r="AX79" s="695"/>
      <c r="AY79" s="697"/>
    </row>
    <row r="80" spans="1:51" ht="24.75" customHeight="1" x14ac:dyDescent="0.15">
      <c r="B80" s="688"/>
      <c r="C80" s="689"/>
      <c r="D80" s="689"/>
      <c r="E80" s="689"/>
      <c r="F80" s="689"/>
      <c r="G80" s="690"/>
      <c r="H80" s="1397" t="s">
        <v>37</v>
      </c>
      <c r="I80" s="1254"/>
      <c r="J80" s="1254"/>
      <c r="K80" s="1254"/>
      <c r="L80" s="1254"/>
      <c r="M80" s="1398" t="s">
        <v>76</v>
      </c>
      <c r="N80" s="1109"/>
      <c r="O80" s="1109"/>
      <c r="P80" s="1109"/>
      <c r="Q80" s="1109"/>
      <c r="R80" s="1109"/>
      <c r="S80" s="1109"/>
      <c r="T80" s="1109"/>
      <c r="U80" s="1109"/>
      <c r="V80" s="1109"/>
      <c r="W80" s="1109"/>
      <c r="X80" s="1109"/>
      <c r="Y80" s="1110"/>
      <c r="Z80" s="714" t="s">
        <v>77</v>
      </c>
      <c r="AA80" s="715"/>
      <c r="AB80" s="715"/>
      <c r="AC80" s="716"/>
      <c r="AD80" s="1397" t="s">
        <v>37</v>
      </c>
      <c r="AE80" s="1254"/>
      <c r="AF80" s="1254"/>
      <c r="AG80" s="1254"/>
      <c r="AH80" s="1254"/>
      <c r="AI80" s="1398" t="s">
        <v>76</v>
      </c>
      <c r="AJ80" s="1109"/>
      <c r="AK80" s="1109"/>
      <c r="AL80" s="1109"/>
      <c r="AM80" s="1109"/>
      <c r="AN80" s="1109"/>
      <c r="AO80" s="1109"/>
      <c r="AP80" s="1109"/>
      <c r="AQ80" s="1109"/>
      <c r="AR80" s="1109"/>
      <c r="AS80" s="1109"/>
      <c r="AT80" s="1109"/>
      <c r="AU80" s="1110"/>
      <c r="AV80" s="714" t="s">
        <v>77</v>
      </c>
      <c r="AW80" s="715"/>
      <c r="AX80" s="715"/>
      <c r="AY80" s="717"/>
    </row>
    <row r="81" spans="2:51" ht="24.75" customHeight="1" x14ac:dyDescent="0.15">
      <c r="B81" s="688"/>
      <c r="C81" s="689"/>
      <c r="D81" s="689"/>
      <c r="E81" s="689"/>
      <c r="F81" s="689"/>
      <c r="G81" s="690"/>
      <c r="H81" s="1406" t="s">
        <v>111</v>
      </c>
      <c r="I81" s="1360"/>
      <c r="J81" s="1360"/>
      <c r="K81" s="1360"/>
      <c r="L81" s="1361"/>
      <c r="M81" s="4529" t="s">
        <v>689</v>
      </c>
      <c r="N81" s="4530"/>
      <c r="O81" s="4530"/>
      <c r="P81" s="4530"/>
      <c r="Q81" s="4530"/>
      <c r="R81" s="4530"/>
      <c r="S81" s="4530"/>
      <c r="T81" s="4530"/>
      <c r="U81" s="4530"/>
      <c r="V81" s="4530"/>
      <c r="W81" s="4530"/>
      <c r="X81" s="4530"/>
      <c r="Y81" s="4531"/>
      <c r="Z81" s="1407">
        <v>116</v>
      </c>
      <c r="AA81" s="1408"/>
      <c r="AB81" s="1408"/>
      <c r="AC81" s="1409"/>
      <c r="AD81" s="1406"/>
      <c r="AE81" s="1360"/>
      <c r="AF81" s="1360"/>
      <c r="AG81" s="1360"/>
      <c r="AH81" s="1361"/>
      <c r="AI81" s="725"/>
      <c r="AJ81" s="720"/>
      <c r="AK81" s="720"/>
      <c r="AL81" s="720"/>
      <c r="AM81" s="720"/>
      <c r="AN81" s="720"/>
      <c r="AO81" s="720"/>
      <c r="AP81" s="720"/>
      <c r="AQ81" s="720"/>
      <c r="AR81" s="720"/>
      <c r="AS81" s="720"/>
      <c r="AT81" s="720"/>
      <c r="AU81" s="721"/>
      <c r="AV81" s="1407"/>
      <c r="AW81" s="1408"/>
      <c r="AX81" s="1408"/>
      <c r="AY81" s="1410"/>
    </row>
    <row r="82" spans="2:51" ht="24.75" customHeight="1" x14ac:dyDescent="0.15">
      <c r="B82" s="688"/>
      <c r="C82" s="689"/>
      <c r="D82" s="689"/>
      <c r="E82" s="689"/>
      <c r="F82" s="689"/>
      <c r="G82" s="690"/>
      <c r="H82" s="1399"/>
      <c r="I82" s="1371"/>
      <c r="J82" s="1371"/>
      <c r="K82" s="1371"/>
      <c r="L82" s="1372"/>
      <c r="M82" s="710"/>
      <c r="N82" s="705"/>
      <c r="O82" s="705"/>
      <c r="P82" s="705"/>
      <c r="Q82" s="705"/>
      <c r="R82" s="705"/>
      <c r="S82" s="705"/>
      <c r="T82" s="705"/>
      <c r="U82" s="705"/>
      <c r="V82" s="705"/>
      <c r="W82" s="705"/>
      <c r="X82" s="705"/>
      <c r="Y82" s="706"/>
      <c r="Z82" s="1402"/>
      <c r="AA82" s="1403"/>
      <c r="AB82" s="1403"/>
      <c r="AC82" s="1404"/>
      <c r="AD82" s="1399"/>
      <c r="AE82" s="1371"/>
      <c r="AF82" s="1371"/>
      <c r="AG82" s="1371"/>
      <c r="AH82" s="1372"/>
      <c r="AI82" s="710"/>
      <c r="AJ82" s="705"/>
      <c r="AK82" s="705"/>
      <c r="AL82" s="705"/>
      <c r="AM82" s="705"/>
      <c r="AN82" s="705"/>
      <c r="AO82" s="705"/>
      <c r="AP82" s="705"/>
      <c r="AQ82" s="705"/>
      <c r="AR82" s="705"/>
      <c r="AS82" s="705"/>
      <c r="AT82" s="705"/>
      <c r="AU82" s="706"/>
      <c r="AV82" s="1402"/>
      <c r="AW82" s="1403"/>
      <c r="AX82" s="1403"/>
      <c r="AY82" s="1405"/>
    </row>
    <row r="83" spans="2:51" ht="24.75" customHeight="1" x14ac:dyDescent="0.15">
      <c r="B83" s="688"/>
      <c r="C83" s="689"/>
      <c r="D83" s="689"/>
      <c r="E83" s="689"/>
      <c r="F83" s="689"/>
      <c r="G83" s="690"/>
      <c r="H83" s="1399"/>
      <c r="I83" s="1371"/>
      <c r="J83" s="1371"/>
      <c r="K83" s="1371"/>
      <c r="L83" s="1372"/>
      <c r="M83" s="710"/>
      <c r="N83" s="705"/>
      <c r="O83" s="705"/>
      <c r="P83" s="705"/>
      <c r="Q83" s="705"/>
      <c r="R83" s="705"/>
      <c r="S83" s="705"/>
      <c r="T83" s="705"/>
      <c r="U83" s="705"/>
      <c r="V83" s="705"/>
      <c r="W83" s="705"/>
      <c r="X83" s="705"/>
      <c r="Y83" s="706"/>
      <c r="Z83" s="1402"/>
      <c r="AA83" s="1403"/>
      <c r="AB83" s="1403"/>
      <c r="AC83" s="1404"/>
      <c r="AD83" s="1399"/>
      <c r="AE83" s="1371"/>
      <c r="AF83" s="1371"/>
      <c r="AG83" s="1371"/>
      <c r="AH83" s="1372"/>
      <c r="AI83" s="710"/>
      <c r="AJ83" s="705"/>
      <c r="AK83" s="705"/>
      <c r="AL83" s="705"/>
      <c r="AM83" s="705"/>
      <c r="AN83" s="705"/>
      <c r="AO83" s="705"/>
      <c r="AP83" s="705"/>
      <c r="AQ83" s="705"/>
      <c r="AR83" s="705"/>
      <c r="AS83" s="705"/>
      <c r="AT83" s="705"/>
      <c r="AU83" s="706"/>
      <c r="AV83" s="1402"/>
      <c r="AW83" s="1403"/>
      <c r="AX83" s="1403"/>
      <c r="AY83" s="1405"/>
    </row>
    <row r="84" spans="2:51" ht="24.75" customHeight="1" x14ac:dyDescent="0.15">
      <c r="B84" s="688"/>
      <c r="C84" s="689"/>
      <c r="D84" s="689"/>
      <c r="E84" s="689"/>
      <c r="F84" s="689"/>
      <c r="G84" s="690"/>
      <c r="H84" s="1399"/>
      <c r="I84" s="1371"/>
      <c r="J84" s="1371"/>
      <c r="K84" s="1371"/>
      <c r="L84" s="1372"/>
      <c r="M84" s="710"/>
      <c r="N84" s="705"/>
      <c r="O84" s="705"/>
      <c r="P84" s="705"/>
      <c r="Q84" s="705"/>
      <c r="R84" s="705"/>
      <c r="S84" s="705"/>
      <c r="T84" s="705"/>
      <c r="U84" s="705"/>
      <c r="V84" s="705"/>
      <c r="W84" s="705"/>
      <c r="X84" s="705"/>
      <c r="Y84" s="706"/>
      <c r="Z84" s="1402"/>
      <c r="AA84" s="1403"/>
      <c r="AB84" s="1403"/>
      <c r="AC84" s="1404"/>
      <c r="AD84" s="1399"/>
      <c r="AE84" s="1371"/>
      <c r="AF84" s="1371"/>
      <c r="AG84" s="1371"/>
      <c r="AH84" s="1372"/>
      <c r="AI84" s="710"/>
      <c r="AJ84" s="705"/>
      <c r="AK84" s="705"/>
      <c r="AL84" s="705"/>
      <c r="AM84" s="705"/>
      <c r="AN84" s="705"/>
      <c r="AO84" s="705"/>
      <c r="AP84" s="705"/>
      <c r="AQ84" s="705"/>
      <c r="AR84" s="705"/>
      <c r="AS84" s="705"/>
      <c r="AT84" s="705"/>
      <c r="AU84" s="706"/>
      <c r="AV84" s="1402"/>
      <c r="AW84" s="1403"/>
      <c r="AX84" s="1403"/>
      <c r="AY84" s="1405"/>
    </row>
    <row r="85" spans="2:51" ht="24.75" customHeight="1" x14ac:dyDescent="0.15">
      <c r="B85" s="688"/>
      <c r="C85" s="689"/>
      <c r="D85" s="689"/>
      <c r="E85" s="689"/>
      <c r="F85" s="689"/>
      <c r="G85" s="690"/>
      <c r="H85" s="1399"/>
      <c r="I85" s="1371"/>
      <c r="J85" s="1371"/>
      <c r="K85" s="1371"/>
      <c r="L85" s="1372"/>
      <c r="M85" s="710"/>
      <c r="N85" s="705"/>
      <c r="O85" s="705"/>
      <c r="P85" s="705"/>
      <c r="Q85" s="705"/>
      <c r="R85" s="705"/>
      <c r="S85" s="705"/>
      <c r="T85" s="705"/>
      <c r="U85" s="705"/>
      <c r="V85" s="705"/>
      <c r="W85" s="705"/>
      <c r="X85" s="705"/>
      <c r="Y85" s="706"/>
      <c r="Z85" s="1402"/>
      <c r="AA85" s="1403"/>
      <c r="AB85" s="1403"/>
      <c r="AC85" s="1403"/>
      <c r="AD85" s="1399"/>
      <c r="AE85" s="1371"/>
      <c r="AF85" s="1371"/>
      <c r="AG85" s="1371"/>
      <c r="AH85" s="1372"/>
      <c r="AI85" s="710"/>
      <c r="AJ85" s="705"/>
      <c r="AK85" s="705"/>
      <c r="AL85" s="705"/>
      <c r="AM85" s="705"/>
      <c r="AN85" s="705"/>
      <c r="AO85" s="705"/>
      <c r="AP85" s="705"/>
      <c r="AQ85" s="705"/>
      <c r="AR85" s="705"/>
      <c r="AS85" s="705"/>
      <c r="AT85" s="705"/>
      <c r="AU85" s="706"/>
      <c r="AV85" s="1402"/>
      <c r="AW85" s="1403"/>
      <c r="AX85" s="1403"/>
      <c r="AY85" s="1405"/>
    </row>
    <row r="86" spans="2:51" ht="24.75" customHeight="1" x14ac:dyDescent="0.15">
      <c r="B86" s="688"/>
      <c r="C86" s="689"/>
      <c r="D86" s="689"/>
      <c r="E86" s="689"/>
      <c r="F86" s="689"/>
      <c r="G86" s="690"/>
      <c r="H86" s="1399"/>
      <c r="I86" s="1371"/>
      <c r="J86" s="1371"/>
      <c r="K86" s="1371"/>
      <c r="L86" s="1372"/>
      <c r="M86" s="710"/>
      <c r="N86" s="705"/>
      <c r="O86" s="705"/>
      <c r="P86" s="705"/>
      <c r="Q86" s="705"/>
      <c r="R86" s="705"/>
      <c r="S86" s="705"/>
      <c r="T86" s="705"/>
      <c r="U86" s="705"/>
      <c r="V86" s="705"/>
      <c r="W86" s="705"/>
      <c r="X86" s="705"/>
      <c r="Y86" s="706"/>
      <c r="Z86" s="1402"/>
      <c r="AA86" s="1403"/>
      <c r="AB86" s="1403"/>
      <c r="AC86" s="1403"/>
      <c r="AD86" s="1399"/>
      <c r="AE86" s="1371"/>
      <c r="AF86" s="1371"/>
      <c r="AG86" s="1371"/>
      <c r="AH86" s="1372"/>
      <c r="AI86" s="710"/>
      <c r="AJ86" s="705"/>
      <c r="AK86" s="705"/>
      <c r="AL86" s="705"/>
      <c r="AM86" s="705"/>
      <c r="AN86" s="705"/>
      <c r="AO86" s="705"/>
      <c r="AP86" s="705"/>
      <c r="AQ86" s="705"/>
      <c r="AR86" s="705"/>
      <c r="AS86" s="705"/>
      <c r="AT86" s="705"/>
      <c r="AU86" s="706"/>
      <c r="AV86" s="1402"/>
      <c r="AW86" s="1403"/>
      <c r="AX86" s="1403"/>
      <c r="AY86" s="1405"/>
    </row>
    <row r="87" spans="2:51" ht="24.75" customHeight="1" x14ac:dyDescent="0.15">
      <c r="B87" s="688"/>
      <c r="C87" s="689"/>
      <c r="D87" s="689"/>
      <c r="E87" s="689"/>
      <c r="F87" s="689"/>
      <c r="G87" s="690"/>
      <c r="H87" s="1399"/>
      <c r="I87" s="1371"/>
      <c r="J87" s="1371"/>
      <c r="K87" s="1371"/>
      <c r="L87" s="1372"/>
      <c r="M87" s="710"/>
      <c r="N87" s="705"/>
      <c r="O87" s="705"/>
      <c r="P87" s="705"/>
      <c r="Q87" s="705"/>
      <c r="R87" s="705"/>
      <c r="S87" s="705"/>
      <c r="T87" s="705"/>
      <c r="U87" s="705"/>
      <c r="V87" s="705"/>
      <c r="W87" s="705"/>
      <c r="X87" s="705"/>
      <c r="Y87" s="706"/>
      <c r="Z87" s="1402"/>
      <c r="AA87" s="1403"/>
      <c r="AB87" s="1403"/>
      <c r="AC87" s="1403"/>
      <c r="AD87" s="1399"/>
      <c r="AE87" s="1371"/>
      <c r="AF87" s="1371"/>
      <c r="AG87" s="1371"/>
      <c r="AH87" s="1372"/>
      <c r="AI87" s="710"/>
      <c r="AJ87" s="705"/>
      <c r="AK87" s="705"/>
      <c r="AL87" s="705"/>
      <c r="AM87" s="705"/>
      <c r="AN87" s="705"/>
      <c r="AO87" s="705"/>
      <c r="AP87" s="705"/>
      <c r="AQ87" s="705"/>
      <c r="AR87" s="705"/>
      <c r="AS87" s="705"/>
      <c r="AT87" s="705"/>
      <c r="AU87" s="706"/>
      <c r="AV87" s="1402"/>
      <c r="AW87" s="1403"/>
      <c r="AX87" s="1403"/>
      <c r="AY87" s="1405"/>
    </row>
    <row r="88" spans="2:51" ht="24.75" customHeight="1" x14ac:dyDescent="0.15">
      <c r="B88" s="688"/>
      <c r="C88" s="689"/>
      <c r="D88" s="689"/>
      <c r="E88" s="689"/>
      <c r="F88" s="689"/>
      <c r="G88" s="690"/>
      <c r="H88" s="1422"/>
      <c r="I88" s="1356"/>
      <c r="J88" s="1356"/>
      <c r="K88" s="1356"/>
      <c r="L88" s="1357"/>
      <c r="M88" s="730"/>
      <c r="N88" s="1423"/>
      <c r="O88" s="1423"/>
      <c r="P88" s="1423"/>
      <c r="Q88" s="1423"/>
      <c r="R88" s="1423"/>
      <c r="S88" s="1423"/>
      <c r="T88" s="1423"/>
      <c r="U88" s="1423"/>
      <c r="V88" s="1423"/>
      <c r="W88" s="1423"/>
      <c r="X88" s="1423"/>
      <c r="Y88" s="1424"/>
      <c r="Z88" s="1420"/>
      <c r="AA88" s="1421"/>
      <c r="AB88" s="1421"/>
      <c r="AC88" s="1421"/>
      <c r="AD88" s="1422"/>
      <c r="AE88" s="1356"/>
      <c r="AF88" s="1356"/>
      <c r="AG88" s="1356"/>
      <c r="AH88" s="1357"/>
      <c r="AI88" s="730"/>
      <c r="AJ88" s="1423"/>
      <c r="AK88" s="1423"/>
      <c r="AL88" s="1423"/>
      <c r="AM88" s="1423"/>
      <c r="AN88" s="1423"/>
      <c r="AO88" s="1423"/>
      <c r="AP88" s="1423"/>
      <c r="AQ88" s="1423"/>
      <c r="AR88" s="1423"/>
      <c r="AS88" s="1423"/>
      <c r="AT88" s="1423"/>
      <c r="AU88" s="1424"/>
      <c r="AV88" s="1420"/>
      <c r="AW88" s="1421"/>
      <c r="AX88" s="1421"/>
      <c r="AY88" s="1425"/>
    </row>
    <row r="89" spans="2:51" ht="24.75" customHeight="1" x14ac:dyDescent="0.15">
      <c r="B89" s="688"/>
      <c r="C89" s="689"/>
      <c r="D89" s="689"/>
      <c r="E89" s="689"/>
      <c r="F89" s="689"/>
      <c r="G89" s="690"/>
      <c r="H89" s="1426" t="s">
        <v>21</v>
      </c>
      <c r="I89" s="1109"/>
      <c r="J89" s="1109"/>
      <c r="K89" s="1109"/>
      <c r="L89" s="1109"/>
      <c r="M89" s="742"/>
      <c r="N89" s="1219"/>
      <c r="O89" s="1219"/>
      <c r="P89" s="1219"/>
      <c r="Q89" s="1219"/>
      <c r="R89" s="1219"/>
      <c r="S89" s="1219"/>
      <c r="T89" s="1219"/>
      <c r="U89" s="1219"/>
      <c r="V89" s="1219"/>
      <c r="W89" s="1219"/>
      <c r="X89" s="1219"/>
      <c r="Y89" s="1220"/>
      <c r="Z89" s="1427">
        <f>SUM(Z81:AC88)</f>
        <v>116</v>
      </c>
      <c r="AA89" s="1428"/>
      <c r="AB89" s="1428"/>
      <c r="AC89" s="1429"/>
      <c r="AD89" s="1426" t="s">
        <v>21</v>
      </c>
      <c r="AE89" s="1109"/>
      <c r="AF89" s="1109"/>
      <c r="AG89" s="1109"/>
      <c r="AH89" s="1109"/>
      <c r="AI89" s="742"/>
      <c r="AJ89" s="1219"/>
      <c r="AK89" s="1219"/>
      <c r="AL89" s="1219"/>
      <c r="AM89" s="1219"/>
      <c r="AN89" s="1219"/>
      <c r="AO89" s="1219"/>
      <c r="AP89" s="1219"/>
      <c r="AQ89" s="1219"/>
      <c r="AR89" s="1219"/>
      <c r="AS89" s="1219"/>
      <c r="AT89" s="1219"/>
      <c r="AU89" s="1220"/>
      <c r="AV89" s="1427">
        <f>SUM(AV81:AY88)</f>
        <v>0</v>
      </c>
      <c r="AW89" s="1428"/>
      <c r="AX89" s="1428"/>
      <c r="AY89" s="1430"/>
    </row>
    <row r="90" spans="2:51" ht="25.2" customHeight="1" x14ac:dyDescent="0.15">
      <c r="B90" s="688"/>
      <c r="C90" s="689"/>
      <c r="D90" s="689"/>
      <c r="E90" s="689"/>
      <c r="F90" s="689"/>
      <c r="G90" s="690"/>
      <c r="H90" s="736" t="s">
        <v>100</v>
      </c>
      <c r="I90" s="737"/>
      <c r="J90" s="737"/>
      <c r="K90" s="737"/>
      <c r="L90" s="737"/>
      <c r="M90" s="737"/>
      <c r="N90" s="737"/>
      <c r="O90" s="737"/>
      <c r="P90" s="737"/>
      <c r="Q90" s="737"/>
      <c r="R90" s="737"/>
      <c r="S90" s="737"/>
      <c r="T90" s="737"/>
      <c r="U90" s="737"/>
      <c r="V90" s="737"/>
      <c r="W90" s="737"/>
      <c r="X90" s="737"/>
      <c r="Y90" s="737"/>
      <c r="Z90" s="737"/>
      <c r="AA90" s="737"/>
      <c r="AB90" s="737"/>
      <c r="AC90" s="738"/>
      <c r="AD90" s="736" t="s">
        <v>78</v>
      </c>
      <c r="AE90" s="737"/>
      <c r="AF90" s="737"/>
      <c r="AG90" s="737"/>
      <c r="AH90" s="737"/>
      <c r="AI90" s="737"/>
      <c r="AJ90" s="737"/>
      <c r="AK90" s="737"/>
      <c r="AL90" s="737"/>
      <c r="AM90" s="737"/>
      <c r="AN90" s="737"/>
      <c r="AO90" s="737"/>
      <c r="AP90" s="737"/>
      <c r="AQ90" s="737"/>
      <c r="AR90" s="737"/>
      <c r="AS90" s="737"/>
      <c r="AT90" s="737"/>
      <c r="AU90" s="737"/>
      <c r="AV90" s="737"/>
      <c r="AW90" s="737"/>
      <c r="AX90" s="737"/>
      <c r="AY90" s="739"/>
    </row>
    <row r="91" spans="2:51" ht="25.55" customHeight="1" x14ac:dyDescent="0.15">
      <c r="B91" s="688"/>
      <c r="C91" s="689"/>
      <c r="D91" s="689"/>
      <c r="E91" s="689"/>
      <c r="F91" s="689"/>
      <c r="G91" s="690"/>
      <c r="H91" s="1397" t="s">
        <v>37</v>
      </c>
      <c r="I91" s="1254"/>
      <c r="J91" s="1254"/>
      <c r="K91" s="1254"/>
      <c r="L91" s="1254"/>
      <c r="M91" s="1398" t="s">
        <v>76</v>
      </c>
      <c r="N91" s="1109"/>
      <c r="O91" s="1109"/>
      <c r="P91" s="1109"/>
      <c r="Q91" s="1109"/>
      <c r="R91" s="1109"/>
      <c r="S91" s="1109"/>
      <c r="T91" s="1109"/>
      <c r="U91" s="1109"/>
      <c r="V91" s="1109"/>
      <c r="W91" s="1109"/>
      <c r="X91" s="1109"/>
      <c r="Y91" s="1110"/>
      <c r="Z91" s="714" t="s">
        <v>77</v>
      </c>
      <c r="AA91" s="715"/>
      <c r="AB91" s="715"/>
      <c r="AC91" s="716"/>
      <c r="AD91" s="1397" t="s">
        <v>37</v>
      </c>
      <c r="AE91" s="1254"/>
      <c r="AF91" s="1254"/>
      <c r="AG91" s="1254"/>
      <c r="AH91" s="1254"/>
      <c r="AI91" s="1398" t="s">
        <v>76</v>
      </c>
      <c r="AJ91" s="1109"/>
      <c r="AK91" s="1109"/>
      <c r="AL91" s="1109"/>
      <c r="AM91" s="1109"/>
      <c r="AN91" s="1109"/>
      <c r="AO91" s="1109"/>
      <c r="AP91" s="1109"/>
      <c r="AQ91" s="1109"/>
      <c r="AR91" s="1109"/>
      <c r="AS91" s="1109"/>
      <c r="AT91" s="1109"/>
      <c r="AU91" s="1110"/>
      <c r="AV91" s="714" t="s">
        <v>77</v>
      </c>
      <c r="AW91" s="715"/>
      <c r="AX91" s="715"/>
      <c r="AY91" s="717"/>
    </row>
    <row r="92" spans="2:51" ht="24.75" customHeight="1" x14ac:dyDescent="0.15">
      <c r="B92" s="688"/>
      <c r="C92" s="689"/>
      <c r="D92" s="689"/>
      <c r="E92" s="689"/>
      <c r="F92" s="689"/>
      <c r="G92" s="690"/>
      <c r="H92" s="1406"/>
      <c r="I92" s="1360"/>
      <c r="J92" s="1360"/>
      <c r="K92" s="1360"/>
      <c r="L92" s="1361"/>
      <c r="M92" s="725"/>
      <c r="N92" s="720"/>
      <c r="O92" s="720"/>
      <c r="P92" s="720"/>
      <c r="Q92" s="720"/>
      <c r="R92" s="720"/>
      <c r="S92" s="720"/>
      <c r="T92" s="720"/>
      <c r="U92" s="720"/>
      <c r="V92" s="720"/>
      <c r="W92" s="720"/>
      <c r="X92" s="720"/>
      <c r="Y92" s="721"/>
      <c r="Z92" s="1407"/>
      <c r="AA92" s="1408"/>
      <c r="AB92" s="1408"/>
      <c r="AC92" s="1409"/>
      <c r="AD92" s="1406"/>
      <c r="AE92" s="1360"/>
      <c r="AF92" s="1360"/>
      <c r="AG92" s="1360"/>
      <c r="AH92" s="1361"/>
      <c r="AI92" s="725"/>
      <c r="AJ92" s="720"/>
      <c r="AK92" s="720"/>
      <c r="AL92" s="720"/>
      <c r="AM92" s="720"/>
      <c r="AN92" s="720"/>
      <c r="AO92" s="720"/>
      <c r="AP92" s="720"/>
      <c r="AQ92" s="720"/>
      <c r="AR92" s="720"/>
      <c r="AS92" s="720"/>
      <c r="AT92" s="720"/>
      <c r="AU92" s="721"/>
      <c r="AV92" s="1407"/>
      <c r="AW92" s="1408"/>
      <c r="AX92" s="1408"/>
      <c r="AY92" s="1410"/>
    </row>
    <row r="93" spans="2:51" ht="24.75" customHeight="1" x14ac:dyDescent="0.15">
      <c r="B93" s="688"/>
      <c r="C93" s="689"/>
      <c r="D93" s="689"/>
      <c r="E93" s="689"/>
      <c r="F93" s="689"/>
      <c r="G93" s="690"/>
      <c r="H93" s="1399"/>
      <c r="I93" s="1371"/>
      <c r="J93" s="1371"/>
      <c r="K93" s="1371"/>
      <c r="L93" s="1372"/>
      <c r="M93" s="710"/>
      <c r="N93" s="705"/>
      <c r="O93" s="705"/>
      <c r="P93" s="705"/>
      <c r="Q93" s="705"/>
      <c r="R93" s="705"/>
      <c r="S93" s="705"/>
      <c r="T93" s="705"/>
      <c r="U93" s="705"/>
      <c r="V93" s="705"/>
      <c r="W93" s="705"/>
      <c r="X93" s="705"/>
      <c r="Y93" s="706"/>
      <c r="Z93" s="1402"/>
      <c r="AA93" s="1403"/>
      <c r="AB93" s="1403"/>
      <c r="AC93" s="1404"/>
      <c r="AD93" s="1399"/>
      <c r="AE93" s="1371"/>
      <c r="AF93" s="1371"/>
      <c r="AG93" s="1371"/>
      <c r="AH93" s="1372"/>
      <c r="AI93" s="710"/>
      <c r="AJ93" s="705"/>
      <c r="AK93" s="705"/>
      <c r="AL93" s="705"/>
      <c r="AM93" s="705"/>
      <c r="AN93" s="705"/>
      <c r="AO93" s="705"/>
      <c r="AP93" s="705"/>
      <c r="AQ93" s="705"/>
      <c r="AR93" s="705"/>
      <c r="AS93" s="705"/>
      <c r="AT93" s="705"/>
      <c r="AU93" s="706"/>
      <c r="AV93" s="1402"/>
      <c r="AW93" s="1403"/>
      <c r="AX93" s="1403"/>
      <c r="AY93" s="1405"/>
    </row>
    <row r="94" spans="2:51" ht="24.75" customHeight="1" x14ac:dyDescent="0.15">
      <c r="B94" s="688"/>
      <c r="C94" s="689"/>
      <c r="D94" s="689"/>
      <c r="E94" s="689"/>
      <c r="F94" s="689"/>
      <c r="G94" s="690"/>
      <c r="H94" s="1399"/>
      <c r="I94" s="1371"/>
      <c r="J94" s="1371"/>
      <c r="K94" s="1371"/>
      <c r="L94" s="1372"/>
      <c r="M94" s="710"/>
      <c r="N94" s="705"/>
      <c r="O94" s="705"/>
      <c r="P94" s="705"/>
      <c r="Q94" s="705"/>
      <c r="R94" s="705"/>
      <c r="S94" s="705"/>
      <c r="T94" s="705"/>
      <c r="U94" s="705"/>
      <c r="V94" s="705"/>
      <c r="W94" s="705"/>
      <c r="X94" s="705"/>
      <c r="Y94" s="706"/>
      <c r="Z94" s="1402"/>
      <c r="AA94" s="1403"/>
      <c r="AB94" s="1403"/>
      <c r="AC94" s="1404"/>
      <c r="AD94" s="1399"/>
      <c r="AE94" s="1371"/>
      <c r="AF94" s="1371"/>
      <c r="AG94" s="1371"/>
      <c r="AH94" s="1372"/>
      <c r="AI94" s="710"/>
      <c r="AJ94" s="705"/>
      <c r="AK94" s="705"/>
      <c r="AL94" s="705"/>
      <c r="AM94" s="705"/>
      <c r="AN94" s="705"/>
      <c r="AO94" s="705"/>
      <c r="AP94" s="705"/>
      <c r="AQ94" s="705"/>
      <c r="AR94" s="705"/>
      <c r="AS94" s="705"/>
      <c r="AT94" s="705"/>
      <c r="AU94" s="706"/>
      <c r="AV94" s="1402"/>
      <c r="AW94" s="1403"/>
      <c r="AX94" s="1403"/>
      <c r="AY94" s="1405"/>
    </row>
    <row r="95" spans="2:51" ht="24.75" customHeight="1" x14ac:dyDescent="0.15">
      <c r="B95" s="688"/>
      <c r="C95" s="689"/>
      <c r="D95" s="689"/>
      <c r="E95" s="689"/>
      <c r="F95" s="689"/>
      <c r="G95" s="690"/>
      <c r="H95" s="1399"/>
      <c r="I95" s="1371"/>
      <c r="J95" s="1371"/>
      <c r="K95" s="1371"/>
      <c r="L95" s="1372"/>
      <c r="M95" s="710"/>
      <c r="N95" s="705"/>
      <c r="O95" s="705"/>
      <c r="P95" s="705"/>
      <c r="Q95" s="705"/>
      <c r="R95" s="705"/>
      <c r="S95" s="705"/>
      <c r="T95" s="705"/>
      <c r="U95" s="705"/>
      <c r="V95" s="705"/>
      <c r="W95" s="705"/>
      <c r="X95" s="705"/>
      <c r="Y95" s="706"/>
      <c r="Z95" s="1402"/>
      <c r="AA95" s="1403"/>
      <c r="AB95" s="1403"/>
      <c r="AC95" s="1404"/>
      <c r="AD95" s="1399"/>
      <c r="AE95" s="1371"/>
      <c r="AF95" s="1371"/>
      <c r="AG95" s="1371"/>
      <c r="AH95" s="1372"/>
      <c r="AI95" s="710"/>
      <c r="AJ95" s="705"/>
      <c r="AK95" s="705"/>
      <c r="AL95" s="705"/>
      <c r="AM95" s="705"/>
      <c r="AN95" s="705"/>
      <c r="AO95" s="705"/>
      <c r="AP95" s="705"/>
      <c r="AQ95" s="705"/>
      <c r="AR95" s="705"/>
      <c r="AS95" s="705"/>
      <c r="AT95" s="705"/>
      <c r="AU95" s="706"/>
      <c r="AV95" s="1402"/>
      <c r="AW95" s="1403"/>
      <c r="AX95" s="1403"/>
      <c r="AY95" s="1405"/>
    </row>
    <row r="96" spans="2:51" ht="24.75" customHeight="1" x14ac:dyDescent="0.15">
      <c r="B96" s="688"/>
      <c r="C96" s="689"/>
      <c r="D96" s="689"/>
      <c r="E96" s="689"/>
      <c r="F96" s="689"/>
      <c r="G96" s="690"/>
      <c r="H96" s="1399"/>
      <c r="I96" s="1371"/>
      <c r="J96" s="1371"/>
      <c r="K96" s="1371"/>
      <c r="L96" s="1372"/>
      <c r="M96" s="710"/>
      <c r="N96" s="705"/>
      <c r="O96" s="705"/>
      <c r="P96" s="705"/>
      <c r="Q96" s="705"/>
      <c r="R96" s="705"/>
      <c r="S96" s="705"/>
      <c r="T96" s="705"/>
      <c r="U96" s="705"/>
      <c r="V96" s="705"/>
      <c r="W96" s="705"/>
      <c r="X96" s="705"/>
      <c r="Y96" s="706"/>
      <c r="Z96" s="1402"/>
      <c r="AA96" s="1403"/>
      <c r="AB96" s="1403"/>
      <c r="AC96" s="1403"/>
      <c r="AD96" s="1399"/>
      <c r="AE96" s="1371"/>
      <c r="AF96" s="1371"/>
      <c r="AG96" s="1371"/>
      <c r="AH96" s="1372"/>
      <c r="AI96" s="710"/>
      <c r="AJ96" s="705"/>
      <c r="AK96" s="705"/>
      <c r="AL96" s="705"/>
      <c r="AM96" s="705"/>
      <c r="AN96" s="705"/>
      <c r="AO96" s="705"/>
      <c r="AP96" s="705"/>
      <c r="AQ96" s="705"/>
      <c r="AR96" s="705"/>
      <c r="AS96" s="705"/>
      <c r="AT96" s="705"/>
      <c r="AU96" s="706"/>
      <c r="AV96" s="1402"/>
      <c r="AW96" s="1403"/>
      <c r="AX96" s="1403"/>
      <c r="AY96" s="1405"/>
    </row>
    <row r="97" spans="2:51" ht="24.75" customHeight="1" x14ac:dyDescent="0.15">
      <c r="B97" s="688"/>
      <c r="C97" s="689"/>
      <c r="D97" s="689"/>
      <c r="E97" s="689"/>
      <c r="F97" s="689"/>
      <c r="G97" s="690"/>
      <c r="H97" s="1399"/>
      <c r="I97" s="1371"/>
      <c r="J97" s="1371"/>
      <c r="K97" s="1371"/>
      <c r="L97" s="1372"/>
      <c r="M97" s="710"/>
      <c r="N97" s="705"/>
      <c r="O97" s="705"/>
      <c r="P97" s="705"/>
      <c r="Q97" s="705"/>
      <c r="R97" s="705"/>
      <c r="S97" s="705"/>
      <c r="T97" s="705"/>
      <c r="U97" s="705"/>
      <c r="V97" s="705"/>
      <c r="W97" s="705"/>
      <c r="X97" s="705"/>
      <c r="Y97" s="706"/>
      <c r="Z97" s="1402"/>
      <c r="AA97" s="1403"/>
      <c r="AB97" s="1403"/>
      <c r="AC97" s="1403"/>
      <c r="AD97" s="1399"/>
      <c r="AE97" s="1371"/>
      <c r="AF97" s="1371"/>
      <c r="AG97" s="1371"/>
      <c r="AH97" s="1372"/>
      <c r="AI97" s="710"/>
      <c r="AJ97" s="705"/>
      <c r="AK97" s="705"/>
      <c r="AL97" s="705"/>
      <c r="AM97" s="705"/>
      <c r="AN97" s="705"/>
      <c r="AO97" s="705"/>
      <c r="AP97" s="705"/>
      <c r="AQ97" s="705"/>
      <c r="AR97" s="705"/>
      <c r="AS97" s="705"/>
      <c r="AT97" s="705"/>
      <c r="AU97" s="706"/>
      <c r="AV97" s="1402"/>
      <c r="AW97" s="1403"/>
      <c r="AX97" s="1403"/>
      <c r="AY97" s="1405"/>
    </row>
    <row r="98" spans="2:51" ht="24.75" customHeight="1" x14ac:dyDescent="0.15">
      <c r="B98" s="688"/>
      <c r="C98" s="689"/>
      <c r="D98" s="689"/>
      <c r="E98" s="689"/>
      <c r="F98" s="689"/>
      <c r="G98" s="690"/>
      <c r="H98" s="1399"/>
      <c r="I98" s="1371"/>
      <c r="J98" s="1371"/>
      <c r="K98" s="1371"/>
      <c r="L98" s="1372"/>
      <c r="M98" s="710"/>
      <c r="N98" s="705"/>
      <c r="O98" s="705"/>
      <c r="P98" s="705"/>
      <c r="Q98" s="705"/>
      <c r="R98" s="705"/>
      <c r="S98" s="705"/>
      <c r="T98" s="705"/>
      <c r="U98" s="705"/>
      <c r="V98" s="705"/>
      <c r="W98" s="705"/>
      <c r="X98" s="705"/>
      <c r="Y98" s="706"/>
      <c r="Z98" s="1402"/>
      <c r="AA98" s="1403"/>
      <c r="AB98" s="1403"/>
      <c r="AC98" s="1403"/>
      <c r="AD98" s="1399"/>
      <c r="AE98" s="1371"/>
      <c r="AF98" s="1371"/>
      <c r="AG98" s="1371"/>
      <c r="AH98" s="1372"/>
      <c r="AI98" s="710"/>
      <c r="AJ98" s="705"/>
      <c r="AK98" s="705"/>
      <c r="AL98" s="705"/>
      <c r="AM98" s="705"/>
      <c r="AN98" s="705"/>
      <c r="AO98" s="705"/>
      <c r="AP98" s="705"/>
      <c r="AQ98" s="705"/>
      <c r="AR98" s="705"/>
      <c r="AS98" s="705"/>
      <c r="AT98" s="705"/>
      <c r="AU98" s="706"/>
      <c r="AV98" s="1402"/>
      <c r="AW98" s="1403"/>
      <c r="AX98" s="1403"/>
      <c r="AY98" s="1405"/>
    </row>
    <row r="99" spans="2:51" ht="24.75" customHeight="1" x14ac:dyDescent="0.15">
      <c r="B99" s="688"/>
      <c r="C99" s="689"/>
      <c r="D99" s="689"/>
      <c r="E99" s="689"/>
      <c r="F99" s="689"/>
      <c r="G99" s="690"/>
      <c r="H99" s="1422"/>
      <c r="I99" s="1356"/>
      <c r="J99" s="1356"/>
      <c r="K99" s="1356"/>
      <c r="L99" s="1357"/>
      <c r="M99" s="730"/>
      <c r="N99" s="1423"/>
      <c r="O99" s="1423"/>
      <c r="P99" s="1423"/>
      <c r="Q99" s="1423"/>
      <c r="R99" s="1423"/>
      <c r="S99" s="1423"/>
      <c r="T99" s="1423"/>
      <c r="U99" s="1423"/>
      <c r="V99" s="1423"/>
      <c r="W99" s="1423"/>
      <c r="X99" s="1423"/>
      <c r="Y99" s="1424"/>
      <c r="Z99" s="1420"/>
      <c r="AA99" s="1421"/>
      <c r="AB99" s="1421"/>
      <c r="AC99" s="1421"/>
      <c r="AD99" s="1422"/>
      <c r="AE99" s="1356"/>
      <c r="AF99" s="1356"/>
      <c r="AG99" s="1356"/>
      <c r="AH99" s="1357"/>
      <c r="AI99" s="730"/>
      <c r="AJ99" s="1423"/>
      <c r="AK99" s="1423"/>
      <c r="AL99" s="1423"/>
      <c r="AM99" s="1423"/>
      <c r="AN99" s="1423"/>
      <c r="AO99" s="1423"/>
      <c r="AP99" s="1423"/>
      <c r="AQ99" s="1423"/>
      <c r="AR99" s="1423"/>
      <c r="AS99" s="1423"/>
      <c r="AT99" s="1423"/>
      <c r="AU99" s="1424"/>
      <c r="AV99" s="1420"/>
      <c r="AW99" s="1421"/>
      <c r="AX99" s="1421"/>
      <c r="AY99" s="1425"/>
    </row>
    <row r="100" spans="2:51" ht="24.75" customHeight="1" x14ac:dyDescent="0.15">
      <c r="B100" s="688"/>
      <c r="C100" s="689"/>
      <c r="D100" s="689"/>
      <c r="E100" s="689"/>
      <c r="F100" s="689"/>
      <c r="G100" s="690"/>
      <c r="H100" s="1426" t="s">
        <v>21</v>
      </c>
      <c r="I100" s="1109"/>
      <c r="J100" s="1109"/>
      <c r="K100" s="1109"/>
      <c r="L100" s="1109"/>
      <c r="M100" s="742"/>
      <c r="N100" s="1219"/>
      <c r="O100" s="1219"/>
      <c r="P100" s="1219"/>
      <c r="Q100" s="1219"/>
      <c r="R100" s="1219"/>
      <c r="S100" s="1219"/>
      <c r="T100" s="1219"/>
      <c r="U100" s="1219"/>
      <c r="V100" s="1219"/>
      <c r="W100" s="1219"/>
      <c r="X100" s="1219"/>
      <c r="Y100" s="1220"/>
      <c r="Z100" s="1427">
        <f>SUM(Z92:AC99)</f>
        <v>0</v>
      </c>
      <c r="AA100" s="1428"/>
      <c r="AB100" s="1428"/>
      <c r="AC100" s="1429"/>
      <c r="AD100" s="1426" t="s">
        <v>21</v>
      </c>
      <c r="AE100" s="1109"/>
      <c r="AF100" s="1109"/>
      <c r="AG100" s="1109"/>
      <c r="AH100" s="1109"/>
      <c r="AI100" s="742"/>
      <c r="AJ100" s="1219"/>
      <c r="AK100" s="1219"/>
      <c r="AL100" s="1219"/>
      <c r="AM100" s="1219"/>
      <c r="AN100" s="1219"/>
      <c r="AO100" s="1219"/>
      <c r="AP100" s="1219"/>
      <c r="AQ100" s="1219"/>
      <c r="AR100" s="1219"/>
      <c r="AS100" s="1219"/>
      <c r="AT100" s="1219"/>
      <c r="AU100" s="1220"/>
      <c r="AV100" s="1427">
        <f>SUM(AV92:AY99)</f>
        <v>0</v>
      </c>
      <c r="AW100" s="1428"/>
      <c r="AX100" s="1428"/>
      <c r="AY100" s="1430"/>
    </row>
    <row r="101" spans="2:51" ht="24.75" customHeight="1" x14ac:dyDescent="0.15">
      <c r="B101" s="688"/>
      <c r="C101" s="689"/>
      <c r="D101" s="689"/>
      <c r="E101" s="689"/>
      <c r="F101" s="689"/>
      <c r="G101" s="690"/>
      <c r="H101" s="736" t="s">
        <v>122</v>
      </c>
      <c r="I101" s="737"/>
      <c r="J101" s="737"/>
      <c r="K101" s="737"/>
      <c r="L101" s="737"/>
      <c r="M101" s="737"/>
      <c r="N101" s="737"/>
      <c r="O101" s="737"/>
      <c r="P101" s="737"/>
      <c r="Q101" s="737"/>
      <c r="R101" s="737"/>
      <c r="S101" s="737"/>
      <c r="T101" s="737"/>
      <c r="U101" s="737"/>
      <c r="V101" s="737"/>
      <c r="W101" s="737"/>
      <c r="X101" s="737"/>
      <c r="Y101" s="737"/>
      <c r="Z101" s="737"/>
      <c r="AA101" s="737"/>
      <c r="AB101" s="737"/>
      <c r="AC101" s="738"/>
      <c r="AD101" s="736" t="s">
        <v>79</v>
      </c>
      <c r="AE101" s="737"/>
      <c r="AF101" s="737"/>
      <c r="AG101" s="737"/>
      <c r="AH101" s="737"/>
      <c r="AI101" s="737"/>
      <c r="AJ101" s="737"/>
      <c r="AK101" s="737"/>
      <c r="AL101" s="737"/>
      <c r="AM101" s="737"/>
      <c r="AN101" s="737"/>
      <c r="AO101" s="737"/>
      <c r="AP101" s="737"/>
      <c r="AQ101" s="737"/>
      <c r="AR101" s="737"/>
      <c r="AS101" s="737"/>
      <c r="AT101" s="737"/>
      <c r="AU101" s="737"/>
      <c r="AV101" s="737"/>
      <c r="AW101" s="737"/>
      <c r="AX101" s="737"/>
      <c r="AY101" s="739"/>
    </row>
    <row r="102" spans="2:51" ht="24.75" customHeight="1" x14ac:dyDescent="0.15">
      <c r="B102" s="688"/>
      <c r="C102" s="689"/>
      <c r="D102" s="689"/>
      <c r="E102" s="689"/>
      <c r="F102" s="689"/>
      <c r="G102" s="690"/>
      <c r="H102" s="1397" t="s">
        <v>37</v>
      </c>
      <c r="I102" s="1254"/>
      <c r="J102" s="1254"/>
      <c r="K102" s="1254"/>
      <c r="L102" s="1254"/>
      <c r="M102" s="1398" t="s">
        <v>76</v>
      </c>
      <c r="N102" s="1109"/>
      <c r="O102" s="1109"/>
      <c r="P102" s="1109"/>
      <c r="Q102" s="1109"/>
      <c r="R102" s="1109"/>
      <c r="S102" s="1109"/>
      <c r="T102" s="1109"/>
      <c r="U102" s="1109"/>
      <c r="V102" s="1109"/>
      <c r="W102" s="1109"/>
      <c r="X102" s="1109"/>
      <c r="Y102" s="1110"/>
      <c r="Z102" s="714" t="s">
        <v>77</v>
      </c>
      <c r="AA102" s="715"/>
      <c r="AB102" s="715"/>
      <c r="AC102" s="716"/>
      <c r="AD102" s="1397" t="s">
        <v>37</v>
      </c>
      <c r="AE102" s="1254"/>
      <c r="AF102" s="1254"/>
      <c r="AG102" s="1254"/>
      <c r="AH102" s="1254"/>
      <c r="AI102" s="1398" t="s">
        <v>76</v>
      </c>
      <c r="AJ102" s="1109"/>
      <c r="AK102" s="1109"/>
      <c r="AL102" s="1109"/>
      <c r="AM102" s="1109"/>
      <c r="AN102" s="1109"/>
      <c r="AO102" s="1109"/>
      <c r="AP102" s="1109"/>
      <c r="AQ102" s="1109"/>
      <c r="AR102" s="1109"/>
      <c r="AS102" s="1109"/>
      <c r="AT102" s="1109"/>
      <c r="AU102" s="1110"/>
      <c r="AV102" s="714" t="s">
        <v>77</v>
      </c>
      <c r="AW102" s="715"/>
      <c r="AX102" s="715"/>
      <c r="AY102" s="717"/>
    </row>
    <row r="103" spans="2:51" ht="24.75" customHeight="1" x14ac:dyDescent="0.15">
      <c r="B103" s="688"/>
      <c r="C103" s="689"/>
      <c r="D103" s="689"/>
      <c r="E103" s="689"/>
      <c r="F103" s="689"/>
      <c r="G103" s="690"/>
      <c r="H103" s="1406"/>
      <c r="I103" s="1360"/>
      <c r="J103" s="1360"/>
      <c r="K103" s="1360"/>
      <c r="L103" s="1361"/>
      <c r="M103" s="725"/>
      <c r="N103" s="720"/>
      <c r="O103" s="720"/>
      <c r="P103" s="720"/>
      <c r="Q103" s="720"/>
      <c r="R103" s="720"/>
      <c r="S103" s="720"/>
      <c r="T103" s="720"/>
      <c r="U103" s="720"/>
      <c r="V103" s="720"/>
      <c r="W103" s="720"/>
      <c r="X103" s="720"/>
      <c r="Y103" s="721"/>
      <c r="Z103" s="1407"/>
      <c r="AA103" s="1408"/>
      <c r="AB103" s="1408"/>
      <c r="AC103" s="1409"/>
      <c r="AD103" s="1406"/>
      <c r="AE103" s="1360"/>
      <c r="AF103" s="1360"/>
      <c r="AG103" s="1360"/>
      <c r="AH103" s="1361"/>
      <c r="AI103" s="725"/>
      <c r="AJ103" s="720"/>
      <c r="AK103" s="720"/>
      <c r="AL103" s="720"/>
      <c r="AM103" s="720"/>
      <c r="AN103" s="720"/>
      <c r="AO103" s="720"/>
      <c r="AP103" s="720"/>
      <c r="AQ103" s="720"/>
      <c r="AR103" s="720"/>
      <c r="AS103" s="720"/>
      <c r="AT103" s="720"/>
      <c r="AU103" s="721"/>
      <c r="AV103" s="1407"/>
      <c r="AW103" s="1408"/>
      <c r="AX103" s="1408"/>
      <c r="AY103" s="1410"/>
    </row>
    <row r="104" spans="2:51" ht="24.75" customHeight="1" x14ac:dyDescent="0.15">
      <c r="B104" s="688"/>
      <c r="C104" s="689"/>
      <c r="D104" s="689"/>
      <c r="E104" s="689"/>
      <c r="F104" s="689"/>
      <c r="G104" s="690"/>
      <c r="H104" s="1399"/>
      <c r="I104" s="1371"/>
      <c r="J104" s="1371"/>
      <c r="K104" s="1371"/>
      <c r="L104" s="1372"/>
      <c r="M104" s="710"/>
      <c r="N104" s="705"/>
      <c r="O104" s="705"/>
      <c r="P104" s="705"/>
      <c r="Q104" s="705"/>
      <c r="R104" s="705"/>
      <c r="S104" s="705"/>
      <c r="T104" s="705"/>
      <c r="U104" s="705"/>
      <c r="V104" s="705"/>
      <c r="W104" s="705"/>
      <c r="X104" s="705"/>
      <c r="Y104" s="706"/>
      <c r="Z104" s="1402"/>
      <c r="AA104" s="1403"/>
      <c r="AB104" s="1403"/>
      <c r="AC104" s="1404"/>
      <c r="AD104" s="1399"/>
      <c r="AE104" s="1371"/>
      <c r="AF104" s="1371"/>
      <c r="AG104" s="1371"/>
      <c r="AH104" s="1372"/>
      <c r="AI104" s="710"/>
      <c r="AJ104" s="705"/>
      <c r="AK104" s="705"/>
      <c r="AL104" s="705"/>
      <c r="AM104" s="705"/>
      <c r="AN104" s="705"/>
      <c r="AO104" s="705"/>
      <c r="AP104" s="705"/>
      <c r="AQ104" s="705"/>
      <c r="AR104" s="705"/>
      <c r="AS104" s="705"/>
      <c r="AT104" s="705"/>
      <c r="AU104" s="706"/>
      <c r="AV104" s="1402"/>
      <c r="AW104" s="1403"/>
      <c r="AX104" s="1403"/>
      <c r="AY104" s="1405"/>
    </row>
    <row r="105" spans="2:51" ht="24.75" customHeight="1" x14ac:dyDescent="0.15">
      <c r="B105" s="688"/>
      <c r="C105" s="689"/>
      <c r="D105" s="689"/>
      <c r="E105" s="689"/>
      <c r="F105" s="689"/>
      <c r="G105" s="690"/>
      <c r="H105" s="1399"/>
      <c r="I105" s="1371"/>
      <c r="J105" s="1371"/>
      <c r="K105" s="1371"/>
      <c r="L105" s="1372"/>
      <c r="M105" s="710"/>
      <c r="N105" s="705"/>
      <c r="O105" s="705"/>
      <c r="P105" s="705"/>
      <c r="Q105" s="705"/>
      <c r="R105" s="705"/>
      <c r="S105" s="705"/>
      <c r="T105" s="705"/>
      <c r="U105" s="705"/>
      <c r="V105" s="705"/>
      <c r="W105" s="705"/>
      <c r="X105" s="705"/>
      <c r="Y105" s="706"/>
      <c r="Z105" s="1402"/>
      <c r="AA105" s="1403"/>
      <c r="AB105" s="1403"/>
      <c r="AC105" s="1404"/>
      <c r="AD105" s="1399"/>
      <c r="AE105" s="1371"/>
      <c r="AF105" s="1371"/>
      <c r="AG105" s="1371"/>
      <c r="AH105" s="1372"/>
      <c r="AI105" s="710"/>
      <c r="AJ105" s="705"/>
      <c r="AK105" s="705"/>
      <c r="AL105" s="705"/>
      <c r="AM105" s="705"/>
      <c r="AN105" s="705"/>
      <c r="AO105" s="705"/>
      <c r="AP105" s="705"/>
      <c r="AQ105" s="705"/>
      <c r="AR105" s="705"/>
      <c r="AS105" s="705"/>
      <c r="AT105" s="705"/>
      <c r="AU105" s="706"/>
      <c r="AV105" s="1402"/>
      <c r="AW105" s="1403"/>
      <c r="AX105" s="1403"/>
      <c r="AY105" s="1405"/>
    </row>
    <row r="106" spans="2:51" ht="24.75" customHeight="1" x14ac:dyDescent="0.15">
      <c r="B106" s="688"/>
      <c r="C106" s="689"/>
      <c r="D106" s="689"/>
      <c r="E106" s="689"/>
      <c r="F106" s="689"/>
      <c r="G106" s="690"/>
      <c r="H106" s="1399"/>
      <c r="I106" s="1371"/>
      <c r="J106" s="1371"/>
      <c r="K106" s="1371"/>
      <c r="L106" s="1372"/>
      <c r="M106" s="710"/>
      <c r="N106" s="705"/>
      <c r="O106" s="705"/>
      <c r="P106" s="705"/>
      <c r="Q106" s="705"/>
      <c r="R106" s="705"/>
      <c r="S106" s="705"/>
      <c r="T106" s="705"/>
      <c r="U106" s="705"/>
      <c r="V106" s="705"/>
      <c r="W106" s="705"/>
      <c r="X106" s="705"/>
      <c r="Y106" s="706"/>
      <c r="Z106" s="1402"/>
      <c r="AA106" s="1403"/>
      <c r="AB106" s="1403"/>
      <c r="AC106" s="1404"/>
      <c r="AD106" s="1399"/>
      <c r="AE106" s="1371"/>
      <c r="AF106" s="1371"/>
      <c r="AG106" s="1371"/>
      <c r="AH106" s="1372"/>
      <c r="AI106" s="710"/>
      <c r="AJ106" s="705"/>
      <c r="AK106" s="705"/>
      <c r="AL106" s="705"/>
      <c r="AM106" s="705"/>
      <c r="AN106" s="705"/>
      <c r="AO106" s="705"/>
      <c r="AP106" s="705"/>
      <c r="AQ106" s="705"/>
      <c r="AR106" s="705"/>
      <c r="AS106" s="705"/>
      <c r="AT106" s="705"/>
      <c r="AU106" s="706"/>
      <c r="AV106" s="1402"/>
      <c r="AW106" s="1403"/>
      <c r="AX106" s="1403"/>
      <c r="AY106" s="1405"/>
    </row>
    <row r="107" spans="2:51" ht="24.75" customHeight="1" x14ac:dyDescent="0.15">
      <c r="B107" s="688"/>
      <c r="C107" s="689"/>
      <c r="D107" s="689"/>
      <c r="E107" s="689"/>
      <c r="F107" s="689"/>
      <c r="G107" s="690"/>
      <c r="H107" s="1399"/>
      <c r="I107" s="1371"/>
      <c r="J107" s="1371"/>
      <c r="K107" s="1371"/>
      <c r="L107" s="1372"/>
      <c r="M107" s="710"/>
      <c r="N107" s="705"/>
      <c r="O107" s="705"/>
      <c r="P107" s="705"/>
      <c r="Q107" s="705"/>
      <c r="R107" s="705"/>
      <c r="S107" s="705"/>
      <c r="T107" s="705"/>
      <c r="U107" s="705"/>
      <c r="V107" s="705"/>
      <c r="W107" s="705"/>
      <c r="X107" s="705"/>
      <c r="Y107" s="706"/>
      <c r="Z107" s="1402"/>
      <c r="AA107" s="1403"/>
      <c r="AB107" s="1403"/>
      <c r="AC107" s="1403"/>
      <c r="AD107" s="1399"/>
      <c r="AE107" s="1371"/>
      <c r="AF107" s="1371"/>
      <c r="AG107" s="1371"/>
      <c r="AH107" s="1372"/>
      <c r="AI107" s="710"/>
      <c r="AJ107" s="705"/>
      <c r="AK107" s="705"/>
      <c r="AL107" s="705"/>
      <c r="AM107" s="705"/>
      <c r="AN107" s="705"/>
      <c r="AO107" s="705"/>
      <c r="AP107" s="705"/>
      <c r="AQ107" s="705"/>
      <c r="AR107" s="705"/>
      <c r="AS107" s="705"/>
      <c r="AT107" s="705"/>
      <c r="AU107" s="706"/>
      <c r="AV107" s="1402"/>
      <c r="AW107" s="1403"/>
      <c r="AX107" s="1403"/>
      <c r="AY107" s="1405"/>
    </row>
    <row r="108" spans="2:51" ht="24.75" customHeight="1" x14ac:dyDescent="0.15">
      <c r="B108" s="688"/>
      <c r="C108" s="689"/>
      <c r="D108" s="689"/>
      <c r="E108" s="689"/>
      <c r="F108" s="689"/>
      <c r="G108" s="690"/>
      <c r="H108" s="1399"/>
      <c r="I108" s="1371"/>
      <c r="J108" s="1371"/>
      <c r="K108" s="1371"/>
      <c r="L108" s="1372"/>
      <c r="M108" s="710"/>
      <c r="N108" s="705"/>
      <c r="O108" s="705"/>
      <c r="P108" s="705"/>
      <c r="Q108" s="705"/>
      <c r="R108" s="705"/>
      <c r="S108" s="705"/>
      <c r="T108" s="705"/>
      <c r="U108" s="705"/>
      <c r="V108" s="705"/>
      <c r="W108" s="705"/>
      <c r="X108" s="705"/>
      <c r="Y108" s="706"/>
      <c r="Z108" s="1402"/>
      <c r="AA108" s="1403"/>
      <c r="AB108" s="1403"/>
      <c r="AC108" s="1403"/>
      <c r="AD108" s="1399"/>
      <c r="AE108" s="1371"/>
      <c r="AF108" s="1371"/>
      <c r="AG108" s="1371"/>
      <c r="AH108" s="1372"/>
      <c r="AI108" s="710"/>
      <c r="AJ108" s="705"/>
      <c r="AK108" s="705"/>
      <c r="AL108" s="705"/>
      <c r="AM108" s="705"/>
      <c r="AN108" s="705"/>
      <c r="AO108" s="705"/>
      <c r="AP108" s="705"/>
      <c r="AQ108" s="705"/>
      <c r="AR108" s="705"/>
      <c r="AS108" s="705"/>
      <c r="AT108" s="705"/>
      <c r="AU108" s="706"/>
      <c r="AV108" s="1402"/>
      <c r="AW108" s="1403"/>
      <c r="AX108" s="1403"/>
      <c r="AY108" s="1405"/>
    </row>
    <row r="109" spans="2:51" ht="24.75" customHeight="1" x14ac:dyDescent="0.15">
      <c r="B109" s="688"/>
      <c r="C109" s="689"/>
      <c r="D109" s="689"/>
      <c r="E109" s="689"/>
      <c r="F109" s="689"/>
      <c r="G109" s="690"/>
      <c r="H109" s="1399"/>
      <c r="I109" s="1371"/>
      <c r="J109" s="1371"/>
      <c r="K109" s="1371"/>
      <c r="L109" s="1372"/>
      <c r="M109" s="710"/>
      <c r="N109" s="705"/>
      <c r="O109" s="705"/>
      <c r="P109" s="705"/>
      <c r="Q109" s="705"/>
      <c r="R109" s="705"/>
      <c r="S109" s="705"/>
      <c r="T109" s="705"/>
      <c r="U109" s="705"/>
      <c r="V109" s="705"/>
      <c r="W109" s="705"/>
      <c r="X109" s="705"/>
      <c r="Y109" s="706"/>
      <c r="Z109" s="1402"/>
      <c r="AA109" s="1403"/>
      <c r="AB109" s="1403"/>
      <c r="AC109" s="1403"/>
      <c r="AD109" s="1399"/>
      <c r="AE109" s="1371"/>
      <c r="AF109" s="1371"/>
      <c r="AG109" s="1371"/>
      <c r="AH109" s="1372"/>
      <c r="AI109" s="710"/>
      <c r="AJ109" s="705"/>
      <c r="AK109" s="705"/>
      <c r="AL109" s="705"/>
      <c r="AM109" s="705"/>
      <c r="AN109" s="705"/>
      <c r="AO109" s="705"/>
      <c r="AP109" s="705"/>
      <c r="AQ109" s="705"/>
      <c r="AR109" s="705"/>
      <c r="AS109" s="705"/>
      <c r="AT109" s="705"/>
      <c r="AU109" s="706"/>
      <c r="AV109" s="1402"/>
      <c r="AW109" s="1403"/>
      <c r="AX109" s="1403"/>
      <c r="AY109" s="1405"/>
    </row>
    <row r="110" spans="2:51" ht="24.75" customHeight="1" x14ac:dyDescent="0.15">
      <c r="B110" s="688"/>
      <c r="C110" s="689"/>
      <c r="D110" s="689"/>
      <c r="E110" s="689"/>
      <c r="F110" s="689"/>
      <c r="G110" s="690"/>
      <c r="H110" s="1422"/>
      <c r="I110" s="1356"/>
      <c r="J110" s="1356"/>
      <c r="K110" s="1356"/>
      <c r="L110" s="1357"/>
      <c r="M110" s="730"/>
      <c r="N110" s="1423"/>
      <c r="O110" s="1423"/>
      <c r="P110" s="1423"/>
      <c r="Q110" s="1423"/>
      <c r="R110" s="1423"/>
      <c r="S110" s="1423"/>
      <c r="T110" s="1423"/>
      <c r="U110" s="1423"/>
      <c r="V110" s="1423"/>
      <c r="W110" s="1423"/>
      <c r="X110" s="1423"/>
      <c r="Y110" s="1424"/>
      <c r="Z110" s="1420"/>
      <c r="AA110" s="1421"/>
      <c r="AB110" s="1421"/>
      <c r="AC110" s="1421"/>
      <c r="AD110" s="1422"/>
      <c r="AE110" s="1356"/>
      <c r="AF110" s="1356"/>
      <c r="AG110" s="1356"/>
      <c r="AH110" s="1357"/>
      <c r="AI110" s="730"/>
      <c r="AJ110" s="1423"/>
      <c r="AK110" s="1423"/>
      <c r="AL110" s="1423"/>
      <c r="AM110" s="1423"/>
      <c r="AN110" s="1423"/>
      <c r="AO110" s="1423"/>
      <c r="AP110" s="1423"/>
      <c r="AQ110" s="1423"/>
      <c r="AR110" s="1423"/>
      <c r="AS110" s="1423"/>
      <c r="AT110" s="1423"/>
      <c r="AU110" s="1424"/>
      <c r="AV110" s="1420"/>
      <c r="AW110" s="1421"/>
      <c r="AX110" s="1421"/>
      <c r="AY110" s="1425"/>
    </row>
    <row r="111" spans="2:51" ht="24.75" customHeight="1" x14ac:dyDescent="0.15">
      <c r="B111" s="688"/>
      <c r="C111" s="689"/>
      <c r="D111" s="689"/>
      <c r="E111" s="689"/>
      <c r="F111" s="689"/>
      <c r="G111" s="690"/>
      <c r="H111" s="1426" t="s">
        <v>21</v>
      </c>
      <c r="I111" s="1109"/>
      <c r="J111" s="1109"/>
      <c r="K111" s="1109"/>
      <c r="L111" s="1109"/>
      <c r="M111" s="742"/>
      <c r="N111" s="1219"/>
      <c r="O111" s="1219"/>
      <c r="P111" s="1219"/>
      <c r="Q111" s="1219"/>
      <c r="R111" s="1219"/>
      <c r="S111" s="1219"/>
      <c r="T111" s="1219"/>
      <c r="U111" s="1219"/>
      <c r="V111" s="1219"/>
      <c r="W111" s="1219"/>
      <c r="X111" s="1219"/>
      <c r="Y111" s="1220"/>
      <c r="Z111" s="1427">
        <f>SUM(Z103:AC110)</f>
        <v>0</v>
      </c>
      <c r="AA111" s="1428"/>
      <c r="AB111" s="1428"/>
      <c r="AC111" s="1429"/>
      <c r="AD111" s="1426" t="s">
        <v>21</v>
      </c>
      <c r="AE111" s="1109"/>
      <c r="AF111" s="1109"/>
      <c r="AG111" s="1109"/>
      <c r="AH111" s="1109"/>
      <c r="AI111" s="742"/>
      <c r="AJ111" s="1219"/>
      <c r="AK111" s="1219"/>
      <c r="AL111" s="1219"/>
      <c r="AM111" s="1219"/>
      <c r="AN111" s="1219"/>
      <c r="AO111" s="1219"/>
      <c r="AP111" s="1219"/>
      <c r="AQ111" s="1219"/>
      <c r="AR111" s="1219"/>
      <c r="AS111" s="1219"/>
      <c r="AT111" s="1219"/>
      <c r="AU111" s="1220"/>
      <c r="AV111" s="1427">
        <f>SUM(AV103:AY110)</f>
        <v>0</v>
      </c>
      <c r="AW111" s="1428"/>
      <c r="AX111" s="1428"/>
      <c r="AY111" s="1430"/>
    </row>
    <row r="112" spans="2:51" ht="24.75" customHeight="1" x14ac:dyDescent="0.15">
      <c r="B112" s="688"/>
      <c r="C112" s="689"/>
      <c r="D112" s="689"/>
      <c r="E112" s="689"/>
      <c r="F112" s="689"/>
      <c r="G112" s="690"/>
      <c r="H112" s="736" t="s">
        <v>80</v>
      </c>
      <c r="I112" s="737"/>
      <c r="J112" s="737"/>
      <c r="K112" s="737"/>
      <c r="L112" s="737"/>
      <c r="M112" s="737"/>
      <c r="N112" s="737"/>
      <c r="O112" s="737"/>
      <c r="P112" s="737"/>
      <c r="Q112" s="737"/>
      <c r="R112" s="737"/>
      <c r="S112" s="737"/>
      <c r="T112" s="737"/>
      <c r="U112" s="737"/>
      <c r="V112" s="737"/>
      <c r="W112" s="737"/>
      <c r="X112" s="737"/>
      <c r="Y112" s="737"/>
      <c r="Z112" s="737"/>
      <c r="AA112" s="737"/>
      <c r="AB112" s="737"/>
      <c r="AC112" s="738"/>
      <c r="AD112" s="736" t="s">
        <v>81</v>
      </c>
      <c r="AE112" s="737"/>
      <c r="AF112" s="737"/>
      <c r="AG112" s="737"/>
      <c r="AH112" s="737"/>
      <c r="AI112" s="737"/>
      <c r="AJ112" s="737"/>
      <c r="AK112" s="737"/>
      <c r="AL112" s="737"/>
      <c r="AM112" s="737"/>
      <c r="AN112" s="737"/>
      <c r="AO112" s="737"/>
      <c r="AP112" s="737"/>
      <c r="AQ112" s="737"/>
      <c r="AR112" s="737"/>
      <c r="AS112" s="737"/>
      <c r="AT112" s="737"/>
      <c r="AU112" s="737"/>
      <c r="AV112" s="737"/>
      <c r="AW112" s="737"/>
      <c r="AX112" s="737"/>
      <c r="AY112" s="739"/>
    </row>
    <row r="113" spans="2:51" ht="24.75" customHeight="1" x14ac:dyDescent="0.15">
      <c r="B113" s="688"/>
      <c r="C113" s="689"/>
      <c r="D113" s="689"/>
      <c r="E113" s="689"/>
      <c r="F113" s="689"/>
      <c r="G113" s="690"/>
      <c r="H113" s="1397" t="s">
        <v>37</v>
      </c>
      <c r="I113" s="1254"/>
      <c r="J113" s="1254"/>
      <c r="K113" s="1254"/>
      <c r="L113" s="1254"/>
      <c r="M113" s="1398" t="s">
        <v>76</v>
      </c>
      <c r="N113" s="1109"/>
      <c r="O113" s="1109"/>
      <c r="P113" s="1109"/>
      <c r="Q113" s="1109"/>
      <c r="R113" s="1109"/>
      <c r="S113" s="1109"/>
      <c r="T113" s="1109"/>
      <c r="U113" s="1109"/>
      <c r="V113" s="1109"/>
      <c r="W113" s="1109"/>
      <c r="X113" s="1109"/>
      <c r="Y113" s="1110"/>
      <c r="Z113" s="714" t="s">
        <v>77</v>
      </c>
      <c r="AA113" s="715"/>
      <c r="AB113" s="715"/>
      <c r="AC113" s="716"/>
      <c r="AD113" s="1397" t="s">
        <v>37</v>
      </c>
      <c r="AE113" s="1254"/>
      <c r="AF113" s="1254"/>
      <c r="AG113" s="1254"/>
      <c r="AH113" s="1254"/>
      <c r="AI113" s="1398" t="s">
        <v>76</v>
      </c>
      <c r="AJ113" s="1109"/>
      <c r="AK113" s="1109"/>
      <c r="AL113" s="1109"/>
      <c r="AM113" s="1109"/>
      <c r="AN113" s="1109"/>
      <c r="AO113" s="1109"/>
      <c r="AP113" s="1109"/>
      <c r="AQ113" s="1109"/>
      <c r="AR113" s="1109"/>
      <c r="AS113" s="1109"/>
      <c r="AT113" s="1109"/>
      <c r="AU113" s="1110"/>
      <c r="AV113" s="714" t="s">
        <v>77</v>
      </c>
      <c r="AW113" s="715"/>
      <c r="AX113" s="715"/>
      <c r="AY113" s="717"/>
    </row>
    <row r="114" spans="2:51" ht="24.75" customHeight="1" x14ac:dyDescent="0.15">
      <c r="B114" s="688"/>
      <c r="C114" s="689"/>
      <c r="D114" s="689"/>
      <c r="E114" s="689"/>
      <c r="F114" s="689"/>
      <c r="G114" s="690"/>
      <c r="H114" s="1406"/>
      <c r="I114" s="1360"/>
      <c r="J114" s="1360"/>
      <c r="K114" s="1360"/>
      <c r="L114" s="1361"/>
      <c r="M114" s="725"/>
      <c r="N114" s="720"/>
      <c r="O114" s="720"/>
      <c r="P114" s="720"/>
      <c r="Q114" s="720"/>
      <c r="R114" s="720"/>
      <c r="S114" s="720"/>
      <c r="T114" s="720"/>
      <c r="U114" s="720"/>
      <c r="V114" s="720"/>
      <c r="W114" s="720"/>
      <c r="X114" s="720"/>
      <c r="Y114" s="721"/>
      <c r="Z114" s="1407"/>
      <c r="AA114" s="1408"/>
      <c r="AB114" s="1408"/>
      <c r="AC114" s="1409"/>
      <c r="AD114" s="1406"/>
      <c r="AE114" s="1360"/>
      <c r="AF114" s="1360"/>
      <c r="AG114" s="1360"/>
      <c r="AH114" s="1361"/>
      <c r="AI114" s="725"/>
      <c r="AJ114" s="720"/>
      <c r="AK114" s="720"/>
      <c r="AL114" s="720"/>
      <c r="AM114" s="720"/>
      <c r="AN114" s="720"/>
      <c r="AO114" s="720"/>
      <c r="AP114" s="720"/>
      <c r="AQ114" s="720"/>
      <c r="AR114" s="720"/>
      <c r="AS114" s="720"/>
      <c r="AT114" s="720"/>
      <c r="AU114" s="721"/>
      <c r="AV114" s="1407"/>
      <c r="AW114" s="1408"/>
      <c r="AX114" s="1408"/>
      <c r="AY114" s="1410"/>
    </row>
    <row r="115" spans="2:51" ht="24.75" customHeight="1" x14ac:dyDescent="0.15">
      <c r="B115" s="688"/>
      <c r="C115" s="689"/>
      <c r="D115" s="689"/>
      <c r="E115" s="689"/>
      <c r="F115" s="689"/>
      <c r="G115" s="690"/>
      <c r="H115" s="1399"/>
      <c r="I115" s="1371"/>
      <c r="J115" s="1371"/>
      <c r="K115" s="1371"/>
      <c r="L115" s="1372"/>
      <c r="M115" s="710"/>
      <c r="N115" s="705"/>
      <c r="O115" s="705"/>
      <c r="P115" s="705"/>
      <c r="Q115" s="705"/>
      <c r="R115" s="705"/>
      <c r="S115" s="705"/>
      <c r="T115" s="705"/>
      <c r="U115" s="705"/>
      <c r="V115" s="705"/>
      <c r="W115" s="705"/>
      <c r="X115" s="705"/>
      <c r="Y115" s="706"/>
      <c r="Z115" s="1402"/>
      <c r="AA115" s="1403"/>
      <c r="AB115" s="1403"/>
      <c r="AC115" s="1404"/>
      <c r="AD115" s="1399"/>
      <c r="AE115" s="1371"/>
      <c r="AF115" s="1371"/>
      <c r="AG115" s="1371"/>
      <c r="AH115" s="1372"/>
      <c r="AI115" s="710"/>
      <c r="AJ115" s="705"/>
      <c r="AK115" s="705"/>
      <c r="AL115" s="705"/>
      <c r="AM115" s="705"/>
      <c r="AN115" s="705"/>
      <c r="AO115" s="705"/>
      <c r="AP115" s="705"/>
      <c r="AQ115" s="705"/>
      <c r="AR115" s="705"/>
      <c r="AS115" s="705"/>
      <c r="AT115" s="705"/>
      <c r="AU115" s="706"/>
      <c r="AV115" s="1402"/>
      <c r="AW115" s="1403"/>
      <c r="AX115" s="1403"/>
      <c r="AY115" s="1405"/>
    </row>
    <row r="116" spans="2:51" ht="24.75" customHeight="1" x14ac:dyDescent="0.15">
      <c r="B116" s="688"/>
      <c r="C116" s="689"/>
      <c r="D116" s="689"/>
      <c r="E116" s="689"/>
      <c r="F116" s="689"/>
      <c r="G116" s="690"/>
      <c r="H116" s="1399"/>
      <c r="I116" s="1371"/>
      <c r="J116" s="1371"/>
      <c r="K116" s="1371"/>
      <c r="L116" s="1372"/>
      <c r="M116" s="710"/>
      <c r="N116" s="705"/>
      <c r="O116" s="705"/>
      <c r="P116" s="705"/>
      <c r="Q116" s="705"/>
      <c r="R116" s="705"/>
      <c r="S116" s="705"/>
      <c r="T116" s="705"/>
      <c r="U116" s="705"/>
      <c r="V116" s="705"/>
      <c r="W116" s="705"/>
      <c r="X116" s="705"/>
      <c r="Y116" s="706"/>
      <c r="Z116" s="1402"/>
      <c r="AA116" s="1403"/>
      <c r="AB116" s="1403"/>
      <c r="AC116" s="1404"/>
      <c r="AD116" s="1399"/>
      <c r="AE116" s="1371"/>
      <c r="AF116" s="1371"/>
      <c r="AG116" s="1371"/>
      <c r="AH116" s="1372"/>
      <c r="AI116" s="710"/>
      <c r="AJ116" s="705"/>
      <c r="AK116" s="705"/>
      <c r="AL116" s="705"/>
      <c r="AM116" s="705"/>
      <c r="AN116" s="705"/>
      <c r="AO116" s="705"/>
      <c r="AP116" s="705"/>
      <c r="AQ116" s="705"/>
      <c r="AR116" s="705"/>
      <c r="AS116" s="705"/>
      <c r="AT116" s="705"/>
      <c r="AU116" s="706"/>
      <c r="AV116" s="1402"/>
      <c r="AW116" s="1403"/>
      <c r="AX116" s="1403"/>
      <c r="AY116" s="1405"/>
    </row>
    <row r="117" spans="2:51" ht="24.75" customHeight="1" x14ac:dyDescent="0.15">
      <c r="B117" s="688"/>
      <c r="C117" s="689"/>
      <c r="D117" s="689"/>
      <c r="E117" s="689"/>
      <c r="F117" s="689"/>
      <c r="G117" s="690"/>
      <c r="H117" s="1399"/>
      <c r="I117" s="1371"/>
      <c r="J117" s="1371"/>
      <c r="K117" s="1371"/>
      <c r="L117" s="1372"/>
      <c r="M117" s="710"/>
      <c r="N117" s="705"/>
      <c r="O117" s="705"/>
      <c r="P117" s="705"/>
      <c r="Q117" s="705"/>
      <c r="R117" s="705"/>
      <c r="S117" s="705"/>
      <c r="T117" s="705"/>
      <c r="U117" s="705"/>
      <c r="V117" s="705"/>
      <c r="W117" s="705"/>
      <c r="X117" s="705"/>
      <c r="Y117" s="706"/>
      <c r="Z117" s="1402"/>
      <c r="AA117" s="1403"/>
      <c r="AB117" s="1403"/>
      <c r="AC117" s="1404"/>
      <c r="AD117" s="1399"/>
      <c r="AE117" s="1371"/>
      <c r="AF117" s="1371"/>
      <c r="AG117" s="1371"/>
      <c r="AH117" s="1372"/>
      <c r="AI117" s="710"/>
      <c r="AJ117" s="705"/>
      <c r="AK117" s="705"/>
      <c r="AL117" s="705"/>
      <c r="AM117" s="705"/>
      <c r="AN117" s="705"/>
      <c r="AO117" s="705"/>
      <c r="AP117" s="705"/>
      <c r="AQ117" s="705"/>
      <c r="AR117" s="705"/>
      <c r="AS117" s="705"/>
      <c r="AT117" s="705"/>
      <c r="AU117" s="706"/>
      <c r="AV117" s="1402"/>
      <c r="AW117" s="1403"/>
      <c r="AX117" s="1403"/>
      <c r="AY117" s="1405"/>
    </row>
    <row r="118" spans="2:51" ht="24.75" customHeight="1" x14ac:dyDescent="0.15">
      <c r="B118" s="688"/>
      <c r="C118" s="689"/>
      <c r="D118" s="689"/>
      <c r="E118" s="689"/>
      <c r="F118" s="689"/>
      <c r="G118" s="690"/>
      <c r="H118" s="1399"/>
      <c r="I118" s="1371"/>
      <c r="J118" s="1371"/>
      <c r="K118" s="1371"/>
      <c r="L118" s="1372"/>
      <c r="M118" s="710"/>
      <c r="N118" s="705"/>
      <c r="O118" s="705"/>
      <c r="P118" s="705"/>
      <c r="Q118" s="705"/>
      <c r="R118" s="705"/>
      <c r="S118" s="705"/>
      <c r="T118" s="705"/>
      <c r="U118" s="705"/>
      <c r="V118" s="705"/>
      <c r="W118" s="705"/>
      <c r="X118" s="705"/>
      <c r="Y118" s="706"/>
      <c r="Z118" s="1402"/>
      <c r="AA118" s="1403"/>
      <c r="AB118" s="1403"/>
      <c r="AC118" s="1403"/>
      <c r="AD118" s="1399"/>
      <c r="AE118" s="1371"/>
      <c r="AF118" s="1371"/>
      <c r="AG118" s="1371"/>
      <c r="AH118" s="1372"/>
      <c r="AI118" s="710"/>
      <c r="AJ118" s="705"/>
      <c r="AK118" s="705"/>
      <c r="AL118" s="705"/>
      <c r="AM118" s="705"/>
      <c r="AN118" s="705"/>
      <c r="AO118" s="705"/>
      <c r="AP118" s="705"/>
      <c r="AQ118" s="705"/>
      <c r="AR118" s="705"/>
      <c r="AS118" s="705"/>
      <c r="AT118" s="705"/>
      <c r="AU118" s="706"/>
      <c r="AV118" s="1402"/>
      <c r="AW118" s="1403"/>
      <c r="AX118" s="1403"/>
      <c r="AY118" s="1405"/>
    </row>
    <row r="119" spans="2:51" ht="24.75" customHeight="1" x14ac:dyDescent="0.15">
      <c r="B119" s="688"/>
      <c r="C119" s="689"/>
      <c r="D119" s="689"/>
      <c r="E119" s="689"/>
      <c r="F119" s="689"/>
      <c r="G119" s="690"/>
      <c r="H119" s="1399"/>
      <c r="I119" s="1371"/>
      <c r="J119" s="1371"/>
      <c r="K119" s="1371"/>
      <c r="L119" s="1372"/>
      <c r="M119" s="710"/>
      <c r="N119" s="705"/>
      <c r="O119" s="705"/>
      <c r="P119" s="705"/>
      <c r="Q119" s="705"/>
      <c r="R119" s="705"/>
      <c r="S119" s="705"/>
      <c r="T119" s="705"/>
      <c r="U119" s="705"/>
      <c r="V119" s="705"/>
      <c r="W119" s="705"/>
      <c r="X119" s="705"/>
      <c r="Y119" s="706"/>
      <c r="Z119" s="1402"/>
      <c r="AA119" s="1403"/>
      <c r="AB119" s="1403"/>
      <c r="AC119" s="1403"/>
      <c r="AD119" s="1399"/>
      <c r="AE119" s="1371"/>
      <c r="AF119" s="1371"/>
      <c r="AG119" s="1371"/>
      <c r="AH119" s="1372"/>
      <c r="AI119" s="710"/>
      <c r="AJ119" s="705"/>
      <c r="AK119" s="705"/>
      <c r="AL119" s="705"/>
      <c r="AM119" s="705"/>
      <c r="AN119" s="705"/>
      <c r="AO119" s="705"/>
      <c r="AP119" s="705"/>
      <c r="AQ119" s="705"/>
      <c r="AR119" s="705"/>
      <c r="AS119" s="705"/>
      <c r="AT119" s="705"/>
      <c r="AU119" s="706"/>
      <c r="AV119" s="1402"/>
      <c r="AW119" s="1403"/>
      <c r="AX119" s="1403"/>
      <c r="AY119" s="1405"/>
    </row>
    <row r="120" spans="2:51" ht="24.75" customHeight="1" x14ac:dyDescent="0.15">
      <c r="B120" s="688"/>
      <c r="C120" s="689"/>
      <c r="D120" s="689"/>
      <c r="E120" s="689"/>
      <c r="F120" s="689"/>
      <c r="G120" s="690"/>
      <c r="H120" s="1399"/>
      <c r="I120" s="1371"/>
      <c r="J120" s="1371"/>
      <c r="K120" s="1371"/>
      <c r="L120" s="1372"/>
      <c r="M120" s="710"/>
      <c r="N120" s="705"/>
      <c r="O120" s="705"/>
      <c r="P120" s="705"/>
      <c r="Q120" s="705"/>
      <c r="R120" s="705"/>
      <c r="S120" s="705"/>
      <c r="T120" s="705"/>
      <c r="U120" s="705"/>
      <c r="V120" s="705"/>
      <c r="W120" s="705"/>
      <c r="X120" s="705"/>
      <c r="Y120" s="706"/>
      <c r="Z120" s="1402"/>
      <c r="AA120" s="1403"/>
      <c r="AB120" s="1403"/>
      <c r="AC120" s="1403"/>
      <c r="AD120" s="1399"/>
      <c r="AE120" s="1371"/>
      <c r="AF120" s="1371"/>
      <c r="AG120" s="1371"/>
      <c r="AH120" s="1372"/>
      <c r="AI120" s="710"/>
      <c r="AJ120" s="705"/>
      <c r="AK120" s="705"/>
      <c r="AL120" s="705"/>
      <c r="AM120" s="705"/>
      <c r="AN120" s="705"/>
      <c r="AO120" s="705"/>
      <c r="AP120" s="705"/>
      <c r="AQ120" s="705"/>
      <c r="AR120" s="705"/>
      <c r="AS120" s="705"/>
      <c r="AT120" s="705"/>
      <c r="AU120" s="706"/>
      <c r="AV120" s="1402"/>
      <c r="AW120" s="1403"/>
      <c r="AX120" s="1403"/>
      <c r="AY120" s="1405"/>
    </row>
    <row r="121" spans="2:51" ht="24.75" customHeight="1" x14ac:dyDescent="0.15">
      <c r="B121" s="688"/>
      <c r="C121" s="689"/>
      <c r="D121" s="689"/>
      <c r="E121" s="689"/>
      <c r="F121" s="689"/>
      <c r="G121" s="690"/>
      <c r="H121" s="1422"/>
      <c r="I121" s="1356"/>
      <c r="J121" s="1356"/>
      <c r="K121" s="1356"/>
      <c r="L121" s="1357"/>
      <c r="M121" s="730"/>
      <c r="N121" s="1423"/>
      <c r="O121" s="1423"/>
      <c r="P121" s="1423"/>
      <c r="Q121" s="1423"/>
      <c r="R121" s="1423"/>
      <c r="S121" s="1423"/>
      <c r="T121" s="1423"/>
      <c r="U121" s="1423"/>
      <c r="V121" s="1423"/>
      <c r="W121" s="1423"/>
      <c r="X121" s="1423"/>
      <c r="Y121" s="1424"/>
      <c r="Z121" s="1420"/>
      <c r="AA121" s="1421"/>
      <c r="AB121" s="1421"/>
      <c r="AC121" s="1421"/>
      <c r="AD121" s="1422"/>
      <c r="AE121" s="1356"/>
      <c r="AF121" s="1356"/>
      <c r="AG121" s="1356"/>
      <c r="AH121" s="1357"/>
      <c r="AI121" s="730"/>
      <c r="AJ121" s="1423"/>
      <c r="AK121" s="1423"/>
      <c r="AL121" s="1423"/>
      <c r="AM121" s="1423"/>
      <c r="AN121" s="1423"/>
      <c r="AO121" s="1423"/>
      <c r="AP121" s="1423"/>
      <c r="AQ121" s="1423"/>
      <c r="AR121" s="1423"/>
      <c r="AS121" s="1423"/>
      <c r="AT121" s="1423"/>
      <c r="AU121" s="1424"/>
      <c r="AV121" s="1420"/>
      <c r="AW121" s="1421"/>
      <c r="AX121" s="1421"/>
      <c r="AY121" s="1425"/>
    </row>
    <row r="122" spans="2:51" ht="24.75" customHeight="1" thickBot="1" x14ac:dyDescent="0.2">
      <c r="B122" s="691"/>
      <c r="C122" s="692"/>
      <c r="D122" s="692"/>
      <c r="E122" s="692"/>
      <c r="F122" s="692"/>
      <c r="G122" s="693"/>
      <c r="H122" s="1432" t="s">
        <v>21</v>
      </c>
      <c r="I122" s="1433"/>
      <c r="J122" s="1433"/>
      <c r="K122" s="1433"/>
      <c r="L122" s="1433"/>
      <c r="M122" s="754"/>
      <c r="N122" s="1434"/>
      <c r="O122" s="1434"/>
      <c r="P122" s="1434"/>
      <c r="Q122" s="1434"/>
      <c r="R122" s="1434"/>
      <c r="S122" s="1434"/>
      <c r="T122" s="1434"/>
      <c r="U122" s="1434"/>
      <c r="V122" s="1434"/>
      <c r="W122" s="1434"/>
      <c r="X122" s="1434"/>
      <c r="Y122" s="1435"/>
      <c r="Z122" s="1436">
        <f>SUM(Z114:AC121)</f>
        <v>0</v>
      </c>
      <c r="AA122" s="1437"/>
      <c r="AB122" s="1437"/>
      <c r="AC122" s="1438"/>
      <c r="AD122" s="1432" t="s">
        <v>21</v>
      </c>
      <c r="AE122" s="1433"/>
      <c r="AF122" s="1433"/>
      <c r="AG122" s="1433"/>
      <c r="AH122" s="1433"/>
      <c r="AI122" s="754"/>
      <c r="AJ122" s="1434"/>
      <c r="AK122" s="1434"/>
      <c r="AL122" s="1434"/>
      <c r="AM122" s="1434"/>
      <c r="AN122" s="1434"/>
      <c r="AO122" s="1434"/>
      <c r="AP122" s="1434"/>
      <c r="AQ122" s="1434"/>
      <c r="AR122" s="1434"/>
      <c r="AS122" s="1434"/>
      <c r="AT122" s="1434"/>
      <c r="AU122" s="1435"/>
      <c r="AV122" s="1436">
        <f>SUM(AV114:AY121)</f>
        <v>0</v>
      </c>
      <c r="AW122" s="1437"/>
      <c r="AX122" s="1437"/>
      <c r="AY122" s="1439"/>
    </row>
    <row r="125" spans="2:51" ht="14.4" x14ac:dyDescent="0.15">
      <c r="C125" s="24" t="s">
        <v>82</v>
      </c>
    </row>
    <row r="126" spans="2:51" x14ac:dyDescent="0.15">
      <c r="C126" s="33" t="s">
        <v>690</v>
      </c>
    </row>
    <row r="127" spans="2:51" ht="34.549999999999997" customHeight="1" x14ac:dyDescent="0.15">
      <c r="B127" s="1431"/>
      <c r="C127" s="1431"/>
      <c r="D127" s="1199" t="s">
        <v>84</v>
      </c>
      <c r="E127" s="1199"/>
      <c r="F127" s="1199"/>
      <c r="G127" s="1199"/>
      <c r="H127" s="1199"/>
      <c r="I127" s="1199"/>
      <c r="J127" s="1199"/>
      <c r="K127" s="1199"/>
      <c r="L127" s="1199"/>
      <c r="M127" s="1199"/>
      <c r="N127" s="1199" t="s">
        <v>85</v>
      </c>
      <c r="O127" s="1199"/>
      <c r="P127" s="1199"/>
      <c r="Q127" s="1199"/>
      <c r="R127" s="1199"/>
      <c r="S127" s="1199"/>
      <c r="T127" s="1199"/>
      <c r="U127" s="1199"/>
      <c r="V127" s="1199"/>
      <c r="W127" s="1199"/>
      <c r="X127" s="1199"/>
      <c r="Y127" s="1199"/>
      <c r="Z127" s="1199"/>
      <c r="AA127" s="1199"/>
      <c r="AB127" s="1199"/>
      <c r="AC127" s="1199"/>
      <c r="AD127" s="1199"/>
      <c r="AE127" s="1199"/>
      <c r="AF127" s="1199"/>
      <c r="AG127" s="1199"/>
      <c r="AH127" s="1199"/>
      <c r="AI127" s="1199"/>
      <c r="AJ127" s="1199"/>
      <c r="AK127" s="1199"/>
      <c r="AL127" s="1200" t="s">
        <v>86</v>
      </c>
      <c r="AM127" s="1199"/>
      <c r="AN127" s="1199"/>
      <c r="AO127" s="1199"/>
      <c r="AP127" s="1199"/>
      <c r="AQ127" s="1199"/>
      <c r="AR127" s="1199" t="s">
        <v>87</v>
      </c>
      <c r="AS127" s="1199"/>
      <c r="AT127" s="1199"/>
      <c r="AU127" s="1199"/>
      <c r="AV127" s="1199" t="s">
        <v>88</v>
      </c>
      <c r="AW127" s="1199"/>
      <c r="AX127" s="1199"/>
    </row>
    <row r="128" spans="2:51" ht="24.05" customHeight="1" x14ac:dyDescent="0.15">
      <c r="B128" s="1431">
        <v>1</v>
      </c>
      <c r="C128" s="1431">
        <v>1</v>
      </c>
      <c r="D128" s="1440" t="s">
        <v>691</v>
      </c>
      <c r="E128" s="1440"/>
      <c r="F128" s="1440"/>
      <c r="G128" s="1440"/>
      <c r="H128" s="1440"/>
      <c r="I128" s="1440"/>
      <c r="J128" s="1440"/>
      <c r="K128" s="1440"/>
      <c r="L128" s="1440"/>
      <c r="M128" s="1440"/>
      <c r="N128" s="1440" t="s">
        <v>689</v>
      </c>
      <c r="O128" s="1440"/>
      <c r="P128" s="1440"/>
      <c r="Q128" s="1440"/>
      <c r="R128" s="1440"/>
      <c r="S128" s="1440"/>
      <c r="T128" s="1440"/>
      <c r="U128" s="1440"/>
      <c r="V128" s="1440"/>
      <c r="W128" s="1440"/>
      <c r="X128" s="1440"/>
      <c r="Y128" s="1440"/>
      <c r="Z128" s="1440"/>
      <c r="AA128" s="1440"/>
      <c r="AB128" s="1440"/>
      <c r="AC128" s="1440"/>
      <c r="AD128" s="1440"/>
      <c r="AE128" s="1440"/>
      <c r="AF128" s="1440"/>
      <c r="AG128" s="1440"/>
      <c r="AH128" s="1440"/>
      <c r="AI128" s="1440"/>
      <c r="AJ128" s="1440"/>
      <c r="AK128" s="1440"/>
      <c r="AL128" s="1441">
        <v>116</v>
      </c>
      <c r="AM128" s="1440"/>
      <c r="AN128" s="1440"/>
      <c r="AO128" s="1440"/>
      <c r="AP128" s="1440"/>
      <c r="AQ128" s="1440"/>
      <c r="AR128" s="1215" t="s">
        <v>119</v>
      </c>
      <c r="AS128" s="1215"/>
      <c r="AT128" s="1215"/>
      <c r="AU128" s="1215"/>
      <c r="AV128" s="1215" t="s">
        <v>101</v>
      </c>
      <c r="AW128" s="1215"/>
      <c r="AX128" s="1215"/>
    </row>
    <row r="129" spans="2:50" ht="24.05" customHeight="1" x14ac:dyDescent="0.15">
      <c r="B129" s="1431">
        <v>2</v>
      </c>
      <c r="C129" s="1431">
        <v>1</v>
      </c>
      <c r="D129" s="1440" t="s">
        <v>692</v>
      </c>
      <c r="E129" s="1440"/>
      <c r="F129" s="1440"/>
      <c r="G129" s="1440"/>
      <c r="H129" s="1440"/>
      <c r="I129" s="1440"/>
      <c r="J129" s="1440"/>
      <c r="K129" s="1440"/>
      <c r="L129" s="1440"/>
      <c r="M129" s="1440"/>
      <c r="N129" s="1440" t="s">
        <v>689</v>
      </c>
      <c r="O129" s="1440"/>
      <c r="P129" s="1440"/>
      <c r="Q129" s="1440"/>
      <c r="R129" s="1440"/>
      <c r="S129" s="1440"/>
      <c r="T129" s="1440"/>
      <c r="U129" s="1440"/>
      <c r="V129" s="1440"/>
      <c r="W129" s="1440"/>
      <c r="X129" s="1440"/>
      <c r="Y129" s="1440"/>
      <c r="Z129" s="1440"/>
      <c r="AA129" s="1440"/>
      <c r="AB129" s="1440"/>
      <c r="AC129" s="1440"/>
      <c r="AD129" s="1440"/>
      <c r="AE129" s="1440"/>
      <c r="AF129" s="1440"/>
      <c r="AG129" s="1440"/>
      <c r="AH129" s="1440"/>
      <c r="AI129" s="1440"/>
      <c r="AJ129" s="1440"/>
      <c r="AK129" s="1440"/>
      <c r="AL129" s="1441">
        <v>102</v>
      </c>
      <c r="AM129" s="1440"/>
      <c r="AN129" s="1440"/>
      <c r="AO129" s="1440"/>
      <c r="AP129" s="1440"/>
      <c r="AQ129" s="1440"/>
      <c r="AR129" s="1215" t="s">
        <v>119</v>
      </c>
      <c r="AS129" s="1215"/>
      <c r="AT129" s="1215"/>
      <c r="AU129" s="1215"/>
      <c r="AV129" s="1215" t="s">
        <v>101</v>
      </c>
      <c r="AW129" s="1215"/>
      <c r="AX129" s="1215"/>
    </row>
    <row r="130" spans="2:50" ht="24.05" customHeight="1" x14ac:dyDescent="0.15">
      <c r="B130" s="1431">
        <v>3</v>
      </c>
      <c r="C130" s="1431">
        <v>1</v>
      </c>
      <c r="D130" s="1440" t="s">
        <v>693</v>
      </c>
      <c r="E130" s="1440"/>
      <c r="F130" s="1440"/>
      <c r="G130" s="1440"/>
      <c r="H130" s="1440"/>
      <c r="I130" s="1440"/>
      <c r="J130" s="1440"/>
      <c r="K130" s="1440"/>
      <c r="L130" s="1440"/>
      <c r="M130" s="1440"/>
      <c r="N130" s="1440" t="s">
        <v>689</v>
      </c>
      <c r="O130" s="1440"/>
      <c r="P130" s="1440"/>
      <c r="Q130" s="1440"/>
      <c r="R130" s="1440"/>
      <c r="S130" s="1440"/>
      <c r="T130" s="1440"/>
      <c r="U130" s="1440"/>
      <c r="V130" s="1440"/>
      <c r="W130" s="1440"/>
      <c r="X130" s="1440"/>
      <c r="Y130" s="1440"/>
      <c r="Z130" s="1440"/>
      <c r="AA130" s="1440"/>
      <c r="AB130" s="1440"/>
      <c r="AC130" s="1440"/>
      <c r="AD130" s="1440"/>
      <c r="AE130" s="1440"/>
      <c r="AF130" s="1440"/>
      <c r="AG130" s="1440"/>
      <c r="AH130" s="1440"/>
      <c r="AI130" s="1440"/>
      <c r="AJ130" s="1440"/>
      <c r="AK130" s="1440"/>
      <c r="AL130" s="1441">
        <v>66</v>
      </c>
      <c r="AM130" s="1440"/>
      <c r="AN130" s="1440"/>
      <c r="AO130" s="1440"/>
      <c r="AP130" s="1440"/>
      <c r="AQ130" s="1440"/>
      <c r="AR130" s="1215" t="s">
        <v>119</v>
      </c>
      <c r="AS130" s="1215"/>
      <c r="AT130" s="1215"/>
      <c r="AU130" s="1215"/>
      <c r="AV130" s="1215" t="s">
        <v>101</v>
      </c>
      <c r="AW130" s="1215"/>
      <c r="AX130" s="1215"/>
    </row>
    <row r="131" spans="2:50" ht="24.05" customHeight="1" x14ac:dyDescent="0.15">
      <c r="B131" s="1431">
        <v>4</v>
      </c>
      <c r="C131" s="1431">
        <v>1</v>
      </c>
      <c r="D131" s="1440" t="s">
        <v>694</v>
      </c>
      <c r="E131" s="1440"/>
      <c r="F131" s="1440"/>
      <c r="G131" s="1440"/>
      <c r="H131" s="1440"/>
      <c r="I131" s="1440"/>
      <c r="J131" s="1440"/>
      <c r="K131" s="1440"/>
      <c r="L131" s="1440"/>
      <c r="M131" s="1440"/>
      <c r="N131" s="1440" t="s">
        <v>689</v>
      </c>
      <c r="O131" s="1440"/>
      <c r="P131" s="1440"/>
      <c r="Q131" s="1440"/>
      <c r="R131" s="1440"/>
      <c r="S131" s="1440"/>
      <c r="T131" s="1440"/>
      <c r="U131" s="1440"/>
      <c r="V131" s="1440"/>
      <c r="W131" s="1440"/>
      <c r="X131" s="1440"/>
      <c r="Y131" s="1440"/>
      <c r="Z131" s="1440"/>
      <c r="AA131" s="1440"/>
      <c r="AB131" s="1440"/>
      <c r="AC131" s="1440"/>
      <c r="AD131" s="1440"/>
      <c r="AE131" s="1440"/>
      <c r="AF131" s="1440"/>
      <c r="AG131" s="1440"/>
      <c r="AH131" s="1440"/>
      <c r="AI131" s="1440"/>
      <c r="AJ131" s="1440"/>
      <c r="AK131" s="1440"/>
      <c r="AL131" s="1441">
        <v>51</v>
      </c>
      <c r="AM131" s="1440"/>
      <c r="AN131" s="1440"/>
      <c r="AO131" s="1440"/>
      <c r="AP131" s="1440"/>
      <c r="AQ131" s="1440"/>
      <c r="AR131" s="1215" t="s">
        <v>119</v>
      </c>
      <c r="AS131" s="1215"/>
      <c r="AT131" s="1215"/>
      <c r="AU131" s="1215"/>
      <c r="AV131" s="1215" t="s">
        <v>101</v>
      </c>
      <c r="AW131" s="1215"/>
      <c r="AX131" s="1215"/>
    </row>
    <row r="132" spans="2:50" ht="24.05" customHeight="1" x14ac:dyDescent="0.15">
      <c r="B132" s="1431">
        <v>5</v>
      </c>
      <c r="C132" s="1431">
        <v>1</v>
      </c>
      <c r="D132" s="1440" t="s">
        <v>695</v>
      </c>
      <c r="E132" s="1440"/>
      <c r="F132" s="1440"/>
      <c r="G132" s="1440"/>
      <c r="H132" s="1440"/>
      <c r="I132" s="1440"/>
      <c r="J132" s="1440"/>
      <c r="K132" s="1440"/>
      <c r="L132" s="1440"/>
      <c r="M132" s="1440"/>
      <c r="N132" s="1440" t="s">
        <v>689</v>
      </c>
      <c r="O132" s="1440"/>
      <c r="P132" s="1440"/>
      <c r="Q132" s="1440"/>
      <c r="R132" s="1440"/>
      <c r="S132" s="1440"/>
      <c r="T132" s="1440"/>
      <c r="U132" s="1440"/>
      <c r="V132" s="1440"/>
      <c r="W132" s="1440"/>
      <c r="X132" s="1440"/>
      <c r="Y132" s="1440"/>
      <c r="Z132" s="1440"/>
      <c r="AA132" s="1440"/>
      <c r="AB132" s="1440"/>
      <c r="AC132" s="1440"/>
      <c r="AD132" s="1440"/>
      <c r="AE132" s="1440"/>
      <c r="AF132" s="1440"/>
      <c r="AG132" s="1440"/>
      <c r="AH132" s="1440"/>
      <c r="AI132" s="1440"/>
      <c r="AJ132" s="1440"/>
      <c r="AK132" s="1440"/>
      <c r="AL132" s="1441">
        <v>49</v>
      </c>
      <c r="AM132" s="1440"/>
      <c r="AN132" s="1440"/>
      <c r="AO132" s="1440"/>
      <c r="AP132" s="1440"/>
      <c r="AQ132" s="1440"/>
      <c r="AR132" s="1215" t="s">
        <v>119</v>
      </c>
      <c r="AS132" s="1215"/>
      <c r="AT132" s="1215"/>
      <c r="AU132" s="1215"/>
      <c r="AV132" s="1215" t="s">
        <v>101</v>
      </c>
      <c r="AW132" s="1215"/>
      <c r="AX132" s="1215"/>
    </row>
    <row r="133" spans="2:50" ht="24.05" customHeight="1" x14ac:dyDescent="0.15">
      <c r="B133" s="1431">
        <v>6</v>
      </c>
      <c r="C133" s="1431">
        <v>1</v>
      </c>
      <c r="D133" s="1440" t="s">
        <v>696</v>
      </c>
      <c r="E133" s="1440"/>
      <c r="F133" s="1440"/>
      <c r="G133" s="1440"/>
      <c r="H133" s="1440"/>
      <c r="I133" s="1440"/>
      <c r="J133" s="1440"/>
      <c r="K133" s="1440"/>
      <c r="L133" s="1440"/>
      <c r="M133" s="1440"/>
      <c r="N133" s="1440" t="s">
        <v>689</v>
      </c>
      <c r="O133" s="1440"/>
      <c r="P133" s="1440"/>
      <c r="Q133" s="1440"/>
      <c r="R133" s="1440"/>
      <c r="S133" s="1440"/>
      <c r="T133" s="1440"/>
      <c r="U133" s="1440"/>
      <c r="V133" s="1440"/>
      <c r="W133" s="1440"/>
      <c r="X133" s="1440"/>
      <c r="Y133" s="1440"/>
      <c r="Z133" s="1440"/>
      <c r="AA133" s="1440"/>
      <c r="AB133" s="1440"/>
      <c r="AC133" s="1440"/>
      <c r="AD133" s="1440"/>
      <c r="AE133" s="1440"/>
      <c r="AF133" s="1440"/>
      <c r="AG133" s="1440"/>
      <c r="AH133" s="1440"/>
      <c r="AI133" s="1440"/>
      <c r="AJ133" s="1440"/>
      <c r="AK133" s="1440"/>
      <c r="AL133" s="1441">
        <v>20</v>
      </c>
      <c r="AM133" s="1440"/>
      <c r="AN133" s="1440"/>
      <c r="AO133" s="1440"/>
      <c r="AP133" s="1440"/>
      <c r="AQ133" s="1440"/>
      <c r="AR133" s="1215" t="s">
        <v>119</v>
      </c>
      <c r="AS133" s="1215"/>
      <c r="AT133" s="1215"/>
      <c r="AU133" s="1215"/>
      <c r="AV133" s="1215" t="s">
        <v>101</v>
      </c>
      <c r="AW133" s="1215"/>
      <c r="AX133" s="1215"/>
    </row>
    <row r="134" spans="2:50" ht="24.05" customHeight="1" x14ac:dyDescent="0.15">
      <c r="B134" s="1431">
        <v>7</v>
      </c>
      <c r="C134" s="1431">
        <v>1</v>
      </c>
      <c r="D134" s="1440" t="s">
        <v>697</v>
      </c>
      <c r="E134" s="1440"/>
      <c r="F134" s="1440"/>
      <c r="G134" s="1440"/>
      <c r="H134" s="1440"/>
      <c r="I134" s="1440"/>
      <c r="J134" s="1440"/>
      <c r="K134" s="1440"/>
      <c r="L134" s="1440"/>
      <c r="M134" s="1440"/>
      <c r="N134" s="1440" t="s">
        <v>689</v>
      </c>
      <c r="O134" s="1440"/>
      <c r="P134" s="1440"/>
      <c r="Q134" s="1440"/>
      <c r="R134" s="1440"/>
      <c r="S134" s="1440"/>
      <c r="T134" s="1440"/>
      <c r="U134" s="1440"/>
      <c r="V134" s="1440"/>
      <c r="W134" s="1440"/>
      <c r="X134" s="1440"/>
      <c r="Y134" s="1440"/>
      <c r="Z134" s="1440"/>
      <c r="AA134" s="1440"/>
      <c r="AB134" s="1440"/>
      <c r="AC134" s="1440"/>
      <c r="AD134" s="1440"/>
      <c r="AE134" s="1440"/>
      <c r="AF134" s="1440"/>
      <c r="AG134" s="1440"/>
      <c r="AH134" s="1440"/>
      <c r="AI134" s="1440"/>
      <c r="AJ134" s="1440"/>
      <c r="AK134" s="1440"/>
      <c r="AL134" s="1441">
        <v>8</v>
      </c>
      <c r="AM134" s="1440"/>
      <c r="AN134" s="1440"/>
      <c r="AO134" s="1440"/>
      <c r="AP134" s="1440"/>
      <c r="AQ134" s="1440"/>
      <c r="AR134" s="1215" t="s">
        <v>119</v>
      </c>
      <c r="AS134" s="1215"/>
      <c r="AT134" s="1215"/>
      <c r="AU134" s="1215"/>
      <c r="AV134" s="1215" t="s">
        <v>101</v>
      </c>
      <c r="AW134" s="1215"/>
      <c r="AX134" s="1215"/>
    </row>
    <row r="135" spans="2:50" ht="24.05" customHeight="1" x14ac:dyDescent="0.15">
      <c r="B135" s="1431">
        <v>8</v>
      </c>
      <c r="C135" s="1431">
        <v>1</v>
      </c>
      <c r="D135" s="1440"/>
      <c r="E135" s="1440"/>
      <c r="F135" s="1440"/>
      <c r="G135" s="1440"/>
      <c r="H135" s="1440"/>
      <c r="I135" s="1440"/>
      <c r="J135" s="1440"/>
      <c r="K135" s="1440"/>
      <c r="L135" s="1440"/>
      <c r="M135" s="1440"/>
      <c r="N135" s="1440"/>
      <c r="O135" s="1440"/>
      <c r="P135" s="1440"/>
      <c r="Q135" s="1440"/>
      <c r="R135" s="1440"/>
      <c r="S135" s="1440"/>
      <c r="T135" s="1440"/>
      <c r="U135" s="1440"/>
      <c r="V135" s="1440"/>
      <c r="W135" s="1440"/>
      <c r="X135" s="1440"/>
      <c r="Y135" s="1440"/>
      <c r="Z135" s="1440"/>
      <c r="AA135" s="1440"/>
      <c r="AB135" s="1440"/>
      <c r="AC135" s="1440"/>
      <c r="AD135" s="1440"/>
      <c r="AE135" s="1440"/>
      <c r="AF135" s="1440"/>
      <c r="AG135" s="1440"/>
      <c r="AH135" s="1440"/>
      <c r="AI135" s="1440"/>
      <c r="AJ135" s="1440"/>
      <c r="AK135" s="1440"/>
      <c r="AL135" s="1441"/>
      <c r="AM135" s="1440"/>
      <c r="AN135" s="1440"/>
      <c r="AO135" s="1440"/>
      <c r="AP135" s="1440"/>
      <c r="AQ135" s="1440"/>
      <c r="AR135" s="1215" t="s">
        <v>119</v>
      </c>
      <c r="AS135" s="1215"/>
      <c r="AT135" s="1215"/>
      <c r="AU135" s="1215"/>
      <c r="AV135" s="1215" t="s">
        <v>101</v>
      </c>
      <c r="AW135" s="1215"/>
      <c r="AX135" s="1215"/>
    </row>
    <row r="136" spans="2:50" ht="24.05" customHeight="1" x14ac:dyDescent="0.15">
      <c r="B136" s="1431">
        <v>9</v>
      </c>
      <c r="C136" s="1431">
        <v>1</v>
      </c>
      <c r="D136" s="1440"/>
      <c r="E136" s="1440"/>
      <c r="F136" s="1440"/>
      <c r="G136" s="1440"/>
      <c r="H136" s="1440"/>
      <c r="I136" s="1440"/>
      <c r="J136" s="1440"/>
      <c r="K136" s="1440"/>
      <c r="L136" s="1440"/>
      <c r="M136" s="1440"/>
      <c r="N136" s="1440"/>
      <c r="O136" s="1440"/>
      <c r="P136" s="1440"/>
      <c r="Q136" s="1440"/>
      <c r="R136" s="1440"/>
      <c r="S136" s="1440"/>
      <c r="T136" s="1440"/>
      <c r="U136" s="1440"/>
      <c r="V136" s="1440"/>
      <c r="W136" s="1440"/>
      <c r="X136" s="1440"/>
      <c r="Y136" s="1440"/>
      <c r="Z136" s="1440"/>
      <c r="AA136" s="1440"/>
      <c r="AB136" s="1440"/>
      <c r="AC136" s="1440"/>
      <c r="AD136" s="1440"/>
      <c r="AE136" s="1440"/>
      <c r="AF136" s="1440"/>
      <c r="AG136" s="1440"/>
      <c r="AH136" s="1440"/>
      <c r="AI136" s="1440"/>
      <c r="AJ136" s="1440"/>
      <c r="AK136" s="1440"/>
      <c r="AL136" s="1441"/>
      <c r="AM136" s="1440"/>
      <c r="AN136" s="1440"/>
      <c r="AO136" s="1440"/>
      <c r="AP136" s="1440"/>
      <c r="AQ136" s="1440"/>
      <c r="AR136" s="1215" t="s">
        <v>119</v>
      </c>
      <c r="AS136" s="1215"/>
      <c r="AT136" s="1215"/>
      <c r="AU136" s="1215"/>
      <c r="AV136" s="1215" t="s">
        <v>101</v>
      </c>
      <c r="AW136" s="1215"/>
      <c r="AX136" s="1215"/>
    </row>
    <row r="137" spans="2:50" ht="24.05" customHeight="1" x14ac:dyDescent="0.15">
      <c r="B137" s="1431">
        <v>10</v>
      </c>
      <c r="C137" s="1431">
        <v>1</v>
      </c>
      <c r="D137" s="1440"/>
      <c r="E137" s="1440"/>
      <c r="F137" s="1440"/>
      <c r="G137" s="1440"/>
      <c r="H137" s="1440"/>
      <c r="I137" s="1440"/>
      <c r="J137" s="1440"/>
      <c r="K137" s="1440"/>
      <c r="L137" s="1440"/>
      <c r="M137" s="1440"/>
      <c r="N137" s="1440"/>
      <c r="O137" s="1440"/>
      <c r="P137" s="1440"/>
      <c r="Q137" s="1440"/>
      <c r="R137" s="1440"/>
      <c r="S137" s="1440"/>
      <c r="T137" s="1440"/>
      <c r="U137" s="1440"/>
      <c r="V137" s="1440"/>
      <c r="W137" s="1440"/>
      <c r="X137" s="1440"/>
      <c r="Y137" s="1440"/>
      <c r="Z137" s="1440"/>
      <c r="AA137" s="1440"/>
      <c r="AB137" s="1440"/>
      <c r="AC137" s="1440"/>
      <c r="AD137" s="1440"/>
      <c r="AE137" s="1440"/>
      <c r="AF137" s="1440"/>
      <c r="AG137" s="1440"/>
      <c r="AH137" s="1440"/>
      <c r="AI137" s="1440"/>
      <c r="AJ137" s="1440"/>
      <c r="AK137" s="1440"/>
      <c r="AL137" s="1441"/>
      <c r="AM137" s="1440"/>
      <c r="AN137" s="1440"/>
      <c r="AO137" s="1440"/>
      <c r="AP137" s="1440"/>
      <c r="AQ137" s="1440"/>
      <c r="AR137" s="1215" t="s">
        <v>119</v>
      </c>
      <c r="AS137" s="1215"/>
      <c r="AT137" s="1215"/>
      <c r="AU137" s="1215"/>
      <c r="AV137" s="1215" t="s">
        <v>101</v>
      </c>
      <c r="AW137" s="1215"/>
      <c r="AX137" s="1215"/>
    </row>
    <row r="139" spans="2:50" ht="23.25" hidden="1" customHeight="1" x14ac:dyDescent="0.15">
      <c r="B139" s="33" t="s">
        <v>89</v>
      </c>
    </row>
    <row r="140" spans="2:50" ht="36" hidden="1" customHeight="1" x14ac:dyDescent="0.15">
      <c r="B140" s="1199" t="s">
        <v>90</v>
      </c>
      <c r="C140" s="1199"/>
      <c r="D140" s="1199"/>
      <c r="E140" s="1199"/>
      <c r="F140" s="1199"/>
      <c r="G140" s="1199"/>
      <c r="H140" s="1199"/>
      <c r="I140" s="1215"/>
      <c r="J140" s="1215"/>
      <c r="K140" s="1215"/>
      <c r="L140" s="1215"/>
      <c r="M140" s="1215"/>
      <c r="N140" s="1215"/>
      <c r="O140" s="1215"/>
      <c r="P140" s="1215"/>
      <c r="Q140" s="1215"/>
      <c r="R140" s="1215"/>
      <c r="S140" s="1215"/>
      <c r="T140" s="1215"/>
      <c r="U140" s="1215"/>
      <c r="V140" s="1215"/>
      <c r="W140" s="1215"/>
      <c r="X140" s="1215"/>
      <c r="Y140" s="1215"/>
    </row>
    <row r="141" spans="2:50" ht="36" hidden="1" customHeight="1" x14ac:dyDescent="0.15">
      <c r="B141" s="1448" t="s">
        <v>91</v>
      </c>
      <c r="C141" s="1156"/>
      <c r="D141" s="1156"/>
      <c r="E141" s="1156"/>
      <c r="F141" s="1156"/>
      <c r="G141" s="1156"/>
      <c r="H141" s="1157"/>
      <c r="I141" s="1111" t="s">
        <v>92</v>
      </c>
      <c r="J141" s="1109"/>
      <c r="K141" s="1109"/>
      <c r="L141" s="1109"/>
      <c r="M141" s="1110"/>
      <c r="N141" s="1155" t="s">
        <v>93</v>
      </c>
      <c r="O141" s="1156"/>
      <c r="P141" s="1156"/>
      <c r="Q141" s="1156"/>
      <c r="R141" s="1156"/>
      <c r="S141" s="1156"/>
      <c r="T141" s="1157"/>
      <c r="U141" s="1111" t="s">
        <v>92</v>
      </c>
      <c r="V141" s="1109"/>
      <c r="W141" s="1109"/>
      <c r="X141" s="1109"/>
      <c r="Y141" s="1110"/>
      <c r="Z141" s="1155" t="s">
        <v>94</v>
      </c>
      <c r="AA141" s="1156"/>
      <c r="AB141" s="1156"/>
      <c r="AC141" s="1156"/>
      <c r="AD141" s="1156"/>
      <c r="AE141" s="1156"/>
      <c r="AF141" s="1157"/>
      <c r="AG141" s="1111" t="s">
        <v>92</v>
      </c>
      <c r="AH141" s="1109"/>
      <c r="AI141" s="1109"/>
      <c r="AJ141" s="1109"/>
      <c r="AK141" s="1110"/>
      <c r="AL141" s="1155" t="s">
        <v>95</v>
      </c>
      <c r="AM141" s="1156"/>
      <c r="AN141" s="1156"/>
      <c r="AO141" s="1156"/>
      <c r="AP141" s="1156"/>
      <c r="AQ141" s="1156"/>
      <c r="AR141" s="1157"/>
      <c r="AS141" s="1111" t="s">
        <v>92</v>
      </c>
      <c r="AT141" s="1109"/>
      <c r="AU141" s="1109"/>
      <c r="AV141" s="1109"/>
      <c r="AW141" s="1110"/>
    </row>
    <row r="142" spans="2:50" ht="36" hidden="1" customHeight="1" x14ac:dyDescent="0.15">
      <c r="B142" s="1155" t="s">
        <v>96</v>
      </c>
      <c r="C142" s="1156"/>
      <c r="D142" s="1156"/>
      <c r="E142" s="1156"/>
      <c r="F142" s="1156"/>
      <c r="G142" s="1156"/>
      <c r="H142" s="1157"/>
      <c r="I142" s="1449"/>
      <c r="J142" s="1381"/>
      <c r="K142" s="1381"/>
      <c r="L142" s="1381"/>
      <c r="M142" s="1450"/>
      <c r="N142" s="1155" t="s">
        <v>97</v>
      </c>
      <c r="O142" s="1156"/>
      <c r="P142" s="1156"/>
      <c r="Q142" s="1156"/>
      <c r="R142" s="1156"/>
      <c r="S142" s="1156"/>
      <c r="T142" s="1157"/>
      <c r="U142" s="1449"/>
      <c r="V142" s="1381"/>
      <c r="W142" s="1381"/>
      <c r="X142" s="1381"/>
      <c r="Y142" s="1450"/>
      <c r="Z142" s="1155" t="s">
        <v>98</v>
      </c>
      <c r="AA142" s="1156"/>
      <c r="AB142" s="1156"/>
      <c r="AC142" s="1156"/>
      <c r="AD142" s="1156"/>
      <c r="AE142" s="1156"/>
      <c r="AF142" s="1157"/>
      <c r="AG142" s="1449"/>
      <c r="AH142" s="1381"/>
      <c r="AI142" s="1381"/>
      <c r="AJ142" s="1381"/>
      <c r="AK142" s="1450"/>
      <c r="AL142" s="1448" t="s">
        <v>99</v>
      </c>
      <c r="AM142" s="1156"/>
      <c r="AN142" s="1156"/>
      <c r="AO142" s="1156"/>
      <c r="AP142" s="1156"/>
      <c r="AQ142" s="1156"/>
      <c r="AR142" s="1157"/>
      <c r="AS142" s="1449"/>
      <c r="AT142" s="1381"/>
      <c r="AU142" s="1381"/>
      <c r="AV142" s="1381"/>
      <c r="AW142" s="1450"/>
    </row>
    <row r="143" spans="2:50" x14ac:dyDescent="0.15">
      <c r="C143" s="33" t="s">
        <v>100</v>
      </c>
    </row>
    <row r="144" spans="2:50" ht="34.549999999999997" customHeight="1" x14ac:dyDescent="0.15">
      <c r="B144" s="1431"/>
      <c r="C144" s="1431"/>
      <c r="D144" s="1199" t="s">
        <v>84</v>
      </c>
      <c r="E144" s="1199"/>
      <c r="F144" s="1199"/>
      <c r="G144" s="1199"/>
      <c r="H144" s="1199"/>
      <c r="I144" s="1199"/>
      <c r="J144" s="1199"/>
      <c r="K144" s="1199"/>
      <c r="L144" s="1199"/>
      <c r="M144" s="1199"/>
      <c r="N144" s="1199" t="s">
        <v>85</v>
      </c>
      <c r="O144" s="1199"/>
      <c r="P144" s="1199"/>
      <c r="Q144" s="1199"/>
      <c r="R144" s="1199"/>
      <c r="S144" s="1199"/>
      <c r="T144" s="1199"/>
      <c r="U144" s="1199"/>
      <c r="V144" s="1199"/>
      <c r="W144" s="1199"/>
      <c r="X144" s="1199"/>
      <c r="Y144" s="1199"/>
      <c r="Z144" s="1199"/>
      <c r="AA144" s="1199"/>
      <c r="AB144" s="1199"/>
      <c r="AC144" s="1199"/>
      <c r="AD144" s="1199"/>
      <c r="AE144" s="1199"/>
      <c r="AF144" s="1199"/>
      <c r="AG144" s="1199"/>
      <c r="AH144" s="1199"/>
      <c r="AI144" s="1199"/>
      <c r="AJ144" s="1199"/>
      <c r="AK144" s="1199"/>
      <c r="AL144" s="1200" t="s">
        <v>86</v>
      </c>
      <c r="AM144" s="1199"/>
      <c r="AN144" s="1199"/>
      <c r="AO144" s="1199"/>
      <c r="AP144" s="1199"/>
      <c r="AQ144" s="1199"/>
      <c r="AR144" s="1199" t="s">
        <v>87</v>
      </c>
      <c r="AS144" s="1199"/>
      <c r="AT144" s="1199"/>
      <c r="AU144" s="1199"/>
      <c r="AV144" s="1199" t="s">
        <v>88</v>
      </c>
      <c r="AW144" s="1199"/>
      <c r="AX144" s="1199"/>
    </row>
    <row r="145" spans="2:50" ht="24.05" customHeight="1" x14ac:dyDescent="0.15">
      <c r="B145" s="1431">
        <v>1</v>
      </c>
      <c r="C145" s="1431">
        <v>1</v>
      </c>
      <c r="D145" s="1440"/>
      <c r="E145" s="1440"/>
      <c r="F145" s="1440"/>
      <c r="G145" s="1440"/>
      <c r="H145" s="1440"/>
      <c r="I145" s="1440"/>
      <c r="J145" s="1440"/>
      <c r="K145" s="1440"/>
      <c r="L145" s="1440"/>
      <c r="M145" s="1440"/>
      <c r="N145" s="1440"/>
      <c r="O145" s="1440"/>
      <c r="P145" s="1440"/>
      <c r="Q145" s="1440"/>
      <c r="R145" s="1440"/>
      <c r="S145" s="1440"/>
      <c r="T145" s="1440"/>
      <c r="U145" s="1440"/>
      <c r="V145" s="1440"/>
      <c r="W145" s="1440"/>
      <c r="X145" s="1440"/>
      <c r="Y145" s="1440"/>
      <c r="Z145" s="1440"/>
      <c r="AA145" s="1440"/>
      <c r="AB145" s="1440"/>
      <c r="AC145" s="1440"/>
      <c r="AD145" s="1440"/>
      <c r="AE145" s="1440"/>
      <c r="AF145" s="1440"/>
      <c r="AG145" s="1440"/>
      <c r="AH145" s="1440"/>
      <c r="AI145" s="1440"/>
      <c r="AJ145" s="1440"/>
      <c r="AK145" s="1440"/>
      <c r="AL145" s="1441"/>
      <c r="AM145" s="1440"/>
      <c r="AN145" s="1440"/>
      <c r="AO145" s="1440"/>
      <c r="AP145" s="1440"/>
      <c r="AQ145" s="1440"/>
      <c r="AR145" s="1440"/>
      <c r="AS145" s="1440"/>
      <c r="AT145" s="1440"/>
      <c r="AU145" s="1440"/>
      <c r="AV145" s="1440"/>
      <c r="AW145" s="1440"/>
      <c r="AX145" s="1440"/>
    </row>
    <row r="146" spans="2:50" ht="24.05" customHeight="1" x14ac:dyDescent="0.15">
      <c r="B146" s="1431">
        <v>2</v>
      </c>
      <c r="C146" s="1431">
        <v>1</v>
      </c>
      <c r="D146" s="2608"/>
      <c r="E146" s="2609"/>
      <c r="F146" s="2609"/>
      <c r="G146" s="2609"/>
      <c r="H146" s="2609"/>
      <c r="I146" s="2609"/>
      <c r="J146" s="2609"/>
      <c r="K146" s="2609"/>
      <c r="L146" s="2609"/>
      <c r="M146" s="2610"/>
      <c r="N146" s="1440"/>
      <c r="O146" s="1440"/>
      <c r="P146" s="1440"/>
      <c r="Q146" s="1440"/>
      <c r="R146" s="1440"/>
      <c r="S146" s="1440"/>
      <c r="T146" s="1440"/>
      <c r="U146" s="1440"/>
      <c r="V146" s="1440"/>
      <c r="W146" s="1440"/>
      <c r="X146" s="1440"/>
      <c r="Y146" s="1440"/>
      <c r="Z146" s="1440"/>
      <c r="AA146" s="1440"/>
      <c r="AB146" s="1440"/>
      <c r="AC146" s="1440"/>
      <c r="AD146" s="1440"/>
      <c r="AE146" s="1440"/>
      <c r="AF146" s="1440"/>
      <c r="AG146" s="1440"/>
      <c r="AH146" s="1440"/>
      <c r="AI146" s="1440"/>
      <c r="AJ146" s="1440"/>
      <c r="AK146" s="1440"/>
      <c r="AL146" s="1441"/>
      <c r="AM146" s="1440"/>
      <c r="AN146" s="1440"/>
      <c r="AO146" s="1440"/>
      <c r="AP146" s="1440"/>
      <c r="AQ146" s="1440"/>
      <c r="AR146" s="1440"/>
      <c r="AS146" s="1440"/>
      <c r="AT146" s="1440"/>
      <c r="AU146" s="1440"/>
      <c r="AV146" s="1440"/>
      <c r="AW146" s="1440"/>
      <c r="AX146" s="1440"/>
    </row>
    <row r="147" spans="2:50" ht="24.05" customHeight="1" x14ac:dyDescent="0.15">
      <c r="B147" s="1431">
        <v>3</v>
      </c>
      <c r="C147" s="1431">
        <v>1</v>
      </c>
      <c r="D147" s="1440"/>
      <c r="E147" s="1440"/>
      <c r="F147" s="1440"/>
      <c r="G147" s="1440"/>
      <c r="H147" s="1440"/>
      <c r="I147" s="1440"/>
      <c r="J147" s="1440"/>
      <c r="K147" s="1440"/>
      <c r="L147" s="1440"/>
      <c r="M147" s="1440"/>
      <c r="N147" s="1440"/>
      <c r="O147" s="1440"/>
      <c r="P147" s="1440"/>
      <c r="Q147" s="1440"/>
      <c r="R147" s="1440"/>
      <c r="S147" s="1440"/>
      <c r="T147" s="1440"/>
      <c r="U147" s="1440"/>
      <c r="V147" s="1440"/>
      <c r="W147" s="1440"/>
      <c r="X147" s="1440"/>
      <c r="Y147" s="1440"/>
      <c r="Z147" s="1440"/>
      <c r="AA147" s="1440"/>
      <c r="AB147" s="1440"/>
      <c r="AC147" s="1440"/>
      <c r="AD147" s="1440"/>
      <c r="AE147" s="1440"/>
      <c r="AF147" s="1440"/>
      <c r="AG147" s="1440"/>
      <c r="AH147" s="1440"/>
      <c r="AI147" s="1440"/>
      <c r="AJ147" s="1440"/>
      <c r="AK147" s="1440"/>
      <c r="AL147" s="1441"/>
      <c r="AM147" s="1440"/>
      <c r="AN147" s="1440"/>
      <c r="AO147" s="1440"/>
      <c r="AP147" s="1440"/>
      <c r="AQ147" s="1440"/>
      <c r="AR147" s="1440"/>
      <c r="AS147" s="1440"/>
      <c r="AT147" s="1440"/>
      <c r="AU147" s="1440"/>
      <c r="AV147" s="1440"/>
      <c r="AW147" s="1440"/>
      <c r="AX147" s="1440"/>
    </row>
    <row r="148" spans="2:50" ht="24.05" customHeight="1" x14ac:dyDescent="0.15">
      <c r="B148" s="1431">
        <v>4</v>
      </c>
      <c r="C148" s="1431">
        <v>1</v>
      </c>
      <c r="D148" s="1440"/>
      <c r="E148" s="1440"/>
      <c r="F148" s="1440"/>
      <c r="G148" s="1440"/>
      <c r="H148" s="1440"/>
      <c r="I148" s="1440"/>
      <c r="J148" s="1440"/>
      <c r="K148" s="1440"/>
      <c r="L148" s="1440"/>
      <c r="M148" s="1440"/>
      <c r="N148" s="1440"/>
      <c r="O148" s="1440"/>
      <c r="P148" s="1440"/>
      <c r="Q148" s="1440"/>
      <c r="R148" s="1440"/>
      <c r="S148" s="1440"/>
      <c r="T148" s="1440"/>
      <c r="U148" s="1440"/>
      <c r="V148" s="1440"/>
      <c r="W148" s="1440"/>
      <c r="X148" s="1440"/>
      <c r="Y148" s="1440"/>
      <c r="Z148" s="1440"/>
      <c r="AA148" s="1440"/>
      <c r="AB148" s="1440"/>
      <c r="AC148" s="1440"/>
      <c r="AD148" s="1440"/>
      <c r="AE148" s="1440"/>
      <c r="AF148" s="1440"/>
      <c r="AG148" s="1440"/>
      <c r="AH148" s="1440"/>
      <c r="AI148" s="1440"/>
      <c r="AJ148" s="1440"/>
      <c r="AK148" s="1440"/>
      <c r="AL148" s="1441"/>
      <c r="AM148" s="1440"/>
      <c r="AN148" s="1440"/>
      <c r="AO148" s="1440"/>
      <c r="AP148" s="1440"/>
      <c r="AQ148" s="1440"/>
      <c r="AR148" s="1440"/>
      <c r="AS148" s="1440"/>
      <c r="AT148" s="1440"/>
      <c r="AU148" s="1440"/>
      <c r="AV148" s="1440"/>
      <c r="AW148" s="1440"/>
      <c r="AX148" s="1440"/>
    </row>
    <row r="149" spans="2:50" ht="24.05" customHeight="1" x14ac:dyDescent="0.15">
      <c r="B149" s="1431">
        <v>5</v>
      </c>
      <c r="C149" s="1431">
        <v>1</v>
      </c>
      <c r="D149" s="1440"/>
      <c r="E149" s="1440"/>
      <c r="F149" s="1440"/>
      <c r="G149" s="1440"/>
      <c r="H149" s="1440"/>
      <c r="I149" s="1440"/>
      <c r="J149" s="1440"/>
      <c r="K149" s="1440"/>
      <c r="L149" s="1440"/>
      <c r="M149" s="1440"/>
      <c r="N149" s="1440"/>
      <c r="O149" s="1440"/>
      <c r="P149" s="1440"/>
      <c r="Q149" s="1440"/>
      <c r="R149" s="1440"/>
      <c r="S149" s="1440"/>
      <c r="T149" s="1440"/>
      <c r="U149" s="1440"/>
      <c r="V149" s="1440"/>
      <c r="W149" s="1440"/>
      <c r="X149" s="1440"/>
      <c r="Y149" s="1440"/>
      <c r="Z149" s="1440"/>
      <c r="AA149" s="1440"/>
      <c r="AB149" s="1440"/>
      <c r="AC149" s="1440"/>
      <c r="AD149" s="1440"/>
      <c r="AE149" s="1440"/>
      <c r="AF149" s="1440"/>
      <c r="AG149" s="1440"/>
      <c r="AH149" s="1440"/>
      <c r="AI149" s="1440"/>
      <c r="AJ149" s="1440"/>
      <c r="AK149" s="1440"/>
      <c r="AL149" s="1441"/>
      <c r="AM149" s="1440"/>
      <c r="AN149" s="1440"/>
      <c r="AO149" s="1440"/>
      <c r="AP149" s="1440"/>
      <c r="AQ149" s="1440"/>
      <c r="AR149" s="1440"/>
      <c r="AS149" s="1440"/>
      <c r="AT149" s="1440"/>
      <c r="AU149" s="1440"/>
      <c r="AV149" s="1440"/>
      <c r="AW149" s="1440"/>
      <c r="AX149" s="1440"/>
    </row>
    <row r="150" spans="2:50" ht="24.05" customHeight="1" x14ac:dyDescent="0.15">
      <c r="B150" s="1431">
        <v>6</v>
      </c>
      <c r="C150" s="1431">
        <v>1</v>
      </c>
      <c r="D150" s="1440"/>
      <c r="E150" s="1440"/>
      <c r="F150" s="1440"/>
      <c r="G150" s="1440"/>
      <c r="H150" s="1440"/>
      <c r="I150" s="1440"/>
      <c r="J150" s="1440"/>
      <c r="K150" s="1440"/>
      <c r="L150" s="1440"/>
      <c r="M150" s="1440"/>
      <c r="N150" s="1440"/>
      <c r="O150" s="1440"/>
      <c r="P150" s="1440"/>
      <c r="Q150" s="1440"/>
      <c r="R150" s="1440"/>
      <c r="S150" s="1440"/>
      <c r="T150" s="1440"/>
      <c r="U150" s="1440"/>
      <c r="V150" s="1440"/>
      <c r="W150" s="1440"/>
      <c r="X150" s="1440"/>
      <c r="Y150" s="1440"/>
      <c r="Z150" s="1440"/>
      <c r="AA150" s="1440"/>
      <c r="AB150" s="1440"/>
      <c r="AC150" s="1440"/>
      <c r="AD150" s="1440"/>
      <c r="AE150" s="1440"/>
      <c r="AF150" s="1440"/>
      <c r="AG150" s="1440"/>
      <c r="AH150" s="1440"/>
      <c r="AI150" s="1440"/>
      <c r="AJ150" s="1440"/>
      <c r="AK150" s="1440"/>
      <c r="AL150" s="1441"/>
      <c r="AM150" s="1440"/>
      <c r="AN150" s="1440"/>
      <c r="AO150" s="1440"/>
      <c r="AP150" s="1440"/>
      <c r="AQ150" s="1440"/>
      <c r="AR150" s="1440"/>
      <c r="AS150" s="1440"/>
      <c r="AT150" s="1440"/>
      <c r="AU150" s="1440"/>
      <c r="AV150" s="1440"/>
      <c r="AW150" s="1440"/>
      <c r="AX150" s="1440"/>
    </row>
    <row r="151" spans="2:50" ht="24.05" customHeight="1" x14ac:dyDescent="0.15">
      <c r="B151" s="1431">
        <v>7</v>
      </c>
      <c r="C151" s="1431">
        <v>1</v>
      </c>
      <c r="D151" s="1440"/>
      <c r="E151" s="1440"/>
      <c r="F151" s="1440"/>
      <c r="G151" s="1440"/>
      <c r="H151" s="1440"/>
      <c r="I151" s="1440"/>
      <c r="J151" s="1440"/>
      <c r="K151" s="1440"/>
      <c r="L151" s="1440"/>
      <c r="M151" s="1440"/>
      <c r="N151" s="1440"/>
      <c r="O151" s="1440"/>
      <c r="P151" s="1440"/>
      <c r="Q151" s="1440"/>
      <c r="R151" s="1440"/>
      <c r="S151" s="1440"/>
      <c r="T151" s="1440"/>
      <c r="U151" s="1440"/>
      <c r="V151" s="1440"/>
      <c r="W151" s="1440"/>
      <c r="X151" s="1440"/>
      <c r="Y151" s="1440"/>
      <c r="Z151" s="1440"/>
      <c r="AA151" s="1440"/>
      <c r="AB151" s="1440"/>
      <c r="AC151" s="1440"/>
      <c r="AD151" s="1440"/>
      <c r="AE151" s="1440"/>
      <c r="AF151" s="1440"/>
      <c r="AG151" s="1440"/>
      <c r="AH151" s="1440"/>
      <c r="AI151" s="1440"/>
      <c r="AJ151" s="1440"/>
      <c r="AK151" s="1440"/>
      <c r="AL151" s="1441"/>
      <c r="AM151" s="1440"/>
      <c r="AN151" s="1440"/>
      <c r="AO151" s="1440"/>
      <c r="AP151" s="1440"/>
      <c r="AQ151" s="1440"/>
      <c r="AR151" s="1440"/>
      <c r="AS151" s="1440"/>
      <c r="AT151" s="1440"/>
      <c r="AU151" s="1440"/>
      <c r="AV151" s="1440"/>
      <c r="AW151" s="1440"/>
      <c r="AX151" s="1440"/>
    </row>
    <row r="152" spans="2:50" ht="24.05" customHeight="1" x14ac:dyDescent="0.15">
      <c r="B152" s="1431">
        <v>8</v>
      </c>
      <c r="C152" s="1431">
        <v>1</v>
      </c>
      <c r="D152" s="1440"/>
      <c r="E152" s="1440"/>
      <c r="F152" s="1440"/>
      <c r="G152" s="1440"/>
      <c r="H152" s="1440"/>
      <c r="I152" s="1440"/>
      <c r="J152" s="1440"/>
      <c r="K152" s="1440"/>
      <c r="L152" s="1440"/>
      <c r="M152" s="1440"/>
      <c r="N152" s="1440"/>
      <c r="O152" s="1440"/>
      <c r="P152" s="1440"/>
      <c r="Q152" s="1440"/>
      <c r="R152" s="1440"/>
      <c r="S152" s="1440"/>
      <c r="T152" s="1440"/>
      <c r="U152" s="1440"/>
      <c r="V152" s="1440"/>
      <c r="W152" s="1440"/>
      <c r="X152" s="1440"/>
      <c r="Y152" s="1440"/>
      <c r="Z152" s="1440"/>
      <c r="AA152" s="1440"/>
      <c r="AB152" s="1440"/>
      <c r="AC152" s="1440"/>
      <c r="AD152" s="1440"/>
      <c r="AE152" s="1440"/>
      <c r="AF152" s="1440"/>
      <c r="AG152" s="1440"/>
      <c r="AH152" s="1440"/>
      <c r="AI152" s="1440"/>
      <c r="AJ152" s="1440"/>
      <c r="AK152" s="1440"/>
      <c r="AL152" s="1441"/>
      <c r="AM152" s="1440"/>
      <c r="AN152" s="1440"/>
      <c r="AO152" s="1440"/>
      <c r="AP152" s="1440"/>
      <c r="AQ152" s="1440"/>
      <c r="AR152" s="1440"/>
      <c r="AS152" s="1440"/>
      <c r="AT152" s="1440"/>
      <c r="AU152" s="1440"/>
      <c r="AV152" s="1440"/>
      <c r="AW152" s="1440"/>
      <c r="AX152" s="1440"/>
    </row>
    <row r="153" spans="2:50" ht="24.05" customHeight="1" x14ac:dyDescent="0.15">
      <c r="B153" s="1431">
        <v>9</v>
      </c>
      <c r="C153" s="1431">
        <v>1</v>
      </c>
      <c r="D153" s="1440"/>
      <c r="E153" s="1440"/>
      <c r="F153" s="1440"/>
      <c r="G153" s="1440"/>
      <c r="H153" s="1440"/>
      <c r="I153" s="1440"/>
      <c r="J153" s="1440"/>
      <c r="K153" s="1440"/>
      <c r="L153" s="1440"/>
      <c r="M153" s="1440"/>
      <c r="N153" s="1440"/>
      <c r="O153" s="1440"/>
      <c r="P153" s="1440"/>
      <c r="Q153" s="1440"/>
      <c r="R153" s="1440"/>
      <c r="S153" s="1440"/>
      <c r="T153" s="1440"/>
      <c r="U153" s="1440"/>
      <c r="V153" s="1440"/>
      <c r="W153" s="1440"/>
      <c r="X153" s="1440"/>
      <c r="Y153" s="1440"/>
      <c r="Z153" s="1440"/>
      <c r="AA153" s="1440"/>
      <c r="AB153" s="1440"/>
      <c r="AC153" s="1440"/>
      <c r="AD153" s="1440"/>
      <c r="AE153" s="1440"/>
      <c r="AF153" s="1440"/>
      <c r="AG153" s="1440"/>
      <c r="AH153" s="1440"/>
      <c r="AI153" s="1440"/>
      <c r="AJ153" s="1440"/>
      <c r="AK153" s="1440"/>
      <c r="AL153" s="1441"/>
      <c r="AM153" s="1440"/>
      <c r="AN153" s="1440"/>
      <c r="AO153" s="1440"/>
      <c r="AP153" s="1440"/>
      <c r="AQ153" s="1440"/>
      <c r="AR153" s="1440"/>
      <c r="AS153" s="1440"/>
      <c r="AT153" s="1440"/>
      <c r="AU153" s="1440"/>
      <c r="AV153" s="1440"/>
      <c r="AW153" s="1440"/>
      <c r="AX153" s="1440"/>
    </row>
    <row r="154" spans="2:50" ht="24.05" customHeight="1" x14ac:dyDescent="0.15">
      <c r="B154" s="1431">
        <v>10</v>
      </c>
      <c r="C154" s="1431">
        <v>1</v>
      </c>
      <c r="D154" s="1440"/>
      <c r="E154" s="1440"/>
      <c r="F154" s="1440"/>
      <c r="G154" s="1440"/>
      <c r="H154" s="1440"/>
      <c r="I154" s="1440"/>
      <c r="J154" s="1440"/>
      <c r="K154" s="1440"/>
      <c r="L154" s="1440"/>
      <c r="M154" s="1440"/>
      <c r="N154" s="1440"/>
      <c r="O154" s="1440"/>
      <c r="P154" s="1440"/>
      <c r="Q154" s="1440"/>
      <c r="R154" s="1440"/>
      <c r="S154" s="1440"/>
      <c r="T154" s="1440"/>
      <c r="U154" s="1440"/>
      <c r="V154" s="1440"/>
      <c r="W154" s="1440"/>
      <c r="X154" s="1440"/>
      <c r="Y154" s="1440"/>
      <c r="Z154" s="1440"/>
      <c r="AA154" s="1440"/>
      <c r="AB154" s="1440"/>
      <c r="AC154" s="1440"/>
      <c r="AD154" s="1440"/>
      <c r="AE154" s="1440"/>
      <c r="AF154" s="1440"/>
      <c r="AG154" s="1440"/>
      <c r="AH154" s="1440"/>
      <c r="AI154" s="1440"/>
      <c r="AJ154" s="1440"/>
      <c r="AK154" s="1440"/>
      <c r="AL154" s="1441"/>
      <c r="AM154" s="1440"/>
      <c r="AN154" s="1440"/>
      <c r="AO154" s="1440"/>
      <c r="AP154" s="1440"/>
      <c r="AQ154" s="1440"/>
      <c r="AR154" s="1440"/>
      <c r="AS154" s="1440"/>
      <c r="AT154" s="1440"/>
      <c r="AU154" s="1440"/>
      <c r="AV154" s="1440"/>
      <c r="AW154" s="1440"/>
      <c r="AX154" s="1440"/>
    </row>
    <row r="156" spans="2:50" ht="23.25" hidden="1" customHeight="1" x14ac:dyDescent="0.15">
      <c r="B156" s="33" t="s">
        <v>89</v>
      </c>
    </row>
    <row r="157" spans="2:50" ht="36" hidden="1" customHeight="1" x14ac:dyDescent="0.15">
      <c r="B157" s="1199" t="s">
        <v>90</v>
      </c>
      <c r="C157" s="1199"/>
      <c r="D157" s="1199"/>
      <c r="E157" s="1199"/>
      <c r="F157" s="1199"/>
      <c r="G157" s="1199"/>
      <c r="H157" s="1199"/>
      <c r="I157" s="1215"/>
      <c r="J157" s="1215"/>
      <c r="K157" s="1215"/>
      <c r="L157" s="1215"/>
      <c r="M157" s="1215"/>
      <c r="N157" s="1215"/>
      <c r="O157" s="1215"/>
      <c r="P157" s="1215"/>
      <c r="Q157" s="1215"/>
      <c r="R157" s="1215"/>
      <c r="S157" s="1215"/>
      <c r="T157" s="1215"/>
      <c r="U157" s="1215"/>
      <c r="V157" s="1215"/>
      <c r="W157" s="1215"/>
      <c r="X157" s="1215"/>
      <c r="Y157" s="1215"/>
    </row>
    <row r="158" spans="2:50" ht="36" hidden="1" customHeight="1" x14ac:dyDescent="0.15">
      <c r="B158" s="1448" t="s">
        <v>91</v>
      </c>
      <c r="C158" s="1156"/>
      <c r="D158" s="1156"/>
      <c r="E158" s="1156"/>
      <c r="F158" s="1156"/>
      <c r="G158" s="1156"/>
      <c r="H158" s="1157"/>
      <c r="I158" s="1111" t="s">
        <v>92</v>
      </c>
      <c r="J158" s="1109"/>
      <c r="K158" s="1109"/>
      <c r="L158" s="1109"/>
      <c r="M158" s="1110"/>
      <c r="N158" s="1155" t="s">
        <v>93</v>
      </c>
      <c r="O158" s="1156"/>
      <c r="P158" s="1156"/>
      <c r="Q158" s="1156"/>
      <c r="R158" s="1156"/>
      <c r="S158" s="1156"/>
      <c r="T158" s="1157"/>
      <c r="U158" s="1111" t="s">
        <v>92</v>
      </c>
      <c r="V158" s="1109"/>
      <c r="W158" s="1109"/>
      <c r="X158" s="1109"/>
      <c r="Y158" s="1110"/>
      <c r="Z158" s="1155" t="s">
        <v>94</v>
      </c>
      <c r="AA158" s="1156"/>
      <c r="AB158" s="1156"/>
      <c r="AC158" s="1156"/>
      <c r="AD158" s="1156"/>
      <c r="AE158" s="1156"/>
      <c r="AF158" s="1157"/>
      <c r="AG158" s="1111" t="s">
        <v>92</v>
      </c>
      <c r="AH158" s="1109"/>
      <c r="AI158" s="1109"/>
      <c r="AJ158" s="1109"/>
      <c r="AK158" s="1110"/>
      <c r="AL158" s="1155" t="s">
        <v>95</v>
      </c>
      <c r="AM158" s="1156"/>
      <c r="AN158" s="1156"/>
      <c r="AO158" s="1156"/>
      <c r="AP158" s="1156"/>
      <c r="AQ158" s="1156"/>
      <c r="AR158" s="1157"/>
      <c r="AS158" s="1111" t="s">
        <v>92</v>
      </c>
      <c r="AT158" s="1109"/>
      <c r="AU158" s="1109"/>
      <c r="AV158" s="1109"/>
      <c r="AW158" s="1110"/>
    </row>
    <row r="159" spans="2:50" ht="36" hidden="1" customHeight="1" x14ac:dyDescent="0.15">
      <c r="B159" s="4536" t="s">
        <v>96</v>
      </c>
      <c r="C159" s="4533"/>
      <c r="D159" s="4533"/>
      <c r="E159" s="4533"/>
      <c r="F159" s="4533"/>
      <c r="G159" s="4533"/>
      <c r="H159" s="4534"/>
      <c r="I159" s="4535"/>
      <c r="J159" s="1262"/>
      <c r="K159" s="1262"/>
      <c r="L159" s="1262"/>
      <c r="M159" s="1268"/>
      <c r="N159" s="4536" t="s">
        <v>97</v>
      </c>
      <c r="O159" s="4533"/>
      <c r="P159" s="4533"/>
      <c r="Q159" s="4533"/>
      <c r="R159" s="4533"/>
      <c r="S159" s="4533"/>
      <c r="T159" s="4534"/>
      <c r="U159" s="4535"/>
      <c r="V159" s="1262"/>
      <c r="W159" s="1262"/>
      <c r="X159" s="1262"/>
      <c r="Y159" s="1268"/>
      <c r="Z159" s="4536" t="s">
        <v>98</v>
      </c>
      <c r="AA159" s="4533"/>
      <c r="AB159" s="4533"/>
      <c r="AC159" s="4533"/>
      <c r="AD159" s="4533"/>
      <c r="AE159" s="4533"/>
      <c r="AF159" s="4534"/>
      <c r="AG159" s="4535"/>
      <c r="AH159" s="1262"/>
      <c r="AI159" s="1262"/>
      <c r="AJ159" s="1262"/>
      <c r="AK159" s="1268"/>
      <c r="AL159" s="4532" t="s">
        <v>99</v>
      </c>
      <c r="AM159" s="4533"/>
      <c r="AN159" s="4533"/>
      <c r="AO159" s="4533"/>
      <c r="AP159" s="4533"/>
      <c r="AQ159" s="4533"/>
      <c r="AR159" s="4534"/>
      <c r="AS159" s="4535"/>
      <c r="AT159" s="1262"/>
      <c r="AU159" s="1262"/>
      <c r="AV159" s="1262"/>
      <c r="AW159" s="1268"/>
    </row>
    <row r="160" spans="2:50" x14ac:dyDescent="0.15">
      <c r="B160" s="42"/>
      <c r="C160" s="42"/>
      <c r="D160" s="42"/>
      <c r="E160" s="42"/>
      <c r="F160" s="42"/>
      <c r="G160" s="42"/>
      <c r="H160" s="42"/>
      <c r="I160" s="42"/>
      <c r="J160" s="42"/>
      <c r="K160" s="42"/>
      <c r="L160" s="42"/>
      <c r="M160" s="42"/>
      <c r="N160" s="42"/>
      <c r="O160" s="42"/>
      <c r="P160" s="42"/>
      <c r="Q160" s="42"/>
      <c r="R160" s="42"/>
      <c r="S160" s="42"/>
      <c r="T160" s="42"/>
      <c r="U160" s="42"/>
      <c r="V160" s="42"/>
      <c r="W160" s="42"/>
      <c r="X160" s="42"/>
      <c r="Y160" s="42"/>
      <c r="Z160" s="42"/>
      <c r="AA160" s="42"/>
      <c r="AB160" s="42"/>
      <c r="AC160" s="42"/>
      <c r="AD160" s="42"/>
      <c r="AE160" s="42"/>
      <c r="AF160" s="42"/>
      <c r="AG160" s="42"/>
      <c r="AH160" s="42"/>
      <c r="AI160" s="42"/>
      <c r="AJ160" s="42"/>
      <c r="AK160" s="42"/>
      <c r="AL160" s="42"/>
      <c r="AM160" s="42"/>
      <c r="AN160" s="42"/>
      <c r="AO160" s="42"/>
      <c r="AP160" s="42"/>
      <c r="AQ160" s="42"/>
      <c r="AR160" s="42"/>
      <c r="AS160" s="42"/>
      <c r="AT160" s="42"/>
      <c r="AU160" s="42"/>
      <c r="AV160" s="42"/>
      <c r="AW160" s="42"/>
      <c r="AX160" s="42"/>
    </row>
    <row r="161" spans="2:50" ht="34.549999999999997" customHeight="1" x14ac:dyDescent="0.15">
      <c r="B161" s="2066"/>
      <c r="C161" s="2066"/>
      <c r="D161" s="617"/>
      <c r="E161" s="617"/>
      <c r="F161" s="617"/>
      <c r="G161" s="617"/>
      <c r="H161" s="617"/>
      <c r="I161" s="617"/>
      <c r="J161" s="617"/>
      <c r="K161" s="617"/>
      <c r="L161" s="617"/>
      <c r="M161" s="617"/>
      <c r="N161" s="617"/>
      <c r="O161" s="617"/>
      <c r="P161" s="617"/>
      <c r="Q161" s="617"/>
      <c r="R161" s="617"/>
      <c r="S161" s="617"/>
      <c r="T161" s="617"/>
      <c r="U161" s="617"/>
      <c r="V161" s="617"/>
      <c r="W161" s="617"/>
      <c r="X161" s="617"/>
      <c r="Y161" s="617"/>
      <c r="Z161" s="617"/>
      <c r="AA161" s="617"/>
      <c r="AB161" s="617"/>
      <c r="AC161" s="617"/>
      <c r="AD161" s="617"/>
      <c r="AE161" s="617"/>
      <c r="AF161" s="617"/>
      <c r="AG161" s="617"/>
      <c r="AH161" s="617"/>
      <c r="AI161" s="617"/>
      <c r="AJ161" s="617"/>
      <c r="AK161" s="617"/>
      <c r="AL161" s="2948"/>
      <c r="AM161" s="617"/>
      <c r="AN161" s="617"/>
      <c r="AO161" s="617"/>
      <c r="AP161" s="617"/>
      <c r="AQ161" s="617"/>
      <c r="AR161" s="617"/>
      <c r="AS161" s="617"/>
      <c r="AT161" s="617"/>
      <c r="AU161" s="617"/>
      <c r="AV161" s="617"/>
      <c r="AW161" s="617"/>
      <c r="AX161" s="617"/>
    </row>
    <row r="162" spans="2:50" ht="24.05" customHeight="1" x14ac:dyDescent="0.15">
      <c r="B162" s="2066"/>
      <c r="C162" s="2066"/>
      <c r="D162" s="2066"/>
      <c r="E162" s="2066"/>
      <c r="F162" s="2066"/>
      <c r="G162" s="2066"/>
      <c r="H162" s="2066"/>
      <c r="I162" s="2066"/>
      <c r="J162" s="2066"/>
      <c r="K162" s="2066"/>
      <c r="L162" s="2066"/>
      <c r="M162" s="2066"/>
      <c r="N162" s="2066"/>
      <c r="O162" s="2066"/>
      <c r="P162" s="2066"/>
      <c r="Q162" s="2066"/>
      <c r="R162" s="2066"/>
      <c r="S162" s="2066"/>
      <c r="T162" s="2066"/>
      <c r="U162" s="2066"/>
      <c r="V162" s="2066"/>
      <c r="W162" s="2066"/>
      <c r="X162" s="2066"/>
      <c r="Y162" s="2066"/>
      <c r="Z162" s="2066"/>
      <c r="AA162" s="2066"/>
      <c r="AB162" s="2066"/>
      <c r="AC162" s="2066"/>
      <c r="AD162" s="2066"/>
      <c r="AE162" s="2066"/>
      <c r="AF162" s="2066"/>
      <c r="AG162" s="2066"/>
      <c r="AH162" s="2066"/>
      <c r="AI162" s="2066"/>
      <c r="AJ162" s="2066"/>
      <c r="AK162" s="2066"/>
      <c r="AL162" s="2059"/>
      <c r="AM162" s="2066"/>
      <c r="AN162" s="2066"/>
      <c r="AO162" s="2066"/>
      <c r="AP162" s="2066"/>
      <c r="AQ162" s="2066"/>
      <c r="AR162" s="617"/>
      <c r="AS162" s="617"/>
      <c r="AT162" s="617"/>
      <c r="AU162" s="617"/>
      <c r="AV162" s="617"/>
      <c r="AW162" s="617"/>
      <c r="AX162" s="617"/>
    </row>
    <row r="163" spans="2:50" ht="24.05" customHeight="1" x14ac:dyDescent="0.15">
      <c r="B163" s="2066"/>
      <c r="C163" s="2066"/>
      <c r="D163" s="2066"/>
      <c r="E163" s="2066"/>
      <c r="F163" s="2066"/>
      <c r="G163" s="2066"/>
      <c r="H163" s="2066"/>
      <c r="I163" s="2066"/>
      <c r="J163" s="2066"/>
      <c r="K163" s="2066"/>
      <c r="L163" s="2066"/>
      <c r="M163" s="2066"/>
      <c r="N163" s="2066"/>
      <c r="O163" s="2066"/>
      <c r="P163" s="2066"/>
      <c r="Q163" s="2066"/>
      <c r="R163" s="2066"/>
      <c r="S163" s="2066"/>
      <c r="T163" s="2066"/>
      <c r="U163" s="2066"/>
      <c r="V163" s="2066"/>
      <c r="W163" s="2066"/>
      <c r="X163" s="2066"/>
      <c r="Y163" s="2066"/>
      <c r="Z163" s="2066"/>
      <c r="AA163" s="2066"/>
      <c r="AB163" s="2066"/>
      <c r="AC163" s="2066"/>
      <c r="AD163" s="2066"/>
      <c r="AE163" s="2066"/>
      <c r="AF163" s="2066"/>
      <c r="AG163" s="2066"/>
      <c r="AH163" s="2066"/>
      <c r="AI163" s="2066"/>
      <c r="AJ163" s="2066"/>
      <c r="AK163" s="2066"/>
      <c r="AL163" s="2059"/>
      <c r="AM163" s="2066"/>
      <c r="AN163" s="2066"/>
      <c r="AO163" s="2066"/>
      <c r="AP163" s="2066"/>
      <c r="AQ163" s="2066"/>
      <c r="AR163" s="617"/>
      <c r="AS163" s="617"/>
      <c r="AT163" s="617"/>
      <c r="AU163" s="617"/>
      <c r="AV163" s="617"/>
      <c r="AW163" s="617"/>
      <c r="AX163" s="617"/>
    </row>
    <row r="164" spans="2:50" ht="24.05" customHeight="1" x14ac:dyDescent="0.15">
      <c r="B164" s="2066"/>
      <c r="C164" s="2066"/>
      <c r="D164" s="2066"/>
      <c r="E164" s="2066"/>
      <c r="F164" s="2066"/>
      <c r="G164" s="2066"/>
      <c r="H164" s="2066"/>
      <c r="I164" s="2066"/>
      <c r="J164" s="2066"/>
      <c r="K164" s="2066"/>
      <c r="L164" s="2066"/>
      <c r="M164" s="2066"/>
      <c r="N164" s="2066"/>
      <c r="O164" s="2066"/>
      <c r="P164" s="2066"/>
      <c r="Q164" s="2066"/>
      <c r="R164" s="2066"/>
      <c r="S164" s="2066"/>
      <c r="T164" s="2066"/>
      <c r="U164" s="2066"/>
      <c r="V164" s="2066"/>
      <c r="W164" s="2066"/>
      <c r="X164" s="2066"/>
      <c r="Y164" s="2066"/>
      <c r="Z164" s="2066"/>
      <c r="AA164" s="2066"/>
      <c r="AB164" s="2066"/>
      <c r="AC164" s="2066"/>
      <c r="AD164" s="2066"/>
      <c r="AE164" s="2066"/>
      <c r="AF164" s="2066"/>
      <c r="AG164" s="2066"/>
      <c r="AH164" s="2066"/>
      <c r="AI164" s="2066"/>
      <c r="AJ164" s="2066"/>
      <c r="AK164" s="2066"/>
      <c r="AL164" s="2059"/>
      <c r="AM164" s="2066"/>
      <c r="AN164" s="2066"/>
      <c r="AO164" s="2066"/>
      <c r="AP164" s="2066"/>
      <c r="AQ164" s="2066"/>
      <c r="AR164" s="617"/>
      <c r="AS164" s="617"/>
      <c r="AT164" s="617"/>
      <c r="AU164" s="617"/>
      <c r="AV164" s="617"/>
      <c r="AW164" s="617"/>
      <c r="AX164" s="617"/>
    </row>
    <row r="165" spans="2:50" ht="24.05" customHeight="1" x14ac:dyDescent="0.15">
      <c r="B165" s="2066"/>
      <c r="C165" s="2066"/>
      <c r="D165" s="2066"/>
      <c r="E165" s="2066"/>
      <c r="F165" s="2066"/>
      <c r="G165" s="2066"/>
      <c r="H165" s="2066"/>
      <c r="I165" s="2066"/>
      <c r="J165" s="2066"/>
      <c r="K165" s="2066"/>
      <c r="L165" s="2066"/>
      <c r="M165" s="2066"/>
      <c r="N165" s="2066"/>
      <c r="O165" s="2066"/>
      <c r="P165" s="2066"/>
      <c r="Q165" s="2066"/>
      <c r="R165" s="2066"/>
      <c r="S165" s="2066"/>
      <c r="T165" s="2066"/>
      <c r="U165" s="2066"/>
      <c r="V165" s="2066"/>
      <c r="W165" s="2066"/>
      <c r="X165" s="2066"/>
      <c r="Y165" s="2066"/>
      <c r="Z165" s="2066"/>
      <c r="AA165" s="2066"/>
      <c r="AB165" s="2066"/>
      <c r="AC165" s="2066"/>
      <c r="AD165" s="2066"/>
      <c r="AE165" s="2066"/>
      <c r="AF165" s="2066"/>
      <c r="AG165" s="2066"/>
      <c r="AH165" s="2066"/>
      <c r="AI165" s="2066"/>
      <c r="AJ165" s="2066"/>
      <c r="AK165" s="2066"/>
      <c r="AL165" s="2059"/>
      <c r="AM165" s="2066"/>
      <c r="AN165" s="2066"/>
      <c r="AO165" s="2066"/>
      <c r="AP165" s="2066"/>
      <c r="AQ165" s="2066"/>
      <c r="AR165" s="617"/>
      <c r="AS165" s="617"/>
      <c r="AT165" s="617"/>
      <c r="AU165" s="617"/>
      <c r="AV165" s="617"/>
      <c r="AW165" s="617"/>
      <c r="AX165" s="617"/>
    </row>
    <row r="166" spans="2:50" ht="24.05" customHeight="1" x14ac:dyDescent="0.15">
      <c r="B166" s="2066"/>
      <c r="C166" s="2066"/>
      <c r="D166" s="2066"/>
      <c r="E166" s="2066"/>
      <c r="F166" s="2066"/>
      <c r="G166" s="2066"/>
      <c r="H166" s="2066"/>
      <c r="I166" s="2066"/>
      <c r="J166" s="2066"/>
      <c r="K166" s="2066"/>
      <c r="L166" s="2066"/>
      <c r="M166" s="2066"/>
      <c r="N166" s="2066"/>
      <c r="O166" s="2066"/>
      <c r="P166" s="2066"/>
      <c r="Q166" s="2066"/>
      <c r="R166" s="2066"/>
      <c r="S166" s="2066"/>
      <c r="T166" s="2066"/>
      <c r="U166" s="2066"/>
      <c r="V166" s="2066"/>
      <c r="W166" s="2066"/>
      <c r="X166" s="2066"/>
      <c r="Y166" s="2066"/>
      <c r="Z166" s="2066"/>
      <c r="AA166" s="2066"/>
      <c r="AB166" s="2066"/>
      <c r="AC166" s="2066"/>
      <c r="AD166" s="2066"/>
      <c r="AE166" s="2066"/>
      <c r="AF166" s="2066"/>
      <c r="AG166" s="2066"/>
      <c r="AH166" s="2066"/>
      <c r="AI166" s="2066"/>
      <c r="AJ166" s="2066"/>
      <c r="AK166" s="2066"/>
      <c r="AL166" s="2059"/>
      <c r="AM166" s="2066"/>
      <c r="AN166" s="2066"/>
      <c r="AO166" s="2066"/>
      <c r="AP166" s="2066"/>
      <c r="AQ166" s="2066"/>
      <c r="AR166" s="617"/>
      <c r="AS166" s="617"/>
      <c r="AT166" s="617"/>
      <c r="AU166" s="617"/>
      <c r="AV166" s="617"/>
      <c r="AW166" s="617"/>
      <c r="AX166" s="617"/>
    </row>
    <row r="167" spans="2:50" ht="24.05" customHeight="1" x14ac:dyDescent="0.15">
      <c r="B167" s="2066"/>
      <c r="C167" s="2066"/>
      <c r="D167" s="2066"/>
      <c r="E167" s="2066"/>
      <c r="F167" s="2066"/>
      <c r="G167" s="2066"/>
      <c r="H167" s="2066"/>
      <c r="I167" s="2066"/>
      <c r="J167" s="2066"/>
      <c r="K167" s="2066"/>
      <c r="L167" s="2066"/>
      <c r="M167" s="2066"/>
      <c r="N167" s="2066"/>
      <c r="O167" s="2066"/>
      <c r="P167" s="2066"/>
      <c r="Q167" s="2066"/>
      <c r="R167" s="2066"/>
      <c r="S167" s="2066"/>
      <c r="T167" s="2066"/>
      <c r="U167" s="2066"/>
      <c r="V167" s="2066"/>
      <c r="W167" s="2066"/>
      <c r="X167" s="2066"/>
      <c r="Y167" s="2066"/>
      <c r="Z167" s="2066"/>
      <c r="AA167" s="2066"/>
      <c r="AB167" s="2066"/>
      <c r="AC167" s="2066"/>
      <c r="AD167" s="2066"/>
      <c r="AE167" s="2066"/>
      <c r="AF167" s="2066"/>
      <c r="AG167" s="2066"/>
      <c r="AH167" s="2066"/>
      <c r="AI167" s="2066"/>
      <c r="AJ167" s="2066"/>
      <c r="AK167" s="2066"/>
      <c r="AL167" s="2059"/>
      <c r="AM167" s="2066"/>
      <c r="AN167" s="2066"/>
      <c r="AO167" s="2066"/>
      <c r="AP167" s="2066"/>
      <c r="AQ167" s="2066"/>
      <c r="AR167" s="617"/>
      <c r="AS167" s="617"/>
      <c r="AT167" s="617"/>
      <c r="AU167" s="617"/>
      <c r="AV167" s="617"/>
      <c r="AW167" s="617"/>
      <c r="AX167" s="617"/>
    </row>
    <row r="168" spans="2:50" ht="24.05" customHeight="1" x14ac:dyDescent="0.15">
      <c r="B168" s="2066"/>
      <c r="C168" s="2066"/>
      <c r="D168" s="2066"/>
      <c r="E168" s="2066"/>
      <c r="F168" s="2066"/>
      <c r="G168" s="2066"/>
      <c r="H168" s="2066"/>
      <c r="I168" s="2066"/>
      <c r="J168" s="2066"/>
      <c r="K168" s="2066"/>
      <c r="L168" s="2066"/>
      <c r="M168" s="2066"/>
      <c r="N168" s="2066"/>
      <c r="O168" s="2066"/>
      <c r="P168" s="2066"/>
      <c r="Q168" s="2066"/>
      <c r="R168" s="2066"/>
      <c r="S168" s="2066"/>
      <c r="T168" s="2066"/>
      <c r="U168" s="2066"/>
      <c r="V168" s="2066"/>
      <c r="W168" s="2066"/>
      <c r="X168" s="2066"/>
      <c r="Y168" s="2066"/>
      <c r="Z168" s="2066"/>
      <c r="AA168" s="2066"/>
      <c r="AB168" s="2066"/>
      <c r="AC168" s="2066"/>
      <c r="AD168" s="2066"/>
      <c r="AE168" s="2066"/>
      <c r="AF168" s="2066"/>
      <c r="AG168" s="2066"/>
      <c r="AH168" s="2066"/>
      <c r="AI168" s="2066"/>
      <c r="AJ168" s="2066"/>
      <c r="AK168" s="2066"/>
      <c r="AL168" s="2059"/>
      <c r="AM168" s="2066"/>
      <c r="AN168" s="2066"/>
      <c r="AO168" s="2066"/>
      <c r="AP168" s="2066"/>
      <c r="AQ168" s="2066"/>
      <c r="AR168" s="617"/>
      <c r="AS168" s="617"/>
      <c r="AT168" s="617"/>
      <c r="AU168" s="617"/>
      <c r="AV168" s="617"/>
      <c r="AW168" s="617"/>
      <c r="AX168" s="617"/>
    </row>
    <row r="169" spans="2:50" ht="24.05" customHeight="1" x14ac:dyDescent="0.15">
      <c r="B169" s="2066"/>
      <c r="C169" s="2066"/>
      <c r="D169" s="2066"/>
      <c r="E169" s="2066"/>
      <c r="F169" s="2066"/>
      <c r="G169" s="2066"/>
      <c r="H169" s="2066"/>
      <c r="I169" s="2066"/>
      <c r="J169" s="2066"/>
      <c r="K169" s="2066"/>
      <c r="L169" s="2066"/>
      <c r="M169" s="2066"/>
      <c r="N169" s="2066"/>
      <c r="O169" s="2066"/>
      <c r="P169" s="2066"/>
      <c r="Q169" s="2066"/>
      <c r="R169" s="2066"/>
      <c r="S169" s="2066"/>
      <c r="T169" s="2066"/>
      <c r="U169" s="2066"/>
      <c r="V169" s="2066"/>
      <c r="W169" s="2066"/>
      <c r="X169" s="2066"/>
      <c r="Y169" s="2066"/>
      <c r="Z169" s="2066"/>
      <c r="AA169" s="2066"/>
      <c r="AB169" s="2066"/>
      <c r="AC169" s="2066"/>
      <c r="AD169" s="2066"/>
      <c r="AE169" s="2066"/>
      <c r="AF169" s="2066"/>
      <c r="AG169" s="2066"/>
      <c r="AH169" s="2066"/>
      <c r="AI169" s="2066"/>
      <c r="AJ169" s="2066"/>
      <c r="AK169" s="2066"/>
      <c r="AL169" s="2059"/>
      <c r="AM169" s="2066"/>
      <c r="AN169" s="2066"/>
      <c r="AO169" s="2066"/>
      <c r="AP169" s="2066"/>
      <c r="AQ169" s="2066"/>
      <c r="AR169" s="617"/>
      <c r="AS169" s="617"/>
      <c r="AT169" s="617"/>
      <c r="AU169" s="617"/>
      <c r="AV169" s="617"/>
      <c r="AW169" s="617"/>
      <c r="AX169" s="617"/>
    </row>
    <row r="170" spans="2:50" ht="24.05" customHeight="1" x14ac:dyDescent="0.15">
      <c r="B170" s="2066"/>
      <c r="C170" s="2066"/>
      <c r="D170" s="2066"/>
      <c r="E170" s="2066"/>
      <c r="F170" s="2066"/>
      <c r="G170" s="2066"/>
      <c r="H170" s="2066"/>
      <c r="I170" s="2066"/>
      <c r="J170" s="2066"/>
      <c r="K170" s="2066"/>
      <c r="L170" s="2066"/>
      <c r="M170" s="2066"/>
      <c r="N170" s="2066"/>
      <c r="O170" s="2066"/>
      <c r="P170" s="2066"/>
      <c r="Q170" s="2066"/>
      <c r="R170" s="2066"/>
      <c r="S170" s="2066"/>
      <c r="T170" s="2066"/>
      <c r="U170" s="2066"/>
      <c r="V170" s="2066"/>
      <c r="W170" s="2066"/>
      <c r="X170" s="2066"/>
      <c r="Y170" s="2066"/>
      <c r="Z170" s="2066"/>
      <c r="AA170" s="2066"/>
      <c r="AB170" s="2066"/>
      <c r="AC170" s="2066"/>
      <c r="AD170" s="2066"/>
      <c r="AE170" s="2066"/>
      <c r="AF170" s="2066"/>
      <c r="AG170" s="2066"/>
      <c r="AH170" s="2066"/>
      <c r="AI170" s="2066"/>
      <c r="AJ170" s="2066"/>
      <c r="AK170" s="2066"/>
      <c r="AL170" s="2059"/>
      <c r="AM170" s="2066"/>
      <c r="AN170" s="2066"/>
      <c r="AO170" s="2066"/>
      <c r="AP170" s="2066"/>
      <c r="AQ170" s="2066"/>
      <c r="AR170" s="617"/>
      <c r="AS170" s="617"/>
      <c r="AT170" s="617"/>
      <c r="AU170" s="617"/>
      <c r="AV170" s="617"/>
      <c r="AW170" s="617"/>
      <c r="AX170" s="617"/>
    </row>
    <row r="171" spans="2:50" ht="24.05" customHeight="1" x14ac:dyDescent="0.15">
      <c r="B171" s="2066"/>
      <c r="C171" s="2066"/>
      <c r="D171" s="2066"/>
      <c r="E171" s="2066"/>
      <c r="F171" s="2066"/>
      <c r="G171" s="2066"/>
      <c r="H171" s="2066"/>
      <c r="I171" s="2066"/>
      <c r="J171" s="2066"/>
      <c r="K171" s="2066"/>
      <c r="L171" s="2066"/>
      <c r="M171" s="2066"/>
      <c r="N171" s="2066"/>
      <c r="O171" s="2066"/>
      <c r="P171" s="2066"/>
      <c r="Q171" s="2066"/>
      <c r="R171" s="2066"/>
      <c r="S171" s="2066"/>
      <c r="T171" s="2066"/>
      <c r="U171" s="2066"/>
      <c r="V171" s="2066"/>
      <c r="W171" s="2066"/>
      <c r="X171" s="2066"/>
      <c r="Y171" s="2066"/>
      <c r="Z171" s="2066"/>
      <c r="AA171" s="2066"/>
      <c r="AB171" s="2066"/>
      <c r="AC171" s="2066"/>
      <c r="AD171" s="2066"/>
      <c r="AE171" s="2066"/>
      <c r="AF171" s="2066"/>
      <c r="AG171" s="2066"/>
      <c r="AH171" s="2066"/>
      <c r="AI171" s="2066"/>
      <c r="AJ171" s="2066"/>
      <c r="AK171" s="2066"/>
      <c r="AL171" s="2059"/>
      <c r="AM171" s="2066"/>
      <c r="AN171" s="2066"/>
      <c r="AO171" s="2066"/>
      <c r="AP171" s="2066"/>
      <c r="AQ171" s="2066"/>
      <c r="AR171" s="617"/>
      <c r="AS171" s="617"/>
      <c r="AT171" s="617"/>
      <c r="AU171" s="617"/>
      <c r="AV171" s="617"/>
      <c r="AW171" s="617"/>
      <c r="AX171" s="617"/>
    </row>
    <row r="172" spans="2:50" x14ac:dyDescent="0.15">
      <c r="B172" s="42"/>
      <c r="C172" s="42"/>
      <c r="D172" s="42"/>
      <c r="E172" s="42"/>
      <c r="F172" s="42"/>
      <c r="G172" s="42"/>
      <c r="H172" s="42"/>
      <c r="I172" s="42"/>
      <c r="J172" s="42"/>
      <c r="K172" s="42"/>
      <c r="L172" s="42"/>
      <c r="M172" s="42"/>
      <c r="N172" s="42"/>
      <c r="O172" s="42"/>
      <c r="P172" s="42"/>
      <c r="Q172" s="42"/>
      <c r="R172" s="42"/>
      <c r="S172" s="42"/>
      <c r="T172" s="42"/>
      <c r="U172" s="42"/>
      <c r="V172" s="42"/>
      <c r="W172" s="42"/>
      <c r="X172" s="42"/>
      <c r="Y172" s="42"/>
      <c r="Z172" s="42"/>
      <c r="AA172" s="42"/>
      <c r="AB172" s="42"/>
      <c r="AC172" s="42"/>
      <c r="AD172" s="42"/>
      <c r="AE172" s="42"/>
      <c r="AF172" s="42"/>
      <c r="AG172" s="42"/>
      <c r="AH172" s="42"/>
      <c r="AI172" s="42"/>
      <c r="AJ172" s="42"/>
      <c r="AK172" s="42"/>
      <c r="AL172" s="42"/>
      <c r="AM172" s="42"/>
      <c r="AN172" s="42"/>
      <c r="AO172" s="42"/>
      <c r="AP172" s="42"/>
      <c r="AQ172" s="42"/>
      <c r="AR172" s="42"/>
      <c r="AS172" s="42"/>
      <c r="AT172" s="42"/>
      <c r="AU172" s="42"/>
      <c r="AV172" s="42"/>
      <c r="AW172" s="42"/>
      <c r="AX172" s="42"/>
    </row>
    <row r="173" spans="2:50" ht="23.25" hidden="1" customHeight="1" x14ac:dyDescent="0.15">
      <c r="B173" s="42"/>
      <c r="C173" s="42"/>
      <c r="D173" s="42"/>
      <c r="E173" s="42"/>
      <c r="F173" s="42"/>
      <c r="G173" s="42"/>
      <c r="H173" s="42"/>
      <c r="I173" s="42"/>
      <c r="J173" s="42"/>
      <c r="K173" s="42"/>
      <c r="L173" s="42"/>
      <c r="M173" s="42"/>
      <c r="N173" s="42"/>
      <c r="O173" s="42"/>
      <c r="P173" s="42"/>
      <c r="Q173" s="42"/>
      <c r="R173" s="42"/>
      <c r="S173" s="42"/>
      <c r="T173" s="42"/>
      <c r="U173" s="42"/>
      <c r="V173" s="42"/>
      <c r="W173" s="42"/>
      <c r="X173" s="42"/>
      <c r="Y173" s="42"/>
      <c r="Z173" s="42"/>
      <c r="AA173" s="42"/>
      <c r="AB173" s="42"/>
      <c r="AC173" s="42"/>
      <c r="AD173" s="42"/>
      <c r="AE173" s="42"/>
      <c r="AF173" s="42"/>
      <c r="AG173" s="42"/>
      <c r="AH173" s="42"/>
      <c r="AI173" s="42"/>
      <c r="AJ173" s="42"/>
      <c r="AK173" s="42"/>
      <c r="AL173" s="42"/>
      <c r="AM173" s="42"/>
      <c r="AN173" s="42"/>
      <c r="AO173" s="42"/>
      <c r="AP173" s="42"/>
      <c r="AQ173" s="42"/>
      <c r="AR173" s="42"/>
      <c r="AS173" s="42"/>
      <c r="AT173" s="42"/>
      <c r="AU173" s="42"/>
      <c r="AV173" s="42"/>
      <c r="AW173" s="42"/>
      <c r="AX173" s="42"/>
    </row>
    <row r="174" spans="2:50" ht="36" hidden="1" customHeight="1" x14ac:dyDescent="0.15">
      <c r="B174" s="617"/>
      <c r="C174" s="617"/>
      <c r="D174" s="617"/>
      <c r="E174" s="617"/>
      <c r="F174" s="617"/>
      <c r="G174" s="617"/>
      <c r="H174" s="617"/>
      <c r="I174" s="617"/>
      <c r="J174" s="617"/>
      <c r="K174" s="617"/>
      <c r="L174" s="617"/>
      <c r="M174" s="617"/>
      <c r="N174" s="617"/>
      <c r="O174" s="617"/>
      <c r="P174" s="617"/>
      <c r="Q174" s="617"/>
      <c r="R174" s="617"/>
      <c r="S174" s="617"/>
      <c r="T174" s="617"/>
      <c r="U174" s="617"/>
      <c r="V174" s="617"/>
      <c r="W174" s="617"/>
      <c r="X174" s="617"/>
      <c r="Y174" s="617"/>
      <c r="Z174" s="42"/>
      <c r="AA174" s="42"/>
      <c r="AB174" s="42"/>
      <c r="AC174" s="42"/>
      <c r="AD174" s="42"/>
      <c r="AE174" s="42"/>
      <c r="AF174" s="42"/>
      <c r="AG174" s="42"/>
      <c r="AH174" s="42"/>
      <c r="AI174" s="42"/>
      <c r="AJ174" s="42"/>
      <c r="AK174" s="42"/>
      <c r="AL174" s="42"/>
      <c r="AM174" s="42"/>
      <c r="AN174" s="42"/>
      <c r="AO174" s="42"/>
      <c r="AP174" s="42"/>
      <c r="AQ174" s="42"/>
      <c r="AR174" s="42"/>
      <c r="AS174" s="42"/>
      <c r="AT174" s="42"/>
      <c r="AU174" s="42"/>
      <c r="AV174" s="42"/>
      <c r="AW174" s="42"/>
      <c r="AX174" s="42"/>
    </row>
    <row r="175" spans="2:50" ht="36" hidden="1" customHeight="1" x14ac:dyDescent="0.15">
      <c r="B175" s="2948"/>
      <c r="C175" s="617"/>
      <c r="D175" s="617"/>
      <c r="E175" s="617"/>
      <c r="F175" s="617"/>
      <c r="G175" s="617"/>
      <c r="H175" s="617"/>
      <c r="I175" s="617"/>
      <c r="J175" s="617"/>
      <c r="K175" s="617"/>
      <c r="L175" s="617"/>
      <c r="M175" s="617"/>
      <c r="N175" s="617"/>
      <c r="O175" s="617"/>
      <c r="P175" s="617"/>
      <c r="Q175" s="617"/>
      <c r="R175" s="617"/>
      <c r="S175" s="617"/>
      <c r="T175" s="617"/>
      <c r="U175" s="617"/>
      <c r="V175" s="617"/>
      <c r="W175" s="617"/>
      <c r="X175" s="617"/>
      <c r="Y175" s="617"/>
      <c r="Z175" s="617"/>
      <c r="AA175" s="617"/>
      <c r="AB175" s="617"/>
      <c r="AC175" s="617"/>
      <c r="AD175" s="617"/>
      <c r="AE175" s="617"/>
      <c r="AF175" s="617"/>
      <c r="AG175" s="617"/>
      <c r="AH175" s="617"/>
      <c r="AI175" s="617"/>
      <c r="AJ175" s="617"/>
      <c r="AK175" s="617"/>
      <c r="AL175" s="617"/>
      <c r="AM175" s="617"/>
      <c r="AN175" s="617"/>
      <c r="AO175" s="617"/>
      <c r="AP175" s="617"/>
      <c r="AQ175" s="617"/>
      <c r="AR175" s="617"/>
      <c r="AS175" s="617"/>
      <c r="AT175" s="617"/>
      <c r="AU175" s="617"/>
      <c r="AV175" s="617"/>
      <c r="AW175" s="617"/>
      <c r="AX175" s="42"/>
    </row>
    <row r="176" spans="2:50" ht="36" hidden="1" customHeight="1" x14ac:dyDescent="0.15">
      <c r="B176" s="617"/>
      <c r="C176" s="617"/>
      <c r="D176" s="617"/>
      <c r="E176" s="617"/>
      <c r="F176" s="617"/>
      <c r="G176" s="617"/>
      <c r="H176" s="617"/>
      <c r="I176" s="2066"/>
      <c r="J176" s="2066"/>
      <c r="K176" s="2066"/>
      <c r="L176" s="2066"/>
      <c r="M176" s="2066"/>
      <c r="N176" s="617"/>
      <c r="O176" s="617"/>
      <c r="P176" s="617"/>
      <c r="Q176" s="617"/>
      <c r="R176" s="617"/>
      <c r="S176" s="617"/>
      <c r="T176" s="617"/>
      <c r="U176" s="2066"/>
      <c r="V176" s="2066"/>
      <c r="W176" s="2066"/>
      <c r="X176" s="2066"/>
      <c r="Y176" s="2066"/>
      <c r="Z176" s="617"/>
      <c r="AA176" s="617"/>
      <c r="AB176" s="617"/>
      <c r="AC176" s="617"/>
      <c r="AD176" s="617"/>
      <c r="AE176" s="617"/>
      <c r="AF176" s="617"/>
      <c r="AG176" s="2066"/>
      <c r="AH176" s="2066"/>
      <c r="AI176" s="2066"/>
      <c r="AJ176" s="2066"/>
      <c r="AK176" s="2066"/>
      <c r="AL176" s="2948"/>
      <c r="AM176" s="617"/>
      <c r="AN176" s="617"/>
      <c r="AO176" s="617"/>
      <c r="AP176" s="617"/>
      <c r="AQ176" s="617"/>
      <c r="AR176" s="617"/>
      <c r="AS176" s="2066"/>
      <c r="AT176" s="2066"/>
      <c r="AU176" s="2066"/>
      <c r="AV176" s="2066"/>
      <c r="AW176" s="2066"/>
      <c r="AX176" s="42"/>
    </row>
    <row r="177" spans="2:50" x14ac:dyDescent="0.15">
      <c r="B177" s="42"/>
      <c r="C177" s="42"/>
      <c r="D177" s="42"/>
      <c r="E177" s="42"/>
      <c r="F177" s="42"/>
      <c r="G177" s="42"/>
      <c r="H177" s="42"/>
      <c r="I177" s="42"/>
      <c r="J177" s="42"/>
      <c r="K177" s="42"/>
      <c r="L177" s="42"/>
      <c r="M177" s="42"/>
      <c r="N177" s="42"/>
      <c r="O177" s="42"/>
      <c r="P177" s="42"/>
      <c r="Q177" s="42"/>
      <c r="R177" s="42"/>
      <c r="S177" s="42"/>
      <c r="T177" s="42"/>
      <c r="U177" s="42"/>
      <c r="V177" s="42"/>
      <c r="W177" s="42"/>
      <c r="X177" s="42"/>
      <c r="Y177" s="42"/>
      <c r="Z177" s="42"/>
      <c r="AA177" s="42"/>
      <c r="AB177" s="42"/>
      <c r="AC177" s="42"/>
      <c r="AD177" s="42"/>
      <c r="AE177" s="42"/>
      <c r="AF177" s="42"/>
      <c r="AG177" s="42"/>
      <c r="AH177" s="42"/>
      <c r="AI177" s="42"/>
      <c r="AJ177" s="42"/>
      <c r="AK177" s="42"/>
      <c r="AL177" s="42"/>
      <c r="AM177" s="42"/>
      <c r="AN177" s="42"/>
      <c r="AO177" s="42"/>
      <c r="AP177" s="42"/>
      <c r="AQ177" s="42"/>
      <c r="AR177" s="42"/>
      <c r="AS177" s="42"/>
      <c r="AT177" s="42"/>
      <c r="AU177" s="42"/>
      <c r="AV177" s="42"/>
      <c r="AW177" s="42"/>
      <c r="AX177" s="42"/>
    </row>
    <row r="178" spans="2:50" ht="34.549999999999997" customHeight="1" x14ac:dyDescent="0.15">
      <c r="B178" s="2066"/>
      <c r="C178" s="2066"/>
      <c r="D178" s="617"/>
      <c r="E178" s="617"/>
      <c r="F178" s="617"/>
      <c r="G178" s="617"/>
      <c r="H178" s="617"/>
      <c r="I178" s="617"/>
      <c r="J178" s="617"/>
      <c r="K178" s="617"/>
      <c r="L178" s="617"/>
      <c r="M178" s="617"/>
      <c r="N178" s="617"/>
      <c r="O178" s="617"/>
      <c r="P178" s="617"/>
      <c r="Q178" s="617"/>
      <c r="R178" s="617"/>
      <c r="S178" s="617"/>
      <c r="T178" s="617"/>
      <c r="U178" s="617"/>
      <c r="V178" s="617"/>
      <c r="W178" s="617"/>
      <c r="X178" s="617"/>
      <c r="Y178" s="617"/>
      <c r="Z178" s="617"/>
      <c r="AA178" s="617"/>
      <c r="AB178" s="617"/>
      <c r="AC178" s="617"/>
      <c r="AD178" s="617"/>
      <c r="AE178" s="617"/>
      <c r="AF178" s="617"/>
      <c r="AG178" s="617"/>
      <c r="AH178" s="617"/>
      <c r="AI178" s="617"/>
      <c r="AJ178" s="617"/>
      <c r="AK178" s="617"/>
      <c r="AL178" s="2948"/>
      <c r="AM178" s="617"/>
      <c r="AN178" s="617"/>
      <c r="AO178" s="617"/>
      <c r="AP178" s="617"/>
      <c r="AQ178" s="617"/>
      <c r="AR178" s="617"/>
      <c r="AS178" s="617"/>
      <c r="AT178" s="617"/>
      <c r="AU178" s="617"/>
      <c r="AV178" s="617"/>
      <c r="AW178" s="617"/>
      <c r="AX178" s="617"/>
    </row>
    <row r="179" spans="2:50" ht="24.05" customHeight="1" x14ac:dyDescent="0.15">
      <c r="B179" s="2066"/>
      <c r="C179" s="2066"/>
      <c r="D179" s="4537"/>
      <c r="E179" s="4537"/>
      <c r="F179" s="4537"/>
      <c r="G179" s="4537"/>
      <c r="H179" s="4537"/>
      <c r="I179" s="4537"/>
      <c r="J179" s="4537"/>
      <c r="K179" s="4537"/>
      <c r="L179" s="4537"/>
      <c r="M179" s="4537"/>
      <c r="N179" s="2066"/>
      <c r="O179" s="2066"/>
      <c r="P179" s="2066"/>
      <c r="Q179" s="2066"/>
      <c r="R179" s="2066"/>
      <c r="S179" s="2066"/>
      <c r="T179" s="2066"/>
      <c r="U179" s="2066"/>
      <c r="V179" s="2066"/>
      <c r="W179" s="2066"/>
      <c r="X179" s="2066"/>
      <c r="Y179" s="2066"/>
      <c r="Z179" s="2066"/>
      <c r="AA179" s="2066"/>
      <c r="AB179" s="2066"/>
      <c r="AC179" s="2066"/>
      <c r="AD179" s="2066"/>
      <c r="AE179" s="2066"/>
      <c r="AF179" s="2066"/>
      <c r="AG179" s="2066"/>
      <c r="AH179" s="2066"/>
      <c r="AI179" s="2066"/>
      <c r="AJ179" s="2066"/>
      <c r="AK179" s="2066"/>
      <c r="AL179" s="2059"/>
      <c r="AM179" s="2066"/>
      <c r="AN179" s="2066"/>
      <c r="AO179" s="2066"/>
      <c r="AP179" s="2066"/>
      <c r="AQ179" s="2066"/>
      <c r="AR179" s="2066"/>
      <c r="AS179" s="2066"/>
      <c r="AT179" s="2066"/>
      <c r="AU179" s="2066"/>
      <c r="AV179" s="4538"/>
      <c r="AW179" s="4538"/>
      <c r="AX179" s="4538"/>
    </row>
    <row r="180" spans="2:50" ht="24.05" customHeight="1" x14ac:dyDescent="0.15">
      <c r="B180" s="2066"/>
      <c r="C180" s="2066"/>
      <c r="D180" s="4537"/>
      <c r="E180" s="4537"/>
      <c r="F180" s="4537"/>
      <c r="G180" s="4537"/>
      <c r="H180" s="4537"/>
      <c r="I180" s="4537"/>
      <c r="J180" s="4537"/>
      <c r="K180" s="4537"/>
      <c r="L180" s="4537"/>
      <c r="M180" s="4537"/>
      <c r="N180" s="2066"/>
      <c r="O180" s="2066"/>
      <c r="P180" s="2066"/>
      <c r="Q180" s="2066"/>
      <c r="R180" s="2066"/>
      <c r="S180" s="2066"/>
      <c r="T180" s="2066"/>
      <c r="U180" s="2066"/>
      <c r="V180" s="2066"/>
      <c r="W180" s="2066"/>
      <c r="X180" s="2066"/>
      <c r="Y180" s="2066"/>
      <c r="Z180" s="2066"/>
      <c r="AA180" s="2066"/>
      <c r="AB180" s="2066"/>
      <c r="AC180" s="2066"/>
      <c r="AD180" s="2066"/>
      <c r="AE180" s="2066"/>
      <c r="AF180" s="2066"/>
      <c r="AG180" s="2066"/>
      <c r="AH180" s="2066"/>
      <c r="AI180" s="2066"/>
      <c r="AJ180" s="2066"/>
      <c r="AK180" s="2066"/>
      <c r="AL180" s="2059"/>
      <c r="AM180" s="2066"/>
      <c r="AN180" s="2066"/>
      <c r="AO180" s="2066"/>
      <c r="AP180" s="2066"/>
      <c r="AQ180" s="2066"/>
      <c r="AR180" s="2066"/>
      <c r="AS180" s="2066"/>
      <c r="AT180" s="2066"/>
      <c r="AU180" s="2066"/>
      <c r="AV180" s="4538"/>
      <c r="AW180" s="4538"/>
      <c r="AX180" s="4538"/>
    </row>
    <row r="181" spans="2:50" ht="24.05" customHeight="1" x14ac:dyDescent="0.15">
      <c r="B181" s="2066"/>
      <c r="C181" s="2066"/>
      <c r="D181" s="4537"/>
      <c r="E181" s="4537"/>
      <c r="F181" s="4537"/>
      <c r="G181" s="4537"/>
      <c r="H181" s="4537"/>
      <c r="I181" s="4537"/>
      <c r="J181" s="4537"/>
      <c r="K181" s="4537"/>
      <c r="L181" s="4537"/>
      <c r="M181" s="4537"/>
      <c r="N181" s="2066"/>
      <c r="O181" s="2066"/>
      <c r="P181" s="2066"/>
      <c r="Q181" s="2066"/>
      <c r="R181" s="2066"/>
      <c r="S181" s="2066"/>
      <c r="T181" s="2066"/>
      <c r="U181" s="2066"/>
      <c r="V181" s="2066"/>
      <c r="W181" s="2066"/>
      <c r="X181" s="2066"/>
      <c r="Y181" s="2066"/>
      <c r="Z181" s="2066"/>
      <c r="AA181" s="2066"/>
      <c r="AB181" s="2066"/>
      <c r="AC181" s="2066"/>
      <c r="AD181" s="2066"/>
      <c r="AE181" s="2066"/>
      <c r="AF181" s="2066"/>
      <c r="AG181" s="2066"/>
      <c r="AH181" s="2066"/>
      <c r="AI181" s="2066"/>
      <c r="AJ181" s="2066"/>
      <c r="AK181" s="2066"/>
      <c r="AL181" s="2059"/>
      <c r="AM181" s="2066"/>
      <c r="AN181" s="2066"/>
      <c r="AO181" s="2066"/>
      <c r="AP181" s="2066"/>
      <c r="AQ181" s="2066"/>
      <c r="AR181" s="2066"/>
      <c r="AS181" s="2066"/>
      <c r="AT181" s="2066"/>
      <c r="AU181" s="2066"/>
      <c r="AV181" s="4538"/>
      <c r="AW181" s="4538"/>
      <c r="AX181" s="4538"/>
    </row>
    <row r="182" spans="2:50" ht="24.05" customHeight="1" x14ac:dyDescent="0.15">
      <c r="B182" s="2066"/>
      <c r="C182" s="2066"/>
      <c r="D182" s="4537"/>
      <c r="E182" s="4537"/>
      <c r="F182" s="4537"/>
      <c r="G182" s="4537"/>
      <c r="H182" s="4537"/>
      <c r="I182" s="4537"/>
      <c r="J182" s="4537"/>
      <c r="K182" s="4537"/>
      <c r="L182" s="4537"/>
      <c r="M182" s="4537"/>
      <c r="N182" s="2066"/>
      <c r="O182" s="2066"/>
      <c r="P182" s="2066"/>
      <c r="Q182" s="2066"/>
      <c r="R182" s="2066"/>
      <c r="S182" s="2066"/>
      <c r="T182" s="2066"/>
      <c r="U182" s="2066"/>
      <c r="V182" s="2066"/>
      <c r="W182" s="2066"/>
      <c r="X182" s="2066"/>
      <c r="Y182" s="2066"/>
      <c r="Z182" s="2066"/>
      <c r="AA182" s="2066"/>
      <c r="AB182" s="2066"/>
      <c r="AC182" s="2066"/>
      <c r="AD182" s="2066"/>
      <c r="AE182" s="2066"/>
      <c r="AF182" s="2066"/>
      <c r="AG182" s="2066"/>
      <c r="AH182" s="2066"/>
      <c r="AI182" s="2066"/>
      <c r="AJ182" s="2066"/>
      <c r="AK182" s="2066"/>
      <c r="AL182" s="2059"/>
      <c r="AM182" s="2066"/>
      <c r="AN182" s="2066"/>
      <c r="AO182" s="2066"/>
      <c r="AP182" s="2066"/>
      <c r="AQ182" s="2066"/>
      <c r="AR182" s="2066"/>
      <c r="AS182" s="2066"/>
      <c r="AT182" s="2066"/>
      <c r="AU182" s="2066"/>
      <c r="AV182" s="4538"/>
      <c r="AW182" s="4538"/>
      <c r="AX182" s="4538"/>
    </row>
    <row r="183" spans="2:50" ht="24.05" customHeight="1" x14ac:dyDescent="0.15">
      <c r="B183" s="2066"/>
      <c r="C183" s="2066"/>
      <c r="D183" s="4537"/>
      <c r="E183" s="4537"/>
      <c r="F183" s="4537"/>
      <c r="G183" s="4537"/>
      <c r="H183" s="4537"/>
      <c r="I183" s="4537"/>
      <c r="J183" s="4537"/>
      <c r="K183" s="4537"/>
      <c r="L183" s="4537"/>
      <c r="M183" s="4537"/>
      <c r="N183" s="2066"/>
      <c r="O183" s="2066"/>
      <c r="P183" s="2066"/>
      <c r="Q183" s="2066"/>
      <c r="R183" s="2066"/>
      <c r="S183" s="2066"/>
      <c r="T183" s="2066"/>
      <c r="U183" s="2066"/>
      <c r="V183" s="2066"/>
      <c r="W183" s="2066"/>
      <c r="X183" s="2066"/>
      <c r="Y183" s="2066"/>
      <c r="Z183" s="2066"/>
      <c r="AA183" s="2066"/>
      <c r="AB183" s="2066"/>
      <c r="AC183" s="2066"/>
      <c r="AD183" s="2066"/>
      <c r="AE183" s="2066"/>
      <c r="AF183" s="2066"/>
      <c r="AG183" s="2066"/>
      <c r="AH183" s="2066"/>
      <c r="AI183" s="2066"/>
      <c r="AJ183" s="2066"/>
      <c r="AK183" s="2066"/>
      <c r="AL183" s="2059"/>
      <c r="AM183" s="2066"/>
      <c r="AN183" s="2066"/>
      <c r="AO183" s="2066"/>
      <c r="AP183" s="2066"/>
      <c r="AQ183" s="2066"/>
      <c r="AR183" s="2066"/>
      <c r="AS183" s="2066"/>
      <c r="AT183" s="2066"/>
      <c r="AU183" s="2066"/>
      <c r="AV183" s="4538"/>
      <c r="AW183" s="4538"/>
      <c r="AX183" s="4538"/>
    </row>
    <row r="184" spans="2:50" ht="24.05" customHeight="1" x14ac:dyDescent="0.15">
      <c r="B184" s="2066"/>
      <c r="C184" s="2066"/>
      <c r="D184" s="4537"/>
      <c r="E184" s="4537"/>
      <c r="F184" s="4537"/>
      <c r="G184" s="4537"/>
      <c r="H184" s="4537"/>
      <c r="I184" s="4537"/>
      <c r="J184" s="4537"/>
      <c r="K184" s="4537"/>
      <c r="L184" s="4537"/>
      <c r="M184" s="4537"/>
      <c r="N184" s="2066"/>
      <c r="O184" s="2066"/>
      <c r="P184" s="2066"/>
      <c r="Q184" s="2066"/>
      <c r="R184" s="2066"/>
      <c r="S184" s="2066"/>
      <c r="T184" s="2066"/>
      <c r="U184" s="2066"/>
      <c r="V184" s="2066"/>
      <c r="W184" s="2066"/>
      <c r="X184" s="2066"/>
      <c r="Y184" s="2066"/>
      <c r="Z184" s="2066"/>
      <c r="AA184" s="2066"/>
      <c r="AB184" s="2066"/>
      <c r="AC184" s="2066"/>
      <c r="AD184" s="2066"/>
      <c r="AE184" s="2066"/>
      <c r="AF184" s="2066"/>
      <c r="AG184" s="2066"/>
      <c r="AH184" s="2066"/>
      <c r="AI184" s="2066"/>
      <c r="AJ184" s="2066"/>
      <c r="AK184" s="2066"/>
      <c r="AL184" s="2059"/>
      <c r="AM184" s="2066"/>
      <c r="AN184" s="2066"/>
      <c r="AO184" s="2066"/>
      <c r="AP184" s="2066"/>
      <c r="AQ184" s="2066"/>
      <c r="AR184" s="2066"/>
      <c r="AS184" s="2066"/>
      <c r="AT184" s="2066"/>
      <c r="AU184" s="2066"/>
      <c r="AV184" s="4538"/>
      <c r="AW184" s="4538"/>
      <c r="AX184" s="4538"/>
    </row>
    <row r="185" spans="2:50" ht="24.05" customHeight="1" x14ac:dyDescent="0.15">
      <c r="B185" s="2066"/>
      <c r="C185" s="2066"/>
      <c r="D185" s="4537"/>
      <c r="E185" s="4537"/>
      <c r="F185" s="4537"/>
      <c r="G185" s="4537"/>
      <c r="H185" s="4537"/>
      <c r="I185" s="4537"/>
      <c r="J185" s="4537"/>
      <c r="K185" s="4537"/>
      <c r="L185" s="4537"/>
      <c r="M185" s="4537"/>
      <c r="N185" s="2066"/>
      <c r="O185" s="2066"/>
      <c r="P185" s="2066"/>
      <c r="Q185" s="2066"/>
      <c r="R185" s="2066"/>
      <c r="S185" s="2066"/>
      <c r="T185" s="2066"/>
      <c r="U185" s="2066"/>
      <c r="V185" s="2066"/>
      <c r="W185" s="2066"/>
      <c r="X185" s="2066"/>
      <c r="Y185" s="2066"/>
      <c r="Z185" s="2066"/>
      <c r="AA185" s="2066"/>
      <c r="AB185" s="2066"/>
      <c r="AC185" s="2066"/>
      <c r="AD185" s="2066"/>
      <c r="AE185" s="2066"/>
      <c r="AF185" s="2066"/>
      <c r="AG185" s="2066"/>
      <c r="AH185" s="2066"/>
      <c r="AI185" s="2066"/>
      <c r="AJ185" s="2066"/>
      <c r="AK185" s="2066"/>
      <c r="AL185" s="2059"/>
      <c r="AM185" s="2066"/>
      <c r="AN185" s="2066"/>
      <c r="AO185" s="2066"/>
      <c r="AP185" s="2066"/>
      <c r="AQ185" s="2066"/>
      <c r="AR185" s="2066"/>
      <c r="AS185" s="2066"/>
      <c r="AT185" s="2066"/>
      <c r="AU185" s="2066"/>
      <c r="AV185" s="4538"/>
      <c r="AW185" s="4538"/>
      <c r="AX185" s="4538"/>
    </row>
    <row r="186" spans="2:50" ht="24.05" customHeight="1" x14ac:dyDescent="0.15">
      <c r="B186" s="2066"/>
      <c r="C186" s="2066"/>
      <c r="D186" s="4537"/>
      <c r="E186" s="4537"/>
      <c r="F186" s="4537"/>
      <c r="G186" s="4537"/>
      <c r="H186" s="4537"/>
      <c r="I186" s="4537"/>
      <c r="J186" s="4537"/>
      <c r="K186" s="4537"/>
      <c r="L186" s="4537"/>
      <c r="M186" s="4537"/>
      <c r="N186" s="2066"/>
      <c r="O186" s="2066"/>
      <c r="P186" s="2066"/>
      <c r="Q186" s="2066"/>
      <c r="R186" s="2066"/>
      <c r="S186" s="2066"/>
      <c r="T186" s="2066"/>
      <c r="U186" s="2066"/>
      <c r="V186" s="2066"/>
      <c r="W186" s="2066"/>
      <c r="X186" s="2066"/>
      <c r="Y186" s="2066"/>
      <c r="Z186" s="2066"/>
      <c r="AA186" s="2066"/>
      <c r="AB186" s="2066"/>
      <c r="AC186" s="2066"/>
      <c r="AD186" s="2066"/>
      <c r="AE186" s="2066"/>
      <c r="AF186" s="2066"/>
      <c r="AG186" s="2066"/>
      <c r="AH186" s="2066"/>
      <c r="AI186" s="2066"/>
      <c r="AJ186" s="2066"/>
      <c r="AK186" s="2066"/>
      <c r="AL186" s="2059"/>
      <c r="AM186" s="2066"/>
      <c r="AN186" s="2066"/>
      <c r="AO186" s="2066"/>
      <c r="AP186" s="2066"/>
      <c r="AQ186" s="2066"/>
      <c r="AR186" s="2066"/>
      <c r="AS186" s="2066"/>
      <c r="AT186" s="2066"/>
      <c r="AU186" s="2066"/>
      <c r="AV186" s="4538"/>
      <c r="AW186" s="4538"/>
      <c r="AX186" s="4538"/>
    </row>
    <row r="187" spans="2:50" ht="24.05" customHeight="1" x14ac:dyDescent="0.15">
      <c r="B187" s="2066"/>
      <c r="C187" s="2066"/>
      <c r="D187" s="4537"/>
      <c r="E187" s="4537"/>
      <c r="F187" s="4537"/>
      <c r="G187" s="4537"/>
      <c r="H187" s="4537"/>
      <c r="I187" s="4537"/>
      <c r="J187" s="4537"/>
      <c r="K187" s="4537"/>
      <c r="L187" s="4537"/>
      <c r="M187" s="4537"/>
      <c r="N187" s="2066"/>
      <c r="O187" s="2066"/>
      <c r="P187" s="2066"/>
      <c r="Q187" s="2066"/>
      <c r="R187" s="2066"/>
      <c r="S187" s="2066"/>
      <c r="T187" s="2066"/>
      <c r="U187" s="2066"/>
      <c r="V187" s="2066"/>
      <c r="W187" s="2066"/>
      <c r="X187" s="2066"/>
      <c r="Y187" s="2066"/>
      <c r="Z187" s="2066"/>
      <c r="AA187" s="2066"/>
      <c r="AB187" s="2066"/>
      <c r="AC187" s="2066"/>
      <c r="AD187" s="2066"/>
      <c r="AE187" s="2066"/>
      <c r="AF187" s="2066"/>
      <c r="AG187" s="2066"/>
      <c r="AH187" s="2066"/>
      <c r="AI187" s="2066"/>
      <c r="AJ187" s="2066"/>
      <c r="AK187" s="2066"/>
      <c r="AL187" s="2059"/>
      <c r="AM187" s="2066"/>
      <c r="AN187" s="2066"/>
      <c r="AO187" s="2066"/>
      <c r="AP187" s="2066"/>
      <c r="AQ187" s="2066"/>
      <c r="AR187" s="2066"/>
      <c r="AS187" s="2066"/>
      <c r="AT187" s="2066"/>
      <c r="AU187" s="2066"/>
      <c r="AV187" s="4538"/>
      <c r="AW187" s="4538"/>
      <c r="AX187" s="4538"/>
    </row>
    <row r="188" spans="2:50" ht="24.05" customHeight="1" x14ac:dyDescent="0.15">
      <c r="B188" s="2066"/>
      <c r="C188" s="2066"/>
      <c r="D188" s="4537"/>
      <c r="E188" s="4537"/>
      <c r="F188" s="4537"/>
      <c r="G188" s="4537"/>
      <c r="H188" s="4537"/>
      <c r="I188" s="4537"/>
      <c r="J188" s="4537"/>
      <c r="K188" s="4537"/>
      <c r="L188" s="4537"/>
      <c r="M188" s="4537"/>
      <c r="N188" s="2066"/>
      <c r="O188" s="2066"/>
      <c r="P188" s="2066"/>
      <c r="Q188" s="2066"/>
      <c r="R188" s="2066"/>
      <c r="S188" s="2066"/>
      <c r="T188" s="2066"/>
      <c r="U188" s="2066"/>
      <c r="V188" s="2066"/>
      <c r="W188" s="2066"/>
      <c r="X188" s="2066"/>
      <c r="Y188" s="2066"/>
      <c r="Z188" s="2066"/>
      <c r="AA188" s="2066"/>
      <c r="AB188" s="2066"/>
      <c r="AC188" s="2066"/>
      <c r="AD188" s="2066"/>
      <c r="AE188" s="2066"/>
      <c r="AF188" s="2066"/>
      <c r="AG188" s="2066"/>
      <c r="AH188" s="2066"/>
      <c r="AI188" s="2066"/>
      <c r="AJ188" s="2066"/>
      <c r="AK188" s="2066"/>
      <c r="AL188" s="2059"/>
      <c r="AM188" s="2066"/>
      <c r="AN188" s="2066"/>
      <c r="AO188" s="2066"/>
      <c r="AP188" s="2066"/>
      <c r="AQ188" s="2066"/>
      <c r="AR188" s="2066"/>
      <c r="AS188" s="2066"/>
      <c r="AT188" s="2066"/>
      <c r="AU188" s="2066"/>
      <c r="AV188" s="4538"/>
      <c r="AW188" s="4538"/>
      <c r="AX188" s="4538"/>
    </row>
  </sheetData>
  <mergeCells count="780">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AL176:AR176"/>
    <mergeCell ref="AS176:AW176"/>
    <mergeCell ref="B178:C178"/>
    <mergeCell ref="D178:M178"/>
    <mergeCell ref="N178:AK178"/>
    <mergeCell ref="AL178:AQ178"/>
    <mergeCell ref="AR178:AU178"/>
    <mergeCell ref="AV178:AX178"/>
    <mergeCell ref="Z175:AF175"/>
    <mergeCell ref="AG175:AK175"/>
    <mergeCell ref="AL175:AR175"/>
    <mergeCell ref="AS175:AW175"/>
    <mergeCell ref="B176:H176"/>
    <mergeCell ref="I176:M176"/>
    <mergeCell ref="N176:T176"/>
    <mergeCell ref="U176:Y176"/>
    <mergeCell ref="Z176:AF176"/>
    <mergeCell ref="AG176:AK176"/>
    <mergeCell ref="B174:H174"/>
    <mergeCell ref="I174:Y174"/>
    <mergeCell ref="B175:H175"/>
    <mergeCell ref="I175:M175"/>
    <mergeCell ref="N175:T175"/>
    <mergeCell ref="U175:Y175"/>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6:C166"/>
    <mergeCell ref="D166:M166"/>
    <mergeCell ref="N166:AK166"/>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AL159:AR159"/>
    <mergeCell ref="AS159:AW159"/>
    <mergeCell ref="B161:C161"/>
    <mergeCell ref="D161:M161"/>
    <mergeCell ref="N161:AK161"/>
    <mergeCell ref="AL161:AQ161"/>
    <mergeCell ref="AR161:AU161"/>
    <mergeCell ref="AV161:AX161"/>
    <mergeCell ref="Z158:AF158"/>
    <mergeCell ref="AG158:AK158"/>
    <mergeCell ref="AL158:AR158"/>
    <mergeCell ref="AS158:AW158"/>
    <mergeCell ref="B159:H159"/>
    <mergeCell ref="I159:M159"/>
    <mergeCell ref="N159:T159"/>
    <mergeCell ref="U159:Y159"/>
    <mergeCell ref="Z159:AF159"/>
    <mergeCell ref="AG159:AK159"/>
    <mergeCell ref="B157:H157"/>
    <mergeCell ref="I157:Y157"/>
    <mergeCell ref="B158:H158"/>
    <mergeCell ref="I158:M158"/>
    <mergeCell ref="N158:T158"/>
    <mergeCell ref="U158:Y158"/>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AL142:AR142"/>
    <mergeCell ref="AS142:AW142"/>
    <mergeCell ref="B144:C144"/>
    <mergeCell ref="D144:M144"/>
    <mergeCell ref="N144:AK144"/>
    <mergeCell ref="AL144:AQ144"/>
    <mergeCell ref="AR144:AU144"/>
    <mergeCell ref="AV144:AX144"/>
    <mergeCell ref="Z141:AF141"/>
    <mergeCell ref="AG141:AK141"/>
    <mergeCell ref="AL141:AR141"/>
    <mergeCell ref="AS141:AW141"/>
    <mergeCell ref="B142:H142"/>
    <mergeCell ref="I142:M142"/>
    <mergeCell ref="N142:T142"/>
    <mergeCell ref="U142:Y142"/>
    <mergeCell ref="Z142:AF142"/>
    <mergeCell ref="AG142:AK142"/>
    <mergeCell ref="B140:H140"/>
    <mergeCell ref="I140:Y140"/>
    <mergeCell ref="B141:H141"/>
    <mergeCell ref="I141:M141"/>
    <mergeCell ref="N141:T141"/>
    <mergeCell ref="U141:Y141"/>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H122:L122"/>
    <mergeCell ref="M122:Y122"/>
    <mergeCell ref="Z122:AC122"/>
    <mergeCell ref="AD122:AH122"/>
    <mergeCell ref="AI122:AU122"/>
    <mergeCell ref="AV122:AY122"/>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2:AC112"/>
    <mergeCell ref="AD112:AY112"/>
    <mergeCell ref="H113:L113"/>
    <mergeCell ref="M113:Y113"/>
    <mergeCell ref="Z113:AC113"/>
    <mergeCell ref="AD113:AH113"/>
    <mergeCell ref="AI113:AU113"/>
    <mergeCell ref="AV113:AY113"/>
    <mergeCell ref="H111:L111"/>
    <mergeCell ref="M111:Y111"/>
    <mergeCell ref="Z111:AC111"/>
    <mergeCell ref="AD111:AH111"/>
    <mergeCell ref="AI111:AU111"/>
    <mergeCell ref="AV111:AY111"/>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1:AC101"/>
    <mergeCell ref="AD101:AY101"/>
    <mergeCell ref="H102:L102"/>
    <mergeCell ref="M102:Y102"/>
    <mergeCell ref="Z102:AC102"/>
    <mergeCell ref="AD102:AH102"/>
    <mergeCell ref="AI102:AU102"/>
    <mergeCell ref="AV102:AY102"/>
    <mergeCell ref="H100:L100"/>
    <mergeCell ref="M100:Y100"/>
    <mergeCell ref="Z100:AC100"/>
    <mergeCell ref="AD100:AH100"/>
    <mergeCell ref="AI100:AU100"/>
    <mergeCell ref="AV100:AY100"/>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0:AC90"/>
    <mergeCell ref="AD90:AY90"/>
    <mergeCell ref="H91:L91"/>
    <mergeCell ref="M91:Y91"/>
    <mergeCell ref="Z91:AC91"/>
    <mergeCell ref="AD91:AH91"/>
    <mergeCell ref="AI91:AU91"/>
    <mergeCell ref="AV91:AY91"/>
    <mergeCell ref="H89:L89"/>
    <mergeCell ref="M89:Y89"/>
    <mergeCell ref="Z89:AC89"/>
    <mergeCell ref="AD89:AH89"/>
    <mergeCell ref="AI89:AU89"/>
    <mergeCell ref="AV89:AY89"/>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H83:L83"/>
    <mergeCell ref="M83:Y83"/>
    <mergeCell ref="Z83:AC83"/>
    <mergeCell ref="AD83:AH83"/>
    <mergeCell ref="AI83:AU83"/>
    <mergeCell ref="AV83:AY83"/>
    <mergeCell ref="M71:AA71"/>
    <mergeCell ref="AL71:AY71"/>
    <mergeCell ref="B74:G76"/>
    <mergeCell ref="B79:G122"/>
    <mergeCell ref="H79:AC79"/>
    <mergeCell ref="AD79:AY79"/>
    <mergeCell ref="H80:L80"/>
    <mergeCell ref="M80:Y80"/>
    <mergeCell ref="Z80:AC80"/>
    <mergeCell ref="AD80:AH80"/>
    <mergeCell ref="H82:L82"/>
    <mergeCell ref="M82:Y82"/>
    <mergeCell ref="Z82:AC82"/>
    <mergeCell ref="AD82:AH82"/>
    <mergeCell ref="AI82:AU82"/>
    <mergeCell ref="AV82:AY82"/>
    <mergeCell ref="AI80:AU80"/>
    <mergeCell ref="AV80:AY80"/>
    <mergeCell ref="H81:L81"/>
    <mergeCell ref="M81:Y81"/>
    <mergeCell ref="Z81:AC81"/>
    <mergeCell ref="AD81:AH81"/>
    <mergeCell ref="AI81:AU81"/>
    <mergeCell ref="AV81:AY81"/>
    <mergeCell ref="B66:AY66"/>
    <mergeCell ref="B67:F67"/>
    <mergeCell ref="G67:AY67"/>
    <mergeCell ref="B68:AY68"/>
    <mergeCell ref="B69:AY69"/>
    <mergeCell ref="B70:AY70"/>
    <mergeCell ref="D61:AY61"/>
    <mergeCell ref="D62:AY62"/>
    <mergeCell ref="D63:AY63"/>
    <mergeCell ref="B64:AY64"/>
    <mergeCell ref="B65:F65"/>
    <mergeCell ref="G65:AY65"/>
    <mergeCell ref="H53:AG53"/>
    <mergeCell ref="D58:G58"/>
    <mergeCell ref="H58:U58"/>
    <mergeCell ref="V58:AG58"/>
    <mergeCell ref="D59:G59"/>
    <mergeCell ref="H59:AG59"/>
    <mergeCell ref="B60:C60"/>
    <mergeCell ref="D60:AY60"/>
    <mergeCell ref="B54:C59"/>
    <mergeCell ref="D54:G54"/>
    <mergeCell ref="H54:AG54"/>
    <mergeCell ref="AH54:AY59"/>
    <mergeCell ref="D55:G55"/>
    <mergeCell ref="H55:AG55"/>
    <mergeCell ref="D56:G56"/>
    <mergeCell ref="H56:AG56"/>
    <mergeCell ref="D57:G57"/>
    <mergeCell ref="H57:AG57"/>
    <mergeCell ref="H47:AG47"/>
    <mergeCell ref="D48:G48"/>
    <mergeCell ref="H48:AG48"/>
    <mergeCell ref="B49:C53"/>
    <mergeCell ref="D49:G49"/>
    <mergeCell ref="H49:AG49"/>
    <mergeCell ref="D43:AY43"/>
    <mergeCell ref="B44:AY44"/>
    <mergeCell ref="D45:G45"/>
    <mergeCell ref="H45:AG45"/>
    <mergeCell ref="AH45:AY45"/>
    <mergeCell ref="B46:C48"/>
    <mergeCell ref="D46:G46"/>
    <mergeCell ref="H46:AG46"/>
    <mergeCell ref="AH46:AY48"/>
    <mergeCell ref="D47:G47"/>
    <mergeCell ref="AH49:AY53"/>
    <mergeCell ref="D50:G50"/>
    <mergeCell ref="H50:AG50"/>
    <mergeCell ref="D51:G51"/>
    <mergeCell ref="H51:AG51"/>
    <mergeCell ref="D52:G52"/>
    <mergeCell ref="H52:AG52"/>
    <mergeCell ref="D53:G53"/>
    <mergeCell ref="B38:C41"/>
    <mergeCell ref="D38:AY38"/>
    <mergeCell ref="D39:AY39"/>
    <mergeCell ref="D40:AY40"/>
    <mergeCell ref="D41:AY41"/>
    <mergeCell ref="D42:AY42"/>
    <mergeCell ref="D34:L34"/>
    <mergeCell ref="M34:R34"/>
    <mergeCell ref="S34:X34"/>
    <mergeCell ref="Y34:AY34"/>
    <mergeCell ref="D35:L35"/>
    <mergeCell ref="M35:R35"/>
    <mergeCell ref="S35:X35"/>
    <mergeCell ref="Y35:AY35"/>
    <mergeCell ref="B26:C35"/>
    <mergeCell ref="D26:L26"/>
    <mergeCell ref="M26:R26"/>
    <mergeCell ref="S26:X26"/>
    <mergeCell ref="Y26:AY26"/>
    <mergeCell ref="D32:L32"/>
    <mergeCell ref="M32:R32"/>
    <mergeCell ref="S32:X32"/>
    <mergeCell ref="Y32:AY32"/>
    <mergeCell ref="D33:L33"/>
    <mergeCell ref="M33:R33"/>
    <mergeCell ref="S33:X33"/>
    <mergeCell ref="Y33:AY33"/>
    <mergeCell ref="Y29:AY29"/>
    <mergeCell ref="D30:L30"/>
    <mergeCell ref="M30:R30"/>
    <mergeCell ref="S30:X30"/>
    <mergeCell ref="Y30:AY30"/>
    <mergeCell ref="D31:L31"/>
    <mergeCell ref="M31:R31"/>
    <mergeCell ref="S31:X31"/>
    <mergeCell ref="Y31:AY31"/>
    <mergeCell ref="D27:L29"/>
    <mergeCell ref="M27:R29"/>
    <mergeCell ref="S27:X29"/>
    <mergeCell ref="Y27:AY27"/>
    <mergeCell ref="Y28:AY28"/>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2"/>
  <pageMargins left="0.62992125984251968" right="0.39370078740157483" top="0.59055118110236227" bottom="0.39370078740157483" header="0.51181102362204722" footer="0.51181102362204722"/>
  <pageSetup paperSize="9" scale="68" fitToHeight="4" orientation="portrait" r:id="rId1"/>
  <headerFooter differentFirst="1" alignWithMargins="0"/>
  <rowBreaks count="4" manualBreakCount="4">
    <brk id="36" max="50" man="1"/>
    <brk id="72" max="50" man="1"/>
    <brk id="77" max="50" man="1"/>
    <brk id="123"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showWhiteSpace="0" topLeftCell="X1" zoomScale="75" zoomScaleNormal="75" zoomScaleSheetLayoutView="100" zoomScalePageLayoutView="75" workbookViewId="0">
      <selection activeCell="BC85" sqref="BC85"/>
    </sheetView>
  </sheetViews>
  <sheetFormatPr defaultRowHeight="13.1" x14ac:dyDescent="0.15"/>
  <cols>
    <col min="1" max="2" width="2.21875" style="33" customWidth="1"/>
    <col min="3" max="3" width="3.6640625" style="33" customWidth="1"/>
    <col min="4" max="6" width="2.21875" style="33" customWidth="1"/>
    <col min="7" max="7" width="3.21875" style="33" customWidth="1"/>
    <col min="8" max="11" width="2.21875" style="33" customWidth="1"/>
    <col min="12" max="12" width="4.109375" style="33" customWidth="1"/>
    <col min="13" max="25" width="2.21875" style="33" customWidth="1"/>
    <col min="26" max="28" width="2.77734375" style="33" customWidth="1"/>
    <col min="29" max="34" width="2.21875" style="33" customWidth="1"/>
    <col min="35" max="35" width="2.6640625" style="33" customWidth="1"/>
    <col min="36" max="36" width="3.44140625" style="33" customWidth="1"/>
    <col min="37" max="46" width="2.6640625" style="33" customWidth="1"/>
    <col min="47" max="47" width="3.44140625" style="33" customWidth="1"/>
    <col min="48" max="51" width="2.21875" style="33" customWidth="1"/>
    <col min="52" max="58" width="2.21875" customWidth="1"/>
    <col min="59" max="59" width="14" customWidth="1"/>
    <col min="257" max="258" width="2.21875" customWidth="1"/>
    <col min="259" max="259" width="3.6640625" customWidth="1"/>
    <col min="260" max="262" width="2.21875" customWidth="1"/>
    <col min="263" max="263" width="3.21875" customWidth="1"/>
    <col min="264" max="267" width="2.21875" customWidth="1"/>
    <col min="268" max="268" width="4.109375" customWidth="1"/>
    <col min="269" max="281" width="2.21875" customWidth="1"/>
    <col min="282" max="284" width="2.77734375" customWidth="1"/>
    <col min="285" max="290" width="2.21875" customWidth="1"/>
    <col min="291" max="291" width="2.6640625" customWidth="1"/>
    <col min="292" max="292" width="3.44140625" customWidth="1"/>
    <col min="293" max="302" width="2.6640625" customWidth="1"/>
    <col min="303" max="303" width="3.44140625" customWidth="1"/>
    <col min="304" max="314" width="2.21875" customWidth="1"/>
    <col min="315" max="315" width="14" customWidth="1"/>
    <col min="513" max="514" width="2.21875" customWidth="1"/>
    <col min="515" max="515" width="3.6640625" customWidth="1"/>
    <col min="516" max="518" width="2.21875" customWidth="1"/>
    <col min="519" max="519" width="3.21875" customWidth="1"/>
    <col min="520" max="523" width="2.21875" customWidth="1"/>
    <col min="524" max="524" width="4.109375" customWidth="1"/>
    <col min="525" max="537" width="2.21875" customWidth="1"/>
    <col min="538" max="540" width="2.77734375" customWidth="1"/>
    <col min="541" max="546" width="2.21875" customWidth="1"/>
    <col min="547" max="547" width="2.6640625" customWidth="1"/>
    <col min="548" max="548" width="3.44140625" customWidth="1"/>
    <col min="549" max="558" width="2.6640625" customWidth="1"/>
    <col min="559" max="559" width="3.44140625" customWidth="1"/>
    <col min="560" max="570" width="2.21875" customWidth="1"/>
    <col min="571" max="571" width="14" customWidth="1"/>
    <col min="769" max="770" width="2.21875" customWidth="1"/>
    <col min="771" max="771" width="3.6640625" customWidth="1"/>
    <col min="772" max="774" width="2.21875" customWidth="1"/>
    <col min="775" max="775" width="3.21875" customWidth="1"/>
    <col min="776" max="779" width="2.21875" customWidth="1"/>
    <col min="780" max="780" width="4.109375" customWidth="1"/>
    <col min="781" max="793" width="2.21875" customWidth="1"/>
    <col min="794" max="796" width="2.77734375" customWidth="1"/>
    <col min="797" max="802" width="2.21875" customWidth="1"/>
    <col min="803" max="803" width="2.6640625" customWidth="1"/>
    <col min="804" max="804" width="3.44140625" customWidth="1"/>
    <col min="805" max="814" width="2.6640625" customWidth="1"/>
    <col min="815" max="815" width="3.44140625" customWidth="1"/>
    <col min="816" max="826" width="2.21875" customWidth="1"/>
    <col min="827" max="827" width="14" customWidth="1"/>
    <col min="1025" max="1026" width="2.21875" customWidth="1"/>
    <col min="1027" max="1027" width="3.6640625" customWidth="1"/>
    <col min="1028" max="1030" width="2.21875" customWidth="1"/>
    <col min="1031" max="1031" width="3.21875" customWidth="1"/>
    <col min="1032" max="1035" width="2.21875" customWidth="1"/>
    <col min="1036" max="1036" width="4.109375" customWidth="1"/>
    <col min="1037" max="1049" width="2.21875" customWidth="1"/>
    <col min="1050" max="1052" width="2.77734375" customWidth="1"/>
    <col min="1053" max="1058" width="2.21875" customWidth="1"/>
    <col min="1059" max="1059" width="2.6640625" customWidth="1"/>
    <col min="1060" max="1060" width="3.44140625" customWidth="1"/>
    <col min="1061" max="1070" width="2.6640625" customWidth="1"/>
    <col min="1071" max="1071" width="3.44140625" customWidth="1"/>
    <col min="1072" max="1082" width="2.21875" customWidth="1"/>
    <col min="1083" max="1083" width="14" customWidth="1"/>
    <col min="1281" max="1282" width="2.21875" customWidth="1"/>
    <col min="1283" max="1283" width="3.6640625" customWidth="1"/>
    <col min="1284" max="1286" width="2.21875" customWidth="1"/>
    <col min="1287" max="1287" width="3.21875" customWidth="1"/>
    <col min="1288" max="1291" width="2.21875" customWidth="1"/>
    <col min="1292" max="1292" width="4.109375" customWidth="1"/>
    <col min="1293" max="1305" width="2.21875" customWidth="1"/>
    <col min="1306" max="1308" width="2.77734375" customWidth="1"/>
    <col min="1309" max="1314" width="2.21875" customWidth="1"/>
    <col min="1315" max="1315" width="2.6640625" customWidth="1"/>
    <col min="1316" max="1316" width="3.44140625" customWidth="1"/>
    <col min="1317" max="1326" width="2.6640625" customWidth="1"/>
    <col min="1327" max="1327" width="3.44140625" customWidth="1"/>
    <col min="1328" max="1338" width="2.21875" customWidth="1"/>
    <col min="1339" max="1339" width="14" customWidth="1"/>
    <col min="1537" max="1538" width="2.21875" customWidth="1"/>
    <col min="1539" max="1539" width="3.6640625" customWidth="1"/>
    <col min="1540" max="1542" width="2.21875" customWidth="1"/>
    <col min="1543" max="1543" width="3.21875" customWidth="1"/>
    <col min="1544" max="1547" width="2.21875" customWidth="1"/>
    <col min="1548" max="1548" width="4.109375" customWidth="1"/>
    <col min="1549" max="1561" width="2.21875" customWidth="1"/>
    <col min="1562" max="1564" width="2.77734375" customWidth="1"/>
    <col min="1565" max="1570" width="2.21875" customWidth="1"/>
    <col min="1571" max="1571" width="2.6640625" customWidth="1"/>
    <col min="1572" max="1572" width="3.44140625" customWidth="1"/>
    <col min="1573" max="1582" width="2.6640625" customWidth="1"/>
    <col min="1583" max="1583" width="3.44140625" customWidth="1"/>
    <col min="1584" max="1594" width="2.21875" customWidth="1"/>
    <col min="1595" max="1595" width="14" customWidth="1"/>
    <col min="1793" max="1794" width="2.21875" customWidth="1"/>
    <col min="1795" max="1795" width="3.6640625" customWidth="1"/>
    <col min="1796" max="1798" width="2.21875" customWidth="1"/>
    <col min="1799" max="1799" width="3.21875" customWidth="1"/>
    <col min="1800" max="1803" width="2.21875" customWidth="1"/>
    <col min="1804" max="1804" width="4.109375" customWidth="1"/>
    <col min="1805" max="1817" width="2.21875" customWidth="1"/>
    <col min="1818" max="1820" width="2.77734375" customWidth="1"/>
    <col min="1821" max="1826" width="2.21875" customWidth="1"/>
    <col min="1827" max="1827" width="2.6640625" customWidth="1"/>
    <col min="1828" max="1828" width="3.44140625" customWidth="1"/>
    <col min="1829" max="1838" width="2.6640625" customWidth="1"/>
    <col min="1839" max="1839" width="3.44140625" customWidth="1"/>
    <col min="1840" max="1850" width="2.21875" customWidth="1"/>
    <col min="1851" max="1851" width="14" customWidth="1"/>
    <col min="2049" max="2050" width="2.21875" customWidth="1"/>
    <col min="2051" max="2051" width="3.6640625" customWidth="1"/>
    <col min="2052" max="2054" width="2.21875" customWidth="1"/>
    <col min="2055" max="2055" width="3.21875" customWidth="1"/>
    <col min="2056" max="2059" width="2.21875" customWidth="1"/>
    <col min="2060" max="2060" width="4.109375" customWidth="1"/>
    <col min="2061" max="2073" width="2.21875" customWidth="1"/>
    <col min="2074" max="2076" width="2.77734375" customWidth="1"/>
    <col min="2077" max="2082" width="2.21875" customWidth="1"/>
    <col min="2083" max="2083" width="2.6640625" customWidth="1"/>
    <col min="2084" max="2084" width="3.44140625" customWidth="1"/>
    <col min="2085" max="2094" width="2.6640625" customWidth="1"/>
    <col min="2095" max="2095" width="3.44140625" customWidth="1"/>
    <col min="2096" max="2106" width="2.21875" customWidth="1"/>
    <col min="2107" max="2107" width="14" customWidth="1"/>
    <col min="2305" max="2306" width="2.21875" customWidth="1"/>
    <col min="2307" max="2307" width="3.6640625" customWidth="1"/>
    <col min="2308" max="2310" width="2.21875" customWidth="1"/>
    <col min="2311" max="2311" width="3.21875" customWidth="1"/>
    <col min="2312" max="2315" width="2.21875" customWidth="1"/>
    <col min="2316" max="2316" width="4.109375" customWidth="1"/>
    <col min="2317" max="2329" width="2.21875" customWidth="1"/>
    <col min="2330" max="2332" width="2.77734375" customWidth="1"/>
    <col min="2333" max="2338" width="2.21875" customWidth="1"/>
    <col min="2339" max="2339" width="2.6640625" customWidth="1"/>
    <col min="2340" max="2340" width="3.44140625" customWidth="1"/>
    <col min="2341" max="2350" width="2.6640625" customWidth="1"/>
    <col min="2351" max="2351" width="3.44140625" customWidth="1"/>
    <col min="2352" max="2362" width="2.21875" customWidth="1"/>
    <col min="2363" max="2363" width="14" customWidth="1"/>
    <col min="2561" max="2562" width="2.21875" customWidth="1"/>
    <col min="2563" max="2563" width="3.6640625" customWidth="1"/>
    <col min="2564" max="2566" width="2.21875" customWidth="1"/>
    <col min="2567" max="2567" width="3.21875" customWidth="1"/>
    <col min="2568" max="2571" width="2.21875" customWidth="1"/>
    <col min="2572" max="2572" width="4.109375" customWidth="1"/>
    <col min="2573" max="2585" width="2.21875" customWidth="1"/>
    <col min="2586" max="2588" width="2.77734375" customWidth="1"/>
    <col min="2589" max="2594" width="2.21875" customWidth="1"/>
    <col min="2595" max="2595" width="2.6640625" customWidth="1"/>
    <col min="2596" max="2596" width="3.44140625" customWidth="1"/>
    <col min="2597" max="2606" width="2.6640625" customWidth="1"/>
    <col min="2607" max="2607" width="3.44140625" customWidth="1"/>
    <col min="2608" max="2618" width="2.21875" customWidth="1"/>
    <col min="2619" max="2619" width="14" customWidth="1"/>
    <col min="2817" max="2818" width="2.21875" customWidth="1"/>
    <col min="2819" max="2819" width="3.6640625" customWidth="1"/>
    <col min="2820" max="2822" width="2.21875" customWidth="1"/>
    <col min="2823" max="2823" width="3.21875" customWidth="1"/>
    <col min="2824" max="2827" width="2.21875" customWidth="1"/>
    <col min="2828" max="2828" width="4.109375" customWidth="1"/>
    <col min="2829" max="2841" width="2.21875" customWidth="1"/>
    <col min="2842" max="2844" width="2.77734375" customWidth="1"/>
    <col min="2845" max="2850" width="2.21875" customWidth="1"/>
    <col min="2851" max="2851" width="2.6640625" customWidth="1"/>
    <col min="2852" max="2852" width="3.44140625" customWidth="1"/>
    <col min="2853" max="2862" width="2.6640625" customWidth="1"/>
    <col min="2863" max="2863" width="3.44140625" customWidth="1"/>
    <col min="2864" max="2874" width="2.21875" customWidth="1"/>
    <col min="2875" max="2875" width="14" customWidth="1"/>
    <col min="3073" max="3074" width="2.21875" customWidth="1"/>
    <col min="3075" max="3075" width="3.6640625" customWidth="1"/>
    <col min="3076" max="3078" width="2.21875" customWidth="1"/>
    <col min="3079" max="3079" width="3.21875" customWidth="1"/>
    <col min="3080" max="3083" width="2.21875" customWidth="1"/>
    <col min="3084" max="3084" width="4.109375" customWidth="1"/>
    <col min="3085" max="3097" width="2.21875" customWidth="1"/>
    <col min="3098" max="3100" width="2.77734375" customWidth="1"/>
    <col min="3101" max="3106" width="2.21875" customWidth="1"/>
    <col min="3107" max="3107" width="2.6640625" customWidth="1"/>
    <col min="3108" max="3108" width="3.44140625" customWidth="1"/>
    <col min="3109" max="3118" width="2.6640625" customWidth="1"/>
    <col min="3119" max="3119" width="3.44140625" customWidth="1"/>
    <col min="3120" max="3130" width="2.21875" customWidth="1"/>
    <col min="3131" max="3131" width="14" customWidth="1"/>
    <col min="3329" max="3330" width="2.21875" customWidth="1"/>
    <col min="3331" max="3331" width="3.6640625" customWidth="1"/>
    <col min="3332" max="3334" width="2.21875" customWidth="1"/>
    <col min="3335" max="3335" width="3.21875" customWidth="1"/>
    <col min="3336" max="3339" width="2.21875" customWidth="1"/>
    <col min="3340" max="3340" width="4.109375" customWidth="1"/>
    <col min="3341" max="3353" width="2.21875" customWidth="1"/>
    <col min="3354" max="3356" width="2.77734375" customWidth="1"/>
    <col min="3357" max="3362" width="2.21875" customWidth="1"/>
    <col min="3363" max="3363" width="2.6640625" customWidth="1"/>
    <col min="3364" max="3364" width="3.44140625" customWidth="1"/>
    <col min="3365" max="3374" width="2.6640625" customWidth="1"/>
    <col min="3375" max="3375" width="3.44140625" customWidth="1"/>
    <col min="3376" max="3386" width="2.21875" customWidth="1"/>
    <col min="3387" max="3387" width="14" customWidth="1"/>
    <col min="3585" max="3586" width="2.21875" customWidth="1"/>
    <col min="3587" max="3587" width="3.6640625" customWidth="1"/>
    <col min="3588" max="3590" width="2.21875" customWidth="1"/>
    <col min="3591" max="3591" width="3.21875" customWidth="1"/>
    <col min="3592" max="3595" width="2.21875" customWidth="1"/>
    <col min="3596" max="3596" width="4.109375" customWidth="1"/>
    <col min="3597" max="3609" width="2.21875" customWidth="1"/>
    <col min="3610" max="3612" width="2.77734375" customWidth="1"/>
    <col min="3613" max="3618" width="2.21875" customWidth="1"/>
    <col min="3619" max="3619" width="2.6640625" customWidth="1"/>
    <col min="3620" max="3620" width="3.44140625" customWidth="1"/>
    <col min="3621" max="3630" width="2.6640625" customWidth="1"/>
    <col min="3631" max="3631" width="3.44140625" customWidth="1"/>
    <col min="3632" max="3642" width="2.21875" customWidth="1"/>
    <col min="3643" max="3643" width="14" customWidth="1"/>
    <col min="3841" max="3842" width="2.21875" customWidth="1"/>
    <col min="3843" max="3843" width="3.6640625" customWidth="1"/>
    <col min="3844" max="3846" width="2.21875" customWidth="1"/>
    <col min="3847" max="3847" width="3.21875" customWidth="1"/>
    <col min="3848" max="3851" width="2.21875" customWidth="1"/>
    <col min="3852" max="3852" width="4.109375" customWidth="1"/>
    <col min="3853" max="3865" width="2.21875" customWidth="1"/>
    <col min="3866" max="3868" width="2.77734375" customWidth="1"/>
    <col min="3869" max="3874" width="2.21875" customWidth="1"/>
    <col min="3875" max="3875" width="2.6640625" customWidth="1"/>
    <col min="3876" max="3876" width="3.44140625" customWidth="1"/>
    <col min="3877" max="3886" width="2.6640625" customWidth="1"/>
    <col min="3887" max="3887" width="3.44140625" customWidth="1"/>
    <col min="3888" max="3898" width="2.21875" customWidth="1"/>
    <col min="3899" max="3899" width="14" customWidth="1"/>
    <col min="4097" max="4098" width="2.21875" customWidth="1"/>
    <col min="4099" max="4099" width="3.6640625" customWidth="1"/>
    <col min="4100" max="4102" width="2.21875" customWidth="1"/>
    <col min="4103" max="4103" width="3.21875" customWidth="1"/>
    <col min="4104" max="4107" width="2.21875" customWidth="1"/>
    <col min="4108" max="4108" width="4.109375" customWidth="1"/>
    <col min="4109" max="4121" width="2.21875" customWidth="1"/>
    <col min="4122" max="4124" width="2.77734375" customWidth="1"/>
    <col min="4125" max="4130" width="2.21875" customWidth="1"/>
    <col min="4131" max="4131" width="2.6640625" customWidth="1"/>
    <col min="4132" max="4132" width="3.44140625" customWidth="1"/>
    <col min="4133" max="4142" width="2.6640625" customWidth="1"/>
    <col min="4143" max="4143" width="3.44140625" customWidth="1"/>
    <col min="4144" max="4154" width="2.21875" customWidth="1"/>
    <col min="4155" max="4155" width="14" customWidth="1"/>
    <col min="4353" max="4354" width="2.21875" customWidth="1"/>
    <col min="4355" max="4355" width="3.6640625" customWidth="1"/>
    <col min="4356" max="4358" width="2.21875" customWidth="1"/>
    <col min="4359" max="4359" width="3.21875" customWidth="1"/>
    <col min="4360" max="4363" width="2.21875" customWidth="1"/>
    <col min="4364" max="4364" width="4.109375" customWidth="1"/>
    <col min="4365" max="4377" width="2.21875" customWidth="1"/>
    <col min="4378" max="4380" width="2.77734375" customWidth="1"/>
    <col min="4381" max="4386" width="2.21875" customWidth="1"/>
    <col min="4387" max="4387" width="2.6640625" customWidth="1"/>
    <col min="4388" max="4388" width="3.44140625" customWidth="1"/>
    <col min="4389" max="4398" width="2.6640625" customWidth="1"/>
    <col min="4399" max="4399" width="3.44140625" customWidth="1"/>
    <col min="4400" max="4410" width="2.21875" customWidth="1"/>
    <col min="4411" max="4411" width="14" customWidth="1"/>
    <col min="4609" max="4610" width="2.21875" customWidth="1"/>
    <col min="4611" max="4611" width="3.6640625" customWidth="1"/>
    <col min="4612" max="4614" width="2.21875" customWidth="1"/>
    <col min="4615" max="4615" width="3.21875" customWidth="1"/>
    <col min="4616" max="4619" width="2.21875" customWidth="1"/>
    <col min="4620" max="4620" width="4.109375" customWidth="1"/>
    <col min="4621" max="4633" width="2.21875" customWidth="1"/>
    <col min="4634" max="4636" width="2.77734375" customWidth="1"/>
    <col min="4637" max="4642" width="2.21875" customWidth="1"/>
    <col min="4643" max="4643" width="2.6640625" customWidth="1"/>
    <col min="4644" max="4644" width="3.44140625" customWidth="1"/>
    <col min="4645" max="4654" width="2.6640625" customWidth="1"/>
    <col min="4655" max="4655" width="3.44140625" customWidth="1"/>
    <col min="4656" max="4666" width="2.21875" customWidth="1"/>
    <col min="4667" max="4667" width="14" customWidth="1"/>
    <col min="4865" max="4866" width="2.21875" customWidth="1"/>
    <col min="4867" max="4867" width="3.6640625" customWidth="1"/>
    <col min="4868" max="4870" width="2.21875" customWidth="1"/>
    <col min="4871" max="4871" width="3.21875" customWidth="1"/>
    <col min="4872" max="4875" width="2.21875" customWidth="1"/>
    <col min="4876" max="4876" width="4.109375" customWidth="1"/>
    <col min="4877" max="4889" width="2.21875" customWidth="1"/>
    <col min="4890" max="4892" width="2.77734375" customWidth="1"/>
    <col min="4893" max="4898" width="2.21875" customWidth="1"/>
    <col min="4899" max="4899" width="2.6640625" customWidth="1"/>
    <col min="4900" max="4900" width="3.44140625" customWidth="1"/>
    <col min="4901" max="4910" width="2.6640625" customWidth="1"/>
    <col min="4911" max="4911" width="3.44140625" customWidth="1"/>
    <col min="4912" max="4922" width="2.21875" customWidth="1"/>
    <col min="4923" max="4923" width="14" customWidth="1"/>
    <col min="5121" max="5122" width="2.21875" customWidth="1"/>
    <col min="5123" max="5123" width="3.6640625" customWidth="1"/>
    <col min="5124" max="5126" width="2.21875" customWidth="1"/>
    <col min="5127" max="5127" width="3.21875" customWidth="1"/>
    <col min="5128" max="5131" width="2.21875" customWidth="1"/>
    <col min="5132" max="5132" width="4.109375" customWidth="1"/>
    <col min="5133" max="5145" width="2.21875" customWidth="1"/>
    <col min="5146" max="5148" width="2.77734375" customWidth="1"/>
    <col min="5149" max="5154" width="2.21875" customWidth="1"/>
    <col min="5155" max="5155" width="2.6640625" customWidth="1"/>
    <col min="5156" max="5156" width="3.44140625" customWidth="1"/>
    <col min="5157" max="5166" width="2.6640625" customWidth="1"/>
    <col min="5167" max="5167" width="3.44140625" customWidth="1"/>
    <col min="5168" max="5178" width="2.21875" customWidth="1"/>
    <col min="5179" max="5179" width="14" customWidth="1"/>
    <col min="5377" max="5378" width="2.21875" customWidth="1"/>
    <col min="5379" max="5379" width="3.6640625" customWidth="1"/>
    <col min="5380" max="5382" width="2.21875" customWidth="1"/>
    <col min="5383" max="5383" width="3.21875" customWidth="1"/>
    <col min="5384" max="5387" width="2.21875" customWidth="1"/>
    <col min="5388" max="5388" width="4.109375" customWidth="1"/>
    <col min="5389" max="5401" width="2.21875" customWidth="1"/>
    <col min="5402" max="5404" width="2.77734375" customWidth="1"/>
    <col min="5405" max="5410" width="2.21875" customWidth="1"/>
    <col min="5411" max="5411" width="2.6640625" customWidth="1"/>
    <col min="5412" max="5412" width="3.44140625" customWidth="1"/>
    <col min="5413" max="5422" width="2.6640625" customWidth="1"/>
    <col min="5423" max="5423" width="3.44140625" customWidth="1"/>
    <col min="5424" max="5434" width="2.21875" customWidth="1"/>
    <col min="5435" max="5435" width="14" customWidth="1"/>
    <col min="5633" max="5634" width="2.21875" customWidth="1"/>
    <col min="5635" max="5635" width="3.6640625" customWidth="1"/>
    <col min="5636" max="5638" width="2.21875" customWidth="1"/>
    <col min="5639" max="5639" width="3.21875" customWidth="1"/>
    <col min="5640" max="5643" width="2.21875" customWidth="1"/>
    <col min="5644" max="5644" width="4.109375" customWidth="1"/>
    <col min="5645" max="5657" width="2.21875" customWidth="1"/>
    <col min="5658" max="5660" width="2.77734375" customWidth="1"/>
    <col min="5661" max="5666" width="2.21875" customWidth="1"/>
    <col min="5667" max="5667" width="2.6640625" customWidth="1"/>
    <col min="5668" max="5668" width="3.44140625" customWidth="1"/>
    <col min="5669" max="5678" width="2.6640625" customWidth="1"/>
    <col min="5679" max="5679" width="3.44140625" customWidth="1"/>
    <col min="5680" max="5690" width="2.21875" customWidth="1"/>
    <col min="5691" max="5691" width="14" customWidth="1"/>
    <col min="5889" max="5890" width="2.21875" customWidth="1"/>
    <col min="5891" max="5891" width="3.6640625" customWidth="1"/>
    <col min="5892" max="5894" width="2.21875" customWidth="1"/>
    <col min="5895" max="5895" width="3.21875" customWidth="1"/>
    <col min="5896" max="5899" width="2.21875" customWidth="1"/>
    <col min="5900" max="5900" width="4.109375" customWidth="1"/>
    <col min="5901" max="5913" width="2.21875" customWidth="1"/>
    <col min="5914" max="5916" width="2.77734375" customWidth="1"/>
    <col min="5917" max="5922" width="2.21875" customWidth="1"/>
    <col min="5923" max="5923" width="2.6640625" customWidth="1"/>
    <col min="5924" max="5924" width="3.44140625" customWidth="1"/>
    <col min="5925" max="5934" width="2.6640625" customWidth="1"/>
    <col min="5935" max="5935" width="3.44140625" customWidth="1"/>
    <col min="5936" max="5946" width="2.21875" customWidth="1"/>
    <col min="5947" max="5947" width="14" customWidth="1"/>
    <col min="6145" max="6146" width="2.21875" customWidth="1"/>
    <col min="6147" max="6147" width="3.6640625" customWidth="1"/>
    <col min="6148" max="6150" width="2.21875" customWidth="1"/>
    <col min="6151" max="6151" width="3.21875" customWidth="1"/>
    <col min="6152" max="6155" width="2.21875" customWidth="1"/>
    <col min="6156" max="6156" width="4.109375" customWidth="1"/>
    <col min="6157" max="6169" width="2.21875" customWidth="1"/>
    <col min="6170" max="6172" width="2.77734375" customWidth="1"/>
    <col min="6173" max="6178" width="2.21875" customWidth="1"/>
    <col min="6179" max="6179" width="2.6640625" customWidth="1"/>
    <col min="6180" max="6180" width="3.44140625" customWidth="1"/>
    <col min="6181" max="6190" width="2.6640625" customWidth="1"/>
    <col min="6191" max="6191" width="3.44140625" customWidth="1"/>
    <col min="6192" max="6202" width="2.21875" customWidth="1"/>
    <col min="6203" max="6203" width="14" customWidth="1"/>
    <col min="6401" max="6402" width="2.21875" customWidth="1"/>
    <col min="6403" max="6403" width="3.6640625" customWidth="1"/>
    <col min="6404" max="6406" width="2.21875" customWidth="1"/>
    <col min="6407" max="6407" width="3.21875" customWidth="1"/>
    <col min="6408" max="6411" width="2.21875" customWidth="1"/>
    <col min="6412" max="6412" width="4.109375" customWidth="1"/>
    <col min="6413" max="6425" width="2.21875" customWidth="1"/>
    <col min="6426" max="6428" width="2.77734375" customWidth="1"/>
    <col min="6429" max="6434" width="2.21875" customWidth="1"/>
    <col min="6435" max="6435" width="2.6640625" customWidth="1"/>
    <col min="6436" max="6436" width="3.44140625" customWidth="1"/>
    <col min="6437" max="6446" width="2.6640625" customWidth="1"/>
    <col min="6447" max="6447" width="3.44140625" customWidth="1"/>
    <col min="6448" max="6458" width="2.21875" customWidth="1"/>
    <col min="6459" max="6459" width="14" customWidth="1"/>
    <col min="6657" max="6658" width="2.21875" customWidth="1"/>
    <col min="6659" max="6659" width="3.6640625" customWidth="1"/>
    <col min="6660" max="6662" width="2.21875" customWidth="1"/>
    <col min="6663" max="6663" width="3.21875" customWidth="1"/>
    <col min="6664" max="6667" width="2.21875" customWidth="1"/>
    <col min="6668" max="6668" width="4.109375" customWidth="1"/>
    <col min="6669" max="6681" width="2.21875" customWidth="1"/>
    <col min="6682" max="6684" width="2.77734375" customWidth="1"/>
    <col min="6685" max="6690" width="2.21875" customWidth="1"/>
    <col min="6691" max="6691" width="2.6640625" customWidth="1"/>
    <col min="6692" max="6692" width="3.44140625" customWidth="1"/>
    <col min="6693" max="6702" width="2.6640625" customWidth="1"/>
    <col min="6703" max="6703" width="3.44140625" customWidth="1"/>
    <col min="6704" max="6714" width="2.21875" customWidth="1"/>
    <col min="6715" max="6715" width="14" customWidth="1"/>
    <col min="6913" max="6914" width="2.21875" customWidth="1"/>
    <col min="6915" max="6915" width="3.6640625" customWidth="1"/>
    <col min="6916" max="6918" width="2.21875" customWidth="1"/>
    <col min="6919" max="6919" width="3.21875" customWidth="1"/>
    <col min="6920" max="6923" width="2.21875" customWidth="1"/>
    <col min="6924" max="6924" width="4.109375" customWidth="1"/>
    <col min="6925" max="6937" width="2.21875" customWidth="1"/>
    <col min="6938" max="6940" width="2.77734375" customWidth="1"/>
    <col min="6941" max="6946" width="2.21875" customWidth="1"/>
    <col min="6947" max="6947" width="2.6640625" customWidth="1"/>
    <col min="6948" max="6948" width="3.44140625" customWidth="1"/>
    <col min="6949" max="6958" width="2.6640625" customWidth="1"/>
    <col min="6959" max="6959" width="3.44140625" customWidth="1"/>
    <col min="6960" max="6970" width="2.21875" customWidth="1"/>
    <col min="6971" max="6971" width="14" customWidth="1"/>
    <col min="7169" max="7170" width="2.21875" customWidth="1"/>
    <col min="7171" max="7171" width="3.6640625" customWidth="1"/>
    <col min="7172" max="7174" width="2.21875" customWidth="1"/>
    <col min="7175" max="7175" width="3.21875" customWidth="1"/>
    <col min="7176" max="7179" width="2.21875" customWidth="1"/>
    <col min="7180" max="7180" width="4.109375" customWidth="1"/>
    <col min="7181" max="7193" width="2.21875" customWidth="1"/>
    <col min="7194" max="7196" width="2.77734375" customWidth="1"/>
    <col min="7197" max="7202" width="2.21875" customWidth="1"/>
    <col min="7203" max="7203" width="2.6640625" customWidth="1"/>
    <col min="7204" max="7204" width="3.44140625" customWidth="1"/>
    <col min="7205" max="7214" width="2.6640625" customWidth="1"/>
    <col min="7215" max="7215" width="3.44140625" customWidth="1"/>
    <col min="7216" max="7226" width="2.21875" customWidth="1"/>
    <col min="7227" max="7227" width="14" customWidth="1"/>
    <col min="7425" max="7426" width="2.21875" customWidth="1"/>
    <col min="7427" max="7427" width="3.6640625" customWidth="1"/>
    <col min="7428" max="7430" width="2.21875" customWidth="1"/>
    <col min="7431" max="7431" width="3.21875" customWidth="1"/>
    <col min="7432" max="7435" width="2.21875" customWidth="1"/>
    <col min="7436" max="7436" width="4.109375" customWidth="1"/>
    <col min="7437" max="7449" width="2.21875" customWidth="1"/>
    <col min="7450" max="7452" width="2.77734375" customWidth="1"/>
    <col min="7453" max="7458" width="2.21875" customWidth="1"/>
    <col min="7459" max="7459" width="2.6640625" customWidth="1"/>
    <col min="7460" max="7460" width="3.44140625" customWidth="1"/>
    <col min="7461" max="7470" width="2.6640625" customWidth="1"/>
    <col min="7471" max="7471" width="3.44140625" customWidth="1"/>
    <col min="7472" max="7482" width="2.21875" customWidth="1"/>
    <col min="7483" max="7483" width="14" customWidth="1"/>
    <col min="7681" max="7682" width="2.21875" customWidth="1"/>
    <col min="7683" max="7683" width="3.6640625" customWidth="1"/>
    <col min="7684" max="7686" width="2.21875" customWidth="1"/>
    <col min="7687" max="7687" width="3.21875" customWidth="1"/>
    <col min="7688" max="7691" width="2.21875" customWidth="1"/>
    <col min="7692" max="7692" width="4.109375" customWidth="1"/>
    <col min="7693" max="7705" width="2.21875" customWidth="1"/>
    <col min="7706" max="7708" width="2.77734375" customWidth="1"/>
    <col min="7709" max="7714" width="2.21875" customWidth="1"/>
    <col min="7715" max="7715" width="2.6640625" customWidth="1"/>
    <col min="7716" max="7716" width="3.44140625" customWidth="1"/>
    <col min="7717" max="7726" width="2.6640625" customWidth="1"/>
    <col min="7727" max="7727" width="3.44140625" customWidth="1"/>
    <col min="7728" max="7738" width="2.21875" customWidth="1"/>
    <col min="7739" max="7739" width="14" customWidth="1"/>
    <col min="7937" max="7938" width="2.21875" customWidth="1"/>
    <col min="7939" max="7939" width="3.6640625" customWidth="1"/>
    <col min="7940" max="7942" width="2.21875" customWidth="1"/>
    <col min="7943" max="7943" width="3.21875" customWidth="1"/>
    <col min="7944" max="7947" width="2.21875" customWidth="1"/>
    <col min="7948" max="7948" width="4.109375" customWidth="1"/>
    <col min="7949" max="7961" width="2.21875" customWidth="1"/>
    <col min="7962" max="7964" width="2.77734375" customWidth="1"/>
    <col min="7965" max="7970" width="2.21875" customWidth="1"/>
    <col min="7971" max="7971" width="2.6640625" customWidth="1"/>
    <col min="7972" max="7972" width="3.44140625" customWidth="1"/>
    <col min="7973" max="7982" width="2.6640625" customWidth="1"/>
    <col min="7983" max="7983" width="3.44140625" customWidth="1"/>
    <col min="7984" max="7994" width="2.21875" customWidth="1"/>
    <col min="7995" max="7995" width="14" customWidth="1"/>
    <col min="8193" max="8194" width="2.21875" customWidth="1"/>
    <col min="8195" max="8195" width="3.6640625" customWidth="1"/>
    <col min="8196" max="8198" width="2.21875" customWidth="1"/>
    <col min="8199" max="8199" width="3.21875" customWidth="1"/>
    <col min="8200" max="8203" width="2.21875" customWidth="1"/>
    <col min="8204" max="8204" width="4.109375" customWidth="1"/>
    <col min="8205" max="8217" width="2.21875" customWidth="1"/>
    <col min="8218" max="8220" width="2.77734375" customWidth="1"/>
    <col min="8221" max="8226" width="2.21875" customWidth="1"/>
    <col min="8227" max="8227" width="2.6640625" customWidth="1"/>
    <col min="8228" max="8228" width="3.44140625" customWidth="1"/>
    <col min="8229" max="8238" width="2.6640625" customWidth="1"/>
    <col min="8239" max="8239" width="3.44140625" customWidth="1"/>
    <col min="8240" max="8250" width="2.21875" customWidth="1"/>
    <col min="8251" max="8251" width="14" customWidth="1"/>
    <col min="8449" max="8450" width="2.21875" customWidth="1"/>
    <col min="8451" max="8451" width="3.6640625" customWidth="1"/>
    <col min="8452" max="8454" width="2.21875" customWidth="1"/>
    <col min="8455" max="8455" width="3.21875" customWidth="1"/>
    <col min="8456" max="8459" width="2.21875" customWidth="1"/>
    <col min="8460" max="8460" width="4.109375" customWidth="1"/>
    <col min="8461" max="8473" width="2.21875" customWidth="1"/>
    <col min="8474" max="8476" width="2.77734375" customWidth="1"/>
    <col min="8477" max="8482" width="2.21875" customWidth="1"/>
    <col min="8483" max="8483" width="2.6640625" customWidth="1"/>
    <col min="8484" max="8484" width="3.44140625" customWidth="1"/>
    <col min="8485" max="8494" width="2.6640625" customWidth="1"/>
    <col min="8495" max="8495" width="3.44140625" customWidth="1"/>
    <col min="8496" max="8506" width="2.21875" customWidth="1"/>
    <col min="8507" max="8507" width="14" customWidth="1"/>
    <col min="8705" max="8706" width="2.21875" customWidth="1"/>
    <col min="8707" max="8707" width="3.6640625" customWidth="1"/>
    <col min="8708" max="8710" width="2.21875" customWidth="1"/>
    <col min="8711" max="8711" width="3.21875" customWidth="1"/>
    <col min="8712" max="8715" width="2.21875" customWidth="1"/>
    <col min="8716" max="8716" width="4.109375" customWidth="1"/>
    <col min="8717" max="8729" width="2.21875" customWidth="1"/>
    <col min="8730" max="8732" width="2.77734375" customWidth="1"/>
    <col min="8733" max="8738" width="2.21875" customWidth="1"/>
    <col min="8739" max="8739" width="2.6640625" customWidth="1"/>
    <col min="8740" max="8740" width="3.44140625" customWidth="1"/>
    <col min="8741" max="8750" width="2.6640625" customWidth="1"/>
    <col min="8751" max="8751" width="3.44140625" customWidth="1"/>
    <col min="8752" max="8762" width="2.21875" customWidth="1"/>
    <col min="8763" max="8763" width="14" customWidth="1"/>
    <col min="8961" max="8962" width="2.21875" customWidth="1"/>
    <col min="8963" max="8963" width="3.6640625" customWidth="1"/>
    <col min="8964" max="8966" width="2.21875" customWidth="1"/>
    <col min="8967" max="8967" width="3.21875" customWidth="1"/>
    <col min="8968" max="8971" width="2.21875" customWidth="1"/>
    <col min="8972" max="8972" width="4.109375" customWidth="1"/>
    <col min="8973" max="8985" width="2.21875" customWidth="1"/>
    <col min="8986" max="8988" width="2.77734375" customWidth="1"/>
    <col min="8989" max="8994" width="2.21875" customWidth="1"/>
    <col min="8995" max="8995" width="2.6640625" customWidth="1"/>
    <col min="8996" max="8996" width="3.44140625" customWidth="1"/>
    <col min="8997" max="9006" width="2.6640625" customWidth="1"/>
    <col min="9007" max="9007" width="3.44140625" customWidth="1"/>
    <col min="9008" max="9018" width="2.21875" customWidth="1"/>
    <col min="9019" max="9019" width="14" customWidth="1"/>
    <col min="9217" max="9218" width="2.21875" customWidth="1"/>
    <col min="9219" max="9219" width="3.6640625" customWidth="1"/>
    <col min="9220" max="9222" width="2.21875" customWidth="1"/>
    <col min="9223" max="9223" width="3.21875" customWidth="1"/>
    <col min="9224" max="9227" width="2.21875" customWidth="1"/>
    <col min="9228" max="9228" width="4.109375" customWidth="1"/>
    <col min="9229" max="9241" width="2.21875" customWidth="1"/>
    <col min="9242" max="9244" width="2.77734375" customWidth="1"/>
    <col min="9245" max="9250" width="2.21875" customWidth="1"/>
    <col min="9251" max="9251" width="2.6640625" customWidth="1"/>
    <col min="9252" max="9252" width="3.44140625" customWidth="1"/>
    <col min="9253" max="9262" width="2.6640625" customWidth="1"/>
    <col min="9263" max="9263" width="3.44140625" customWidth="1"/>
    <col min="9264" max="9274" width="2.21875" customWidth="1"/>
    <col min="9275" max="9275" width="14" customWidth="1"/>
    <col min="9473" max="9474" width="2.21875" customWidth="1"/>
    <col min="9475" max="9475" width="3.6640625" customWidth="1"/>
    <col min="9476" max="9478" width="2.21875" customWidth="1"/>
    <col min="9479" max="9479" width="3.21875" customWidth="1"/>
    <col min="9480" max="9483" width="2.21875" customWidth="1"/>
    <col min="9484" max="9484" width="4.109375" customWidth="1"/>
    <col min="9485" max="9497" width="2.21875" customWidth="1"/>
    <col min="9498" max="9500" width="2.77734375" customWidth="1"/>
    <col min="9501" max="9506" width="2.21875" customWidth="1"/>
    <col min="9507" max="9507" width="2.6640625" customWidth="1"/>
    <col min="9508" max="9508" width="3.44140625" customWidth="1"/>
    <col min="9509" max="9518" width="2.6640625" customWidth="1"/>
    <col min="9519" max="9519" width="3.44140625" customWidth="1"/>
    <col min="9520" max="9530" width="2.21875" customWidth="1"/>
    <col min="9531" max="9531" width="14" customWidth="1"/>
    <col min="9729" max="9730" width="2.21875" customWidth="1"/>
    <col min="9731" max="9731" width="3.6640625" customWidth="1"/>
    <col min="9732" max="9734" width="2.21875" customWidth="1"/>
    <col min="9735" max="9735" width="3.21875" customWidth="1"/>
    <col min="9736" max="9739" width="2.21875" customWidth="1"/>
    <col min="9740" max="9740" width="4.109375" customWidth="1"/>
    <col min="9741" max="9753" width="2.21875" customWidth="1"/>
    <col min="9754" max="9756" width="2.77734375" customWidth="1"/>
    <col min="9757" max="9762" width="2.21875" customWidth="1"/>
    <col min="9763" max="9763" width="2.6640625" customWidth="1"/>
    <col min="9764" max="9764" width="3.44140625" customWidth="1"/>
    <col min="9765" max="9774" width="2.6640625" customWidth="1"/>
    <col min="9775" max="9775" width="3.44140625" customWidth="1"/>
    <col min="9776" max="9786" width="2.21875" customWidth="1"/>
    <col min="9787" max="9787" width="14" customWidth="1"/>
    <col min="9985" max="9986" width="2.21875" customWidth="1"/>
    <col min="9987" max="9987" width="3.6640625" customWidth="1"/>
    <col min="9988" max="9990" width="2.21875" customWidth="1"/>
    <col min="9991" max="9991" width="3.21875" customWidth="1"/>
    <col min="9992" max="9995" width="2.21875" customWidth="1"/>
    <col min="9996" max="9996" width="4.109375" customWidth="1"/>
    <col min="9997" max="10009" width="2.21875" customWidth="1"/>
    <col min="10010" max="10012" width="2.77734375" customWidth="1"/>
    <col min="10013" max="10018" width="2.21875" customWidth="1"/>
    <col min="10019" max="10019" width="2.6640625" customWidth="1"/>
    <col min="10020" max="10020" width="3.44140625" customWidth="1"/>
    <col min="10021" max="10030" width="2.6640625" customWidth="1"/>
    <col min="10031" max="10031" width="3.44140625" customWidth="1"/>
    <col min="10032" max="10042" width="2.21875" customWidth="1"/>
    <col min="10043" max="10043" width="14" customWidth="1"/>
    <col min="10241" max="10242" width="2.21875" customWidth="1"/>
    <col min="10243" max="10243" width="3.6640625" customWidth="1"/>
    <col min="10244" max="10246" width="2.21875" customWidth="1"/>
    <col min="10247" max="10247" width="3.21875" customWidth="1"/>
    <col min="10248" max="10251" width="2.21875" customWidth="1"/>
    <col min="10252" max="10252" width="4.109375" customWidth="1"/>
    <col min="10253" max="10265" width="2.21875" customWidth="1"/>
    <col min="10266" max="10268" width="2.77734375" customWidth="1"/>
    <col min="10269" max="10274" width="2.21875" customWidth="1"/>
    <col min="10275" max="10275" width="2.6640625" customWidth="1"/>
    <col min="10276" max="10276" width="3.44140625" customWidth="1"/>
    <col min="10277" max="10286" width="2.6640625" customWidth="1"/>
    <col min="10287" max="10287" width="3.44140625" customWidth="1"/>
    <col min="10288" max="10298" width="2.21875" customWidth="1"/>
    <col min="10299" max="10299" width="14" customWidth="1"/>
    <col min="10497" max="10498" width="2.21875" customWidth="1"/>
    <col min="10499" max="10499" width="3.6640625" customWidth="1"/>
    <col min="10500" max="10502" width="2.21875" customWidth="1"/>
    <col min="10503" max="10503" width="3.21875" customWidth="1"/>
    <col min="10504" max="10507" width="2.21875" customWidth="1"/>
    <col min="10508" max="10508" width="4.109375" customWidth="1"/>
    <col min="10509" max="10521" width="2.21875" customWidth="1"/>
    <col min="10522" max="10524" width="2.77734375" customWidth="1"/>
    <col min="10525" max="10530" width="2.21875" customWidth="1"/>
    <col min="10531" max="10531" width="2.6640625" customWidth="1"/>
    <col min="10532" max="10532" width="3.44140625" customWidth="1"/>
    <col min="10533" max="10542" width="2.6640625" customWidth="1"/>
    <col min="10543" max="10543" width="3.44140625" customWidth="1"/>
    <col min="10544" max="10554" width="2.21875" customWidth="1"/>
    <col min="10555" max="10555" width="14" customWidth="1"/>
    <col min="10753" max="10754" width="2.21875" customWidth="1"/>
    <col min="10755" max="10755" width="3.6640625" customWidth="1"/>
    <col min="10756" max="10758" width="2.21875" customWidth="1"/>
    <col min="10759" max="10759" width="3.21875" customWidth="1"/>
    <col min="10760" max="10763" width="2.21875" customWidth="1"/>
    <col min="10764" max="10764" width="4.109375" customWidth="1"/>
    <col min="10765" max="10777" width="2.21875" customWidth="1"/>
    <col min="10778" max="10780" width="2.77734375" customWidth="1"/>
    <col min="10781" max="10786" width="2.21875" customWidth="1"/>
    <col min="10787" max="10787" width="2.6640625" customWidth="1"/>
    <col min="10788" max="10788" width="3.44140625" customWidth="1"/>
    <col min="10789" max="10798" width="2.6640625" customWidth="1"/>
    <col min="10799" max="10799" width="3.44140625" customWidth="1"/>
    <col min="10800" max="10810" width="2.21875" customWidth="1"/>
    <col min="10811" max="10811" width="14" customWidth="1"/>
    <col min="11009" max="11010" width="2.21875" customWidth="1"/>
    <col min="11011" max="11011" width="3.6640625" customWidth="1"/>
    <col min="11012" max="11014" width="2.21875" customWidth="1"/>
    <col min="11015" max="11015" width="3.21875" customWidth="1"/>
    <col min="11016" max="11019" width="2.21875" customWidth="1"/>
    <col min="11020" max="11020" width="4.109375" customWidth="1"/>
    <col min="11021" max="11033" width="2.21875" customWidth="1"/>
    <col min="11034" max="11036" width="2.77734375" customWidth="1"/>
    <col min="11037" max="11042" width="2.21875" customWidth="1"/>
    <col min="11043" max="11043" width="2.6640625" customWidth="1"/>
    <col min="11044" max="11044" width="3.44140625" customWidth="1"/>
    <col min="11045" max="11054" width="2.6640625" customWidth="1"/>
    <col min="11055" max="11055" width="3.44140625" customWidth="1"/>
    <col min="11056" max="11066" width="2.21875" customWidth="1"/>
    <col min="11067" max="11067" width="14" customWidth="1"/>
    <col min="11265" max="11266" width="2.21875" customWidth="1"/>
    <col min="11267" max="11267" width="3.6640625" customWidth="1"/>
    <col min="11268" max="11270" width="2.21875" customWidth="1"/>
    <col min="11271" max="11271" width="3.21875" customWidth="1"/>
    <col min="11272" max="11275" width="2.21875" customWidth="1"/>
    <col min="11276" max="11276" width="4.109375" customWidth="1"/>
    <col min="11277" max="11289" width="2.21875" customWidth="1"/>
    <col min="11290" max="11292" width="2.77734375" customWidth="1"/>
    <col min="11293" max="11298" width="2.21875" customWidth="1"/>
    <col min="11299" max="11299" width="2.6640625" customWidth="1"/>
    <col min="11300" max="11300" width="3.44140625" customWidth="1"/>
    <col min="11301" max="11310" width="2.6640625" customWidth="1"/>
    <col min="11311" max="11311" width="3.44140625" customWidth="1"/>
    <col min="11312" max="11322" width="2.21875" customWidth="1"/>
    <col min="11323" max="11323" width="14" customWidth="1"/>
    <col min="11521" max="11522" width="2.21875" customWidth="1"/>
    <col min="11523" max="11523" width="3.6640625" customWidth="1"/>
    <col min="11524" max="11526" width="2.21875" customWidth="1"/>
    <col min="11527" max="11527" width="3.21875" customWidth="1"/>
    <col min="11528" max="11531" width="2.21875" customWidth="1"/>
    <col min="11532" max="11532" width="4.109375" customWidth="1"/>
    <col min="11533" max="11545" width="2.21875" customWidth="1"/>
    <col min="11546" max="11548" width="2.77734375" customWidth="1"/>
    <col min="11549" max="11554" width="2.21875" customWidth="1"/>
    <col min="11555" max="11555" width="2.6640625" customWidth="1"/>
    <col min="11556" max="11556" width="3.44140625" customWidth="1"/>
    <col min="11557" max="11566" width="2.6640625" customWidth="1"/>
    <col min="11567" max="11567" width="3.44140625" customWidth="1"/>
    <col min="11568" max="11578" width="2.21875" customWidth="1"/>
    <col min="11579" max="11579" width="14" customWidth="1"/>
    <col min="11777" max="11778" width="2.21875" customWidth="1"/>
    <col min="11779" max="11779" width="3.6640625" customWidth="1"/>
    <col min="11780" max="11782" width="2.21875" customWidth="1"/>
    <col min="11783" max="11783" width="3.21875" customWidth="1"/>
    <col min="11784" max="11787" width="2.21875" customWidth="1"/>
    <col min="11788" max="11788" width="4.109375" customWidth="1"/>
    <col min="11789" max="11801" width="2.21875" customWidth="1"/>
    <col min="11802" max="11804" width="2.77734375" customWidth="1"/>
    <col min="11805" max="11810" width="2.21875" customWidth="1"/>
    <col min="11811" max="11811" width="2.6640625" customWidth="1"/>
    <col min="11812" max="11812" width="3.44140625" customWidth="1"/>
    <col min="11813" max="11822" width="2.6640625" customWidth="1"/>
    <col min="11823" max="11823" width="3.44140625" customWidth="1"/>
    <col min="11824" max="11834" width="2.21875" customWidth="1"/>
    <col min="11835" max="11835" width="14" customWidth="1"/>
    <col min="12033" max="12034" width="2.21875" customWidth="1"/>
    <col min="12035" max="12035" width="3.6640625" customWidth="1"/>
    <col min="12036" max="12038" width="2.21875" customWidth="1"/>
    <col min="12039" max="12039" width="3.21875" customWidth="1"/>
    <col min="12040" max="12043" width="2.21875" customWidth="1"/>
    <col min="12044" max="12044" width="4.109375" customWidth="1"/>
    <col min="12045" max="12057" width="2.21875" customWidth="1"/>
    <col min="12058" max="12060" width="2.77734375" customWidth="1"/>
    <col min="12061" max="12066" width="2.21875" customWidth="1"/>
    <col min="12067" max="12067" width="2.6640625" customWidth="1"/>
    <col min="12068" max="12068" width="3.44140625" customWidth="1"/>
    <col min="12069" max="12078" width="2.6640625" customWidth="1"/>
    <col min="12079" max="12079" width="3.44140625" customWidth="1"/>
    <col min="12080" max="12090" width="2.21875" customWidth="1"/>
    <col min="12091" max="12091" width="14" customWidth="1"/>
    <col min="12289" max="12290" width="2.21875" customWidth="1"/>
    <col min="12291" max="12291" width="3.6640625" customWidth="1"/>
    <col min="12292" max="12294" width="2.21875" customWidth="1"/>
    <col min="12295" max="12295" width="3.21875" customWidth="1"/>
    <col min="12296" max="12299" width="2.21875" customWidth="1"/>
    <col min="12300" max="12300" width="4.109375" customWidth="1"/>
    <col min="12301" max="12313" width="2.21875" customWidth="1"/>
    <col min="12314" max="12316" width="2.77734375" customWidth="1"/>
    <col min="12317" max="12322" width="2.21875" customWidth="1"/>
    <col min="12323" max="12323" width="2.6640625" customWidth="1"/>
    <col min="12324" max="12324" width="3.44140625" customWidth="1"/>
    <col min="12325" max="12334" width="2.6640625" customWidth="1"/>
    <col min="12335" max="12335" width="3.44140625" customWidth="1"/>
    <col min="12336" max="12346" width="2.21875" customWidth="1"/>
    <col min="12347" max="12347" width="14" customWidth="1"/>
    <col min="12545" max="12546" width="2.21875" customWidth="1"/>
    <col min="12547" max="12547" width="3.6640625" customWidth="1"/>
    <col min="12548" max="12550" width="2.21875" customWidth="1"/>
    <col min="12551" max="12551" width="3.21875" customWidth="1"/>
    <col min="12552" max="12555" width="2.21875" customWidth="1"/>
    <col min="12556" max="12556" width="4.109375" customWidth="1"/>
    <col min="12557" max="12569" width="2.21875" customWidth="1"/>
    <col min="12570" max="12572" width="2.77734375" customWidth="1"/>
    <col min="12573" max="12578" width="2.21875" customWidth="1"/>
    <col min="12579" max="12579" width="2.6640625" customWidth="1"/>
    <col min="12580" max="12580" width="3.44140625" customWidth="1"/>
    <col min="12581" max="12590" width="2.6640625" customWidth="1"/>
    <col min="12591" max="12591" width="3.44140625" customWidth="1"/>
    <col min="12592" max="12602" width="2.21875" customWidth="1"/>
    <col min="12603" max="12603" width="14" customWidth="1"/>
    <col min="12801" max="12802" width="2.21875" customWidth="1"/>
    <col min="12803" max="12803" width="3.6640625" customWidth="1"/>
    <col min="12804" max="12806" width="2.21875" customWidth="1"/>
    <col min="12807" max="12807" width="3.21875" customWidth="1"/>
    <col min="12808" max="12811" width="2.21875" customWidth="1"/>
    <col min="12812" max="12812" width="4.109375" customWidth="1"/>
    <col min="12813" max="12825" width="2.21875" customWidth="1"/>
    <col min="12826" max="12828" width="2.77734375" customWidth="1"/>
    <col min="12829" max="12834" width="2.21875" customWidth="1"/>
    <col min="12835" max="12835" width="2.6640625" customWidth="1"/>
    <col min="12836" max="12836" width="3.44140625" customWidth="1"/>
    <col min="12837" max="12846" width="2.6640625" customWidth="1"/>
    <col min="12847" max="12847" width="3.44140625" customWidth="1"/>
    <col min="12848" max="12858" width="2.21875" customWidth="1"/>
    <col min="12859" max="12859" width="14" customWidth="1"/>
    <col min="13057" max="13058" width="2.21875" customWidth="1"/>
    <col min="13059" max="13059" width="3.6640625" customWidth="1"/>
    <col min="13060" max="13062" width="2.21875" customWidth="1"/>
    <col min="13063" max="13063" width="3.21875" customWidth="1"/>
    <col min="13064" max="13067" width="2.21875" customWidth="1"/>
    <col min="13068" max="13068" width="4.109375" customWidth="1"/>
    <col min="13069" max="13081" width="2.21875" customWidth="1"/>
    <col min="13082" max="13084" width="2.77734375" customWidth="1"/>
    <col min="13085" max="13090" width="2.21875" customWidth="1"/>
    <col min="13091" max="13091" width="2.6640625" customWidth="1"/>
    <col min="13092" max="13092" width="3.44140625" customWidth="1"/>
    <col min="13093" max="13102" width="2.6640625" customWidth="1"/>
    <col min="13103" max="13103" width="3.44140625" customWidth="1"/>
    <col min="13104" max="13114" width="2.21875" customWidth="1"/>
    <col min="13115" max="13115" width="14" customWidth="1"/>
    <col min="13313" max="13314" width="2.21875" customWidth="1"/>
    <col min="13315" max="13315" width="3.6640625" customWidth="1"/>
    <col min="13316" max="13318" width="2.21875" customWidth="1"/>
    <col min="13319" max="13319" width="3.21875" customWidth="1"/>
    <col min="13320" max="13323" width="2.21875" customWidth="1"/>
    <col min="13324" max="13324" width="4.109375" customWidth="1"/>
    <col min="13325" max="13337" width="2.21875" customWidth="1"/>
    <col min="13338" max="13340" width="2.77734375" customWidth="1"/>
    <col min="13341" max="13346" width="2.21875" customWidth="1"/>
    <col min="13347" max="13347" width="2.6640625" customWidth="1"/>
    <col min="13348" max="13348" width="3.44140625" customWidth="1"/>
    <col min="13349" max="13358" width="2.6640625" customWidth="1"/>
    <col min="13359" max="13359" width="3.44140625" customWidth="1"/>
    <col min="13360" max="13370" width="2.21875" customWidth="1"/>
    <col min="13371" max="13371" width="14" customWidth="1"/>
    <col min="13569" max="13570" width="2.21875" customWidth="1"/>
    <col min="13571" max="13571" width="3.6640625" customWidth="1"/>
    <col min="13572" max="13574" width="2.21875" customWidth="1"/>
    <col min="13575" max="13575" width="3.21875" customWidth="1"/>
    <col min="13576" max="13579" width="2.21875" customWidth="1"/>
    <col min="13580" max="13580" width="4.109375" customWidth="1"/>
    <col min="13581" max="13593" width="2.21875" customWidth="1"/>
    <col min="13594" max="13596" width="2.77734375" customWidth="1"/>
    <col min="13597" max="13602" width="2.21875" customWidth="1"/>
    <col min="13603" max="13603" width="2.6640625" customWidth="1"/>
    <col min="13604" max="13604" width="3.44140625" customWidth="1"/>
    <col min="13605" max="13614" width="2.6640625" customWidth="1"/>
    <col min="13615" max="13615" width="3.44140625" customWidth="1"/>
    <col min="13616" max="13626" width="2.21875" customWidth="1"/>
    <col min="13627" max="13627" width="14" customWidth="1"/>
    <col min="13825" max="13826" width="2.21875" customWidth="1"/>
    <col min="13827" max="13827" width="3.6640625" customWidth="1"/>
    <col min="13828" max="13830" width="2.21875" customWidth="1"/>
    <col min="13831" max="13831" width="3.21875" customWidth="1"/>
    <col min="13832" max="13835" width="2.21875" customWidth="1"/>
    <col min="13836" max="13836" width="4.109375" customWidth="1"/>
    <col min="13837" max="13849" width="2.21875" customWidth="1"/>
    <col min="13850" max="13852" width="2.77734375" customWidth="1"/>
    <col min="13853" max="13858" width="2.21875" customWidth="1"/>
    <col min="13859" max="13859" width="2.6640625" customWidth="1"/>
    <col min="13860" max="13860" width="3.44140625" customWidth="1"/>
    <col min="13861" max="13870" width="2.6640625" customWidth="1"/>
    <col min="13871" max="13871" width="3.44140625" customWidth="1"/>
    <col min="13872" max="13882" width="2.21875" customWidth="1"/>
    <col min="13883" max="13883" width="14" customWidth="1"/>
    <col min="14081" max="14082" width="2.21875" customWidth="1"/>
    <col min="14083" max="14083" width="3.6640625" customWidth="1"/>
    <col min="14084" max="14086" width="2.21875" customWidth="1"/>
    <col min="14087" max="14087" width="3.21875" customWidth="1"/>
    <col min="14088" max="14091" width="2.21875" customWidth="1"/>
    <col min="14092" max="14092" width="4.109375" customWidth="1"/>
    <col min="14093" max="14105" width="2.21875" customWidth="1"/>
    <col min="14106" max="14108" width="2.77734375" customWidth="1"/>
    <col min="14109" max="14114" width="2.21875" customWidth="1"/>
    <col min="14115" max="14115" width="2.6640625" customWidth="1"/>
    <col min="14116" max="14116" width="3.44140625" customWidth="1"/>
    <col min="14117" max="14126" width="2.6640625" customWidth="1"/>
    <col min="14127" max="14127" width="3.44140625" customWidth="1"/>
    <col min="14128" max="14138" width="2.21875" customWidth="1"/>
    <col min="14139" max="14139" width="14" customWidth="1"/>
    <col min="14337" max="14338" width="2.21875" customWidth="1"/>
    <col min="14339" max="14339" width="3.6640625" customWidth="1"/>
    <col min="14340" max="14342" width="2.21875" customWidth="1"/>
    <col min="14343" max="14343" width="3.21875" customWidth="1"/>
    <col min="14344" max="14347" width="2.21875" customWidth="1"/>
    <col min="14348" max="14348" width="4.109375" customWidth="1"/>
    <col min="14349" max="14361" width="2.21875" customWidth="1"/>
    <col min="14362" max="14364" width="2.77734375" customWidth="1"/>
    <col min="14365" max="14370" width="2.21875" customWidth="1"/>
    <col min="14371" max="14371" width="2.6640625" customWidth="1"/>
    <col min="14372" max="14372" width="3.44140625" customWidth="1"/>
    <col min="14373" max="14382" width="2.6640625" customWidth="1"/>
    <col min="14383" max="14383" width="3.44140625" customWidth="1"/>
    <col min="14384" max="14394" width="2.21875" customWidth="1"/>
    <col min="14395" max="14395" width="14" customWidth="1"/>
    <col min="14593" max="14594" width="2.21875" customWidth="1"/>
    <col min="14595" max="14595" width="3.6640625" customWidth="1"/>
    <col min="14596" max="14598" width="2.21875" customWidth="1"/>
    <col min="14599" max="14599" width="3.21875" customWidth="1"/>
    <col min="14600" max="14603" width="2.21875" customWidth="1"/>
    <col min="14604" max="14604" width="4.109375" customWidth="1"/>
    <col min="14605" max="14617" width="2.21875" customWidth="1"/>
    <col min="14618" max="14620" width="2.77734375" customWidth="1"/>
    <col min="14621" max="14626" width="2.21875" customWidth="1"/>
    <col min="14627" max="14627" width="2.6640625" customWidth="1"/>
    <col min="14628" max="14628" width="3.44140625" customWidth="1"/>
    <col min="14629" max="14638" width="2.6640625" customWidth="1"/>
    <col min="14639" max="14639" width="3.44140625" customWidth="1"/>
    <col min="14640" max="14650" width="2.21875" customWidth="1"/>
    <col min="14651" max="14651" width="14" customWidth="1"/>
    <col min="14849" max="14850" width="2.21875" customWidth="1"/>
    <col min="14851" max="14851" width="3.6640625" customWidth="1"/>
    <col min="14852" max="14854" width="2.21875" customWidth="1"/>
    <col min="14855" max="14855" width="3.21875" customWidth="1"/>
    <col min="14856" max="14859" width="2.21875" customWidth="1"/>
    <col min="14860" max="14860" width="4.109375" customWidth="1"/>
    <col min="14861" max="14873" width="2.21875" customWidth="1"/>
    <col min="14874" max="14876" width="2.77734375" customWidth="1"/>
    <col min="14877" max="14882" width="2.21875" customWidth="1"/>
    <col min="14883" max="14883" width="2.6640625" customWidth="1"/>
    <col min="14884" max="14884" width="3.44140625" customWidth="1"/>
    <col min="14885" max="14894" width="2.6640625" customWidth="1"/>
    <col min="14895" max="14895" width="3.44140625" customWidth="1"/>
    <col min="14896" max="14906" width="2.21875" customWidth="1"/>
    <col min="14907" max="14907" width="14" customWidth="1"/>
    <col min="15105" max="15106" width="2.21875" customWidth="1"/>
    <col min="15107" max="15107" width="3.6640625" customWidth="1"/>
    <col min="15108" max="15110" width="2.21875" customWidth="1"/>
    <col min="15111" max="15111" width="3.21875" customWidth="1"/>
    <col min="15112" max="15115" width="2.21875" customWidth="1"/>
    <col min="15116" max="15116" width="4.109375" customWidth="1"/>
    <col min="15117" max="15129" width="2.21875" customWidth="1"/>
    <col min="15130" max="15132" width="2.77734375" customWidth="1"/>
    <col min="15133" max="15138" width="2.21875" customWidth="1"/>
    <col min="15139" max="15139" width="2.6640625" customWidth="1"/>
    <col min="15140" max="15140" width="3.44140625" customWidth="1"/>
    <col min="15141" max="15150" width="2.6640625" customWidth="1"/>
    <col min="15151" max="15151" width="3.44140625" customWidth="1"/>
    <col min="15152" max="15162" width="2.21875" customWidth="1"/>
    <col min="15163" max="15163" width="14" customWidth="1"/>
    <col min="15361" max="15362" width="2.21875" customWidth="1"/>
    <col min="15363" max="15363" width="3.6640625" customWidth="1"/>
    <col min="15364" max="15366" width="2.21875" customWidth="1"/>
    <col min="15367" max="15367" width="3.21875" customWidth="1"/>
    <col min="15368" max="15371" width="2.21875" customWidth="1"/>
    <col min="15372" max="15372" width="4.109375" customWidth="1"/>
    <col min="15373" max="15385" width="2.21875" customWidth="1"/>
    <col min="15386" max="15388" width="2.77734375" customWidth="1"/>
    <col min="15389" max="15394" width="2.21875" customWidth="1"/>
    <col min="15395" max="15395" width="2.6640625" customWidth="1"/>
    <col min="15396" max="15396" width="3.44140625" customWidth="1"/>
    <col min="15397" max="15406" width="2.6640625" customWidth="1"/>
    <col min="15407" max="15407" width="3.44140625" customWidth="1"/>
    <col min="15408" max="15418" width="2.21875" customWidth="1"/>
    <col min="15419" max="15419" width="14" customWidth="1"/>
    <col min="15617" max="15618" width="2.21875" customWidth="1"/>
    <col min="15619" max="15619" width="3.6640625" customWidth="1"/>
    <col min="15620" max="15622" width="2.21875" customWidth="1"/>
    <col min="15623" max="15623" width="3.21875" customWidth="1"/>
    <col min="15624" max="15627" width="2.21875" customWidth="1"/>
    <col min="15628" max="15628" width="4.109375" customWidth="1"/>
    <col min="15629" max="15641" width="2.21875" customWidth="1"/>
    <col min="15642" max="15644" width="2.77734375" customWidth="1"/>
    <col min="15645" max="15650" width="2.21875" customWidth="1"/>
    <col min="15651" max="15651" width="2.6640625" customWidth="1"/>
    <col min="15652" max="15652" width="3.44140625" customWidth="1"/>
    <col min="15653" max="15662" width="2.6640625" customWidth="1"/>
    <col min="15663" max="15663" width="3.44140625" customWidth="1"/>
    <col min="15664" max="15674" width="2.21875" customWidth="1"/>
    <col min="15675" max="15675" width="14" customWidth="1"/>
    <col min="15873" max="15874" width="2.21875" customWidth="1"/>
    <col min="15875" max="15875" width="3.6640625" customWidth="1"/>
    <col min="15876" max="15878" width="2.21875" customWidth="1"/>
    <col min="15879" max="15879" width="3.21875" customWidth="1"/>
    <col min="15880" max="15883" width="2.21875" customWidth="1"/>
    <col min="15884" max="15884" width="4.109375" customWidth="1"/>
    <col min="15885" max="15897" width="2.21875" customWidth="1"/>
    <col min="15898" max="15900" width="2.77734375" customWidth="1"/>
    <col min="15901" max="15906" width="2.21875" customWidth="1"/>
    <col min="15907" max="15907" width="2.6640625" customWidth="1"/>
    <col min="15908" max="15908" width="3.44140625" customWidth="1"/>
    <col min="15909" max="15918" width="2.6640625" customWidth="1"/>
    <col min="15919" max="15919" width="3.44140625" customWidth="1"/>
    <col min="15920" max="15930" width="2.21875" customWidth="1"/>
    <col min="15931" max="15931" width="14" customWidth="1"/>
    <col min="16129" max="16130" width="2.21875" customWidth="1"/>
    <col min="16131" max="16131" width="3.6640625" customWidth="1"/>
    <col min="16132" max="16134" width="2.21875" customWidth="1"/>
    <col min="16135" max="16135" width="3.21875" customWidth="1"/>
    <col min="16136" max="16139" width="2.21875" customWidth="1"/>
    <col min="16140" max="16140" width="4.109375" customWidth="1"/>
    <col min="16141" max="16153" width="2.21875" customWidth="1"/>
    <col min="16154" max="16156" width="2.77734375" customWidth="1"/>
    <col min="16157" max="16162" width="2.21875" customWidth="1"/>
    <col min="16163" max="16163" width="2.6640625" customWidth="1"/>
    <col min="16164" max="16164" width="3.44140625" customWidth="1"/>
    <col min="16165" max="16174" width="2.6640625" customWidth="1"/>
    <col min="16175" max="16175" width="3.44140625" customWidth="1"/>
    <col min="16176" max="16186" width="2.21875" customWidth="1"/>
    <col min="16187" max="16187" width="14" customWidth="1"/>
  </cols>
  <sheetData>
    <row r="1" spans="2:51" ht="23.25" customHeight="1" x14ac:dyDescent="0.15">
      <c r="AQ1" s="1072"/>
      <c r="AR1" s="1072"/>
      <c r="AS1" s="1072"/>
      <c r="AT1" s="1072"/>
      <c r="AU1" s="1072"/>
      <c r="AV1" s="1072"/>
      <c r="AW1" s="1072"/>
      <c r="AX1" s="34"/>
    </row>
    <row r="2" spans="2:51" ht="39.799999999999997" customHeight="1" thickBot="1" x14ac:dyDescent="0.25">
      <c r="AK2" s="1073" t="s">
        <v>0</v>
      </c>
      <c r="AL2" s="1073"/>
      <c r="AM2" s="1073"/>
      <c r="AN2" s="1073"/>
      <c r="AO2" s="1073"/>
      <c r="AP2" s="1073"/>
      <c r="AQ2" s="1073"/>
      <c r="AR2" s="1074" t="s">
        <v>915</v>
      </c>
      <c r="AS2" s="1075"/>
      <c r="AT2" s="1075"/>
      <c r="AU2" s="1075"/>
      <c r="AV2" s="1075"/>
      <c r="AW2" s="1075"/>
      <c r="AX2" s="1075"/>
      <c r="AY2" s="1075"/>
    </row>
    <row r="3" spans="2:51" ht="19" thickBot="1" x14ac:dyDescent="0.2">
      <c r="B3" s="1076" t="s">
        <v>916</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29.95" customHeight="1" x14ac:dyDescent="0.15">
      <c r="B4" s="1079" t="s">
        <v>1</v>
      </c>
      <c r="C4" s="1080"/>
      <c r="D4" s="1080"/>
      <c r="E4" s="1080"/>
      <c r="F4" s="1080"/>
      <c r="G4" s="1080"/>
      <c r="H4" s="1081" t="s">
        <v>917</v>
      </c>
      <c r="I4" s="1082"/>
      <c r="J4" s="1082"/>
      <c r="K4" s="1082"/>
      <c r="L4" s="1082"/>
      <c r="M4" s="1082"/>
      <c r="N4" s="1082"/>
      <c r="O4" s="1082"/>
      <c r="P4" s="1082"/>
      <c r="Q4" s="1082"/>
      <c r="R4" s="1082"/>
      <c r="S4" s="1082"/>
      <c r="T4" s="1082"/>
      <c r="U4" s="1082"/>
      <c r="V4" s="1082"/>
      <c r="W4" s="1082"/>
      <c r="X4" s="1082"/>
      <c r="Y4" s="1083"/>
      <c r="Z4" s="1084" t="s">
        <v>918</v>
      </c>
      <c r="AA4" s="1085"/>
      <c r="AB4" s="1085"/>
      <c r="AC4" s="1085"/>
      <c r="AD4" s="1085"/>
      <c r="AE4" s="1086"/>
      <c r="AF4" s="1087" t="s">
        <v>919</v>
      </c>
      <c r="AG4" s="1088"/>
      <c r="AH4" s="1088"/>
      <c r="AI4" s="1088"/>
      <c r="AJ4" s="1088"/>
      <c r="AK4" s="1088"/>
      <c r="AL4" s="1088"/>
      <c r="AM4" s="1088"/>
      <c r="AN4" s="1088"/>
      <c r="AO4" s="1088"/>
      <c r="AP4" s="1088"/>
      <c r="AQ4" s="1089"/>
      <c r="AR4" s="1093" t="s">
        <v>2</v>
      </c>
      <c r="AS4" s="1085"/>
      <c r="AT4" s="1085"/>
      <c r="AU4" s="1085"/>
      <c r="AV4" s="1085"/>
      <c r="AW4" s="1085"/>
      <c r="AX4" s="1085"/>
      <c r="AY4" s="1094"/>
    </row>
    <row r="5" spans="2:51" ht="51.75" customHeight="1" x14ac:dyDescent="0.15">
      <c r="B5" s="1095" t="s">
        <v>3</v>
      </c>
      <c r="C5" s="1096"/>
      <c r="D5" s="1096"/>
      <c r="E5" s="1096"/>
      <c r="F5" s="1096"/>
      <c r="G5" s="1097"/>
      <c r="H5" s="1123" t="s">
        <v>920</v>
      </c>
      <c r="I5" s="1124"/>
      <c r="J5" s="1124"/>
      <c r="K5" s="1124"/>
      <c r="L5" s="1124"/>
      <c r="M5" s="1124"/>
      <c r="N5" s="1124"/>
      <c r="O5" s="1124"/>
      <c r="P5" s="1124"/>
      <c r="Q5" s="1124"/>
      <c r="R5" s="1124"/>
      <c r="S5" s="1124"/>
      <c r="T5" s="1124"/>
      <c r="U5" s="1124"/>
      <c r="V5" s="1124"/>
      <c r="W5" s="1109"/>
      <c r="X5" s="1109"/>
      <c r="Y5" s="1109"/>
      <c r="Z5" s="1125" t="s">
        <v>4</v>
      </c>
      <c r="AA5" s="1126"/>
      <c r="AB5" s="1126"/>
      <c r="AC5" s="1126"/>
      <c r="AD5" s="1126"/>
      <c r="AE5" s="1127"/>
      <c r="AF5" s="1090"/>
      <c r="AG5" s="1091"/>
      <c r="AH5" s="1091"/>
      <c r="AI5" s="1091"/>
      <c r="AJ5" s="1091"/>
      <c r="AK5" s="1091"/>
      <c r="AL5" s="1091"/>
      <c r="AM5" s="1091"/>
      <c r="AN5" s="1091"/>
      <c r="AO5" s="1091"/>
      <c r="AP5" s="1091"/>
      <c r="AQ5" s="1092"/>
      <c r="AR5" s="1128" t="s">
        <v>921</v>
      </c>
      <c r="AS5" s="1129"/>
      <c r="AT5" s="1129"/>
      <c r="AU5" s="1129"/>
      <c r="AV5" s="1129"/>
      <c r="AW5" s="1129"/>
      <c r="AX5" s="1129"/>
      <c r="AY5" s="1130"/>
    </row>
    <row r="6" spans="2:51" ht="30.8" customHeight="1" x14ac:dyDescent="0.15">
      <c r="B6" s="1131" t="s">
        <v>5</v>
      </c>
      <c r="C6" s="1132"/>
      <c r="D6" s="1132"/>
      <c r="E6" s="1132"/>
      <c r="F6" s="1132"/>
      <c r="G6" s="1132"/>
      <c r="H6" s="1133" t="s">
        <v>705</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1137" t="s">
        <v>706</v>
      </c>
      <c r="AG6" s="1137"/>
      <c r="AH6" s="1137"/>
      <c r="AI6" s="1137"/>
      <c r="AJ6" s="1137"/>
      <c r="AK6" s="1137"/>
      <c r="AL6" s="1137"/>
      <c r="AM6" s="1137"/>
      <c r="AN6" s="1137"/>
      <c r="AO6" s="1137"/>
      <c r="AP6" s="1137"/>
      <c r="AQ6" s="1137"/>
      <c r="AR6" s="1138"/>
      <c r="AS6" s="1138"/>
      <c r="AT6" s="1138"/>
      <c r="AU6" s="1138"/>
      <c r="AV6" s="1138"/>
      <c r="AW6" s="1138"/>
      <c r="AX6" s="1138"/>
      <c r="AY6" s="1139"/>
    </row>
    <row r="7" spans="2:51" ht="18" customHeight="1" x14ac:dyDescent="0.15">
      <c r="B7" s="1098" t="s">
        <v>112</v>
      </c>
      <c r="C7" s="1099"/>
      <c r="D7" s="1099"/>
      <c r="E7" s="1099"/>
      <c r="F7" s="1099"/>
      <c r="G7" s="1099"/>
      <c r="H7" s="1102" t="s">
        <v>922</v>
      </c>
      <c r="I7" s="1103"/>
      <c r="J7" s="1103"/>
      <c r="K7" s="1103"/>
      <c r="L7" s="1103"/>
      <c r="M7" s="1103"/>
      <c r="N7" s="1103"/>
      <c r="O7" s="1103"/>
      <c r="P7" s="1103"/>
      <c r="Q7" s="1103"/>
      <c r="R7" s="1103"/>
      <c r="S7" s="1103"/>
      <c r="T7" s="1103"/>
      <c r="U7" s="1103"/>
      <c r="V7" s="1103"/>
      <c r="W7" s="1104"/>
      <c r="X7" s="1104"/>
      <c r="Y7" s="1104"/>
      <c r="Z7" s="1108" t="s">
        <v>923</v>
      </c>
      <c r="AA7" s="1109"/>
      <c r="AB7" s="1109"/>
      <c r="AC7" s="1109"/>
      <c r="AD7" s="1109"/>
      <c r="AE7" s="1110"/>
      <c r="AF7" s="1112" t="s">
        <v>924</v>
      </c>
      <c r="AG7" s="1113"/>
      <c r="AH7" s="1113"/>
      <c r="AI7" s="1113"/>
      <c r="AJ7" s="1113"/>
      <c r="AK7" s="1113"/>
      <c r="AL7" s="1113"/>
      <c r="AM7" s="1113"/>
      <c r="AN7" s="1113"/>
      <c r="AO7" s="1113"/>
      <c r="AP7" s="1113"/>
      <c r="AQ7" s="1113"/>
      <c r="AR7" s="1113"/>
      <c r="AS7" s="1113"/>
      <c r="AT7" s="1113"/>
      <c r="AU7" s="1113"/>
      <c r="AV7" s="1113"/>
      <c r="AW7" s="1113"/>
      <c r="AX7" s="1113"/>
      <c r="AY7" s="1114"/>
    </row>
    <row r="8" spans="2:51" ht="24.05" customHeight="1" x14ac:dyDescent="0.15">
      <c r="B8" s="1100"/>
      <c r="C8" s="1101"/>
      <c r="D8" s="1101"/>
      <c r="E8" s="1101"/>
      <c r="F8" s="1101"/>
      <c r="G8" s="1101"/>
      <c r="H8" s="1105"/>
      <c r="I8" s="1106"/>
      <c r="J8" s="1106"/>
      <c r="K8" s="1106"/>
      <c r="L8" s="1106"/>
      <c r="M8" s="1106"/>
      <c r="N8" s="1106"/>
      <c r="O8" s="1106"/>
      <c r="P8" s="1106"/>
      <c r="Q8" s="1106"/>
      <c r="R8" s="1106"/>
      <c r="S8" s="1106"/>
      <c r="T8" s="1106"/>
      <c r="U8" s="1106"/>
      <c r="V8" s="1106"/>
      <c r="W8" s="1107"/>
      <c r="X8" s="1107"/>
      <c r="Y8" s="1107"/>
      <c r="Z8" s="1111"/>
      <c r="AA8" s="1109"/>
      <c r="AB8" s="1109"/>
      <c r="AC8" s="1109"/>
      <c r="AD8" s="1109"/>
      <c r="AE8" s="1110"/>
      <c r="AF8" s="1115"/>
      <c r="AG8" s="1116"/>
      <c r="AH8" s="1116"/>
      <c r="AI8" s="1116"/>
      <c r="AJ8" s="1116"/>
      <c r="AK8" s="1116"/>
      <c r="AL8" s="1116"/>
      <c r="AM8" s="1116"/>
      <c r="AN8" s="1116"/>
      <c r="AO8" s="1116"/>
      <c r="AP8" s="1116"/>
      <c r="AQ8" s="1116"/>
      <c r="AR8" s="1116"/>
      <c r="AS8" s="1116"/>
      <c r="AT8" s="1116"/>
      <c r="AU8" s="1116"/>
      <c r="AV8" s="1116"/>
      <c r="AW8" s="1116"/>
      <c r="AX8" s="1116"/>
      <c r="AY8" s="1117"/>
    </row>
    <row r="9" spans="2:51" ht="90.85" customHeight="1" x14ac:dyDescent="0.15">
      <c r="B9" s="1118" t="s">
        <v>113</v>
      </c>
      <c r="C9" s="1119"/>
      <c r="D9" s="1119"/>
      <c r="E9" s="1119"/>
      <c r="F9" s="1119"/>
      <c r="G9" s="1119"/>
      <c r="H9" s="1120" t="s">
        <v>925</v>
      </c>
      <c r="I9" s="1121"/>
      <c r="J9" s="1121"/>
      <c r="K9" s="1121"/>
      <c r="L9" s="1121"/>
      <c r="M9" s="1121"/>
      <c r="N9" s="1121"/>
      <c r="O9" s="1121"/>
      <c r="P9" s="1121"/>
      <c r="Q9" s="1121"/>
      <c r="R9" s="1121"/>
      <c r="S9" s="1121"/>
      <c r="T9" s="1121"/>
      <c r="U9" s="1121"/>
      <c r="V9" s="1121"/>
      <c r="W9" s="1121"/>
      <c r="X9" s="1121"/>
      <c r="Y9" s="1121"/>
      <c r="Z9" s="1121"/>
      <c r="AA9" s="1121"/>
      <c r="AB9" s="1121"/>
      <c r="AC9" s="1121"/>
      <c r="AD9" s="1121"/>
      <c r="AE9" s="1121"/>
      <c r="AF9" s="1121"/>
      <c r="AG9" s="1121"/>
      <c r="AH9" s="1121"/>
      <c r="AI9" s="1121"/>
      <c r="AJ9" s="1121"/>
      <c r="AK9" s="1121"/>
      <c r="AL9" s="1121"/>
      <c r="AM9" s="1121"/>
      <c r="AN9" s="1121"/>
      <c r="AO9" s="1121"/>
      <c r="AP9" s="1121"/>
      <c r="AQ9" s="1121"/>
      <c r="AR9" s="1121"/>
      <c r="AS9" s="1121"/>
      <c r="AT9" s="1121"/>
      <c r="AU9" s="1121"/>
      <c r="AV9" s="1121"/>
      <c r="AW9" s="1121"/>
      <c r="AX9" s="1121"/>
      <c r="AY9" s="1122"/>
    </row>
    <row r="10" spans="2:51" ht="88.4" customHeight="1" x14ac:dyDescent="0.15">
      <c r="B10" s="1118" t="s">
        <v>114</v>
      </c>
      <c r="C10" s="1119"/>
      <c r="D10" s="1119"/>
      <c r="E10" s="1119"/>
      <c r="F10" s="1119"/>
      <c r="G10" s="1119"/>
      <c r="H10" s="1140" t="s">
        <v>926</v>
      </c>
      <c r="I10" s="1141"/>
      <c r="J10" s="1141"/>
      <c r="K10" s="1141"/>
      <c r="L10" s="1141"/>
      <c r="M10" s="1141"/>
      <c r="N10" s="1141"/>
      <c r="O10" s="1141"/>
      <c r="P10" s="1141"/>
      <c r="Q10" s="1141"/>
      <c r="R10" s="1141"/>
      <c r="S10" s="1141"/>
      <c r="T10" s="1141"/>
      <c r="U10" s="1141"/>
      <c r="V10" s="1141"/>
      <c r="W10" s="1141"/>
      <c r="X10" s="1141"/>
      <c r="Y10" s="1141"/>
      <c r="Z10" s="1141"/>
      <c r="AA10" s="1141"/>
      <c r="AB10" s="1141"/>
      <c r="AC10" s="1141"/>
      <c r="AD10" s="1141"/>
      <c r="AE10" s="1141"/>
      <c r="AF10" s="1141"/>
      <c r="AG10" s="1141"/>
      <c r="AH10" s="1141"/>
      <c r="AI10" s="1141"/>
      <c r="AJ10" s="1141"/>
      <c r="AK10" s="1141"/>
      <c r="AL10" s="1141"/>
      <c r="AM10" s="1141"/>
      <c r="AN10" s="1141"/>
      <c r="AO10" s="1141"/>
      <c r="AP10" s="1141"/>
      <c r="AQ10" s="1141"/>
      <c r="AR10" s="1141"/>
      <c r="AS10" s="1141"/>
      <c r="AT10" s="1141"/>
      <c r="AU10" s="1141"/>
      <c r="AV10" s="1141"/>
      <c r="AW10" s="1141"/>
      <c r="AX10" s="1141"/>
      <c r="AY10" s="1142"/>
    </row>
    <row r="11" spans="2:51" ht="29.3" customHeight="1" x14ac:dyDescent="0.15">
      <c r="B11" s="1118" t="s">
        <v>10</v>
      </c>
      <c r="C11" s="1119"/>
      <c r="D11" s="1119"/>
      <c r="E11" s="1119"/>
      <c r="F11" s="1119"/>
      <c r="G11" s="1143"/>
      <c r="H11" s="1144" t="s">
        <v>712</v>
      </c>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6"/>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927</v>
      </c>
      <c r="R12" s="1156"/>
      <c r="S12" s="1156"/>
      <c r="T12" s="1156"/>
      <c r="U12" s="1156"/>
      <c r="V12" s="1156"/>
      <c r="W12" s="1157"/>
      <c r="X12" s="1155" t="s">
        <v>928</v>
      </c>
      <c r="Y12" s="1156"/>
      <c r="Z12" s="1156"/>
      <c r="AA12" s="1156"/>
      <c r="AB12" s="1156"/>
      <c r="AC12" s="1156"/>
      <c r="AD12" s="1157"/>
      <c r="AE12" s="1155" t="s">
        <v>929</v>
      </c>
      <c r="AF12" s="1156"/>
      <c r="AG12" s="1156"/>
      <c r="AH12" s="1156"/>
      <c r="AI12" s="1156"/>
      <c r="AJ12" s="1156"/>
      <c r="AK12" s="1157"/>
      <c r="AL12" s="1155" t="s">
        <v>930</v>
      </c>
      <c r="AM12" s="1156"/>
      <c r="AN12" s="1156"/>
      <c r="AO12" s="1156"/>
      <c r="AP12" s="1156"/>
      <c r="AQ12" s="1156"/>
      <c r="AR12" s="1157"/>
      <c r="AS12" s="1155" t="s">
        <v>931</v>
      </c>
      <c r="AT12" s="1156"/>
      <c r="AU12" s="1156"/>
      <c r="AV12" s="1156"/>
      <c r="AW12" s="1156"/>
      <c r="AX12" s="1156"/>
      <c r="AY12" s="1158"/>
    </row>
    <row r="13" spans="2:51" ht="33.049999999999997" customHeight="1" x14ac:dyDescent="0.15">
      <c r="B13" s="685"/>
      <c r="C13" s="686"/>
      <c r="D13" s="686"/>
      <c r="E13" s="686"/>
      <c r="F13" s="686"/>
      <c r="G13" s="687"/>
      <c r="H13" s="1159" t="s">
        <v>17</v>
      </c>
      <c r="I13" s="1160"/>
      <c r="J13" s="1165" t="s">
        <v>18</v>
      </c>
      <c r="K13" s="1166"/>
      <c r="L13" s="1166"/>
      <c r="M13" s="1166"/>
      <c r="N13" s="1166"/>
      <c r="O13" s="1166"/>
      <c r="P13" s="1167"/>
      <c r="Q13" s="1168"/>
      <c r="R13" s="1168"/>
      <c r="S13" s="1168"/>
      <c r="T13" s="1168"/>
      <c r="U13" s="1168"/>
      <c r="V13" s="1168"/>
      <c r="W13" s="1168"/>
      <c r="X13" s="1168"/>
      <c r="Y13" s="1168"/>
      <c r="Z13" s="1168"/>
      <c r="AA13" s="1168"/>
      <c r="AB13" s="1168"/>
      <c r="AC13" s="1168"/>
      <c r="AD13" s="1168"/>
      <c r="AE13" s="1168" t="s">
        <v>932</v>
      </c>
      <c r="AF13" s="1168"/>
      <c r="AG13" s="1168"/>
      <c r="AH13" s="1168"/>
      <c r="AI13" s="1168"/>
      <c r="AJ13" s="1168"/>
      <c r="AK13" s="1168"/>
      <c r="AL13" s="1169" t="s">
        <v>933</v>
      </c>
      <c r="AM13" s="1168"/>
      <c r="AN13" s="1168"/>
      <c r="AO13" s="1168"/>
      <c r="AP13" s="1168"/>
      <c r="AQ13" s="1168"/>
      <c r="AR13" s="1168"/>
      <c r="AS13" s="1170" t="s">
        <v>934</v>
      </c>
      <c r="AT13" s="1171"/>
      <c r="AU13" s="1171"/>
      <c r="AV13" s="1171"/>
      <c r="AW13" s="1171"/>
      <c r="AX13" s="1171"/>
      <c r="AY13" s="1172"/>
    </row>
    <row r="14" spans="2:51" ht="27" customHeight="1" x14ac:dyDescent="0.15">
      <c r="B14" s="685"/>
      <c r="C14" s="686"/>
      <c r="D14" s="686"/>
      <c r="E14" s="686"/>
      <c r="F14" s="686"/>
      <c r="G14" s="687"/>
      <c r="H14" s="1161"/>
      <c r="I14" s="1162"/>
      <c r="J14" s="1173" t="s">
        <v>19</v>
      </c>
      <c r="K14" s="1174"/>
      <c r="L14" s="1174"/>
      <c r="M14" s="1174"/>
      <c r="N14" s="1174"/>
      <c r="O14" s="1174"/>
      <c r="P14" s="1175"/>
      <c r="Q14" s="1176"/>
      <c r="R14" s="1176"/>
      <c r="S14" s="1176"/>
      <c r="T14" s="1176"/>
      <c r="U14" s="1176"/>
      <c r="V14" s="1176"/>
      <c r="W14" s="1176"/>
      <c r="X14" s="1176"/>
      <c r="Y14" s="1176"/>
      <c r="Z14" s="1176"/>
      <c r="AA14" s="1176"/>
      <c r="AB14" s="1176"/>
      <c r="AC14" s="1176"/>
      <c r="AD14" s="1176"/>
      <c r="AE14" s="1187">
        <v>1136</v>
      </c>
      <c r="AF14" s="1184"/>
      <c r="AG14" s="1184"/>
      <c r="AH14" s="1184"/>
      <c r="AI14" s="1184"/>
      <c r="AJ14" s="1184"/>
      <c r="AK14" s="1184"/>
      <c r="AL14" s="1176" t="s">
        <v>935</v>
      </c>
      <c r="AM14" s="1176"/>
      <c r="AN14" s="1176"/>
      <c r="AO14" s="1176"/>
      <c r="AP14" s="1176"/>
      <c r="AQ14" s="1176"/>
      <c r="AR14" s="1176"/>
      <c r="AS14" s="1188"/>
      <c r="AT14" s="1188"/>
      <c r="AU14" s="1188"/>
      <c r="AV14" s="1188"/>
      <c r="AW14" s="1188"/>
      <c r="AX14" s="1188"/>
      <c r="AY14" s="1189"/>
    </row>
    <row r="15" spans="2:51" ht="24.75" customHeight="1" x14ac:dyDescent="0.15">
      <c r="B15" s="685"/>
      <c r="C15" s="686"/>
      <c r="D15" s="686"/>
      <c r="E15" s="686"/>
      <c r="F15" s="686"/>
      <c r="G15" s="687"/>
      <c r="H15" s="1161"/>
      <c r="I15" s="1162"/>
      <c r="J15" s="1173" t="s">
        <v>20</v>
      </c>
      <c r="K15" s="1174"/>
      <c r="L15" s="1174"/>
      <c r="M15" s="1174"/>
      <c r="N15" s="1174"/>
      <c r="O15" s="1174"/>
      <c r="P15" s="1175"/>
      <c r="Q15" s="1176"/>
      <c r="R15" s="1176"/>
      <c r="S15" s="1176"/>
      <c r="T15" s="1176"/>
      <c r="U15" s="1176"/>
      <c r="V15" s="1176"/>
      <c r="W15" s="1176"/>
      <c r="X15" s="1176"/>
      <c r="Y15" s="1176"/>
      <c r="Z15" s="1176"/>
      <c r="AA15" s="1176"/>
      <c r="AB15" s="1176"/>
      <c r="AC15" s="1176"/>
      <c r="AD15" s="1176"/>
      <c r="AE15" s="1176" t="s">
        <v>101</v>
      </c>
      <c r="AF15" s="1176"/>
      <c r="AG15" s="1176"/>
      <c r="AH15" s="1176"/>
      <c r="AI15" s="1176"/>
      <c r="AJ15" s="1176"/>
      <c r="AK15" s="1176"/>
      <c r="AL15" s="1176" t="s">
        <v>935</v>
      </c>
      <c r="AM15" s="1176"/>
      <c r="AN15" s="1176"/>
      <c r="AO15" s="1176"/>
      <c r="AP15" s="1176"/>
      <c r="AQ15" s="1176"/>
      <c r="AR15" s="1176"/>
      <c r="AS15" s="1188"/>
      <c r="AT15" s="1188"/>
      <c r="AU15" s="1188"/>
      <c r="AV15" s="1188"/>
      <c r="AW15" s="1188"/>
      <c r="AX15" s="1188"/>
      <c r="AY15" s="1189"/>
    </row>
    <row r="16" spans="2:51" ht="24.75" customHeight="1" x14ac:dyDescent="0.15">
      <c r="B16" s="685"/>
      <c r="C16" s="686"/>
      <c r="D16" s="686"/>
      <c r="E16" s="686"/>
      <c r="F16" s="686"/>
      <c r="G16" s="687"/>
      <c r="H16" s="1163"/>
      <c r="I16" s="1164"/>
      <c r="J16" s="1177" t="s">
        <v>21</v>
      </c>
      <c r="K16" s="1178"/>
      <c r="L16" s="1178"/>
      <c r="M16" s="1178"/>
      <c r="N16" s="1178"/>
      <c r="O16" s="1178"/>
      <c r="P16" s="1179"/>
      <c r="Q16" s="1180"/>
      <c r="R16" s="1181"/>
      <c r="S16" s="1181"/>
      <c r="T16" s="1181"/>
      <c r="U16" s="1181"/>
      <c r="V16" s="1181"/>
      <c r="W16" s="1182"/>
      <c r="X16" s="1180"/>
      <c r="Y16" s="1181"/>
      <c r="Z16" s="1181"/>
      <c r="AA16" s="1181"/>
      <c r="AB16" s="1181"/>
      <c r="AC16" s="1181"/>
      <c r="AD16" s="1182"/>
      <c r="AE16" s="1183">
        <v>1136.4739999999999</v>
      </c>
      <c r="AF16" s="1183"/>
      <c r="AG16" s="1183"/>
      <c r="AH16" s="1183"/>
      <c r="AI16" s="1183"/>
      <c r="AJ16" s="1183"/>
      <c r="AK16" s="1183"/>
      <c r="AL16" s="1184">
        <v>1067.9559999999999</v>
      </c>
      <c r="AM16" s="1184"/>
      <c r="AN16" s="1184"/>
      <c r="AO16" s="1184"/>
      <c r="AP16" s="1184"/>
      <c r="AQ16" s="1184"/>
      <c r="AR16" s="1184"/>
      <c r="AS16" s="1185">
        <v>700</v>
      </c>
      <c r="AT16" s="1185"/>
      <c r="AU16" s="1185"/>
      <c r="AV16" s="1185"/>
      <c r="AW16" s="1185"/>
      <c r="AX16" s="1185"/>
      <c r="AY16" s="1186"/>
    </row>
    <row r="17" spans="2:51" ht="24.75" customHeight="1" x14ac:dyDescent="0.15">
      <c r="B17" s="685"/>
      <c r="C17" s="686"/>
      <c r="D17" s="686"/>
      <c r="E17" s="686"/>
      <c r="F17" s="686"/>
      <c r="G17" s="687"/>
      <c r="H17" s="1190" t="s">
        <v>22</v>
      </c>
      <c r="I17" s="1191"/>
      <c r="J17" s="1191"/>
      <c r="K17" s="1191"/>
      <c r="L17" s="1191"/>
      <c r="M17" s="1191"/>
      <c r="N17" s="1191"/>
      <c r="O17" s="1191"/>
      <c r="P17" s="1191"/>
      <c r="Q17" s="1195"/>
      <c r="R17" s="1196"/>
      <c r="S17" s="1196"/>
      <c r="T17" s="1196"/>
      <c r="U17" s="1196"/>
      <c r="V17" s="1196"/>
      <c r="W17" s="1197"/>
      <c r="X17" s="1195"/>
      <c r="Y17" s="1196"/>
      <c r="Z17" s="1196"/>
      <c r="AA17" s="1196"/>
      <c r="AB17" s="1196"/>
      <c r="AC17" s="1196"/>
      <c r="AD17" s="1197"/>
      <c r="AE17" s="1198">
        <v>150.95791600000001</v>
      </c>
      <c r="AF17" s="1198"/>
      <c r="AG17" s="1198"/>
      <c r="AH17" s="1198"/>
      <c r="AI17" s="1198"/>
      <c r="AJ17" s="1198"/>
      <c r="AK17" s="1198"/>
      <c r="AL17" s="1193"/>
      <c r="AM17" s="1193"/>
      <c r="AN17" s="1193"/>
      <c r="AO17" s="1193"/>
      <c r="AP17" s="1193"/>
      <c r="AQ17" s="1193"/>
      <c r="AR17" s="1193"/>
      <c r="AS17" s="1193"/>
      <c r="AT17" s="1193"/>
      <c r="AU17" s="1193"/>
      <c r="AV17" s="1193"/>
      <c r="AW17" s="1193"/>
      <c r="AX17" s="1193"/>
      <c r="AY17" s="1194"/>
    </row>
    <row r="18" spans="2:51" ht="24.75" customHeight="1" x14ac:dyDescent="0.15">
      <c r="B18" s="1150"/>
      <c r="C18" s="1151"/>
      <c r="D18" s="1151"/>
      <c r="E18" s="1151"/>
      <c r="F18" s="1151"/>
      <c r="G18" s="1152"/>
      <c r="H18" s="1190" t="s">
        <v>23</v>
      </c>
      <c r="I18" s="1191"/>
      <c r="J18" s="1191"/>
      <c r="K18" s="1191"/>
      <c r="L18" s="1191"/>
      <c r="M18" s="1191"/>
      <c r="N18" s="1191"/>
      <c r="O18" s="1191"/>
      <c r="P18" s="1191"/>
      <c r="Q18" s="1192"/>
      <c r="R18" s="1192"/>
      <c r="S18" s="1192"/>
      <c r="T18" s="1192"/>
      <c r="U18" s="1192"/>
      <c r="V18" s="1192"/>
      <c r="W18" s="1192"/>
      <c r="X18" s="1192"/>
      <c r="Y18" s="1192"/>
      <c r="Z18" s="1192"/>
      <c r="AA18" s="1192"/>
      <c r="AB18" s="1192"/>
      <c r="AC18" s="1192"/>
      <c r="AD18" s="1192"/>
      <c r="AE18" s="1192">
        <f>AE17/AE16</f>
        <v>0.13283006562402661</v>
      </c>
      <c r="AF18" s="1192"/>
      <c r="AG18" s="1192"/>
      <c r="AH18" s="1192"/>
      <c r="AI18" s="1192"/>
      <c r="AJ18" s="1192"/>
      <c r="AK18" s="1192"/>
      <c r="AL18" s="1193"/>
      <c r="AM18" s="1193"/>
      <c r="AN18" s="1193"/>
      <c r="AO18" s="1193"/>
      <c r="AP18" s="1193"/>
      <c r="AQ18" s="1193"/>
      <c r="AR18" s="1193"/>
      <c r="AS18" s="1193"/>
      <c r="AT18" s="1193"/>
      <c r="AU18" s="1193"/>
      <c r="AV18" s="1193"/>
      <c r="AW18" s="1193"/>
      <c r="AX18" s="1193"/>
      <c r="AY18" s="1194"/>
    </row>
    <row r="19" spans="2:51" ht="31.75" customHeight="1" x14ac:dyDescent="0.15">
      <c r="B19" s="1246" t="s">
        <v>24</v>
      </c>
      <c r="C19" s="1247"/>
      <c r="D19" s="1247"/>
      <c r="E19" s="1247"/>
      <c r="F19" s="1247"/>
      <c r="G19" s="1248"/>
      <c r="H19" s="1217" t="s">
        <v>25</v>
      </c>
      <c r="I19" s="1156"/>
      <c r="J19" s="1156"/>
      <c r="K19" s="1156"/>
      <c r="L19" s="1156"/>
      <c r="M19" s="1156"/>
      <c r="N19" s="1156"/>
      <c r="O19" s="1156"/>
      <c r="P19" s="1156"/>
      <c r="Q19" s="1156"/>
      <c r="R19" s="1156"/>
      <c r="S19" s="1156"/>
      <c r="T19" s="1156"/>
      <c r="U19" s="1156"/>
      <c r="V19" s="1156"/>
      <c r="W19" s="1156"/>
      <c r="X19" s="1156"/>
      <c r="Y19" s="1157"/>
      <c r="Z19" s="1218"/>
      <c r="AA19" s="1219"/>
      <c r="AB19" s="1220"/>
      <c r="AC19" s="1155" t="s">
        <v>26</v>
      </c>
      <c r="AD19" s="1156"/>
      <c r="AE19" s="1157"/>
      <c r="AF19" s="1199" t="s">
        <v>927</v>
      </c>
      <c r="AG19" s="1199"/>
      <c r="AH19" s="1199"/>
      <c r="AI19" s="1199"/>
      <c r="AJ19" s="1199"/>
      <c r="AK19" s="1199" t="s">
        <v>928</v>
      </c>
      <c r="AL19" s="1199"/>
      <c r="AM19" s="1199"/>
      <c r="AN19" s="1199"/>
      <c r="AO19" s="1199"/>
      <c r="AP19" s="1199" t="s">
        <v>929</v>
      </c>
      <c r="AQ19" s="1199"/>
      <c r="AR19" s="1199"/>
      <c r="AS19" s="1199"/>
      <c r="AT19" s="1199"/>
      <c r="AU19" s="1200" t="s">
        <v>936</v>
      </c>
      <c r="AV19" s="1199"/>
      <c r="AW19" s="1199"/>
      <c r="AX19" s="1199"/>
      <c r="AY19" s="1201"/>
    </row>
    <row r="20" spans="2:51" ht="32.25" customHeight="1" x14ac:dyDescent="0.15">
      <c r="B20" s="1249"/>
      <c r="C20" s="1247"/>
      <c r="D20" s="1247"/>
      <c r="E20" s="1247"/>
      <c r="F20" s="1247"/>
      <c r="G20" s="1248"/>
      <c r="H20" s="1202" t="s">
        <v>937</v>
      </c>
      <c r="I20" s="1203"/>
      <c r="J20" s="1203"/>
      <c r="K20" s="1203"/>
      <c r="L20" s="1203"/>
      <c r="M20" s="1203"/>
      <c r="N20" s="1203"/>
      <c r="O20" s="1203"/>
      <c r="P20" s="1203"/>
      <c r="Q20" s="1203"/>
      <c r="R20" s="1203"/>
      <c r="S20" s="1203"/>
      <c r="T20" s="1203"/>
      <c r="U20" s="1203"/>
      <c r="V20" s="1203"/>
      <c r="W20" s="1203"/>
      <c r="X20" s="1203"/>
      <c r="Y20" s="1204"/>
      <c r="Z20" s="1208" t="s">
        <v>27</v>
      </c>
      <c r="AA20" s="1209"/>
      <c r="AB20" s="1210"/>
      <c r="AC20" s="1211" t="s">
        <v>938</v>
      </c>
      <c r="AD20" s="1211"/>
      <c r="AE20" s="1211"/>
      <c r="AF20" s="1212"/>
      <c r="AG20" s="1212"/>
      <c r="AH20" s="1212"/>
      <c r="AI20" s="1212"/>
      <c r="AJ20" s="1212"/>
      <c r="AK20" s="1212"/>
      <c r="AL20" s="1212"/>
      <c r="AM20" s="1212"/>
      <c r="AN20" s="1212"/>
      <c r="AO20" s="1212"/>
      <c r="AP20" s="1213">
        <v>1768</v>
      </c>
      <c r="AQ20" s="1213"/>
      <c r="AR20" s="1213"/>
      <c r="AS20" s="1213"/>
      <c r="AT20" s="1213"/>
      <c r="AU20" s="1214" t="s">
        <v>939</v>
      </c>
      <c r="AV20" s="1215"/>
      <c r="AW20" s="1215"/>
      <c r="AX20" s="1215"/>
      <c r="AY20" s="1216"/>
    </row>
    <row r="21" spans="2:51" ht="32.25" customHeight="1" x14ac:dyDescent="0.15">
      <c r="B21" s="1250"/>
      <c r="C21" s="1251"/>
      <c r="D21" s="1251"/>
      <c r="E21" s="1251"/>
      <c r="F21" s="1251"/>
      <c r="G21" s="1252"/>
      <c r="H21" s="1205"/>
      <c r="I21" s="1206"/>
      <c r="J21" s="1206"/>
      <c r="K21" s="1206"/>
      <c r="L21" s="1206"/>
      <c r="M21" s="1206"/>
      <c r="N21" s="1206"/>
      <c r="O21" s="1206"/>
      <c r="P21" s="1206"/>
      <c r="Q21" s="1206"/>
      <c r="R21" s="1206"/>
      <c r="S21" s="1206"/>
      <c r="T21" s="1206"/>
      <c r="U21" s="1206"/>
      <c r="V21" s="1206"/>
      <c r="W21" s="1206"/>
      <c r="X21" s="1206"/>
      <c r="Y21" s="1207"/>
      <c r="Z21" s="1208" t="s">
        <v>940</v>
      </c>
      <c r="AA21" s="1209"/>
      <c r="AB21" s="1210"/>
      <c r="AC21" s="1221" t="s">
        <v>941</v>
      </c>
      <c r="AD21" s="1126"/>
      <c r="AE21" s="1127"/>
      <c r="AF21" s="1222"/>
      <c r="AG21" s="1223"/>
      <c r="AH21" s="1223"/>
      <c r="AI21" s="1223"/>
      <c r="AJ21" s="1224"/>
      <c r="AK21" s="1222"/>
      <c r="AL21" s="1223"/>
      <c r="AM21" s="1223"/>
      <c r="AN21" s="1223"/>
      <c r="AO21" s="1224"/>
      <c r="AP21" s="1225">
        <v>117.9</v>
      </c>
      <c r="AQ21" s="1225"/>
      <c r="AR21" s="1225"/>
      <c r="AS21" s="1225"/>
      <c r="AT21" s="1225"/>
      <c r="AU21" s="1111"/>
      <c r="AV21" s="1109"/>
      <c r="AW21" s="1109"/>
      <c r="AX21" s="1109"/>
      <c r="AY21" s="1226"/>
    </row>
    <row r="22" spans="2:51" ht="32.25" customHeight="1" x14ac:dyDescent="0.15">
      <c r="B22" s="1250"/>
      <c r="C22" s="1251"/>
      <c r="D22" s="1251"/>
      <c r="E22" s="1251"/>
      <c r="F22" s="1251"/>
      <c r="G22" s="1252"/>
      <c r="H22" s="1227" t="s">
        <v>942</v>
      </c>
      <c r="I22" s="1228"/>
      <c r="J22" s="1228"/>
      <c r="K22" s="1228"/>
      <c r="L22" s="1228"/>
      <c r="M22" s="1228"/>
      <c r="N22" s="1228"/>
      <c r="O22" s="1228"/>
      <c r="P22" s="1228"/>
      <c r="Q22" s="1228"/>
      <c r="R22" s="1228"/>
      <c r="S22" s="1228"/>
      <c r="T22" s="1228"/>
      <c r="U22" s="1228"/>
      <c r="V22" s="1228"/>
      <c r="W22" s="1228"/>
      <c r="X22" s="1228"/>
      <c r="Y22" s="1229"/>
      <c r="Z22" s="1208" t="s">
        <v>943</v>
      </c>
      <c r="AA22" s="1209"/>
      <c r="AB22" s="1210"/>
      <c r="AC22" s="1221" t="s">
        <v>944</v>
      </c>
      <c r="AD22" s="1126"/>
      <c r="AE22" s="1127"/>
      <c r="AF22" s="1232"/>
      <c r="AG22" s="1233"/>
      <c r="AH22" s="1233"/>
      <c r="AI22" s="1233"/>
      <c r="AJ22" s="1234"/>
      <c r="AK22" s="1232"/>
      <c r="AL22" s="1233"/>
      <c r="AM22" s="1233"/>
      <c r="AN22" s="1233"/>
      <c r="AO22" s="1234"/>
      <c r="AP22" s="1235" t="s">
        <v>945</v>
      </c>
      <c r="AQ22" s="1236"/>
      <c r="AR22" s="1236"/>
      <c r="AS22" s="1236"/>
      <c r="AT22" s="1237"/>
      <c r="AU22" s="1238" t="s">
        <v>946</v>
      </c>
      <c r="AV22" s="1109"/>
      <c r="AW22" s="1109"/>
      <c r="AX22" s="1109"/>
      <c r="AY22" s="1226"/>
    </row>
    <row r="23" spans="2:51" ht="32.25" customHeight="1" x14ac:dyDescent="0.15">
      <c r="B23" s="1250"/>
      <c r="C23" s="1251"/>
      <c r="D23" s="1251"/>
      <c r="E23" s="1251"/>
      <c r="F23" s="1251"/>
      <c r="G23" s="1252"/>
      <c r="H23" s="1230"/>
      <c r="I23" s="1107"/>
      <c r="J23" s="1107"/>
      <c r="K23" s="1107"/>
      <c r="L23" s="1107"/>
      <c r="M23" s="1107"/>
      <c r="N23" s="1107"/>
      <c r="O23" s="1107"/>
      <c r="P23" s="1107"/>
      <c r="Q23" s="1107"/>
      <c r="R23" s="1107"/>
      <c r="S23" s="1107"/>
      <c r="T23" s="1107"/>
      <c r="U23" s="1107"/>
      <c r="V23" s="1107"/>
      <c r="W23" s="1107"/>
      <c r="X23" s="1107"/>
      <c r="Y23" s="1231"/>
      <c r="Z23" s="1155" t="s">
        <v>28</v>
      </c>
      <c r="AA23" s="1156"/>
      <c r="AB23" s="1157"/>
      <c r="AC23" s="1239" t="s">
        <v>947</v>
      </c>
      <c r="AD23" s="1239"/>
      <c r="AE23" s="1239"/>
      <c r="AF23" s="1212"/>
      <c r="AG23" s="1212"/>
      <c r="AH23" s="1212"/>
      <c r="AI23" s="1212"/>
      <c r="AJ23" s="1212"/>
      <c r="AK23" s="1212"/>
      <c r="AL23" s="1212"/>
      <c r="AM23" s="1212"/>
      <c r="AN23" s="1212"/>
      <c r="AO23" s="1212"/>
      <c r="AP23" s="1240" t="s">
        <v>945</v>
      </c>
      <c r="AQ23" s="1240"/>
      <c r="AR23" s="1240"/>
      <c r="AS23" s="1240"/>
      <c r="AT23" s="1240"/>
      <c r="AU23" s="1241"/>
      <c r="AV23" s="1241"/>
      <c r="AW23" s="1241"/>
      <c r="AX23" s="1241"/>
      <c r="AY23" s="1242"/>
    </row>
    <row r="24" spans="2:51" ht="31.75" customHeight="1" x14ac:dyDescent="0.15">
      <c r="B24" s="1243" t="s">
        <v>29</v>
      </c>
      <c r="C24" s="1244"/>
      <c r="D24" s="1244"/>
      <c r="E24" s="1244"/>
      <c r="F24" s="1244"/>
      <c r="G24" s="1245"/>
      <c r="H24" s="1217" t="s">
        <v>30</v>
      </c>
      <c r="I24" s="1156"/>
      <c r="J24" s="1156"/>
      <c r="K24" s="1156"/>
      <c r="L24" s="1156"/>
      <c r="M24" s="1156"/>
      <c r="N24" s="1156"/>
      <c r="O24" s="1156"/>
      <c r="P24" s="1156"/>
      <c r="Q24" s="1156"/>
      <c r="R24" s="1156"/>
      <c r="S24" s="1156"/>
      <c r="T24" s="1156"/>
      <c r="U24" s="1156"/>
      <c r="V24" s="1156"/>
      <c r="W24" s="1156"/>
      <c r="X24" s="1156"/>
      <c r="Y24" s="1157"/>
      <c r="Z24" s="1218"/>
      <c r="AA24" s="1219"/>
      <c r="AB24" s="1220"/>
      <c r="AC24" s="1155" t="s">
        <v>26</v>
      </c>
      <c r="AD24" s="1156"/>
      <c r="AE24" s="1157"/>
      <c r="AF24" s="1199" t="s">
        <v>927</v>
      </c>
      <c r="AG24" s="1199"/>
      <c r="AH24" s="1199"/>
      <c r="AI24" s="1199"/>
      <c r="AJ24" s="1199"/>
      <c r="AK24" s="1199" t="s">
        <v>928</v>
      </c>
      <c r="AL24" s="1199"/>
      <c r="AM24" s="1199"/>
      <c r="AN24" s="1199"/>
      <c r="AO24" s="1199"/>
      <c r="AP24" s="1199" t="s">
        <v>929</v>
      </c>
      <c r="AQ24" s="1199"/>
      <c r="AR24" s="1199"/>
      <c r="AS24" s="1199"/>
      <c r="AT24" s="1199"/>
      <c r="AU24" s="1264" t="s">
        <v>31</v>
      </c>
      <c r="AV24" s="1265"/>
      <c r="AW24" s="1265"/>
      <c r="AX24" s="1265"/>
      <c r="AY24" s="1266"/>
    </row>
    <row r="25" spans="2:51" ht="34.549999999999997" customHeight="1" x14ac:dyDescent="0.15">
      <c r="B25" s="688"/>
      <c r="C25" s="689"/>
      <c r="D25" s="689"/>
      <c r="E25" s="689"/>
      <c r="F25" s="689"/>
      <c r="G25" s="689"/>
      <c r="H25" s="1267" t="s">
        <v>948</v>
      </c>
      <c r="I25" s="1262"/>
      <c r="J25" s="1262"/>
      <c r="K25" s="1262"/>
      <c r="L25" s="1262"/>
      <c r="M25" s="1262"/>
      <c r="N25" s="1262"/>
      <c r="O25" s="1262"/>
      <c r="P25" s="1262"/>
      <c r="Q25" s="1262"/>
      <c r="R25" s="1262"/>
      <c r="S25" s="1262"/>
      <c r="T25" s="1262"/>
      <c r="U25" s="1262"/>
      <c r="V25" s="1262"/>
      <c r="W25" s="1262"/>
      <c r="X25" s="1262"/>
      <c r="Y25" s="1268"/>
      <c r="Z25" s="1269" t="s">
        <v>32</v>
      </c>
      <c r="AA25" s="1270"/>
      <c r="AB25" s="1271"/>
      <c r="AC25" s="1275" t="s">
        <v>944</v>
      </c>
      <c r="AD25" s="1276"/>
      <c r="AE25" s="1277"/>
      <c r="AF25" s="1212"/>
      <c r="AG25" s="1212"/>
      <c r="AH25" s="1212"/>
      <c r="AI25" s="1212"/>
      <c r="AJ25" s="1212"/>
      <c r="AK25" s="1212"/>
      <c r="AL25" s="1212"/>
      <c r="AM25" s="1212"/>
      <c r="AN25" s="1212"/>
      <c r="AO25" s="1212"/>
      <c r="AP25" s="1281" t="s">
        <v>949</v>
      </c>
      <c r="AQ25" s="1239"/>
      <c r="AR25" s="1239"/>
      <c r="AS25" s="1239"/>
      <c r="AT25" s="1239"/>
      <c r="AU25" s="1253" t="s">
        <v>950</v>
      </c>
      <c r="AV25" s="1254"/>
      <c r="AW25" s="1254"/>
      <c r="AX25" s="1254"/>
      <c r="AY25" s="1255"/>
    </row>
    <row r="26" spans="2:51" ht="34.549999999999997" customHeight="1" x14ac:dyDescent="0.15">
      <c r="B26" s="688"/>
      <c r="C26" s="689"/>
      <c r="D26" s="689"/>
      <c r="E26" s="689"/>
      <c r="F26" s="689"/>
      <c r="G26" s="689"/>
      <c r="H26" s="1282" t="s">
        <v>951</v>
      </c>
      <c r="I26" s="1283"/>
      <c r="J26" s="1283"/>
      <c r="K26" s="1283"/>
      <c r="L26" s="1283"/>
      <c r="M26" s="1283"/>
      <c r="N26" s="1283"/>
      <c r="O26" s="1283"/>
      <c r="P26" s="1283"/>
      <c r="Q26" s="1283"/>
      <c r="R26" s="1283"/>
      <c r="S26" s="1283"/>
      <c r="T26" s="1283"/>
      <c r="U26" s="1283"/>
      <c r="V26" s="1283"/>
      <c r="W26" s="1283"/>
      <c r="X26" s="1283"/>
      <c r="Y26" s="1284"/>
      <c r="Z26" s="1272"/>
      <c r="AA26" s="1273"/>
      <c r="AB26" s="1274"/>
      <c r="AC26" s="1278"/>
      <c r="AD26" s="1279"/>
      <c r="AE26" s="1280"/>
      <c r="AF26" s="1212"/>
      <c r="AG26" s="1212"/>
      <c r="AH26" s="1212"/>
      <c r="AI26" s="1212"/>
      <c r="AJ26" s="1212"/>
      <c r="AK26" s="1212"/>
      <c r="AL26" s="1212"/>
      <c r="AM26" s="1212"/>
      <c r="AN26" s="1212"/>
      <c r="AO26" s="1212"/>
      <c r="AP26" s="1214" t="s">
        <v>952</v>
      </c>
      <c r="AQ26" s="1215"/>
      <c r="AR26" s="1215"/>
      <c r="AS26" s="1215"/>
      <c r="AT26" s="1215"/>
      <c r="AU26" s="1253" t="s">
        <v>953</v>
      </c>
      <c r="AV26" s="1254"/>
      <c r="AW26" s="1254"/>
      <c r="AX26" s="1254"/>
      <c r="AY26" s="1255"/>
    </row>
    <row r="27" spans="2:51" ht="52.4" customHeight="1" x14ac:dyDescent="0.15">
      <c r="B27" s="1243" t="s">
        <v>34</v>
      </c>
      <c r="C27" s="1256"/>
      <c r="D27" s="1256"/>
      <c r="E27" s="1256"/>
      <c r="F27" s="1256"/>
      <c r="G27" s="1256"/>
      <c r="H27" s="599" t="s">
        <v>954</v>
      </c>
      <c r="I27" s="600"/>
      <c r="J27" s="600"/>
      <c r="K27" s="600"/>
      <c r="L27" s="600"/>
      <c r="M27" s="600"/>
      <c r="N27" s="600"/>
      <c r="O27" s="600"/>
      <c r="P27" s="600"/>
      <c r="Q27" s="600"/>
      <c r="R27" s="600"/>
      <c r="S27" s="600"/>
      <c r="T27" s="600"/>
      <c r="U27" s="600"/>
      <c r="V27" s="600"/>
      <c r="W27" s="600"/>
      <c r="X27" s="600"/>
      <c r="Y27" s="1257"/>
      <c r="Z27" s="1258" t="s">
        <v>35</v>
      </c>
      <c r="AA27" s="1259"/>
      <c r="AB27" s="1260"/>
      <c r="AC27" s="1261" t="s">
        <v>955</v>
      </c>
      <c r="AD27" s="1262"/>
      <c r="AE27" s="1262"/>
      <c r="AF27" s="1262"/>
      <c r="AG27" s="1262"/>
      <c r="AH27" s="1262"/>
      <c r="AI27" s="1262"/>
      <c r="AJ27" s="1262"/>
      <c r="AK27" s="1262"/>
      <c r="AL27" s="1262"/>
      <c r="AM27" s="1262"/>
      <c r="AN27" s="1262"/>
      <c r="AO27" s="1262"/>
      <c r="AP27" s="1262"/>
      <c r="AQ27" s="1262"/>
      <c r="AR27" s="1262"/>
      <c r="AS27" s="1262"/>
      <c r="AT27" s="1262"/>
      <c r="AU27" s="1262"/>
      <c r="AV27" s="1262"/>
      <c r="AW27" s="1262"/>
      <c r="AX27" s="1262"/>
      <c r="AY27" s="1263"/>
    </row>
    <row r="28" spans="2:51" ht="23.1" customHeight="1" x14ac:dyDescent="0.15">
      <c r="B28" s="1317" t="s">
        <v>36</v>
      </c>
      <c r="C28" s="1318"/>
      <c r="D28" s="1323" t="s">
        <v>37</v>
      </c>
      <c r="E28" s="1324"/>
      <c r="F28" s="1324"/>
      <c r="G28" s="1324"/>
      <c r="H28" s="1324"/>
      <c r="I28" s="1324"/>
      <c r="J28" s="1324"/>
      <c r="K28" s="1324"/>
      <c r="L28" s="1325"/>
      <c r="M28" s="1326" t="s">
        <v>38</v>
      </c>
      <c r="N28" s="1326"/>
      <c r="O28" s="1326"/>
      <c r="P28" s="1326"/>
      <c r="Q28" s="1326"/>
      <c r="R28" s="1326"/>
      <c r="S28" s="1327" t="s">
        <v>931</v>
      </c>
      <c r="T28" s="1327"/>
      <c r="U28" s="1327"/>
      <c r="V28" s="1327"/>
      <c r="W28" s="1327"/>
      <c r="X28" s="1327"/>
      <c r="Y28" s="1328" t="s">
        <v>39</v>
      </c>
      <c r="Z28" s="1324"/>
      <c r="AA28" s="1324"/>
      <c r="AB28" s="1324"/>
      <c r="AC28" s="1324"/>
      <c r="AD28" s="1324"/>
      <c r="AE28" s="1324"/>
      <c r="AF28" s="1324"/>
      <c r="AG28" s="1324"/>
      <c r="AH28" s="1324"/>
      <c r="AI28" s="1324"/>
      <c r="AJ28" s="1324"/>
      <c r="AK28" s="1324"/>
      <c r="AL28" s="1324"/>
      <c r="AM28" s="1324"/>
      <c r="AN28" s="1324"/>
      <c r="AO28" s="1324"/>
      <c r="AP28" s="1324"/>
      <c r="AQ28" s="1324"/>
      <c r="AR28" s="1324"/>
      <c r="AS28" s="1324"/>
      <c r="AT28" s="1324"/>
      <c r="AU28" s="1324"/>
      <c r="AV28" s="1324"/>
      <c r="AW28" s="1324"/>
      <c r="AX28" s="1324"/>
      <c r="AY28" s="1329"/>
    </row>
    <row r="29" spans="2:51" ht="33.049999999999997" customHeight="1" x14ac:dyDescent="0.15">
      <c r="B29" s="1319"/>
      <c r="C29" s="1320"/>
      <c r="D29" s="1330" t="s">
        <v>956</v>
      </c>
      <c r="E29" s="1331"/>
      <c r="F29" s="1331"/>
      <c r="G29" s="1331"/>
      <c r="H29" s="1331"/>
      <c r="I29" s="1331"/>
      <c r="J29" s="1331"/>
      <c r="K29" s="1331"/>
      <c r="L29" s="1332"/>
      <c r="M29" s="1333">
        <v>44</v>
      </c>
      <c r="N29" s="1334"/>
      <c r="O29" s="1334"/>
      <c r="P29" s="1334"/>
      <c r="Q29" s="1334"/>
      <c r="R29" s="1335"/>
      <c r="S29" s="1336">
        <v>35</v>
      </c>
      <c r="T29" s="1337"/>
      <c r="U29" s="1337"/>
      <c r="V29" s="1337"/>
      <c r="W29" s="1337"/>
      <c r="X29" s="1338"/>
      <c r="Y29" s="1339" t="s">
        <v>957</v>
      </c>
      <c r="Z29" s="1340"/>
      <c r="AA29" s="1340"/>
      <c r="AB29" s="1340"/>
      <c r="AC29" s="1340"/>
      <c r="AD29" s="1340"/>
      <c r="AE29" s="1340"/>
      <c r="AF29" s="1340"/>
      <c r="AG29" s="1340"/>
      <c r="AH29" s="1340"/>
      <c r="AI29" s="1340"/>
      <c r="AJ29" s="1340"/>
      <c r="AK29" s="1340"/>
      <c r="AL29" s="1340"/>
      <c r="AM29" s="1340"/>
      <c r="AN29" s="1340"/>
      <c r="AO29" s="1340"/>
      <c r="AP29" s="1340"/>
      <c r="AQ29" s="1340"/>
      <c r="AR29" s="1340"/>
      <c r="AS29" s="1340"/>
      <c r="AT29" s="1340"/>
      <c r="AU29" s="1340"/>
      <c r="AV29" s="1340"/>
      <c r="AW29" s="1340"/>
      <c r="AX29" s="1340"/>
      <c r="AY29" s="1341"/>
    </row>
    <row r="30" spans="2:51" ht="33.049999999999997" customHeight="1" x14ac:dyDescent="0.15">
      <c r="B30" s="1319"/>
      <c r="C30" s="1320"/>
      <c r="D30" s="1300" t="s">
        <v>958</v>
      </c>
      <c r="E30" s="1301"/>
      <c r="F30" s="1301"/>
      <c r="G30" s="1301"/>
      <c r="H30" s="1301"/>
      <c r="I30" s="1301"/>
      <c r="J30" s="1301"/>
      <c r="K30" s="1301"/>
      <c r="L30" s="1302"/>
      <c r="M30" s="1288">
        <v>1024</v>
      </c>
      <c r="N30" s="1289"/>
      <c r="O30" s="1289"/>
      <c r="P30" s="1289"/>
      <c r="Q30" s="1289"/>
      <c r="R30" s="1290"/>
      <c r="S30" s="1297">
        <v>653</v>
      </c>
      <c r="T30" s="1298"/>
      <c r="U30" s="1298"/>
      <c r="V30" s="1298"/>
      <c r="W30" s="1298"/>
      <c r="X30" s="1299"/>
      <c r="Y30" s="1294"/>
      <c r="Z30" s="1295"/>
      <c r="AA30" s="1295"/>
      <c r="AB30" s="1295"/>
      <c r="AC30" s="1295"/>
      <c r="AD30" s="1295"/>
      <c r="AE30" s="1295"/>
      <c r="AF30" s="1295"/>
      <c r="AG30" s="1295"/>
      <c r="AH30" s="1295"/>
      <c r="AI30" s="1295"/>
      <c r="AJ30" s="1295"/>
      <c r="AK30" s="1295"/>
      <c r="AL30" s="1295"/>
      <c r="AM30" s="1295"/>
      <c r="AN30" s="1295"/>
      <c r="AO30" s="1295"/>
      <c r="AP30" s="1295"/>
      <c r="AQ30" s="1295"/>
      <c r="AR30" s="1295"/>
      <c r="AS30" s="1295"/>
      <c r="AT30" s="1295"/>
      <c r="AU30" s="1295"/>
      <c r="AV30" s="1295"/>
      <c r="AW30" s="1295"/>
      <c r="AX30" s="1295"/>
      <c r="AY30" s="1296"/>
    </row>
    <row r="31" spans="2:51" ht="33.049999999999997" customHeight="1" x14ac:dyDescent="0.15">
      <c r="B31" s="1319"/>
      <c r="C31" s="1320"/>
      <c r="D31" s="1285" t="s">
        <v>959</v>
      </c>
      <c r="E31" s="1286"/>
      <c r="F31" s="1286"/>
      <c r="G31" s="1286"/>
      <c r="H31" s="1286"/>
      <c r="I31" s="1286"/>
      <c r="J31" s="1286"/>
      <c r="K31" s="1286"/>
      <c r="L31" s="1287"/>
      <c r="M31" s="1288">
        <v>18</v>
      </c>
      <c r="N31" s="1289"/>
      <c r="O31" s="1289"/>
      <c r="P31" s="1289"/>
      <c r="Q31" s="1289"/>
      <c r="R31" s="1290"/>
      <c r="S31" s="1297">
        <v>12</v>
      </c>
      <c r="T31" s="1298"/>
      <c r="U31" s="1298"/>
      <c r="V31" s="1298"/>
      <c r="W31" s="1298"/>
      <c r="X31" s="1299"/>
      <c r="Y31" s="1294"/>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6"/>
    </row>
    <row r="32" spans="2:51" ht="33.049999999999997" customHeight="1" x14ac:dyDescent="0.15">
      <c r="B32" s="1319"/>
      <c r="C32" s="1320"/>
      <c r="D32" s="1285"/>
      <c r="E32" s="1286"/>
      <c r="F32" s="1286"/>
      <c r="G32" s="1286"/>
      <c r="H32" s="1286"/>
      <c r="I32" s="1286"/>
      <c r="J32" s="1286"/>
      <c r="K32" s="1286"/>
      <c r="L32" s="1287"/>
      <c r="M32" s="1288"/>
      <c r="N32" s="1289"/>
      <c r="O32" s="1289"/>
      <c r="P32" s="1289"/>
      <c r="Q32" s="1289"/>
      <c r="R32" s="1290"/>
      <c r="S32" s="1291"/>
      <c r="T32" s="1292"/>
      <c r="U32" s="1292"/>
      <c r="V32" s="1292"/>
      <c r="W32" s="1292"/>
      <c r="X32" s="1293"/>
      <c r="Y32" s="1294"/>
      <c r="Z32" s="1295"/>
      <c r="AA32" s="1295"/>
      <c r="AB32" s="1295"/>
      <c r="AC32" s="1295"/>
      <c r="AD32" s="1295"/>
      <c r="AE32" s="1295"/>
      <c r="AF32" s="1295"/>
      <c r="AG32" s="1295"/>
      <c r="AH32" s="1295"/>
      <c r="AI32" s="1295"/>
      <c r="AJ32" s="1295"/>
      <c r="AK32" s="1295"/>
      <c r="AL32" s="1295"/>
      <c r="AM32" s="1295"/>
      <c r="AN32" s="1295"/>
      <c r="AO32" s="1295"/>
      <c r="AP32" s="1295"/>
      <c r="AQ32" s="1295"/>
      <c r="AR32" s="1295"/>
      <c r="AS32" s="1295"/>
      <c r="AT32" s="1295"/>
      <c r="AU32" s="1295"/>
      <c r="AV32" s="1295"/>
      <c r="AW32" s="1295"/>
      <c r="AX32" s="1295"/>
      <c r="AY32" s="1296"/>
    </row>
    <row r="33" spans="1:51" ht="33.049999999999997" customHeight="1" x14ac:dyDescent="0.15">
      <c r="B33" s="1319"/>
      <c r="C33" s="1320"/>
      <c r="D33" s="1285"/>
      <c r="E33" s="1286"/>
      <c r="F33" s="1286"/>
      <c r="G33" s="1286"/>
      <c r="H33" s="1286"/>
      <c r="I33" s="1286"/>
      <c r="J33" s="1286"/>
      <c r="K33" s="1286"/>
      <c r="L33" s="1287"/>
      <c r="M33" s="1288"/>
      <c r="N33" s="1289"/>
      <c r="O33" s="1289"/>
      <c r="P33" s="1289"/>
      <c r="Q33" s="1289"/>
      <c r="R33" s="1290"/>
      <c r="S33" s="1291"/>
      <c r="T33" s="1292"/>
      <c r="U33" s="1292"/>
      <c r="V33" s="1292"/>
      <c r="W33" s="1292"/>
      <c r="X33" s="1293"/>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23.1" customHeight="1" x14ac:dyDescent="0.15">
      <c r="B34" s="1321"/>
      <c r="C34" s="1322"/>
      <c r="D34" s="1303" t="s">
        <v>21</v>
      </c>
      <c r="E34" s="1304"/>
      <c r="F34" s="1304"/>
      <c r="G34" s="1304"/>
      <c r="H34" s="1304"/>
      <c r="I34" s="1304"/>
      <c r="J34" s="1304"/>
      <c r="K34" s="1304"/>
      <c r="L34" s="1305"/>
      <c r="M34" s="1306">
        <v>1068</v>
      </c>
      <c r="N34" s="1307"/>
      <c r="O34" s="1307"/>
      <c r="P34" s="1307"/>
      <c r="Q34" s="1307"/>
      <c r="R34" s="1308"/>
      <c r="S34" s="1309">
        <v>700</v>
      </c>
      <c r="T34" s="1307"/>
      <c r="U34" s="1307"/>
      <c r="V34" s="1307"/>
      <c r="W34" s="1307"/>
      <c r="X34" s="1308"/>
      <c r="Y34" s="1310"/>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2"/>
    </row>
    <row r="35" spans="1:51" ht="2.95" customHeight="1" x14ac:dyDescent="0.15">
      <c r="A35" s="35"/>
      <c r="B35" s="2"/>
      <c r="C35" s="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02"/>
      <c r="AB35" s="102"/>
      <c r="AC35" s="102"/>
      <c r="AD35" s="102"/>
      <c r="AE35" s="102"/>
      <c r="AF35" s="102"/>
      <c r="AG35" s="102"/>
      <c r="AH35" s="102"/>
      <c r="AI35" s="102"/>
      <c r="AJ35" s="102"/>
      <c r="AK35" s="102"/>
      <c r="AL35" s="102"/>
      <c r="AM35" s="102"/>
      <c r="AN35" s="102"/>
      <c r="AO35" s="102"/>
      <c r="AP35" s="102"/>
      <c r="AQ35" s="102"/>
      <c r="AR35" s="102"/>
      <c r="AS35" s="102"/>
      <c r="AT35" s="102"/>
      <c r="AU35" s="102"/>
      <c r="AV35" s="102"/>
      <c r="AW35" s="102"/>
      <c r="AX35" s="102"/>
      <c r="AY35" s="102"/>
    </row>
    <row r="36" spans="1:51" ht="2.95" customHeight="1" thickBot="1" x14ac:dyDescent="0.2">
      <c r="A36" s="35"/>
      <c r="B36" s="3"/>
      <c r="C36" s="3"/>
      <c r="D36" s="37"/>
      <c r="E36" s="37"/>
      <c r="F36" s="37"/>
      <c r="G36" s="37"/>
      <c r="H36" s="37"/>
      <c r="I36" s="37"/>
      <c r="J36" s="37"/>
      <c r="K36" s="37"/>
      <c r="L36" s="37"/>
      <c r="M36" s="37"/>
      <c r="N36" s="37"/>
      <c r="O36" s="37"/>
      <c r="P36" s="37"/>
      <c r="Q36" s="37"/>
      <c r="R36" s="37"/>
      <c r="S36" s="37"/>
      <c r="T36" s="37"/>
      <c r="U36" s="37"/>
      <c r="V36" s="37"/>
      <c r="W36" s="37"/>
      <c r="X36" s="37"/>
      <c r="Y36" s="37"/>
      <c r="Z36" s="37"/>
      <c r="AA36" s="37"/>
      <c r="AB36" s="37"/>
      <c r="AC36" s="37"/>
      <c r="AD36" s="37"/>
      <c r="AE36" s="37"/>
      <c r="AF36" s="37"/>
      <c r="AG36" s="37"/>
      <c r="AH36" s="37"/>
      <c r="AI36" s="37"/>
      <c r="AJ36" s="37"/>
      <c r="AK36" s="37"/>
      <c r="AL36" s="37"/>
      <c r="AM36" s="37"/>
      <c r="AN36" s="37"/>
      <c r="AO36" s="37"/>
      <c r="AP36" s="37"/>
      <c r="AQ36" s="37"/>
      <c r="AR36" s="37"/>
      <c r="AS36" s="37"/>
      <c r="AT36" s="37"/>
      <c r="AU36" s="37"/>
      <c r="AV36" s="37"/>
      <c r="AW36" s="37"/>
      <c r="AX36" s="37"/>
      <c r="AY36" s="37"/>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1313" t="s">
        <v>42</v>
      </c>
      <c r="E38" s="576"/>
      <c r="F38" s="576"/>
      <c r="G38" s="576"/>
      <c r="H38" s="576"/>
      <c r="I38" s="576"/>
      <c r="J38" s="576"/>
      <c r="K38" s="576"/>
      <c r="L38" s="576"/>
      <c r="M38" s="576"/>
      <c r="N38" s="576"/>
      <c r="O38" s="576"/>
      <c r="P38" s="576"/>
      <c r="Q38" s="576"/>
      <c r="R38" s="576"/>
      <c r="S38" s="576"/>
      <c r="T38" s="576"/>
      <c r="U38" s="576"/>
      <c r="V38" s="576"/>
      <c r="W38" s="576"/>
      <c r="X38" s="576"/>
      <c r="Y38" s="576"/>
      <c r="Z38" s="576"/>
      <c r="AA38" s="576"/>
      <c r="AB38" s="576"/>
      <c r="AC38" s="576"/>
      <c r="AD38" s="576"/>
      <c r="AE38" s="576"/>
      <c r="AF38" s="576"/>
      <c r="AG38" s="576"/>
      <c r="AH38" s="576"/>
      <c r="AI38" s="576"/>
      <c r="AJ38" s="576"/>
      <c r="AK38" s="576"/>
      <c r="AL38" s="576"/>
      <c r="AM38" s="576"/>
      <c r="AN38" s="576"/>
      <c r="AO38" s="576"/>
      <c r="AP38" s="576"/>
      <c r="AQ38" s="576"/>
      <c r="AR38" s="576"/>
      <c r="AS38" s="576"/>
      <c r="AT38" s="576"/>
      <c r="AU38" s="576"/>
      <c r="AV38" s="576"/>
      <c r="AW38" s="576"/>
      <c r="AX38" s="576"/>
      <c r="AY38" s="577"/>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1314"/>
      <c r="E40" s="1315"/>
      <c r="F40" s="1315"/>
      <c r="G40" s="1315"/>
      <c r="H40" s="1315"/>
      <c r="I40" s="1315"/>
      <c r="J40" s="1315"/>
      <c r="K40" s="1315"/>
      <c r="L40" s="1315"/>
      <c r="M40" s="1315"/>
      <c r="N40" s="1315"/>
      <c r="O40" s="1315"/>
      <c r="P40" s="1315"/>
      <c r="Q40" s="1315"/>
      <c r="R40" s="1315"/>
      <c r="S40" s="1315"/>
      <c r="T40" s="1315"/>
      <c r="U40" s="1315"/>
      <c r="V40" s="1315"/>
      <c r="W40" s="1315"/>
      <c r="X40" s="1315"/>
      <c r="Y40" s="1315"/>
      <c r="Z40" s="1315"/>
      <c r="AA40" s="1315"/>
      <c r="AB40" s="1315"/>
      <c r="AC40" s="1315"/>
      <c r="AD40" s="1315"/>
      <c r="AE40" s="1315"/>
      <c r="AF40" s="1315"/>
      <c r="AG40" s="1315"/>
      <c r="AH40" s="1315"/>
      <c r="AI40" s="1315"/>
      <c r="AJ40" s="1315"/>
      <c r="AK40" s="1315"/>
      <c r="AL40" s="1315"/>
      <c r="AM40" s="1315"/>
      <c r="AN40" s="1315"/>
      <c r="AO40" s="1315"/>
      <c r="AP40" s="1315"/>
      <c r="AQ40" s="1315"/>
      <c r="AR40" s="1315"/>
      <c r="AS40" s="1315"/>
      <c r="AT40" s="1315"/>
      <c r="AU40" s="1315"/>
      <c r="AV40" s="1315"/>
      <c r="AW40" s="1315"/>
      <c r="AX40" s="1315"/>
      <c r="AY40" s="1316"/>
    </row>
    <row r="41" spans="1:51" ht="20.95" hidden="1" customHeight="1" x14ac:dyDescent="0.15">
      <c r="A41" s="38"/>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38"/>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38"/>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38"/>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960</v>
      </c>
      <c r="AI44" s="606"/>
      <c r="AJ44" s="606"/>
      <c r="AK44" s="606"/>
      <c r="AL44" s="606"/>
      <c r="AM44" s="606"/>
      <c r="AN44" s="606"/>
      <c r="AO44" s="606"/>
      <c r="AP44" s="606"/>
      <c r="AQ44" s="606"/>
      <c r="AR44" s="606"/>
      <c r="AS44" s="606"/>
      <c r="AT44" s="606"/>
      <c r="AU44" s="606"/>
      <c r="AV44" s="606"/>
      <c r="AW44" s="606"/>
      <c r="AX44" s="606"/>
      <c r="AY44" s="609"/>
    </row>
    <row r="45" spans="1:51" ht="40.6" customHeight="1" x14ac:dyDescent="0.15">
      <c r="A45" s="38"/>
      <c r="B45" s="565" t="s">
        <v>49</v>
      </c>
      <c r="C45" s="566"/>
      <c r="D45" s="571" t="s">
        <v>838</v>
      </c>
      <c r="E45" s="1342"/>
      <c r="F45" s="1342"/>
      <c r="G45" s="1343"/>
      <c r="H45" s="574" t="s">
        <v>51</v>
      </c>
      <c r="I45" s="1342"/>
      <c r="J45" s="1342"/>
      <c r="K45" s="1342"/>
      <c r="L45" s="1342"/>
      <c r="M45" s="1342"/>
      <c r="N45" s="1342"/>
      <c r="O45" s="1342"/>
      <c r="P45" s="1342"/>
      <c r="Q45" s="1342"/>
      <c r="R45" s="1342"/>
      <c r="S45" s="1342"/>
      <c r="T45" s="1342"/>
      <c r="U45" s="1342"/>
      <c r="V45" s="1342"/>
      <c r="W45" s="1342"/>
      <c r="X45" s="1342"/>
      <c r="Y45" s="1342"/>
      <c r="Z45" s="1342"/>
      <c r="AA45" s="1342"/>
      <c r="AB45" s="1342"/>
      <c r="AC45" s="1342"/>
      <c r="AD45" s="1342"/>
      <c r="AE45" s="1342"/>
      <c r="AF45" s="1342"/>
      <c r="AG45" s="1343"/>
      <c r="AH45" s="1344" t="s">
        <v>961</v>
      </c>
      <c r="AI45" s="1345"/>
      <c r="AJ45" s="1345"/>
      <c r="AK45" s="1345"/>
      <c r="AL45" s="1345"/>
      <c r="AM45" s="1345"/>
      <c r="AN45" s="1345"/>
      <c r="AO45" s="1345"/>
      <c r="AP45" s="1345"/>
      <c r="AQ45" s="1345"/>
      <c r="AR45" s="1345"/>
      <c r="AS45" s="1345"/>
      <c r="AT45" s="1345"/>
      <c r="AU45" s="1345"/>
      <c r="AV45" s="1345"/>
      <c r="AW45" s="1345"/>
      <c r="AX45" s="1345"/>
      <c r="AY45" s="1346"/>
    </row>
    <row r="46" spans="1:51" ht="40.6" customHeight="1" x14ac:dyDescent="0.15">
      <c r="A46" s="38"/>
      <c r="B46" s="567"/>
      <c r="C46" s="568"/>
      <c r="D46" s="584" t="s">
        <v>838</v>
      </c>
      <c r="E46" s="1353"/>
      <c r="F46" s="1353"/>
      <c r="G46" s="1354"/>
      <c r="H46" s="587" t="s">
        <v>962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1347"/>
      <c r="AI46" s="1348"/>
      <c r="AJ46" s="1348"/>
      <c r="AK46" s="1348"/>
      <c r="AL46" s="1348"/>
      <c r="AM46" s="1348"/>
      <c r="AN46" s="1348"/>
      <c r="AO46" s="1348"/>
      <c r="AP46" s="1348"/>
      <c r="AQ46" s="1348"/>
      <c r="AR46" s="1348"/>
      <c r="AS46" s="1348"/>
      <c r="AT46" s="1348"/>
      <c r="AU46" s="1348"/>
      <c r="AV46" s="1348"/>
      <c r="AW46" s="1348"/>
      <c r="AX46" s="1348"/>
      <c r="AY46" s="1349"/>
    </row>
    <row r="47" spans="1:51" ht="40.6" customHeight="1" x14ac:dyDescent="0.15">
      <c r="A47" s="38"/>
      <c r="B47" s="569"/>
      <c r="C47" s="570"/>
      <c r="D47" s="1355" t="s">
        <v>838</v>
      </c>
      <c r="E47" s="1356"/>
      <c r="F47" s="1356"/>
      <c r="G47" s="1357"/>
      <c r="H47" s="593" t="s">
        <v>738</v>
      </c>
      <c r="I47" s="1358"/>
      <c r="J47" s="1358"/>
      <c r="K47" s="1358"/>
      <c r="L47" s="1358"/>
      <c r="M47" s="1358"/>
      <c r="N47" s="1358"/>
      <c r="O47" s="1358"/>
      <c r="P47" s="1358"/>
      <c r="Q47" s="1358"/>
      <c r="R47" s="1358"/>
      <c r="S47" s="1358"/>
      <c r="T47" s="1358"/>
      <c r="U47" s="1358"/>
      <c r="V47" s="1358"/>
      <c r="W47" s="1358"/>
      <c r="X47" s="1358"/>
      <c r="Y47" s="1358"/>
      <c r="Z47" s="1358"/>
      <c r="AA47" s="1358"/>
      <c r="AB47" s="1358"/>
      <c r="AC47" s="1358"/>
      <c r="AD47" s="1358"/>
      <c r="AE47" s="1358"/>
      <c r="AF47" s="1358"/>
      <c r="AG47" s="1359"/>
      <c r="AH47" s="1350"/>
      <c r="AI47" s="1351"/>
      <c r="AJ47" s="1351"/>
      <c r="AK47" s="1351"/>
      <c r="AL47" s="1351"/>
      <c r="AM47" s="1351"/>
      <c r="AN47" s="1351"/>
      <c r="AO47" s="1351"/>
      <c r="AP47" s="1351"/>
      <c r="AQ47" s="1351"/>
      <c r="AR47" s="1351"/>
      <c r="AS47" s="1351"/>
      <c r="AT47" s="1351"/>
      <c r="AU47" s="1351"/>
      <c r="AV47" s="1351"/>
      <c r="AW47" s="1351"/>
      <c r="AX47" s="1351"/>
      <c r="AY47" s="1352"/>
    </row>
    <row r="48" spans="1:51" ht="26.2" customHeight="1" x14ac:dyDescent="0.15">
      <c r="A48" s="38"/>
      <c r="B48" s="567" t="s">
        <v>53</v>
      </c>
      <c r="C48" s="568"/>
      <c r="D48" s="610" t="s">
        <v>840</v>
      </c>
      <c r="E48" s="1360"/>
      <c r="F48" s="1360"/>
      <c r="G48" s="1361"/>
      <c r="H48" s="574" t="s">
        <v>54</v>
      </c>
      <c r="I48" s="1342"/>
      <c r="J48" s="1342"/>
      <c r="K48" s="1342"/>
      <c r="L48" s="1342"/>
      <c r="M48" s="1342"/>
      <c r="N48" s="1342"/>
      <c r="O48" s="1342"/>
      <c r="P48" s="1342"/>
      <c r="Q48" s="1342"/>
      <c r="R48" s="1342"/>
      <c r="S48" s="1342"/>
      <c r="T48" s="1342"/>
      <c r="U48" s="1342"/>
      <c r="V48" s="1342"/>
      <c r="W48" s="1342"/>
      <c r="X48" s="1342"/>
      <c r="Y48" s="1342"/>
      <c r="Z48" s="1342"/>
      <c r="AA48" s="1342"/>
      <c r="AB48" s="1342"/>
      <c r="AC48" s="1342"/>
      <c r="AD48" s="1342"/>
      <c r="AE48" s="1342"/>
      <c r="AF48" s="1342"/>
      <c r="AG48" s="1343"/>
      <c r="AH48" s="1362" t="s">
        <v>963</v>
      </c>
      <c r="AI48" s="1363"/>
      <c r="AJ48" s="1363"/>
      <c r="AK48" s="1363"/>
      <c r="AL48" s="1363"/>
      <c r="AM48" s="1363"/>
      <c r="AN48" s="1363"/>
      <c r="AO48" s="1363"/>
      <c r="AP48" s="1363"/>
      <c r="AQ48" s="1363"/>
      <c r="AR48" s="1363"/>
      <c r="AS48" s="1363"/>
      <c r="AT48" s="1363"/>
      <c r="AU48" s="1363"/>
      <c r="AV48" s="1363"/>
      <c r="AW48" s="1363"/>
      <c r="AX48" s="1363"/>
      <c r="AY48" s="1364"/>
    </row>
    <row r="49" spans="1:51" ht="26.2" customHeight="1" x14ac:dyDescent="0.15">
      <c r="A49" s="38"/>
      <c r="B49" s="567"/>
      <c r="C49" s="568"/>
      <c r="D49" s="627" t="s">
        <v>964</v>
      </c>
      <c r="E49" s="1371"/>
      <c r="F49" s="1371"/>
      <c r="G49" s="1372"/>
      <c r="H49" s="625" t="s">
        <v>739</v>
      </c>
      <c r="I49" s="1353"/>
      <c r="J49" s="1353"/>
      <c r="K49" s="1353"/>
      <c r="L49" s="1353"/>
      <c r="M49" s="1353"/>
      <c r="N49" s="1353"/>
      <c r="O49" s="1353"/>
      <c r="P49" s="1353"/>
      <c r="Q49" s="1353"/>
      <c r="R49" s="1353"/>
      <c r="S49" s="1353"/>
      <c r="T49" s="1353"/>
      <c r="U49" s="1353"/>
      <c r="V49" s="1353"/>
      <c r="W49" s="1353"/>
      <c r="X49" s="1353"/>
      <c r="Y49" s="1353"/>
      <c r="Z49" s="1353"/>
      <c r="AA49" s="1353"/>
      <c r="AB49" s="1353"/>
      <c r="AC49" s="1353"/>
      <c r="AD49" s="1353"/>
      <c r="AE49" s="1353"/>
      <c r="AF49" s="1353"/>
      <c r="AG49" s="1354"/>
      <c r="AH49" s="1365"/>
      <c r="AI49" s="1366"/>
      <c r="AJ49" s="1366"/>
      <c r="AK49" s="1366"/>
      <c r="AL49" s="1366"/>
      <c r="AM49" s="1366"/>
      <c r="AN49" s="1366"/>
      <c r="AO49" s="1366"/>
      <c r="AP49" s="1366"/>
      <c r="AQ49" s="1366"/>
      <c r="AR49" s="1366"/>
      <c r="AS49" s="1366"/>
      <c r="AT49" s="1366"/>
      <c r="AU49" s="1366"/>
      <c r="AV49" s="1366"/>
      <c r="AW49" s="1366"/>
      <c r="AX49" s="1366"/>
      <c r="AY49" s="1367"/>
    </row>
    <row r="50" spans="1:51" ht="26.2" customHeight="1" x14ac:dyDescent="0.15">
      <c r="A50" s="38"/>
      <c r="B50" s="567"/>
      <c r="C50" s="568"/>
      <c r="D50" s="627" t="s">
        <v>838</v>
      </c>
      <c r="E50" s="1371"/>
      <c r="F50" s="1371"/>
      <c r="G50" s="1372"/>
      <c r="H50" s="625" t="s">
        <v>55</v>
      </c>
      <c r="I50" s="1353"/>
      <c r="J50" s="1353"/>
      <c r="K50" s="1353"/>
      <c r="L50" s="1353"/>
      <c r="M50" s="1353"/>
      <c r="N50" s="1353"/>
      <c r="O50" s="1353"/>
      <c r="P50" s="1353"/>
      <c r="Q50" s="1353"/>
      <c r="R50" s="1353"/>
      <c r="S50" s="1353"/>
      <c r="T50" s="1353"/>
      <c r="U50" s="1353"/>
      <c r="V50" s="1353"/>
      <c r="W50" s="1353"/>
      <c r="X50" s="1353"/>
      <c r="Y50" s="1353"/>
      <c r="Z50" s="1353"/>
      <c r="AA50" s="1353"/>
      <c r="AB50" s="1353"/>
      <c r="AC50" s="1353"/>
      <c r="AD50" s="1353"/>
      <c r="AE50" s="1353"/>
      <c r="AF50" s="1353"/>
      <c r="AG50" s="1354"/>
      <c r="AH50" s="1365"/>
      <c r="AI50" s="1366"/>
      <c r="AJ50" s="1366"/>
      <c r="AK50" s="1366"/>
      <c r="AL50" s="1366"/>
      <c r="AM50" s="1366"/>
      <c r="AN50" s="1366"/>
      <c r="AO50" s="1366"/>
      <c r="AP50" s="1366"/>
      <c r="AQ50" s="1366"/>
      <c r="AR50" s="1366"/>
      <c r="AS50" s="1366"/>
      <c r="AT50" s="1366"/>
      <c r="AU50" s="1366"/>
      <c r="AV50" s="1366"/>
      <c r="AW50" s="1366"/>
      <c r="AX50" s="1366"/>
      <c r="AY50" s="1367"/>
    </row>
    <row r="51" spans="1:51" ht="26.2" customHeight="1" x14ac:dyDescent="0.15">
      <c r="A51" s="38"/>
      <c r="B51" s="567"/>
      <c r="C51" s="568"/>
      <c r="D51" s="627" t="s">
        <v>964</v>
      </c>
      <c r="E51" s="1371"/>
      <c r="F51" s="1371"/>
      <c r="G51" s="1372"/>
      <c r="H51" s="625" t="s">
        <v>56</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1365"/>
      <c r="AI51" s="1366"/>
      <c r="AJ51" s="1366"/>
      <c r="AK51" s="1366"/>
      <c r="AL51" s="1366"/>
      <c r="AM51" s="1366"/>
      <c r="AN51" s="1366"/>
      <c r="AO51" s="1366"/>
      <c r="AP51" s="1366"/>
      <c r="AQ51" s="1366"/>
      <c r="AR51" s="1366"/>
      <c r="AS51" s="1366"/>
      <c r="AT51" s="1366"/>
      <c r="AU51" s="1366"/>
      <c r="AV51" s="1366"/>
      <c r="AW51" s="1366"/>
      <c r="AX51" s="1366"/>
      <c r="AY51" s="1367"/>
    </row>
    <row r="52" spans="1:51" ht="26.2" customHeight="1" x14ac:dyDescent="0.15">
      <c r="A52" s="38"/>
      <c r="B52" s="569"/>
      <c r="C52" s="570"/>
      <c r="D52" s="1355" t="s">
        <v>838</v>
      </c>
      <c r="E52" s="1356"/>
      <c r="F52" s="1356"/>
      <c r="G52" s="1357"/>
      <c r="H52" s="593" t="s">
        <v>57</v>
      </c>
      <c r="I52" s="1358"/>
      <c r="J52" s="1358"/>
      <c r="K52" s="1358"/>
      <c r="L52" s="1358"/>
      <c r="M52" s="1358"/>
      <c r="N52" s="1358"/>
      <c r="O52" s="1358"/>
      <c r="P52" s="1358"/>
      <c r="Q52" s="1358"/>
      <c r="R52" s="1358"/>
      <c r="S52" s="1358"/>
      <c r="T52" s="1358"/>
      <c r="U52" s="1358"/>
      <c r="V52" s="1358"/>
      <c r="W52" s="1358"/>
      <c r="X52" s="1358"/>
      <c r="Y52" s="1358"/>
      <c r="Z52" s="1358"/>
      <c r="AA52" s="1358"/>
      <c r="AB52" s="1358"/>
      <c r="AC52" s="1358"/>
      <c r="AD52" s="1358"/>
      <c r="AE52" s="1358"/>
      <c r="AF52" s="1358"/>
      <c r="AG52" s="1359"/>
      <c r="AH52" s="1368"/>
      <c r="AI52" s="1369"/>
      <c r="AJ52" s="1369"/>
      <c r="AK52" s="1369"/>
      <c r="AL52" s="1369"/>
      <c r="AM52" s="1369"/>
      <c r="AN52" s="1369"/>
      <c r="AO52" s="1369"/>
      <c r="AP52" s="1369"/>
      <c r="AQ52" s="1369"/>
      <c r="AR52" s="1369"/>
      <c r="AS52" s="1369"/>
      <c r="AT52" s="1369"/>
      <c r="AU52" s="1369"/>
      <c r="AV52" s="1369"/>
      <c r="AW52" s="1369"/>
      <c r="AX52" s="1369"/>
      <c r="AY52" s="1370"/>
    </row>
    <row r="53" spans="1:51" ht="29.3" customHeight="1" x14ac:dyDescent="0.15">
      <c r="A53" s="38"/>
      <c r="B53" s="565" t="s">
        <v>58</v>
      </c>
      <c r="C53" s="566"/>
      <c r="D53" s="610" t="s">
        <v>838</v>
      </c>
      <c r="E53" s="1360"/>
      <c r="F53" s="1360"/>
      <c r="G53" s="1361"/>
      <c r="H53" s="574" t="s">
        <v>59</v>
      </c>
      <c r="I53" s="1342"/>
      <c r="J53" s="1342"/>
      <c r="K53" s="1342"/>
      <c r="L53" s="1342"/>
      <c r="M53" s="1342"/>
      <c r="N53" s="1342"/>
      <c r="O53" s="1342"/>
      <c r="P53" s="1342"/>
      <c r="Q53" s="1342"/>
      <c r="R53" s="1342"/>
      <c r="S53" s="1342"/>
      <c r="T53" s="1342"/>
      <c r="U53" s="1342"/>
      <c r="V53" s="1342"/>
      <c r="W53" s="1342"/>
      <c r="X53" s="1342"/>
      <c r="Y53" s="1342"/>
      <c r="Z53" s="1342"/>
      <c r="AA53" s="1342"/>
      <c r="AB53" s="1342"/>
      <c r="AC53" s="1342"/>
      <c r="AD53" s="1342"/>
      <c r="AE53" s="1342"/>
      <c r="AF53" s="1342"/>
      <c r="AG53" s="1343"/>
      <c r="AH53" s="1362" t="s">
        <v>965</v>
      </c>
      <c r="AI53" s="1363"/>
      <c r="AJ53" s="1363"/>
      <c r="AK53" s="1363"/>
      <c r="AL53" s="1363"/>
      <c r="AM53" s="1363"/>
      <c r="AN53" s="1363"/>
      <c r="AO53" s="1363"/>
      <c r="AP53" s="1363"/>
      <c r="AQ53" s="1363"/>
      <c r="AR53" s="1363"/>
      <c r="AS53" s="1363"/>
      <c r="AT53" s="1363"/>
      <c r="AU53" s="1363"/>
      <c r="AV53" s="1363"/>
      <c r="AW53" s="1363"/>
      <c r="AX53" s="1363"/>
      <c r="AY53" s="1364"/>
    </row>
    <row r="54" spans="1:51" ht="29.3" customHeight="1" x14ac:dyDescent="0.15">
      <c r="A54" s="38"/>
      <c r="B54" s="567"/>
      <c r="C54" s="568"/>
      <c r="D54" s="627" t="s">
        <v>964</v>
      </c>
      <c r="E54" s="1371"/>
      <c r="F54" s="1371"/>
      <c r="G54" s="1372"/>
      <c r="H54" s="625" t="s">
        <v>60</v>
      </c>
      <c r="I54" s="1353"/>
      <c r="J54" s="1353"/>
      <c r="K54" s="1353"/>
      <c r="L54" s="1353"/>
      <c r="M54" s="1353"/>
      <c r="N54" s="1353"/>
      <c r="O54" s="1353"/>
      <c r="P54" s="1353"/>
      <c r="Q54" s="1353"/>
      <c r="R54" s="1353"/>
      <c r="S54" s="1353"/>
      <c r="T54" s="1353"/>
      <c r="U54" s="1353"/>
      <c r="V54" s="1353"/>
      <c r="W54" s="1353"/>
      <c r="X54" s="1353"/>
      <c r="Y54" s="1353"/>
      <c r="Z54" s="1353"/>
      <c r="AA54" s="1353"/>
      <c r="AB54" s="1353"/>
      <c r="AC54" s="1353"/>
      <c r="AD54" s="1353"/>
      <c r="AE54" s="1353"/>
      <c r="AF54" s="1353"/>
      <c r="AG54" s="1354"/>
      <c r="AH54" s="1365"/>
      <c r="AI54" s="1366"/>
      <c r="AJ54" s="1366"/>
      <c r="AK54" s="1366"/>
      <c r="AL54" s="1366"/>
      <c r="AM54" s="1366"/>
      <c r="AN54" s="1366"/>
      <c r="AO54" s="1366"/>
      <c r="AP54" s="1366"/>
      <c r="AQ54" s="1366"/>
      <c r="AR54" s="1366"/>
      <c r="AS54" s="1366"/>
      <c r="AT54" s="1366"/>
      <c r="AU54" s="1366"/>
      <c r="AV54" s="1366"/>
      <c r="AW54" s="1366"/>
      <c r="AX54" s="1366"/>
      <c r="AY54" s="1367"/>
    </row>
    <row r="55" spans="1:51" ht="29.3" customHeight="1" x14ac:dyDescent="0.15">
      <c r="A55" s="38"/>
      <c r="B55" s="567"/>
      <c r="C55" s="568"/>
      <c r="D55" s="627" t="s">
        <v>840</v>
      </c>
      <c r="E55" s="1371"/>
      <c r="F55" s="1371"/>
      <c r="G55" s="1372"/>
      <c r="H55" s="625" t="s">
        <v>741</v>
      </c>
      <c r="I55" s="1353"/>
      <c r="J55" s="1353"/>
      <c r="K55" s="1353"/>
      <c r="L55" s="1353"/>
      <c r="M55" s="1353"/>
      <c r="N55" s="1353"/>
      <c r="O55" s="1353"/>
      <c r="P55" s="1353"/>
      <c r="Q55" s="1353"/>
      <c r="R55" s="1353"/>
      <c r="S55" s="1353"/>
      <c r="T55" s="1353"/>
      <c r="U55" s="1353"/>
      <c r="V55" s="1353"/>
      <c r="W55" s="1353"/>
      <c r="X55" s="1353"/>
      <c r="Y55" s="1353"/>
      <c r="Z55" s="1353"/>
      <c r="AA55" s="1353"/>
      <c r="AB55" s="1353"/>
      <c r="AC55" s="1353"/>
      <c r="AD55" s="1353"/>
      <c r="AE55" s="1353"/>
      <c r="AF55" s="1353"/>
      <c r="AG55" s="1354"/>
      <c r="AH55" s="1365"/>
      <c r="AI55" s="1366"/>
      <c r="AJ55" s="1366"/>
      <c r="AK55" s="1366"/>
      <c r="AL55" s="1366"/>
      <c r="AM55" s="1366"/>
      <c r="AN55" s="1366"/>
      <c r="AO55" s="1366"/>
      <c r="AP55" s="1366"/>
      <c r="AQ55" s="1366"/>
      <c r="AR55" s="1366"/>
      <c r="AS55" s="1366"/>
      <c r="AT55" s="1366"/>
      <c r="AU55" s="1366"/>
      <c r="AV55" s="1366"/>
      <c r="AW55" s="1366"/>
      <c r="AX55" s="1366"/>
      <c r="AY55" s="1367"/>
    </row>
    <row r="56" spans="1:51" ht="29.3" customHeight="1" x14ac:dyDescent="0.15">
      <c r="A56" s="38"/>
      <c r="B56" s="567"/>
      <c r="C56" s="568"/>
      <c r="D56" s="1373" t="s">
        <v>964</v>
      </c>
      <c r="E56" s="1374"/>
      <c r="F56" s="1374"/>
      <c r="G56" s="1375"/>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1365"/>
      <c r="AI56" s="1366"/>
      <c r="AJ56" s="1366"/>
      <c r="AK56" s="1366"/>
      <c r="AL56" s="1366"/>
      <c r="AM56" s="1366"/>
      <c r="AN56" s="1366"/>
      <c r="AO56" s="1366"/>
      <c r="AP56" s="1366"/>
      <c r="AQ56" s="1366"/>
      <c r="AR56" s="1366"/>
      <c r="AS56" s="1366"/>
      <c r="AT56" s="1366"/>
      <c r="AU56" s="1366"/>
      <c r="AV56" s="1366"/>
      <c r="AW56" s="1366"/>
      <c r="AX56" s="1366"/>
      <c r="AY56" s="1367"/>
    </row>
    <row r="57" spans="1:51" ht="29.3" customHeight="1" x14ac:dyDescent="0.15">
      <c r="A57" s="38"/>
      <c r="B57" s="567"/>
      <c r="C57" s="568"/>
      <c r="D57" s="1376"/>
      <c r="E57" s="1377"/>
      <c r="F57" s="1377"/>
      <c r="G57" s="1378"/>
      <c r="H57" s="637" t="s">
        <v>62</v>
      </c>
      <c r="I57" s="638"/>
      <c r="J57" s="638"/>
      <c r="K57" s="638"/>
      <c r="L57" s="638"/>
      <c r="M57" s="638"/>
      <c r="N57" s="638"/>
      <c r="O57" s="638"/>
      <c r="P57" s="638"/>
      <c r="Q57" s="638"/>
      <c r="R57" s="638"/>
      <c r="S57" s="638"/>
      <c r="T57" s="638"/>
      <c r="U57" s="638"/>
      <c r="V57" s="1379"/>
      <c r="W57" s="1379"/>
      <c r="X57" s="1379"/>
      <c r="Y57" s="1379"/>
      <c r="Z57" s="1379"/>
      <c r="AA57" s="1379"/>
      <c r="AB57" s="1379"/>
      <c r="AC57" s="1379"/>
      <c r="AD57" s="1379"/>
      <c r="AE57" s="1379"/>
      <c r="AF57" s="1379"/>
      <c r="AG57" s="1380"/>
      <c r="AH57" s="1365"/>
      <c r="AI57" s="1366"/>
      <c r="AJ57" s="1366"/>
      <c r="AK57" s="1366"/>
      <c r="AL57" s="1366"/>
      <c r="AM57" s="1366"/>
      <c r="AN57" s="1366"/>
      <c r="AO57" s="1366"/>
      <c r="AP57" s="1366"/>
      <c r="AQ57" s="1366"/>
      <c r="AR57" s="1366"/>
      <c r="AS57" s="1366"/>
      <c r="AT57" s="1366"/>
      <c r="AU57" s="1366"/>
      <c r="AV57" s="1366"/>
      <c r="AW57" s="1366"/>
      <c r="AX57" s="1366"/>
      <c r="AY57" s="1367"/>
    </row>
    <row r="58" spans="1:51" ht="29.3" customHeight="1" x14ac:dyDescent="0.15">
      <c r="A58" s="38"/>
      <c r="B58" s="569"/>
      <c r="C58" s="570"/>
      <c r="D58" s="1355" t="s">
        <v>838</v>
      </c>
      <c r="E58" s="1356"/>
      <c r="F58" s="1356"/>
      <c r="G58" s="1357"/>
      <c r="H58" s="593" t="s">
        <v>63</v>
      </c>
      <c r="I58" s="1358"/>
      <c r="J58" s="1358"/>
      <c r="K58" s="1358"/>
      <c r="L58" s="1358"/>
      <c r="M58" s="1358"/>
      <c r="N58" s="1358"/>
      <c r="O58" s="1358"/>
      <c r="P58" s="1358"/>
      <c r="Q58" s="1358"/>
      <c r="R58" s="1358"/>
      <c r="S58" s="1358"/>
      <c r="T58" s="1358"/>
      <c r="U58" s="1358"/>
      <c r="V58" s="1358"/>
      <c r="W58" s="1358"/>
      <c r="X58" s="1358"/>
      <c r="Y58" s="1358"/>
      <c r="Z58" s="1358"/>
      <c r="AA58" s="1358"/>
      <c r="AB58" s="1358"/>
      <c r="AC58" s="1358"/>
      <c r="AD58" s="1358"/>
      <c r="AE58" s="1358"/>
      <c r="AF58" s="1358"/>
      <c r="AG58" s="1359"/>
      <c r="AH58" s="1368"/>
      <c r="AI58" s="1369"/>
      <c r="AJ58" s="1369"/>
      <c r="AK58" s="1369"/>
      <c r="AL58" s="1369"/>
      <c r="AM58" s="1369"/>
      <c r="AN58" s="1369"/>
      <c r="AO58" s="1369"/>
      <c r="AP58" s="1369"/>
      <c r="AQ58" s="1369"/>
      <c r="AR58" s="1369"/>
      <c r="AS58" s="1369"/>
      <c r="AT58" s="1369"/>
      <c r="AU58" s="1369"/>
      <c r="AV58" s="1369"/>
      <c r="AW58" s="1369"/>
      <c r="AX58" s="1369"/>
      <c r="AY58" s="1370"/>
    </row>
    <row r="59" spans="1:51" ht="188.2" customHeight="1" thickBot="1" x14ac:dyDescent="0.2">
      <c r="A59" s="38"/>
      <c r="B59" s="659" t="s">
        <v>64</v>
      </c>
      <c r="C59" s="660"/>
      <c r="D59" s="1387" t="s">
        <v>966</v>
      </c>
      <c r="E59" s="1388"/>
      <c r="F59" s="1388"/>
      <c r="G59" s="1388"/>
      <c r="H59" s="1388"/>
      <c r="I59" s="1388"/>
      <c r="J59" s="1388"/>
      <c r="K59" s="1388"/>
      <c r="L59" s="1388"/>
      <c r="M59" s="1388"/>
      <c r="N59" s="1388"/>
      <c r="O59" s="1388"/>
      <c r="P59" s="1388"/>
      <c r="Q59" s="1388"/>
      <c r="R59" s="1388"/>
      <c r="S59" s="1388"/>
      <c r="T59" s="1388"/>
      <c r="U59" s="1388"/>
      <c r="V59" s="1388"/>
      <c r="W59" s="1388"/>
      <c r="X59" s="1388"/>
      <c r="Y59" s="1388"/>
      <c r="Z59" s="1388"/>
      <c r="AA59" s="1388"/>
      <c r="AB59" s="1388"/>
      <c r="AC59" s="1388"/>
      <c r="AD59" s="1388"/>
      <c r="AE59" s="1388"/>
      <c r="AF59" s="1388"/>
      <c r="AG59" s="1388"/>
      <c r="AH59" s="1388"/>
      <c r="AI59" s="1388"/>
      <c r="AJ59" s="1388"/>
      <c r="AK59" s="1388"/>
      <c r="AL59" s="1388"/>
      <c r="AM59" s="1388"/>
      <c r="AN59" s="1388"/>
      <c r="AO59" s="1388"/>
      <c r="AP59" s="1388"/>
      <c r="AQ59" s="1388"/>
      <c r="AR59" s="1388"/>
      <c r="AS59" s="1388"/>
      <c r="AT59" s="1388"/>
      <c r="AU59" s="1388"/>
      <c r="AV59" s="1388"/>
      <c r="AW59" s="1388"/>
      <c r="AX59" s="1388"/>
      <c r="AY59" s="1389"/>
    </row>
    <row r="60" spans="1:51" ht="20.95" hidden="1" customHeight="1" x14ac:dyDescent="0.15">
      <c r="A60" s="38"/>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38"/>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19.8" hidden="1" customHeight="1" x14ac:dyDescent="0.15">
      <c r="A62" s="38"/>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38"/>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122.4" customHeight="1" x14ac:dyDescent="0.15">
      <c r="A64" s="39"/>
      <c r="B64" s="641" t="s">
        <v>967</v>
      </c>
      <c r="C64" s="1381"/>
      <c r="D64" s="1381"/>
      <c r="E64" s="1381"/>
      <c r="F64" s="1382"/>
      <c r="G64" s="1383" t="s">
        <v>968</v>
      </c>
      <c r="H64" s="1384"/>
      <c r="I64" s="1384"/>
      <c r="J64" s="1384"/>
      <c r="K64" s="1384"/>
      <c r="L64" s="1384"/>
      <c r="M64" s="1384"/>
      <c r="N64" s="1384"/>
      <c r="O64" s="1384"/>
      <c r="P64" s="1384"/>
      <c r="Q64" s="1384"/>
      <c r="R64" s="1384"/>
      <c r="S64" s="1384"/>
      <c r="T64" s="1384"/>
      <c r="U64" s="1384"/>
      <c r="V64" s="1384"/>
      <c r="W64" s="1384"/>
      <c r="X64" s="1384"/>
      <c r="Y64" s="1384"/>
      <c r="Z64" s="1384"/>
      <c r="AA64" s="1384"/>
      <c r="AB64" s="1384"/>
      <c r="AC64" s="1384"/>
      <c r="AD64" s="1384"/>
      <c r="AE64" s="1384"/>
      <c r="AF64" s="1384"/>
      <c r="AG64" s="1384"/>
      <c r="AH64" s="1384"/>
      <c r="AI64" s="1384"/>
      <c r="AJ64" s="1384"/>
      <c r="AK64" s="1384"/>
      <c r="AL64" s="1384"/>
      <c r="AM64" s="1384"/>
      <c r="AN64" s="1384"/>
      <c r="AO64" s="1384"/>
      <c r="AP64" s="1384"/>
      <c r="AQ64" s="1384"/>
      <c r="AR64" s="1384"/>
      <c r="AS64" s="1384"/>
      <c r="AT64" s="1384"/>
      <c r="AU64" s="1384"/>
      <c r="AV64" s="1384"/>
      <c r="AW64" s="1384"/>
      <c r="AX64" s="1384"/>
      <c r="AY64" s="1385"/>
    </row>
    <row r="65" spans="1:51" ht="18.350000000000001" customHeight="1" x14ac:dyDescent="0.15">
      <c r="A65" s="3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51" ht="119.15" customHeight="1" thickBot="1" x14ac:dyDescent="0.2">
      <c r="A66" s="39"/>
      <c r="B66" s="1386" t="s">
        <v>969</v>
      </c>
      <c r="C66" s="651"/>
      <c r="D66" s="651"/>
      <c r="E66" s="651"/>
      <c r="F66" s="652"/>
      <c r="G66" s="1383" t="s">
        <v>970</v>
      </c>
      <c r="H66" s="1384"/>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5"/>
    </row>
    <row r="67" spans="1:51" ht="19.649999999999999" customHeight="1" x14ac:dyDescent="0.15">
      <c r="A67" s="39"/>
      <c r="B67" s="656"/>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51" ht="127.65" customHeight="1" thickBot="1" x14ac:dyDescent="0.2">
      <c r="A68" s="39"/>
      <c r="B68" s="1390" t="s">
        <v>971</v>
      </c>
      <c r="C68" s="1391"/>
      <c r="D68" s="1391"/>
      <c r="E68" s="1391"/>
      <c r="F68" s="1391"/>
      <c r="G68" s="1391"/>
      <c r="H68" s="1391"/>
      <c r="I68" s="1391"/>
      <c r="J68" s="1391"/>
      <c r="K68" s="1391"/>
      <c r="L68" s="1391"/>
      <c r="M68" s="1391"/>
      <c r="N68" s="1391"/>
      <c r="O68" s="1391"/>
      <c r="P68" s="1391"/>
      <c r="Q68" s="1391"/>
      <c r="R68" s="1391"/>
      <c r="S68" s="1391"/>
      <c r="T68" s="1391"/>
      <c r="U68" s="1391"/>
      <c r="V68" s="1391"/>
      <c r="W68" s="1391"/>
      <c r="X68" s="1391"/>
      <c r="Y68" s="1391"/>
      <c r="Z68" s="1391"/>
      <c r="AA68" s="1391"/>
      <c r="AB68" s="1391"/>
      <c r="AC68" s="1391"/>
      <c r="AD68" s="1391"/>
      <c r="AE68" s="1391"/>
      <c r="AF68" s="1391"/>
      <c r="AG68" s="1391"/>
      <c r="AH68" s="1391"/>
      <c r="AI68" s="1391"/>
      <c r="AJ68" s="1391"/>
      <c r="AK68" s="1391"/>
      <c r="AL68" s="1391"/>
      <c r="AM68" s="1391"/>
      <c r="AN68" s="1391"/>
      <c r="AO68" s="1391"/>
      <c r="AP68" s="1391"/>
      <c r="AQ68" s="1391"/>
      <c r="AR68" s="1391"/>
      <c r="AS68" s="1391"/>
      <c r="AT68" s="1391"/>
      <c r="AU68" s="1391"/>
      <c r="AV68" s="1391"/>
      <c r="AW68" s="1391"/>
      <c r="AX68" s="1391"/>
      <c r="AY68" s="1392"/>
    </row>
    <row r="69" spans="1:51" ht="19.649999999999999" customHeight="1" x14ac:dyDescent="0.15">
      <c r="A69" s="3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51" ht="20" customHeight="1" x14ac:dyDescent="0.15">
      <c r="A70" s="39"/>
      <c r="B70" s="10" t="s">
        <v>72</v>
      </c>
      <c r="C70" s="11"/>
      <c r="D70" s="11"/>
      <c r="E70" s="11"/>
      <c r="F70" s="11"/>
      <c r="G70" s="11"/>
      <c r="H70" s="11"/>
      <c r="I70" s="11"/>
      <c r="J70" s="11"/>
      <c r="K70" s="11"/>
      <c r="L70" s="12"/>
      <c r="M70" s="1393" t="s">
        <v>972</v>
      </c>
      <c r="N70" s="678"/>
      <c r="O70" s="678"/>
      <c r="P70" s="678"/>
      <c r="Q70" s="678"/>
      <c r="R70" s="678"/>
      <c r="S70" s="678"/>
      <c r="T70" s="678"/>
      <c r="U70" s="678"/>
      <c r="V70" s="678"/>
      <c r="W70" s="678"/>
      <c r="X70" s="678"/>
      <c r="Y70" s="678"/>
      <c r="Z70" s="678"/>
      <c r="AA70" s="679"/>
      <c r="AB70" s="11" t="s">
        <v>73</v>
      </c>
      <c r="AC70" s="11"/>
      <c r="AD70" s="11"/>
      <c r="AE70" s="11"/>
      <c r="AF70" s="11"/>
      <c r="AG70" s="11"/>
      <c r="AH70" s="11"/>
      <c r="AI70" s="11"/>
      <c r="AJ70" s="11"/>
      <c r="AK70" s="12"/>
      <c r="AL70" s="1393" t="s">
        <v>973</v>
      </c>
      <c r="AM70" s="678"/>
      <c r="AN70" s="678"/>
      <c r="AO70" s="678"/>
      <c r="AP70" s="678"/>
      <c r="AQ70" s="678"/>
      <c r="AR70" s="678"/>
      <c r="AS70" s="678"/>
      <c r="AT70" s="678"/>
      <c r="AU70" s="678"/>
      <c r="AV70" s="678"/>
      <c r="AW70" s="678"/>
      <c r="AX70" s="678"/>
      <c r="AY70" s="681"/>
    </row>
    <row r="71" spans="1:51" ht="2.95" customHeight="1" x14ac:dyDescent="0.15">
      <c r="A71" s="38"/>
      <c r="B71" s="2"/>
      <c r="C71" s="2"/>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row>
    <row r="72" spans="1:51" ht="2.95" customHeight="1" thickBot="1" x14ac:dyDescent="0.2">
      <c r="A72" s="38"/>
      <c r="B72" s="3"/>
      <c r="C72" s="3"/>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c r="AD72" s="41"/>
      <c r="AE72" s="41"/>
      <c r="AF72" s="41"/>
      <c r="AG72" s="41"/>
      <c r="AH72" s="41"/>
      <c r="AI72" s="41"/>
      <c r="AJ72" s="41"/>
      <c r="AK72" s="41"/>
      <c r="AL72" s="41"/>
      <c r="AM72" s="41"/>
      <c r="AN72" s="41"/>
      <c r="AO72" s="41"/>
      <c r="AP72" s="41"/>
      <c r="AQ72" s="41"/>
      <c r="AR72" s="41"/>
      <c r="AS72" s="41"/>
      <c r="AT72" s="41"/>
      <c r="AU72" s="41"/>
      <c r="AV72" s="41"/>
      <c r="AW72" s="41"/>
      <c r="AX72" s="41"/>
      <c r="AY72" s="41"/>
    </row>
    <row r="73" spans="1:51" ht="385.55" customHeight="1" x14ac:dyDescent="0.15">
      <c r="A73" s="39"/>
      <c r="B73" s="682" t="s">
        <v>74</v>
      </c>
      <c r="C73" s="683"/>
      <c r="D73" s="683"/>
      <c r="E73" s="683"/>
      <c r="F73" s="683"/>
      <c r="G73" s="684"/>
      <c r="H73" s="15" t="s">
        <v>75</v>
      </c>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7"/>
    </row>
    <row r="74" spans="1:51" ht="348.9" customHeight="1" x14ac:dyDescent="0.15">
      <c r="B74" s="685"/>
      <c r="C74" s="686"/>
      <c r="D74" s="686"/>
      <c r="E74" s="686"/>
      <c r="F74" s="686"/>
      <c r="G74" s="687"/>
      <c r="H74" s="18"/>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20"/>
    </row>
    <row r="75" spans="1:51" ht="324" customHeight="1" thickBot="1" x14ac:dyDescent="0.2">
      <c r="B75" s="685"/>
      <c r="C75" s="686"/>
      <c r="D75" s="686"/>
      <c r="E75" s="686"/>
      <c r="F75" s="686"/>
      <c r="G75" s="687"/>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1" ht="2.95" customHeight="1" x14ac:dyDescent="0.15">
      <c r="B76" s="21"/>
      <c r="C76" s="21"/>
      <c r="D76" s="21"/>
      <c r="E76" s="21"/>
      <c r="F76" s="21"/>
      <c r="G76" s="21"/>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1" ht="2.95" customHeight="1" thickBot="1" x14ac:dyDescent="0.2">
      <c r="B77" s="22"/>
      <c r="C77" s="22"/>
      <c r="D77" s="22"/>
      <c r="E77" s="22"/>
      <c r="F77" s="22"/>
      <c r="G77" s="22"/>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row>
    <row r="78" spans="1:51" ht="24.75" customHeight="1" x14ac:dyDescent="0.15">
      <c r="B78" s="688" t="s">
        <v>974</v>
      </c>
      <c r="C78" s="689"/>
      <c r="D78" s="689"/>
      <c r="E78" s="689"/>
      <c r="F78" s="689"/>
      <c r="G78" s="690"/>
      <c r="H78" s="1394" t="s">
        <v>975</v>
      </c>
      <c r="I78" s="1395"/>
      <c r="J78" s="1395"/>
      <c r="K78" s="1395"/>
      <c r="L78" s="1395"/>
      <c r="M78" s="1395"/>
      <c r="N78" s="1395"/>
      <c r="O78" s="1395"/>
      <c r="P78" s="1395"/>
      <c r="Q78" s="1395"/>
      <c r="R78" s="1395"/>
      <c r="S78" s="1395"/>
      <c r="T78" s="1395"/>
      <c r="U78" s="1395"/>
      <c r="V78" s="1395"/>
      <c r="W78" s="1395"/>
      <c r="X78" s="1395"/>
      <c r="Y78" s="1395"/>
      <c r="Z78" s="1395"/>
      <c r="AA78" s="1395"/>
      <c r="AB78" s="1395"/>
      <c r="AC78" s="1396"/>
      <c r="AD78" s="694" t="s">
        <v>976</v>
      </c>
      <c r="AE78" s="695"/>
      <c r="AF78" s="695"/>
      <c r="AG78" s="695"/>
      <c r="AH78" s="695"/>
      <c r="AI78" s="695"/>
      <c r="AJ78" s="695"/>
      <c r="AK78" s="695"/>
      <c r="AL78" s="695"/>
      <c r="AM78" s="695"/>
      <c r="AN78" s="695"/>
      <c r="AO78" s="695"/>
      <c r="AP78" s="695"/>
      <c r="AQ78" s="695"/>
      <c r="AR78" s="695"/>
      <c r="AS78" s="695"/>
      <c r="AT78" s="695"/>
      <c r="AU78" s="695"/>
      <c r="AV78" s="695"/>
      <c r="AW78" s="695"/>
      <c r="AX78" s="695"/>
      <c r="AY78" s="697"/>
    </row>
    <row r="79" spans="1:51" ht="24.75" customHeight="1" x14ac:dyDescent="0.15">
      <c r="B79" s="688"/>
      <c r="C79" s="689"/>
      <c r="D79" s="689"/>
      <c r="E79" s="689"/>
      <c r="F79" s="689"/>
      <c r="G79" s="690"/>
      <c r="H79" s="1397" t="s">
        <v>37</v>
      </c>
      <c r="I79" s="1254"/>
      <c r="J79" s="1254"/>
      <c r="K79" s="1254"/>
      <c r="L79" s="1254"/>
      <c r="M79" s="1398" t="s">
        <v>76</v>
      </c>
      <c r="N79" s="1109"/>
      <c r="O79" s="1109"/>
      <c r="P79" s="1109"/>
      <c r="Q79" s="1109"/>
      <c r="R79" s="1109"/>
      <c r="S79" s="1109"/>
      <c r="T79" s="1109"/>
      <c r="U79" s="1109"/>
      <c r="V79" s="1109"/>
      <c r="W79" s="1109"/>
      <c r="X79" s="1109"/>
      <c r="Y79" s="1110"/>
      <c r="Z79" s="714" t="s">
        <v>77</v>
      </c>
      <c r="AA79" s="715"/>
      <c r="AB79" s="715"/>
      <c r="AC79" s="716"/>
      <c r="AD79" s="1397" t="s">
        <v>37</v>
      </c>
      <c r="AE79" s="1254"/>
      <c r="AF79" s="1254"/>
      <c r="AG79" s="1254"/>
      <c r="AH79" s="1254"/>
      <c r="AI79" s="1398" t="s">
        <v>76</v>
      </c>
      <c r="AJ79" s="1109"/>
      <c r="AK79" s="1109"/>
      <c r="AL79" s="1109"/>
      <c r="AM79" s="1109"/>
      <c r="AN79" s="1109"/>
      <c r="AO79" s="1109"/>
      <c r="AP79" s="1109"/>
      <c r="AQ79" s="1109"/>
      <c r="AR79" s="1109"/>
      <c r="AS79" s="1109"/>
      <c r="AT79" s="1109"/>
      <c r="AU79" s="1110"/>
      <c r="AV79" s="714" t="s">
        <v>77</v>
      </c>
      <c r="AW79" s="715"/>
      <c r="AX79" s="715"/>
      <c r="AY79" s="717"/>
    </row>
    <row r="80" spans="1:51" ht="24.75" customHeight="1" x14ac:dyDescent="0.15">
      <c r="B80" s="688"/>
      <c r="C80" s="689"/>
      <c r="D80" s="689"/>
      <c r="E80" s="689"/>
      <c r="F80" s="689"/>
      <c r="G80" s="690"/>
      <c r="H80" s="1406" t="s">
        <v>977</v>
      </c>
      <c r="I80" s="1360"/>
      <c r="J80" s="1360"/>
      <c r="K80" s="1360"/>
      <c r="L80" s="1361"/>
      <c r="M80" s="725" t="s">
        <v>978</v>
      </c>
      <c r="N80" s="720"/>
      <c r="O80" s="720"/>
      <c r="P80" s="720"/>
      <c r="Q80" s="720"/>
      <c r="R80" s="720"/>
      <c r="S80" s="720"/>
      <c r="T80" s="720"/>
      <c r="U80" s="720"/>
      <c r="V80" s="720"/>
      <c r="W80" s="720"/>
      <c r="X80" s="720"/>
      <c r="Y80" s="721"/>
      <c r="Z80" s="1407">
        <v>106</v>
      </c>
      <c r="AA80" s="1408"/>
      <c r="AB80" s="1408"/>
      <c r="AC80" s="1409"/>
      <c r="AD80" s="1406"/>
      <c r="AE80" s="1360"/>
      <c r="AF80" s="1360"/>
      <c r="AG80" s="1360"/>
      <c r="AH80" s="1361"/>
      <c r="AI80" s="725"/>
      <c r="AJ80" s="720"/>
      <c r="AK80" s="720"/>
      <c r="AL80" s="720"/>
      <c r="AM80" s="720"/>
      <c r="AN80" s="720"/>
      <c r="AO80" s="720"/>
      <c r="AP80" s="720"/>
      <c r="AQ80" s="720"/>
      <c r="AR80" s="720"/>
      <c r="AS80" s="720"/>
      <c r="AT80" s="720"/>
      <c r="AU80" s="721"/>
      <c r="AV80" s="1407"/>
      <c r="AW80" s="1408"/>
      <c r="AX80" s="1408"/>
      <c r="AY80" s="1410"/>
    </row>
    <row r="81" spans="2:51" ht="24.75" customHeight="1" x14ac:dyDescent="0.15">
      <c r="B81" s="688"/>
      <c r="C81" s="689"/>
      <c r="D81" s="689"/>
      <c r="E81" s="689"/>
      <c r="F81" s="689"/>
      <c r="G81" s="690"/>
      <c r="H81" s="1399" t="s">
        <v>979</v>
      </c>
      <c r="I81" s="1371"/>
      <c r="J81" s="1371"/>
      <c r="K81" s="1371"/>
      <c r="L81" s="1372"/>
      <c r="M81" s="710" t="s">
        <v>980</v>
      </c>
      <c r="N81" s="1400"/>
      <c r="O81" s="1400"/>
      <c r="P81" s="1400"/>
      <c r="Q81" s="1400"/>
      <c r="R81" s="1400"/>
      <c r="S81" s="1400"/>
      <c r="T81" s="1400"/>
      <c r="U81" s="1400"/>
      <c r="V81" s="1400"/>
      <c r="W81" s="1400"/>
      <c r="X81" s="1400"/>
      <c r="Y81" s="1401"/>
      <c r="Z81" s="1402">
        <v>15</v>
      </c>
      <c r="AA81" s="1403"/>
      <c r="AB81" s="1403"/>
      <c r="AC81" s="1404"/>
      <c r="AD81" s="1399"/>
      <c r="AE81" s="1371"/>
      <c r="AF81" s="1371"/>
      <c r="AG81" s="1371"/>
      <c r="AH81" s="1372"/>
      <c r="AI81" s="710"/>
      <c r="AJ81" s="705"/>
      <c r="AK81" s="705"/>
      <c r="AL81" s="705"/>
      <c r="AM81" s="705"/>
      <c r="AN81" s="705"/>
      <c r="AO81" s="705"/>
      <c r="AP81" s="705"/>
      <c r="AQ81" s="705"/>
      <c r="AR81" s="705"/>
      <c r="AS81" s="705"/>
      <c r="AT81" s="705"/>
      <c r="AU81" s="706"/>
      <c r="AV81" s="1402"/>
      <c r="AW81" s="1403"/>
      <c r="AX81" s="1403"/>
      <c r="AY81" s="1405"/>
    </row>
    <row r="82" spans="2:51" ht="24.75" customHeight="1" x14ac:dyDescent="0.15">
      <c r="B82" s="688"/>
      <c r="C82" s="689"/>
      <c r="D82" s="689"/>
      <c r="E82" s="689"/>
      <c r="F82" s="689"/>
      <c r="G82" s="690"/>
      <c r="H82" s="1399" t="s">
        <v>981</v>
      </c>
      <c r="I82" s="1371"/>
      <c r="J82" s="1371"/>
      <c r="K82" s="1371"/>
      <c r="L82" s="1372"/>
      <c r="M82" s="710" t="s">
        <v>982</v>
      </c>
      <c r="N82" s="1400"/>
      <c r="O82" s="1400"/>
      <c r="P82" s="1400"/>
      <c r="Q82" s="1400"/>
      <c r="R82" s="1400"/>
      <c r="S82" s="1400"/>
      <c r="T82" s="1400"/>
      <c r="U82" s="1400"/>
      <c r="V82" s="1400"/>
      <c r="W82" s="1400"/>
      <c r="X82" s="1400"/>
      <c r="Y82" s="1401"/>
      <c r="Z82" s="1402">
        <v>12</v>
      </c>
      <c r="AA82" s="1403"/>
      <c r="AB82" s="1403"/>
      <c r="AC82" s="1404"/>
      <c r="AD82" s="1399"/>
      <c r="AE82" s="1371"/>
      <c r="AF82" s="1371"/>
      <c r="AG82" s="1371"/>
      <c r="AH82" s="1372"/>
      <c r="AI82" s="710"/>
      <c r="AJ82" s="705"/>
      <c r="AK82" s="705"/>
      <c r="AL82" s="705"/>
      <c r="AM82" s="705"/>
      <c r="AN82" s="705"/>
      <c r="AO82" s="705"/>
      <c r="AP82" s="705"/>
      <c r="AQ82" s="705"/>
      <c r="AR82" s="705"/>
      <c r="AS82" s="705"/>
      <c r="AT82" s="705"/>
      <c r="AU82" s="706"/>
      <c r="AV82" s="1402"/>
      <c r="AW82" s="1403"/>
      <c r="AX82" s="1403"/>
      <c r="AY82" s="1405"/>
    </row>
    <row r="83" spans="2:51" ht="24.75" customHeight="1" x14ac:dyDescent="0.15">
      <c r="B83" s="688"/>
      <c r="C83" s="689"/>
      <c r="D83" s="689"/>
      <c r="E83" s="689"/>
      <c r="F83" s="689"/>
      <c r="G83" s="690"/>
      <c r="H83" s="1411" t="s">
        <v>983</v>
      </c>
      <c r="I83" s="1412"/>
      <c r="J83" s="1412"/>
      <c r="K83" s="1412"/>
      <c r="L83" s="1413"/>
      <c r="M83" s="710" t="s">
        <v>984</v>
      </c>
      <c r="N83" s="1400"/>
      <c r="O83" s="1400"/>
      <c r="P83" s="1400"/>
      <c r="Q83" s="1400"/>
      <c r="R83" s="1400"/>
      <c r="S83" s="1400"/>
      <c r="T83" s="1400"/>
      <c r="U83" s="1400"/>
      <c r="V83" s="1400"/>
      <c r="W83" s="1400"/>
      <c r="X83" s="1400"/>
      <c r="Y83" s="1401"/>
      <c r="Z83" s="1402">
        <v>7</v>
      </c>
      <c r="AA83" s="1403"/>
      <c r="AB83" s="1403"/>
      <c r="AC83" s="1404"/>
      <c r="AD83" s="1399"/>
      <c r="AE83" s="1371"/>
      <c r="AF83" s="1371"/>
      <c r="AG83" s="1371"/>
      <c r="AH83" s="1372"/>
      <c r="AI83" s="710"/>
      <c r="AJ83" s="705"/>
      <c r="AK83" s="705"/>
      <c r="AL83" s="705"/>
      <c r="AM83" s="705"/>
      <c r="AN83" s="705"/>
      <c r="AO83" s="705"/>
      <c r="AP83" s="705"/>
      <c r="AQ83" s="705"/>
      <c r="AR83" s="705"/>
      <c r="AS83" s="705"/>
      <c r="AT83" s="705"/>
      <c r="AU83" s="706"/>
      <c r="AV83" s="1402"/>
      <c r="AW83" s="1403"/>
      <c r="AX83" s="1403"/>
      <c r="AY83" s="1405"/>
    </row>
    <row r="84" spans="2:51" ht="24.75" customHeight="1" x14ac:dyDescent="0.15">
      <c r="B84" s="688"/>
      <c r="C84" s="689"/>
      <c r="D84" s="689"/>
      <c r="E84" s="689"/>
      <c r="F84" s="689"/>
      <c r="G84" s="690"/>
      <c r="H84" s="1399" t="s">
        <v>856</v>
      </c>
      <c r="I84" s="1371"/>
      <c r="J84" s="1371"/>
      <c r="K84" s="1371"/>
      <c r="L84" s="1372"/>
      <c r="M84" s="1414" t="s">
        <v>985</v>
      </c>
      <c r="N84" s="1415"/>
      <c r="O84" s="1415"/>
      <c r="P84" s="1415"/>
      <c r="Q84" s="1415"/>
      <c r="R84" s="1415"/>
      <c r="S84" s="1415"/>
      <c r="T84" s="1415"/>
      <c r="U84" s="1415"/>
      <c r="V84" s="1415"/>
      <c r="W84" s="1415"/>
      <c r="X84" s="1415"/>
      <c r="Y84" s="1416"/>
      <c r="Z84" s="1402">
        <v>7</v>
      </c>
      <c r="AA84" s="1403"/>
      <c r="AB84" s="1403"/>
      <c r="AC84" s="1403"/>
      <c r="AD84" s="1399"/>
      <c r="AE84" s="1371"/>
      <c r="AF84" s="1371"/>
      <c r="AG84" s="1371"/>
      <c r="AH84" s="1372"/>
      <c r="AI84" s="710"/>
      <c r="AJ84" s="705"/>
      <c r="AK84" s="705"/>
      <c r="AL84" s="705"/>
      <c r="AM84" s="705"/>
      <c r="AN84" s="705"/>
      <c r="AO84" s="705"/>
      <c r="AP84" s="705"/>
      <c r="AQ84" s="705"/>
      <c r="AR84" s="705"/>
      <c r="AS84" s="705"/>
      <c r="AT84" s="705"/>
      <c r="AU84" s="706"/>
      <c r="AV84" s="1402"/>
      <c r="AW84" s="1403"/>
      <c r="AX84" s="1403"/>
      <c r="AY84" s="1405"/>
    </row>
    <row r="85" spans="2:51" ht="24.75" customHeight="1" x14ac:dyDescent="0.15">
      <c r="B85" s="688"/>
      <c r="C85" s="689"/>
      <c r="D85" s="689"/>
      <c r="E85" s="689"/>
      <c r="F85" s="689"/>
      <c r="G85" s="690"/>
      <c r="H85" s="1399" t="s">
        <v>986</v>
      </c>
      <c r="I85" s="1371"/>
      <c r="J85" s="1371"/>
      <c r="K85" s="1371"/>
      <c r="L85" s="1372"/>
      <c r="M85" s="1414" t="s">
        <v>987</v>
      </c>
      <c r="N85" s="1415"/>
      <c r="O85" s="1415"/>
      <c r="P85" s="1415"/>
      <c r="Q85" s="1415"/>
      <c r="R85" s="1415"/>
      <c r="S85" s="1415"/>
      <c r="T85" s="1415"/>
      <c r="U85" s="1415"/>
      <c r="V85" s="1415"/>
      <c r="W85" s="1415"/>
      <c r="X85" s="1415"/>
      <c r="Y85" s="1416"/>
      <c r="Z85" s="1402">
        <v>2</v>
      </c>
      <c r="AA85" s="1403"/>
      <c r="AB85" s="1403"/>
      <c r="AC85" s="1403"/>
      <c r="AD85" s="1399"/>
      <c r="AE85" s="1371"/>
      <c r="AF85" s="1371"/>
      <c r="AG85" s="1371"/>
      <c r="AH85" s="1372"/>
      <c r="AI85" s="710"/>
      <c r="AJ85" s="705"/>
      <c r="AK85" s="705"/>
      <c r="AL85" s="705"/>
      <c r="AM85" s="705"/>
      <c r="AN85" s="705"/>
      <c r="AO85" s="705"/>
      <c r="AP85" s="705"/>
      <c r="AQ85" s="705"/>
      <c r="AR85" s="705"/>
      <c r="AS85" s="705"/>
      <c r="AT85" s="705"/>
      <c r="AU85" s="706"/>
      <c r="AV85" s="1402"/>
      <c r="AW85" s="1403"/>
      <c r="AX85" s="1403"/>
      <c r="AY85" s="1405"/>
    </row>
    <row r="86" spans="2:51" ht="24.75" customHeight="1" x14ac:dyDescent="0.15">
      <c r="B86" s="688"/>
      <c r="C86" s="689"/>
      <c r="D86" s="689"/>
      <c r="E86" s="689"/>
      <c r="F86" s="689"/>
      <c r="G86" s="690"/>
      <c r="H86" s="1417" t="s">
        <v>988</v>
      </c>
      <c r="I86" s="1418"/>
      <c r="J86" s="1418"/>
      <c r="K86" s="1418"/>
      <c r="L86" s="1419"/>
      <c r="M86" s="1414" t="s">
        <v>989</v>
      </c>
      <c r="N86" s="1415"/>
      <c r="O86" s="1415"/>
      <c r="P86" s="1415"/>
      <c r="Q86" s="1415"/>
      <c r="R86" s="1415"/>
      <c r="S86" s="1415"/>
      <c r="T86" s="1415"/>
      <c r="U86" s="1415"/>
      <c r="V86" s="1415"/>
      <c r="W86" s="1415"/>
      <c r="X86" s="1415"/>
      <c r="Y86" s="1416"/>
      <c r="Z86" s="1402">
        <v>1</v>
      </c>
      <c r="AA86" s="1403"/>
      <c r="AB86" s="1403"/>
      <c r="AC86" s="1403"/>
      <c r="AD86" s="1399"/>
      <c r="AE86" s="1371"/>
      <c r="AF86" s="1371"/>
      <c r="AG86" s="1371"/>
      <c r="AH86" s="1372"/>
      <c r="AI86" s="710"/>
      <c r="AJ86" s="705"/>
      <c r="AK86" s="705"/>
      <c r="AL86" s="705"/>
      <c r="AM86" s="705"/>
      <c r="AN86" s="705"/>
      <c r="AO86" s="705"/>
      <c r="AP86" s="705"/>
      <c r="AQ86" s="705"/>
      <c r="AR86" s="705"/>
      <c r="AS86" s="705"/>
      <c r="AT86" s="705"/>
      <c r="AU86" s="706"/>
      <c r="AV86" s="1402"/>
      <c r="AW86" s="1403"/>
      <c r="AX86" s="1403"/>
      <c r="AY86" s="1405"/>
    </row>
    <row r="87" spans="2:51" ht="24.75" customHeight="1" x14ac:dyDescent="0.15">
      <c r="B87" s="688"/>
      <c r="C87" s="689"/>
      <c r="D87" s="689"/>
      <c r="E87" s="689"/>
      <c r="F87" s="689"/>
      <c r="G87" s="690"/>
      <c r="H87" s="1417" t="s">
        <v>990</v>
      </c>
      <c r="I87" s="1418"/>
      <c r="J87" s="1418"/>
      <c r="K87" s="1418"/>
      <c r="L87" s="1419"/>
      <c r="M87" s="710" t="s">
        <v>991</v>
      </c>
      <c r="N87" s="1400"/>
      <c r="O87" s="1400"/>
      <c r="P87" s="1400"/>
      <c r="Q87" s="1400"/>
      <c r="R87" s="1400"/>
      <c r="S87" s="1400"/>
      <c r="T87" s="1400"/>
      <c r="U87" s="1400"/>
      <c r="V87" s="1400"/>
      <c r="W87" s="1400"/>
      <c r="X87" s="1400"/>
      <c r="Y87" s="1401"/>
      <c r="Z87" s="1420">
        <v>1</v>
      </c>
      <c r="AA87" s="1421"/>
      <c r="AB87" s="1421"/>
      <c r="AC87" s="1421"/>
      <c r="AD87" s="1422"/>
      <c r="AE87" s="1356"/>
      <c r="AF87" s="1356"/>
      <c r="AG87" s="1356"/>
      <c r="AH87" s="1357"/>
      <c r="AI87" s="730"/>
      <c r="AJ87" s="1423"/>
      <c r="AK87" s="1423"/>
      <c r="AL87" s="1423"/>
      <c r="AM87" s="1423"/>
      <c r="AN87" s="1423"/>
      <c r="AO87" s="1423"/>
      <c r="AP87" s="1423"/>
      <c r="AQ87" s="1423"/>
      <c r="AR87" s="1423"/>
      <c r="AS87" s="1423"/>
      <c r="AT87" s="1423"/>
      <c r="AU87" s="1424"/>
      <c r="AV87" s="1420"/>
      <c r="AW87" s="1421"/>
      <c r="AX87" s="1421"/>
      <c r="AY87" s="1425"/>
    </row>
    <row r="88" spans="2:51" ht="24.75" customHeight="1" x14ac:dyDescent="0.15">
      <c r="B88" s="688"/>
      <c r="C88" s="689"/>
      <c r="D88" s="689"/>
      <c r="E88" s="689"/>
      <c r="F88" s="689"/>
      <c r="G88" s="690"/>
      <c r="H88" s="1426" t="s">
        <v>21</v>
      </c>
      <c r="I88" s="1109"/>
      <c r="J88" s="1109"/>
      <c r="K88" s="1109"/>
      <c r="L88" s="1109"/>
      <c r="M88" s="742"/>
      <c r="N88" s="1219"/>
      <c r="O88" s="1219"/>
      <c r="P88" s="1219"/>
      <c r="Q88" s="1219"/>
      <c r="R88" s="1219"/>
      <c r="S88" s="1219"/>
      <c r="T88" s="1219"/>
      <c r="U88" s="1219"/>
      <c r="V88" s="1219"/>
      <c r="W88" s="1219"/>
      <c r="X88" s="1219"/>
      <c r="Y88" s="1220"/>
      <c r="Z88" s="1427">
        <f>SUM(Z80:AC87)</f>
        <v>151</v>
      </c>
      <c r="AA88" s="1428"/>
      <c r="AB88" s="1428"/>
      <c r="AC88" s="1429"/>
      <c r="AD88" s="1426" t="s">
        <v>21</v>
      </c>
      <c r="AE88" s="1109"/>
      <c r="AF88" s="1109"/>
      <c r="AG88" s="1109"/>
      <c r="AH88" s="1109"/>
      <c r="AI88" s="742"/>
      <c r="AJ88" s="1219"/>
      <c r="AK88" s="1219"/>
      <c r="AL88" s="1219"/>
      <c r="AM88" s="1219"/>
      <c r="AN88" s="1219"/>
      <c r="AO88" s="1219"/>
      <c r="AP88" s="1219"/>
      <c r="AQ88" s="1219"/>
      <c r="AR88" s="1219"/>
      <c r="AS88" s="1219"/>
      <c r="AT88" s="1219"/>
      <c r="AU88" s="1220"/>
      <c r="AV88" s="1427">
        <f>SUM(AV80:AY87)</f>
        <v>0</v>
      </c>
      <c r="AW88" s="1428"/>
      <c r="AX88" s="1428"/>
      <c r="AY88" s="1430"/>
    </row>
    <row r="89" spans="2:51" ht="25.2" customHeight="1" x14ac:dyDescent="0.15">
      <c r="B89" s="688"/>
      <c r="C89" s="689"/>
      <c r="D89" s="689"/>
      <c r="E89" s="689"/>
      <c r="F89" s="689"/>
      <c r="G89" s="690"/>
      <c r="H89" s="736" t="s">
        <v>992</v>
      </c>
      <c r="I89" s="737"/>
      <c r="J89" s="737"/>
      <c r="K89" s="737"/>
      <c r="L89" s="737"/>
      <c r="M89" s="737"/>
      <c r="N89" s="737"/>
      <c r="O89" s="737"/>
      <c r="P89" s="737"/>
      <c r="Q89" s="737"/>
      <c r="R89" s="737"/>
      <c r="S89" s="737"/>
      <c r="T89" s="737"/>
      <c r="U89" s="737"/>
      <c r="V89" s="737"/>
      <c r="W89" s="737"/>
      <c r="X89" s="737"/>
      <c r="Y89" s="737"/>
      <c r="Z89" s="737"/>
      <c r="AA89" s="737"/>
      <c r="AB89" s="737"/>
      <c r="AC89" s="738"/>
      <c r="AD89" s="736" t="s">
        <v>752</v>
      </c>
      <c r="AE89" s="737"/>
      <c r="AF89" s="737"/>
      <c r="AG89" s="737"/>
      <c r="AH89" s="737"/>
      <c r="AI89" s="737"/>
      <c r="AJ89" s="737"/>
      <c r="AK89" s="737"/>
      <c r="AL89" s="737"/>
      <c r="AM89" s="737"/>
      <c r="AN89" s="737"/>
      <c r="AO89" s="737"/>
      <c r="AP89" s="737"/>
      <c r="AQ89" s="737"/>
      <c r="AR89" s="737"/>
      <c r="AS89" s="737"/>
      <c r="AT89" s="737"/>
      <c r="AU89" s="737"/>
      <c r="AV89" s="737"/>
      <c r="AW89" s="737"/>
      <c r="AX89" s="737"/>
      <c r="AY89" s="739"/>
    </row>
    <row r="90" spans="2:51" ht="25.55" customHeight="1" x14ac:dyDescent="0.15">
      <c r="B90" s="688"/>
      <c r="C90" s="689"/>
      <c r="D90" s="689"/>
      <c r="E90" s="689"/>
      <c r="F90" s="689"/>
      <c r="G90" s="690"/>
      <c r="H90" s="1397" t="s">
        <v>37</v>
      </c>
      <c r="I90" s="1254"/>
      <c r="J90" s="1254"/>
      <c r="K90" s="1254"/>
      <c r="L90" s="1254"/>
      <c r="M90" s="1398" t="s">
        <v>76</v>
      </c>
      <c r="N90" s="1109"/>
      <c r="O90" s="1109"/>
      <c r="P90" s="1109"/>
      <c r="Q90" s="1109"/>
      <c r="R90" s="1109"/>
      <c r="S90" s="1109"/>
      <c r="T90" s="1109"/>
      <c r="U90" s="1109"/>
      <c r="V90" s="1109"/>
      <c r="W90" s="1109"/>
      <c r="X90" s="1109"/>
      <c r="Y90" s="1110"/>
      <c r="Z90" s="714" t="s">
        <v>77</v>
      </c>
      <c r="AA90" s="715"/>
      <c r="AB90" s="715"/>
      <c r="AC90" s="716"/>
      <c r="AD90" s="1397" t="s">
        <v>37</v>
      </c>
      <c r="AE90" s="1254"/>
      <c r="AF90" s="1254"/>
      <c r="AG90" s="1254"/>
      <c r="AH90" s="1254"/>
      <c r="AI90" s="1398" t="s">
        <v>76</v>
      </c>
      <c r="AJ90" s="1109"/>
      <c r="AK90" s="1109"/>
      <c r="AL90" s="1109"/>
      <c r="AM90" s="1109"/>
      <c r="AN90" s="1109"/>
      <c r="AO90" s="1109"/>
      <c r="AP90" s="1109"/>
      <c r="AQ90" s="1109"/>
      <c r="AR90" s="1109"/>
      <c r="AS90" s="1109"/>
      <c r="AT90" s="1109"/>
      <c r="AU90" s="1110"/>
      <c r="AV90" s="714" t="s">
        <v>77</v>
      </c>
      <c r="AW90" s="715"/>
      <c r="AX90" s="715"/>
      <c r="AY90" s="717"/>
    </row>
    <row r="91" spans="2:51" ht="24.75" customHeight="1" x14ac:dyDescent="0.15">
      <c r="B91" s="688"/>
      <c r="C91" s="689"/>
      <c r="D91" s="689"/>
      <c r="E91" s="689"/>
      <c r="F91" s="689"/>
      <c r="G91" s="690"/>
      <c r="H91" s="1406"/>
      <c r="I91" s="1360"/>
      <c r="J91" s="1360"/>
      <c r="K91" s="1360"/>
      <c r="L91" s="1361"/>
      <c r="M91" s="725"/>
      <c r="N91" s="720"/>
      <c r="O91" s="720"/>
      <c r="P91" s="720"/>
      <c r="Q91" s="720"/>
      <c r="R91" s="720"/>
      <c r="S91" s="720"/>
      <c r="T91" s="720"/>
      <c r="U91" s="720"/>
      <c r="V91" s="720"/>
      <c r="W91" s="720"/>
      <c r="X91" s="720"/>
      <c r="Y91" s="721"/>
      <c r="Z91" s="1407"/>
      <c r="AA91" s="1408"/>
      <c r="AB91" s="1408"/>
      <c r="AC91" s="1410"/>
      <c r="AD91" s="1406"/>
      <c r="AE91" s="1360"/>
      <c r="AF91" s="1360"/>
      <c r="AG91" s="1360"/>
      <c r="AH91" s="1361"/>
      <c r="AI91" s="725"/>
      <c r="AJ91" s="720"/>
      <c r="AK91" s="720"/>
      <c r="AL91" s="720"/>
      <c r="AM91" s="720"/>
      <c r="AN91" s="720"/>
      <c r="AO91" s="720"/>
      <c r="AP91" s="720"/>
      <c r="AQ91" s="720"/>
      <c r="AR91" s="720"/>
      <c r="AS91" s="720"/>
      <c r="AT91" s="720"/>
      <c r="AU91" s="721"/>
      <c r="AV91" s="1407"/>
      <c r="AW91" s="1408"/>
      <c r="AX91" s="1408"/>
      <c r="AY91" s="1410"/>
    </row>
    <row r="92" spans="2:51" ht="24.75" customHeight="1" x14ac:dyDescent="0.15">
      <c r="B92" s="688"/>
      <c r="C92" s="689"/>
      <c r="D92" s="689"/>
      <c r="E92" s="689"/>
      <c r="F92" s="689"/>
      <c r="G92" s="690"/>
      <c r="H92" s="1411"/>
      <c r="I92" s="1412"/>
      <c r="J92" s="1412"/>
      <c r="K92" s="1412"/>
      <c r="L92" s="1413"/>
      <c r="M92" s="710"/>
      <c r="N92" s="705"/>
      <c r="O92" s="705"/>
      <c r="P92" s="705"/>
      <c r="Q92" s="705"/>
      <c r="R92" s="705"/>
      <c r="S92" s="705"/>
      <c r="T92" s="705"/>
      <c r="U92" s="705"/>
      <c r="V92" s="705"/>
      <c r="W92" s="705"/>
      <c r="X92" s="705"/>
      <c r="Y92" s="706"/>
      <c r="Z92" s="1402"/>
      <c r="AA92" s="1403"/>
      <c r="AB92" s="1403"/>
      <c r="AC92" s="1405"/>
      <c r="AD92" s="1399"/>
      <c r="AE92" s="1371"/>
      <c r="AF92" s="1371"/>
      <c r="AG92" s="1371"/>
      <c r="AH92" s="1372"/>
      <c r="AI92" s="710"/>
      <c r="AJ92" s="705"/>
      <c r="AK92" s="705"/>
      <c r="AL92" s="705"/>
      <c r="AM92" s="705"/>
      <c r="AN92" s="705"/>
      <c r="AO92" s="705"/>
      <c r="AP92" s="705"/>
      <c r="AQ92" s="705"/>
      <c r="AR92" s="705"/>
      <c r="AS92" s="705"/>
      <c r="AT92" s="705"/>
      <c r="AU92" s="706"/>
      <c r="AV92" s="1402"/>
      <c r="AW92" s="1403"/>
      <c r="AX92" s="1403"/>
      <c r="AY92" s="1405"/>
    </row>
    <row r="93" spans="2:51" ht="24.75" customHeight="1" x14ac:dyDescent="0.15">
      <c r="B93" s="688"/>
      <c r="C93" s="689"/>
      <c r="D93" s="689"/>
      <c r="E93" s="689"/>
      <c r="F93" s="689"/>
      <c r="G93" s="690"/>
      <c r="H93" s="1399"/>
      <c r="I93" s="1371"/>
      <c r="J93" s="1371"/>
      <c r="K93" s="1371"/>
      <c r="L93" s="1372"/>
      <c r="M93" s="710"/>
      <c r="N93" s="705"/>
      <c r="O93" s="705"/>
      <c r="P93" s="705"/>
      <c r="Q93" s="705"/>
      <c r="R93" s="705"/>
      <c r="S93" s="705"/>
      <c r="T93" s="705"/>
      <c r="U93" s="705"/>
      <c r="V93" s="705"/>
      <c r="W93" s="705"/>
      <c r="X93" s="705"/>
      <c r="Y93" s="706"/>
      <c r="Z93" s="1402"/>
      <c r="AA93" s="1403"/>
      <c r="AB93" s="1403"/>
      <c r="AC93" s="1405"/>
      <c r="AD93" s="1399"/>
      <c r="AE93" s="1371"/>
      <c r="AF93" s="1371"/>
      <c r="AG93" s="1371"/>
      <c r="AH93" s="1372"/>
      <c r="AI93" s="710"/>
      <c r="AJ93" s="705"/>
      <c r="AK93" s="705"/>
      <c r="AL93" s="705"/>
      <c r="AM93" s="705"/>
      <c r="AN93" s="705"/>
      <c r="AO93" s="705"/>
      <c r="AP93" s="705"/>
      <c r="AQ93" s="705"/>
      <c r="AR93" s="705"/>
      <c r="AS93" s="705"/>
      <c r="AT93" s="705"/>
      <c r="AU93" s="706"/>
      <c r="AV93" s="1402"/>
      <c r="AW93" s="1403"/>
      <c r="AX93" s="1403"/>
      <c r="AY93" s="1405"/>
    </row>
    <row r="94" spans="2:51" ht="24.75" customHeight="1" x14ac:dyDescent="0.15">
      <c r="B94" s="688"/>
      <c r="C94" s="689"/>
      <c r="D94" s="689"/>
      <c r="E94" s="689"/>
      <c r="F94" s="689"/>
      <c r="G94" s="690"/>
      <c r="H94" s="1399"/>
      <c r="I94" s="1371"/>
      <c r="J94" s="1371"/>
      <c r="K94" s="1371"/>
      <c r="L94" s="1372"/>
      <c r="M94" s="710"/>
      <c r="N94" s="705"/>
      <c r="O94" s="705"/>
      <c r="P94" s="705"/>
      <c r="Q94" s="705"/>
      <c r="R94" s="705"/>
      <c r="S94" s="705"/>
      <c r="T94" s="705"/>
      <c r="U94" s="705"/>
      <c r="V94" s="705"/>
      <c r="W94" s="705"/>
      <c r="X94" s="705"/>
      <c r="Y94" s="706"/>
      <c r="Z94" s="1402"/>
      <c r="AA94" s="1403"/>
      <c r="AB94" s="1403"/>
      <c r="AC94" s="1405"/>
      <c r="AD94" s="1399"/>
      <c r="AE94" s="1371"/>
      <c r="AF94" s="1371"/>
      <c r="AG94" s="1371"/>
      <c r="AH94" s="1372"/>
      <c r="AI94" s="710"/>
      <c r="AJ94" s="705"/>
      <c r="AK94" s="705"/>
      <c r="AL94" s="705"/>
      <c r="AM94" s="705"/>
      <c r="AN94" s="705"/>
      <c r="AO94" s="705"/>
      <c r="AP94" s="705"/>
      <c r="AQ94" s="705"/>
      <c r="AR94" s="705"/>
      <c r="AS94" s="705"/>
      <c r="AT94" s="705"/>
      <c r="AU94" s="706"/>
      <c r="AV94" s="1402"/>
      <c r="AW94" s="1403"/>
      <c r="AX94" s="1403"/>
      <c r="AY94" s="1405"/>
    </row>
    <row r="95" spans="2:51" ht="24.75" customHeight="1" x14ac:dyDescent="0.15">
      <c r="B95" s="688"/>
      <c r="C95" s="689"/>
      <c r="D95" s="689"/>
      <c r="E95" s="689"/>
      <c r="F95" s="689"/>
      <c r="G95" s="690"/>
      <c r="H95" s="1399"/>
      <c r="I95" s="1371"/>
      <c r="J95" s="1371"/>
      <c r="K95" s="1371"/>
      <c r="L95" s="1372"/>
      <c r="M95" s="710"/>
      <c r="N95" s="705"/>
      <c r="O95" s="705"/>
      <c r="P95" s="705"/>
      <c r="Q95" s="705"/>
      <c r="R95" s="705"/>
      <c r="S95" s="705"/>
      <c r="T95" s="705"/>
      <c r="U95" s="705"/>
      <c r="V95" s="705"/>
      <c r="W95" s="705"/>
      <c r="X95" s="705"/>
      <c r="Y95" s="706"/>
      <c r="Z95" s="1402"/>
      <c r="AA95" s="1403"/>
      <c r="AB95" s="1403"/>
      <c r="AC95" s="1405"/>
      <c r="AD95" s="1399"/>
      <c r="AE95" s="1371"/>
      <c r="AF95" s="1371"/>
      <c r="AG95" s="1371"/>
      <c r="AH95" s="1372"/>
      <c r="AI95" s="710"/>
      <c r="AJ95" s="705"/>
      <c r="AK95" s="705"/>
      <c r="AL95" s="705"/>
      <c r="AM95" s="705"/>
      <c r="AN95" s="705"/>
      <c r="AO95" s="705"/>
      <c r="AP95" s="705"/>
      <c r="AQ95" s="705"/>
      <c r="AR95" s="705"/>
      <c r="AS95" s="705"/>
      <c r="AT95" s="705"/>
      <c r="AU95" s="706"/>
      <c r="AV95" s="1402"/>
      <c r="AW95" s="1403"/>
      <c r="AX95" s="1403"/>
      <c r="AY95" s="1405"/>
    </row>
    <row r="96" spans="2:51" ht="24.75" customHeight="1" x14ac:dyDescent="0.15">
      <c r="B96" s="688"/>
      <c r="C96" s="689"/>
      <c r="D96" s="689"/>
      <c r="E96" s="689"/>
      <c r="F96" s="689"/>
      <c r="G96" s="690"/>
      <c r="H96" s="1399"/>
      <c r="I96" s="1371"/>
      <c r="J96" s="1371"/>
      <c r="K96" s="1371"/>
      <c r="L96" s="1372"/>
      <c r="M96" s="710"/>
      <c r="N96" s="705"/>
      <c r="O96" s="705"/>
      <c r="P96" s="705"/>
      <c r="Q96" s="705"/>
      <c r="R96" s="705"/>
      <c r="S96" s="705"/>
      <c r="T96" s="705"/>
      <c r="U96" s="705"/>
      <c r="V96" s="705"/>
      <c r="W96" s="705"/>
      <c r="X96" s="705"/>
      <c r="Y96" s="706"/>
      <c r="Z96" s="1402"/>
      <c r="AA96" s="1403"/>
      <c r="AB96" s="1403"/>
      <c r="AC96" s="1405"/>
      <c r="AD96" s="1399"/>
      <c r="AE96" s="1371"/>
      <c r="AF96" s="1371"/>
      <c r="AG96" s="1371"/>
      <c r="AH96" s="1372"/>
      <c r="AI96" s="710"/>
      <c r="AJ96" s="705"/>
      <c r="AK96" s="705"/>
      <c r="AL96" s="705"/>
      <c r="AM96" s="705"/>
      <c r="AN96" s="705"/>
      <c r="AO96" s="705"/>
      <c r="AP96" s="705"/>
      <c r="AQ96" s="705"/>
      <c r="AR96" s="705"/>
      <c r="AS96" s="705"/>
      <c r="AT96" s="705"/>
      <c r="AU96" s="706"/>
      <c r="AV96" s="1402"/>
      <c r="AW96" s="1403"/>
      <c r="AX96" s="1403"/>
      <c r="AY96" s="1405"/>
    </row>
    <row r="97" spans="2:51" ht="24.75" customHeight="1" x14ac:dyDescent="0.15">
      <c r="B97" s="688"/>
      <c r="C97" s="689"/>
      <c r="D97" s="689"/>
      <c r="E97" s="689"/>
      <c r="F97" s="689"/>
      <c r="G97" s="690"/>
      <c r="H97" s="1399"/>
      <c r="I97" s="1371"/>
      <c r="J97" s="1371"/>
      <c r="K97" s="1371"/>
      <c r="L97" s="1372"/>
      <c r="M97" s="710"/>
      <c r="N97" s="705"/>
      <c r="O97" s="705"/>
      <c r="P97" s="705"/>
      <c r="Q97" s="705"/>
      <c r="R97" s="705"/>
      <c r="S97" s="705"/>
      <c r="T97" s="705"/>
      <c r="U97" s="705"/>
      <c r="V97" s="705"/>
      <c r="W97" s="705"/>
      <c r="X97" s="705"/>
      <c r="Y97" s="706"/>
      <c r="Z97" s="1402"/>
      <c r="AA97" s="1403"/>
      <c r="AB97" s="1403"/>
      <c r="AC97" s="1403"/>
      <c r="AD97" s="1399"/>
      <c r="AE97" s="1371"/>
      <c r="AF97" s="1371"/>
      <c r="AG97" s="1371"/>
      <c r="AH97" s="1372"/>
      <c r="AI97" s="710"/>
      <c r="AJ97" s="705"/>
      <c r="AK97" s="705"/>
      <c r="AL97" s="705"/>
      <c r="AM97" s="705"/>
      <c r="AN97" s="705"/>
      <c r="AO97" s="705"/>
      <c r="AP97" s="705"/>
      <c r="AQ97" s="705"/>
      <c r="AR97" s="705"/>
      <c r="AS97" s="705"/>
      <c r="AT97" s="705"/>
      <c r="AU97" s="706"/>
      <c r="AV97" s="1402"/>
      <c r="AW97" s="1403"/>
      <c r="AX97" s="1403"/>
      <c r="AY97" s="1405"/>
    </row>
    <row r="98" spans="2:51" ht="24.75" customHeight="1" x14ac:dyDescent="0.15">
      <c r="B98" s="688"/>
      <c r="C98" s="689"/>
      <c r="D98" s="689"/>
      <c r="E98" s="689"/>
      <c r="F98" s="689"/>
      <c r="G98" s="690"/>
      <c r="H98" s="1422"/>
      <c r="I98" s="1356"/>
      <c r="J98" s="1356"/>
      <c r="K98" s="1356"/>
      <c r="L98" s="1357"/>
      <c r="M98" s="730"/>
      <c r="N98" s="1423"/>
      <c r="O98" s="1423"/>
      <c r="P98" s="1423"/>
      <c r="Q98" s="1423"/>
      <c r="R98" s="1423"/>
      <c r="S98" s="1423"/>
      <c r="T98" s="1423"/>
      <c r="U98" s="1423"/>
      <c r="V98" s="1423"/>
      <c r="W98" s="1423"/>
      <c r="X98" s="1423"/>
      <c r="Y98" s="1424"/>
      <c r="Z98" s="1420"/>
      <c r="AA98" s="1421"/>
      <c r="AB98" s="1421"/>
      <c r="AC98" s="1421"/>
      <c r="AD98" s="1422"/>
      <c r="AE98" s="1356"/>
      <c r="AF98" s="1356"/>
      <c r="AG98" s="1356"/>
      <c r="AH98" s="1357"/>
      <c r="AI98" s="730"/>
      <c r="AJ98" s="1423"/>
      <c r="AK98" s="1423"/>
      <c r="AL98" s="1423"/>
      <c r="AM98" s="1423"/>
      <c r="AN98" s="1423"/>
      <c r="AO98" s="1423"/>
      <c r="AP98" s="1423"/>
      <c r="AQ98" s="1423"/>
      <c r="AR98" s="1423"/>
      <c r="AS98" s="1423"/>
      <c r="AT98" s="1423"/>
      <c r="AU98" s="1424"/>
      <c r="AV98" s="1420"/>
      <c r="AW98" s="1421"/>
      <c r="AX98" s="1421"/>
      <c r="AY98" s="1425"/>
    </row>
    <row r="99" spans="2:51" ht="24.75" customHeight="1" x14ac:dyDescent="0.15">
      <c r="B99" s="688"/>
      <c r="C99" s="689"/>
      <c r="D99" s="689"/>
      <c r="E99" s="689"/>
      <c r="F99" s="689"/>
      <c r="G99" s="690"/>
      <c r="H99" s="1426" t="s">
        <v>21</v>
      </c>
      <c r="I99" s="1109"/>
      <c r="J99" s="1109"/>
      <c r="K99" s="1109"/>
      <c r="L99" s="1109"/>
      <c r="M99" s="742"/>
      <c r="N99" s="1219"/>
      <c r="O99" s="1219"/>
      <c r="P99" s="1219"/>
      <c r="Q99" s="1219"/>
      <c r="R99" s="1219"/>
      <c r="S99" s="1219"/>
      <c r="T99" s="1219"/>
      <c r="U99" s="1219"/>
      <c r="V99" s="1219"/>
      <c r="W99" s="1219"/>
      <c r="X99" s="1219"/>
      <c r="Y99" s="1220"/>
      <c r="Z99" s="1427">
        <f>SUM(Z91:AC98)</f>
        <v>0</v>
      </c>
      <c r="AA99" s="1428"/>
      <c r="AB99" s="1428"/>
      <c r="AC99" s="1429"/>
      <c r="AD99" s="1426" t="s">
        <v>21</v>
      </c>
      <c r="AE99" s="1109"/>
      <c r="AF99" s="1109"/>
      <c r="AG99" s="1109"/>
      <c r="AH99" s="1109"/>
      <c r="AI99" s="742"/>
      <c r="AJ99" s="1219"/>
      <c r="AK99" s="1219"/>
      <c r="AL99" s="1219"/>
      <c r="AM99" s="1219"/>
      <c r="AN99" s="1219"/>
      <c r="AO99" s="1219"/>
      <c r="AP99" s="1219"/>
      <c r="AQ99" s="1219"/>
      <c r="AR99" s="1219"/>
      <c r="AS99" s="1219"/>
      <c r="AT99" s="1219"/>
      <c r="AU99" s="1220"/>
      <c r="AV99" s="1427">
        <f>SUM(AV91:AY98)</f>
        <v>0</v>
      </c>
      <c r="AW99" s="1428"/>
      <c r="AX99" s="1428"/>
      <c r="AY99" s="1430"/>
    </row>
    <row r="100" spans="2:51" ht="24.75" customHeight="1" x14ac:dyDescent="0.15">
      <c r="B100" s="688"/>
      <c r="C100" s="689"/>
      <c r="D100" s="689"/>
      <c r="E100" s="689"/>
      <c r="F100" s="689"/>
      <c r="G100" s="690"/>
      <c r="H100" s="736" t="s">
        <v>993</v>
      </c>
      <c r="I100" s="737"/>
      <c r="J100" s="737"/>
      <c r="K100" s="737"/>
      <c r="L100" s="737"/>
      <c r="M100" s="737"/>
      <c r="N100" s="737"/>
      <c r="O100" s="737"/>
      <c r="P100" s="737"/>
      <c r="Q100" s="737"/>
      <c r="R100" s="737"/>
      <c r="S100" s="737"/>
      <c r="T100" s="737"/>
      <c r="U100" s="737"/>
      <c r="V100" s="737"/>
      <c r="W100" s="737"/>
      <c r="X100" s="737"/>
      <c r="Y100" s="737"/>
      <c r="Z100" s="737"/>
      <c r="AA100" s="737"/>
      <c r="AB100" s="737"/>
      <c r="AC100" s="738"/>
      <c r="AD100" s="736" t="s">
        <v>755</v>
      </c>
      <c r="AE100" s="737"/>
      <c r="AF100" s="737"/>
      <c r="AG100" s="737"/>
      <c r="AH100" s="737"/>
      <c r="AI100" s="737"/>
      <c r="AJ100" s="737"/>
      <c r="AK100" s="737"/>
      <c r="AL100" s="737"/>
      <c r="AM100" s="737"/>
      <c r="AN100" s="737"/>
      <c r="AO100" s="737"/>
      <c r="AP100" s="737"/>
      <c r="AQ100" s="737"/>
      <c r="AR100" s="737"/>
      <c r="AS100" s="737"/>
      <c r="AT100" s="737"/>
      <c r="AU100" s="737"/>
      <c r="AV100" s="737"/>
      <c r="AW100" s="737"/>
      <c r="AX100" s="737"/>
      <c r="AY100" s="739"/>
    </row>
    <row r="101" spans="2:51" ht="24.75" customHeight="1" x14ac:dyDescent="0.15">
      <c r="B101" s="688"/>
      <c r="C101" s="689"/>
      <c r="D101" s="689"/>
      <c r="E101" s="689"/>
      <c r="F101" s="689"/>
      <c r="G101" s="690"/>
      <c r="H101" s="1397" t="s">
        <v>37</v>
      </c>
      <c r="I101" s="1254"/>
      <c r="J101" s="1254"/>
      <c r="K101" s="1254"/>
      <c r="L101" s="1254"/>
      <c r="M101" s="1398" t="s">
        <v>76</v>
      </c>
      <c r="N101" s="1109"/>
      <c r="O101" s="1109"/>
      <c r="P101" s="1109"/>
      <c r="Q101" s="1109"/>
      <c r="R101" s="1109"/>
      <c r="S101" s="1109"/>
      <c r="T101" s="1109"/>
      <c r="U101" s="1109"/>
      <c r="V101" s="1109"/>
      <c r="W101" s="1109"/>
      <c r="X101" s="1109"/>
      <c r="Y101" s="1110"/>
      <c r="Z101" s="714" t="s">
        <v>77</v>
      </c>
      <c r="AA101" s="715"/>
      <c r="AB101" s="715"/>
      <c r="AC101" s="716"/>
      <c r="AD101" s="1397" t="s">
        <v>37</v>
      </c>
      <c r="AE101" s="1254"/>
      <c r="AF101" s="1254"/>
      <c r="AG101" s="1254"/>
      <c r="AH101" s="1254"/>
      <c r="AI101" s="1398" t="s">
        <v>76</v>
      </c>
      <c r="AJ101" s="1109"/>
      <c r="AK101" s="1109"/>
      <c r="AL101" s="1109"/>
      <c r="AM101" s="1109"/>
      <c r="AN101" s="1109"/>
      <c r="AO101" s="1109"/>
      <c r="AP101" s="1109"/>
      <c r="AQ101" s="1109"/>
      <c r="AR101" s="1109"/>
      <c r="AS101" s="1109"/>
      <c r="AT101" s="1109"/>
      <c r="AU101" s="1110"/>
      <c r="AV101" s="714" t="s">
        <v>77</v>
      </c>
      <c r="AW101" s="715"/>
      <c r="AX101" s="715"/>
      <c r="AY101" s="717"/>
    </row>
    <row r="102" spans="2:51" ht="24.75" customHeight="1" x14ac:dyDescent="0.15">
      <c r="B102" s="688"/>
      <c r="C102" s="689"/>
      <c r="D102" s="689"/>
      <c r="E102" s="689"/>
      <c r="F102" s="689"/>
      <c r="G102" s="690"/>
      <c r="H102" s="1406"/>
      <c r="I102" s="1360"/>
      <c r="J102" s="1360"/>
      <c r="K102" s="1360"/>
      <c r="L102" s="1361"/>
      <c r="M102" s="725"/>
      <c r="N102" s="720"/>
      <c r="O102" s="720"/>
      <c r="P102" s="720"/>
      <c r="Q102" s="720"/>
      <c r="R102" s="720"/>
      <c r="S102" s="720"/>
      <c r="T102" s="720"/>
      <c r="U102" s="720"/>
      <c r="V102" s="720"/>
      <c r="W102" s="720"/>
      <c r="X102" s="720"/>
      <c r="Y102" s="721"/>
      <c r="Z102" s="1407"/>
      <c r="AA102" s="1408"/>
      <c r="AB102" s="1408"/>
      <c r="AC102" s="1409"/>
      <c r="AD102" s="1406"/>
      <c r="AE102" s="1360"/>
      <c r="AF102" s="1360"/>
      <c r="AG102" s="1360"/>
      <c r="AH102" s="1361"/>
      <c r="AI102" s="725"/>
      <c r="AJ102" s="720"/>
      <c r="AK102" s="720"/>
      <c r="AL102" s="720"/>
      <c r="AM102" s="720"/>
      <c r="AN102" s="720"/>
      <c r="AO102" s="720"/>
      <c r="AP102" s="720"/>
      <c r="AQ102" s="720"/>
      <c r="AR102" s="720"/>
      <c r="AS102" s="720"/>
      <c r="AT102" s="720"/>
      <c r="AU102" s="721"/>
      <c r="AV102" s="1407"/>
      <c r="AW102" s="1408"/>
      <c r="AX102" s="1408"/>
      <c r="AY102" s="1410"/>
    </row>
    <row r="103" spans="2:51" ht="24.75" customHeight="1" x14ac:dyDescent="0.15">
      <c r="B103" s="688"/>
      <c r="C103" s="689"/>
      <c r="D103" s="689"/>
      <c r="E103" s="689"/>
      <c r="F103" s="689"/>
      <c r="G103" s="690"/>
      <c r="H103" s="1399"/>
      <c r="I103" s="1371"/>
      <c r="J103" s="1371"/>
      <c r="K103" s="1371"/>
      <c r="L103" s="1372"/>
      <c r="M103" s="710"/>
      <c r="N103" s="705"/>
      <c r="O103" s="705"/>
      <c r="P103" s="705"/>
      <c r="Q103" s="705"/>
      <c r="R103" s="705"/>
      <c r="S103" s="705"/>
      <c r="T103" s="705"/>
      <c r="U103" s="705"/>
      <c r="V103" s="705"/>
      <c r="W103" s="705"/>
      <c r="X103" s="705"/>
      <c r="Y103" s="706"/>
      <c r="Z103" s="1402"/>
      <c r="AA103" s="1403"/>
      <c r="AB103" s="1403"/>
      <c r="AC103" s="1404"/>
      <c r="AD103" s="1399"/>
      <c r="AE103" s="1371"/>
      <c r="AF103" s="1371"/>
      <c r="AG103" s="1371"/>
      <c r="AH103" s="1372"/>
      <c r="AI103" s="710"/>
      <c r="AJ103" s="705"/>
      <c r="AK103" s="705"/>
      <c r="AL103" s="705"/>
      <c r="AM103" s="705"/>
      <c r="AN103" s="705"/>
      <c r="AO103" s="705"/>
      <c r="AP103" s="705"/>
      <c r="AQ103" s="705"/>
      <c r="AR103" s="705"/>
      <c r="AS103" s="705"/>
      <c r="AT103" s="705"/>
      <c r="AU103" s="706"/>
      <c r="AV103" s="1402"/>
      <c r="AW103" s="1403"/>
      <c r="AX103" s="1403"/>
      <c r="AY103" s="1405"/>
    </row>
    <row r="104" spans="2:51" ht="24.75" customHeight="1" x14ac:dyDescent="0.15">
      <c r="B104" s="688"/>
      <c r="C104" s="689"/>
      <c r="D104" s="689"/>
      <c r="E104" s="689"/>
      <c r="F104" s="689"/>
      <c r="G104" s="690"/>
      <c r="H104" s="1399"/>
      <c r="I104" s="1371"/>
      <c r="J104" s="1371"/>
      <c r="K104" s="1371"/>
      <c r="L104" s="1372"/>
      <c r="M104" s="710"/>
      <c r="N104" s="705"/>
      <c r="O104" s="705"/>
      <c r="P104" s="705"/>
      <c r="Q104" s="705"/>
      <c r="R104" s="705"/>
      <c r="S104" s="705"/>
      <c r="T104" s="705"/>
      <c r="U104" s="705"/>
      <c r="V104" s="705"/>
      <c r="W104" s="705"/>
      <c r="X104" s="705"/>
      <c r="Y104" s="706"/>
      <c r="Z104" s="1402"/>
      <c r="AA104" s="1403"/>
      <c r="AB104" s="1403"/>
      <c r="AC104" s="1404"/>
      <c r="AD104" s="1399"/>
      <c r="AE104" s="1371"/>
      <c r="AF104" s="1371"/>
      <c r="AG104" s="1371"/>
      <c r="AH104" s="1372"/>
      <c r="AI104" s="710"/>
      <c r="AJ104" s="705"/>
      <c r="AK104" s="705"/>
      <c r="AL104" s="705"/>
      <c r="AM104" s="705"/>
      <c r="AN104" s="705"/>
      <c r="AO104" s="705"/>
      <c r="AP104" s="705"/>
      <c r="AQ104" s="705"/>
      <c r="AR104" s="705"/>
      <c r="AS104" s="705"/>
      <c r="AT104" s="705"/>
      <c r="AU104" s="706"/>
      <c r="AV104" s="1402"/>
      <c r="AW104" s="1403"/>
      <c r="AX104" s="1403"/>
      <c r="AY104" s="1405"/>
    </row>
    <row r="105" spans="2:51" ht="24.75" customHeight="1" x14ac:dyDescent="0.15">
      <c r="B105" s="688"/>
      <c r="C105" s="689"/>
      <c r="D105" s="689"/>
      <c r="E105" s="689"/>
      <c r="F105" s="689"/>
      <c r="G105" s="690"/>
      <c r="H105" s="1399"/>
      <c r="I105" s="1371"/>
      <c r="J105" s="1371"/>
      <c r="K105" s="1371"/>
      <c r="L105" s="1372"/>
      <c r="M105" s="710"/>
      <c r="N105" s="705"/>
      <c r="O105" s="705"/>
      <c r="P105" s="705"/>
      <c r="Q105" s="705"/>
      <c r="R105" s="705"/>
      <c r="S105" s="705"/>
      <c r="T105" s="705"/>
      <c r="U105" s="705"/>
      <c r="V105" s="705"/>
      <c r="W105" s="705"/>
      <c r="X105" s="705"/>
      <c r="Y105" s="706"/>
      <c r="Z105" s="1402"/>
      <c r="AA105" s="1403"/>
      <c r="AB105" s="1403"/>
      <c r="AC105" s="1404"/>
      <c r="AD105" s="1399"/>
      <c r="AE105" s="1371"/>
      <c r="AF105" s="1371"/>
      <c r="AG105" s="1371"/>
      <c r="AH105" s="1372"/>
      <c r="AI105" s="710"/>
      <c r="AJ105" s="705"/>
      <c r="AK105" s="705"/>
      <c r="AL105" s="705"/>
      <c r="AM105" s="705"/>
      <c r="AN105" s="705"/>
      <c r="AO105" s="705"/>
      <c r="AP105" s="705"/>
      <c r="AQ105" s="705"/>
      <c r="AR105" s="705"/>
      <c r="AS105" s="705"/>
      <c r="AT105" s="705"/>
      <c r="AU105" s="706"/>
      <c r="AV105" s="1402"/>
      <c r="AW105" s="1403"/>
      <c r="AX105" s="1403"/>
      <c r="AY105" s="1405"/>
    </row>
    <row r="106" spans="2:51" ht="24.75" customHeight="1" x14ac:dyDescent="0.15">
      <c r="B106" s="688"/>
      <c r="C106" s="689"/>
      <c r="D106" s="689"/>
      <c r="E106" s="689"/>
      <c r="F106" s="689"/>
      <c r="G106" s="690"/>
      <c r="H106" s="1399"/>
      <c r="I106" s="1371"/>
      <c r="J106" s="1371"/>
      <c r="K106" s="1371"/>
      <c r="L106" s="1372"/>
      <c r="M106" s="710"/>
      <c r="N106" s="705"/>
      <c r="O106" s="705"/>
      <c r="P106" s="705"/>
      <c r="Q106" s="705"/>
      <c r="R106" s="705"/>
      <c r="S106" s="705"/>
      <c r="T106" s="705"/>
      <c r="U106" s="705"/>
      <c r="V106" s="705"/>
      <c r="W106" s="705"/>
      <c r="X106" s="705"/>
      <c r="Y106" s="706"/>
      <c r="Z106" s="1402"/>
      <c r="AA106" s="1403"/>
      <c r="AB106" s="1403"/>
      <c r="AC106" s="1403"/>
      <c r="AD106" s="1399"/>
      <c r="AE106" s="1371"/>
      <c r="AF106" s="1371"/>
      <c r="AG106" s="1371"/>
      <c r="AH106" s="1372"/>
      <c r="AI106" s="710"/>
      <c r="AJ106" s="705"/>
      <c r="AK106" s="705"/>
      <c r="AL106" s="705"/>
      <c r="AM106" s="705"/>
      <c r="AN106" s="705"/>
      <c r="AO106" s="705"/>
      <c r="AP106" s="705"/>
      <c r="AQ106" s="705"/>
      <c r="AR106" s="705"/>
      <c r="AS106" s="705"/>
      <c r="AT106" s="705"/>
      <c r="AU106" s="706"/>
      <c r="AV106" s="1402"/>
      <c r="AW106" s="1403"/>
      <c r="AX106" s="1403"/>
      <c r="AY106" s="1405"/>
    </row>
    <row r="107" spans="2:51" ht="24.75" customHeight="1" x14ac:dyDescent="0.15">
      <c r="B107" s="688"/>
      <c r="C107" s="689"/>
      <c r="D107" s="689"/>
      <c r="E107" s="689"/>
      <c r="F107" s="689"/>
      <c r="G107" s="690"/>
      <c r="H107" s="1399"/>
      <c r="I107" s="1371"/>
      <c r="J107" s="1371"/>
      <c r="K107" s="1371"/>
      <c r="L107" s="1372"/>
      <c r="M107" s="710"/>
      <c r="N107" s="705"/>
      <c r="O107" s="705"/>
      <c r="P107" s="705"/>
      <c r="Q107" s="705"/>
      <c r="R107" s="705"/>
      <c r="S107" s="705"/>
      <c r="T107" s="705"/>
      <c r="U107" s="705"/>
      <c r="V107" s="705"/>
      <c r="W107" s="705"/>
      <c r="X107" s="705"/>
      <c r="Y107" s="706"/>
      <c r="Z107" s="1402"/>
      <c r="AA107" s="1403"/>
      <c r="AB107" s="1403"/>
      <c r="AC107" s="1403"/>
      <c r="AD107" s="1399"/>
      <c r="AE107" s="1371"/>
      <c r="AF107" s="1371"/>
      <c r="AG107" s="1371"/>
      <c r="AH107" s="1372"/>
      <c r="AI107" s="710"/>
      <c r="AJ107" s="705"/>
      <c r="AK107" s="705"/>
      <c r="AL107" s="705"/>
      <c r="AM107" s="705"/>
      <c r="AN107" s="705"/>
      <c r="AO107" s="705"/>
      <c r="AP107" s="705"/>
      <c r="AQ107" s="705"/>
      <c r="AR107" s="705"/>
      <c r="AS107" s="705"/>
      <c r="AT107" s="705"/>
      <c r="AU107" s="706"/>
      <c r="AV107" s="1402"/>
      <c r="AW107" s="1403"/>
      <c r="AX107" s="1403"/>
      <c r="AY107" s="1405"/>
    </row>
    <row r="108" spans="2:51" ht="24.75" customHeight="1" x14ac:dyDescent="0.15">
      <c r="B108" s="688"/>
      <c r="C108" s="689"/>
      <c r="D108" s="689"/>
      <c r="E108" s="689"/>
      <c r="F108" s="689"/>
      <c r="G108" s="690"/>
      <c r="H108" s="1399"/>
      <c r="I108" s="1371"/>
      <c r="J108" s="1371"/>
      <c r="K108" s="1371"/>
      <c r="L108" s="1372"/>
      <c r="M108" s="710"/>
      <c r="N108" s="705"/>
      <c r="O108" s="705"/>
      <c r="P108" s="705"/>
      <c r="Q108" s="705"/>
      <c r="R108" s="705"/>
      <c r="S108" s="705"/>
      <c r="T108" s="705"/>
      <c r="U108" s="705"/>
      <c r="V108" s="705"/>
      <c r="W108" s="705"/>
      <c r="X108" s="705"/>
      <c r="Y108" s="706"/>
      <c r="Z108" s="1402"/>
      <c r="AA108" s="1403"/>
      <c r="AB108" s="1403"/>
      <c r="AC108" s="1403"/>
      <c r="AD108" s="1399"/>
      <c r="AE108" s="1371"/>
      <c r="AF108" s="1371"/>
      <c r="AG108" s="1371"/>
      <c r="AH108" s="1372"/>
      <c r="AI108" s="710"/>
      <c r="AJ108" s="705"/>
      <c r="AK108" s="705"/>
      <c r="AL108" s="705"/>
      <c r="AM108" s="705"/>
      <c r="AN108" s="705"/>
      <c r="AO108" s="705"/>
      <c r="AP108" s="705"/>
      <c r="AQ108" s="705"/>
      <c r="AR108" s="705"/>
      <c r="AS108" s="705"/>
      <c r="AT108" s="705"/>
      <c r="AU108" s="706"/>
      <c r="AV108" s="1402"/>
      <c r="AW108" s="1403"/>
      <c r="AX108" s="1403"/>
      <c r="AY108" s="1405"/>
    </row>
    <row r="109" spans="2:51" ht="24.75" customHeight="1" x14ac:dyDescent="0.15">
      <c r="B109" s="688"/>
      <c r="C109" s="689"/>
      <c r="D109" s="689"/>
      <c r="E109" s="689"/>
      <c r="F109" s="689"/>
      <c r="G109" s="690"/>
      <c r="H109" s="1422"/>
      <c r="I109" s="1356"/>
      <c r="J109" s="1356"/>
      <c r="K109" s="1356"/>
      <c r="L109" s="1357"/>
      <c r="M109" s="730"/>
      <c r="N109" s="1423"/>
      <c r="O109" s="1423"/>
      <c r="P109" s="1423"/>
      <c r="Q109" s="1423"/>
      <c r="R109" s="1423"/>
      <c r="S109" s="1423"/>
      <c r="T109" s="1423"/>
      <c r="U109" s="1423"/>
      <c r="V109" s="1423"/>
      <c r="W109" s="1423"/>
      <c r="X109" s="1423"/>
      <c r="Y109" s="1424"/>
      <c r="Z109" s="1420"/>
      <c r="AA109" s="1421"/>
      <c r="AB109" s="1421"/>
      <c r="AC109" s="1421"/>
      <c r="AD109" s="1422"/>
      <c r="AE109" s="1356"/>
      <c r="AF109" s="1356"/>
      <c r="AG109" s="1356"/>
      <c r="AH109" s="1357"/>
      <c r="AI109" s="730"/>
      <c r="AJ109" s="1423"/>
      <c r="AK109" s="1423"/>
      <c r="AL109" s="1423"/>
      <c r="AM109" s="1423"/>
      <c r="AN109" s="1423"/>
      <c r="AO109" s="1423"/>
      <c r="AP109" s="1423"/>
      <c r="AQ109" s="1423"/>
      <c r="AR109" s="1423"/>
      <c r="AS109" s="1423"/>
      <c r="AT109" s="1423"/>
      <c r="AU109" s="1424"/>
      <c r="AV109" s="1420"/>
      <c r="AW109" s="1421"/>
      <c r="AX109" s="1421"/>
      <c r="AY109" s="1425"/>
    </row>
    <row r="110" spans="2:51" ht="24.75" customHeight="1" x14ac:dyDescent="0.15">
      <c r="B110" s="688"/>
      <c r="C110" s="689"/>
      <c r="D110" s="689"/>
      <c r="E110" s="689"/>
      <c r="F110" s="689"/>
      <c r="G110" s="690"/>
      <c r="H110" s="1426" t="s">
        <v>21</v>
      </c>
      <c r="I110" s="1109"/>
      <c r="J110" s="1109"/>
      <c r="K110" s="1109"/>
      <c r="L110" s="1109"/>
      <c r="M110" s="742"/>
      <c r="N110" s="1219"/>
      <c r="O110" s="1219"/>
      <c r="P110" s="1219"/>
      <c r="Q110" s="1219"/>
      <c r="R110" s="1219"/>
      <c r="S110" s="1219"/>
      <c r="T110" s="1219"/>
      <c r="U110" s="1219"/>
      <c r="V110" s="1219"/>
      <c r="W110" s="1219"/>
      <c r="X110" s="1219"/>
      <c r="Y110" s="1220"/>
      <c r="Z110" s="1427">
        <f>SUM(Z102:AC109)</f>
        <v>0</v>
      </c>
      <c r="AA110" s="1428"/>
      <c r="AB110" s="1428"/>
      <c r="AC110" s="1429"/>
      <c r="AD110" s="1426" t="s">
        <v>21</v>
      </c>
      <c r="AE110" s="1109"/>
      <c r="AF110" s="1109"/>
      <c r="AG110" s="1109"/>
      <c r="AH110" s="1109"/>
      <c r="AI110" s="742"/>
      <c r="AJ110" s="1219"/>
      <c r="AK110" s="1219"/>
      <c r="AL110" s="1219"/>
      <c r="AM110" s="1219"/>
      <c r="AN110" s="1219"/>
      <c r="AO110" s="1219"/>
      <c r="AP110" s="1219"/>
      <c r="AQ110" s="1219"/>
      <c r="AR110" s="1219"/>
      <c r="AS110" s="1219"/>
      <c r="AT110" s="1219"/>
      <c r="AU110" s="1220"/>
      <c r="AV110" s="1427">
        <f>SUM(AV102:AY109)</f>
        <v>0</v>
      </c>
      <c r="AW110" s="1428"/>
      <c r="AX110" s="1428"/>
      <c r="AY110" s="1430"/>
    </row>
    <row r="111" spans="2:51" ht="24.75" customHeight="1" x14ac:dyDescent="0.15">
      <c r="B111" s="688"/>
      <c r="C111" s="689"/>
      <c r="D111" s="689"/>
      <c r="E111" s="689"/>
      <c r="F111" s="689"/>
      <c r="G111" s="690"/>
      <c r="H111" s="736" t="s">
        <v>756</v>
      </c>
      <c r="I111" s="737"/>
      <c r="J111" s="737"/>
      <c r="K111" s="737"/>
      <c r="L111" s="737"/>
      <c r="M111" s="737"/>
      <c r="N111" s="737"/>
      <c r="O111" s="737"/>
      <c r="P111" s="737"/>
      <c r="Q111" s="737"/>
      <c r="R111" s="737"/>
      <c r="S111" s="737"/>
      <c r="T111" s="737"/>
      <c r="U111" s="737"/>
      <c r="V111" s="737"/>
      <c r="W111" s="737"/>
      <c r="X111" s="737"/>
      <c r="Y111" s="737"/>
      <c r="Z111" s="737"/>
      <c r="AA111" s="737"/>
      <c r="AB111" s="737"/>
      <c r="AC111" s="738"/>
      <c r="AD111" s="736" t="s">
        <v>757</v>
      </c>
      <c r="AE111" s="737"/>
      <c r="AF111" s="737"/>
      <c r="AG111" s="737"/>
      <c r="AH111" s="737"/>
      <c r="AI111" s="737"/>
      <c r="AJ111" s="737"/>
      <c r="AK111" s="737"/>
      <c r="AL111" s="737"/>
      <c r="AM111" s="737"/>
      <c r="AN111" s="737"/>
      <c r="AO111" s="737"/>
      <c r="AP111" s="737"/>
      <c r="AQ111" s="737"/>
      <c r="AR111" s="737"/>
      <c r="AS111" s="737"/>
      <c r="AT111" s="737"/>
      <c r="AU111" s="737"/>
      <c r="AV111" s="737"/>
      <c r="AW111" s="737"/>
      <c r="AX111" s="737"/>
      <c r="AY111" s="739"/>
    </row>
    <row r="112" spans="2:51" ht="24.75" customHeight="1" x14ac:dyDescent="0.15">
      <c r="B112" s="688"/>
      <c r="C112" s="689"/>
      <c r="D112" s="689"/>
      <c r="E112" s="689"/>
      <c r="F112" s="689"/>
      <c r="G112" s="690"/>
      <c r="H112" s="1397" t="s">
        <v>37</v>
      </c>
      <c r="I112" s="1254"/>
      <c r="J112" s="1254"/>
      <c r="K112" s="1254"/>
      <c r="L112" s="1254"/>
      <c r="M112" s="1398" t="s">
        <v>76</v>
      </c>
      <c r="N112" s="1109"/>
      <c r="O112" s="1109"/>
      <c r="P112" s="1109"/>
      <c r="Q112" s="1109"/>
      <c r="R112" s="1109"/>
      <c r="S112" s="1109"/>
      <c r="T112" s="1109"/>
      <c r="U112" s="1109"/>
      <c r="V112" s="1109"/>
      <c r="W112" s="1109"/>
      <c r="X112" s="1109"/>
      <c r="Y112" s="1110"/>
      <c r="Z112" s="714" t="s">
        <v>77</v>
      </c>
      <c r="AA112" s="715"/>
      <c r="AB112" s="715"/>
      <c r="AC112" s="716"/>
      <c r="AD112" s="1397" t="s">
        <v>37</v>
      </c>
      <c r="AE112" s="1254"/>
      <c r="AF112" s="1254"/>
      <c r="AG112" s="1254"/>
      <c r="AH112" s="1254"/>
      <c r="AI112" s="1398" t="s">
        <v>76</v>
      </c>
      <c r="AJ112" s="1109"/>
      <c r="AK112" s="1109"/>
      <c r="AL112" s="1109"/>
      <c r="AM112" s="1109"/>
      <c r="AN112" s="1109"/>
      <c r="AO112" s="1109"/>
      <c r="AP112" s="1109"/>
      <c r="AQ112" s="1109"/>
      <c r="AR112" s="1109"/>
      <c r="AS112" s="1109"/>
      <c r="AT112" s="1109"/>
      <c r="AU112" s="1110"/>
      <c r="AV112" s="714" t="s">
        <v>77</v>
      </c>
      <c r="AW112" s="715"/>
      <c r="AX112" s="715"/>
      <c r="AY112" s="717"/>
    </row>
    <row r="113" spans="2:51" ht="24.75" customHeight="1" x14ac:dyDescent="0.15">
      <c r="B113" s="688"/>
      <c r="C113" s="689"/>
      <c r="D113" s="689"/>
      <c r="E113" s="689"/>
      <c r="F113" s="689"/>
      <c r="G113" s="690"/>
      <c r="H113" s="1406"/>
      <c r="I113" s="1360"/>
      <c r="J113" s="1360"/>
      <c r="K113" s="1360"/>
      <c r="L113" s="1361"/>
      <c r="M113" s="725"/>
      <c r="N113" s="720"/>
      <c r="O113" s="720"/>
      <c r="P113" s="720"/>
      <c r="Q113" s="720"/>
      <c r="R113" s="720"/>
      <c r="S113" s="720"/>
      <c r="T113" s="720"/>
      <c r="U113" s="720"/>
      <c r="V113" s="720"/>
      <c r="W113" s="720"/>
      <c r="X113" s="720"/>
      <c r="Y113" s="721"/>
      <c r="Z113" s="1407"/>
      <c r="AA113" s="1408"/>
      <c r="AB113" s="1408"/>
      <c r="AC113" s="1409"/>
      <c r="AD113" s="1406"/>
      <c r="AE113" s="1360"/>
      <c r="AF113" s="1360"/>
      <c r="AG113" s="1360"/>
      <c r="AH113" s="1361"/>
      <c r="AI113" s="725"/>
      <c r="AJ113" s="720"/>
      <c r="AK113" s="720"/>
      <c r="AL113" s="720"/>
      <c r="AM113" s="720"/>
      <c r="AN113" s="720"/>
      <c r="AO113" s="720"/>
      <c r="AP113" s="720"/>
      <c r="AQ113" s="720"/>
      <c r="AR113" s="720"/>
      <c r="AS113" s="720"/>
      <c r="AT113" s="720"/>
      <c r="AU113" s="721"/>
      <c r="AV113" s="1407"/>
      <c r="AW113" s="1408"/>
      <c r="AX113" s="1408"/>
      <c r="AY113" s="1410"/>
    </row>
    <row r="114" spans="2:51" ht="24.75" customHeight="1" x14ac:dyDescent="0.15">
      <c r="B114" s="688"/>
      <c r="C114" s="689"/>
      <c r="D114" s="689"/>
      <c r="E114" s="689"/>
      <c r="F114" s="689"/>
      <c r="G114" s="690"/>
      <c r="H114" s="1399"/>
      <c r="I114" s="1371"/>
      <c r="J114" s="1371"/>
      <c r="K114" s="1371"/>
      <c r="L114" s="1372"/>
      <c r="M114" s="710"/>
      <c r="N114" s="705"/>
      <c r="O114" s="705"/>
      <c r="P114" s="705"/>
      <c r="Q114" s="705"/>
      <c r="R114" s="705"/>
      <c r="S114" s="705"/>
      <c r="T114" s="705"/>
      <c r="U114" s="705"/>
      <c r="V114" s="705"/>
      <c r="W114" s="705"/>
      <c r="X114" s="705"/>
      <c r="Y114" s="706"/>
      <c r="Z114" s="1402"/>
      <c r="AA114" s="1403"/>
      <c r="AB114" s="1403"/>
      <c r="AC114" s="1404"/>
      <c r="AD114" s="1399"/>
      <c r="AE114" s="1371"/>
      <c r="AF114" s="1371"/>
      <c r="AG114" s="1371"/>
      <c r="AH114" s="1372"/>
      <c r="AI114" s="710"/>
      <c r="AJ114" s="705"/>
      <c r="AK114" s="705"/>
      <c r="AL114" s="705"/>
      <c r="AM114" s="705"/>
      <c r="AN114" s="705"/>
      <c r="AO114" s="705"/>
      <c r="AP114" s="705"/>
      <c r="AQ114" s="705"/>
      <c r="AR114" s="705"/>
      <c r="AS114" s="705"/>
      <c r="AT114" s="705"/>
      <c r="AU114" s="706"/>
      <c r="AV114" s="1402"/>
      <c r="AW114" s="1403"/>
      <c r="AX114" s="1403"/>
      <c r="AY114" s="1405"/>
    </row>
    <row r="115" spans="2:51" ht="24.75" customHeight="1" x14ac:dyDescent="0.15">
      <c r="B115" s="688"/>
      <c r="C115" s="689"/>
      <c r="D115" s="689"/>
      <c r="E115" s="689"/>
      <c r="F115" s="689"/>
      <c r="G115" s="690"/>
      <c r="H115" s="1399"/>
      <c r="I115" s="1371"/>
      <c r="J115" s="1371"/>
      <c r="K115" s="1371"/>
      <c r="L115" s="1372"/>
      <c r="M115" s="710"/>
      <c r="N115" s="705"/>
      <c r="O115" s="705"/>
      <c r="P115" s="705"/>
      <c r="Q115" s="705"/>
      <c r="R115" s="705"/>
      <c r="S115" s="705"/>
      <c r="T115" s="705"/>
      <c r="U115" s="705"/>
      <c r="V115" s="705"/>
      <c r="W115" s="705"/>
      <c r="X115" s="705"/>
      <c r="Y115" s="706"/>
      <c r="Z115" s="1402"/>
      <c r="AA115" s="1403"/>
      <c r="AB115" s="1403"/>
      <c r="AC115" s="1404"/>
      <c r="AD115" s="1399"/>
      <c r="AE115" s="1371"/>
      <c r="AF115" s="1371"/>
      <c r="AG115" s="1371"/>
      <c r="AH115" s="1372"/>
      <c r="AI115" s="710"/>
      <c r="AJ115" s="705"/>
      <c r="AK115" s="705"/>
      <c r="AL115" s="705"/>
      <c r="AM115" s="705"/>
      <c r="AN115" s="705"/>
      <c r="AO115" s="705"/>
      <c r="AP115" s="705"/>
      <c r="AQ115" s="705"/>
      <c r="AR115" s="705"/>
      <c r="AS115" s="705"/>
      <c r="AT115" s="705"/>
      <c r="AU115" s="706"/>
      <c r="AV115" s="1402"/>
      <c r="AW115" s="1403"/>
      <c r="AX115" s="1403"/>
      <c r="AY115" s="1405"/>
    </row>
    <row r="116" spans="2:51" ht="24.75" customHeight="1" x14ac:dyDescent="0.15">
      <c r="B116" s="688"/>
      <c r="C116" s="689"/>
      <c r="D116" s="689"/>
      <c r="E116" s="689"/>
      <c r="F116" s="689"/>
      <c r="G116" s="690"/>
      <c r="H116" s="1399"/>
      <c r="I116" s="1371"/>
      <c r="J116" s="1371"/>
      <c r="K116" s="1371"/>
      <c r="L116" s="1372"/>
      <c r="M116" s="710"/>
      <c r="N116" s="705"/>
      <c r="O116" s="705"/>
      <c r="P116" s="705"/>
      <c r="Q116" s="705"/>
      <c r="R116" s="705"/>
      <c r="S116" s="705"/>
      <c r="T116" s="705"/>
      <c r="U116" s="705"/>
      <c r="V116" s="705"/>
      <c r="W116" s="705"/>
      <c r="X116" s="705"/>
      <c r="Y116" s="706"/>
      <c r="Z116" s="1402"/>
      <c r="AA116" s="1403"/>
      <c r="AB116" s="1403"/>
      <c r="AC116" s="1404"/>
      <c r="AD116" s="1399"/>
      <c r="AE116" s="1371"/>
      <c r="AF116" s="1371"/>
      <c r="AG116" s="1371"/>
      <c r="AH116" s="1372"/>
      <c r="AI116" s="710"/>
      <c r="AJ116" s="705"/>
      <c r="AK116" s="705"/>
      <c r="AL116" s="705"/>
      <c r="AM116" s="705"/>
      <c r="AN116" s="705"/>
      <c r="AO116" s="705"/>
      <c r="AP116" s="705"/>
      <c r="AQ116" s="705"/>
      <c r="AR116" s="705"/>
      <c r="AS116" s="705"/>
      <c r="AT116" s="705"/>
      <c r="AU116" s="706"/>
      <c r="AV116" s="1402"/>
      <c r="AW116" s="1403"/>
      <c r="AX116" s="1403"/>
      <c r="AY116" s="1405"/>
    </row>
    <row r="117" spans="2:51" ht="24.75" customHeight="1" x14ac:dyDescent="0.15">
      <c r="B117" s="688"/>
      <c r="C117" s="689"/>
      <c r="D117" s="689"/>
      <c r="E117" s="689"/>
      <c r="F117" s="689"/>
      <c r="G117" s="690"/>
      <c r="H117" s="1399"/>
      <c r="I117" s="1371"/>
      <c r="J117" s="1371"/>
      <c r="K117" s="1371"/>
      <c r="L117" s="1372"/>
      <c r="M117" s="710"/>
      <c r="N117" s="705"/>
      <c r="O117" s="705"/>
      <c r="P117" s="705"/>
      <c r="Q117" s="705"/>
      <c r="R117" s="705"/>
      <c r="S117" s="705"/>
      <c r="T117" s="705"/>
      <c r="U117" s="705"/>
      <c r="V117" s="705"/>
      <c r="W117" s="705"/>
      <c r="X117" s="705"/>
      <c r="Y117" s="706"/>
      <c r="Z117" s="1402"/>
      <c r="AA117" s="1403"/>
      <c r="AB117" s="1403"/>
      <c r="AC117" s="1403"/>
      <c r="AD117" s="1399"/>
      <c r="AE117" s="1371"/>
      <c r="AF117" s="1371"/>
      <c r="AG117" s="1371"/>
      <c r="AH117" s="1372"/>
      <c r="AI117" s="710"/>
      <c r="AJ117" s="705"/>
      <c r="AK117" s="705"/>
      <c r="AL117" s="705"/>
      <c r="AM117" s="705"/>
      <c r="AN117" s="705"/>
      <c r="AO117" s="705"/>
      <c r="AP117" s="705"/>
      <c r="AQ117" s="705"/>
      <c r="AR117" s="705"/>
      <c r="AS117" s="705"/>
      <c r="AT117" s="705"/>
      <c r="AU117" s="706"/>
      <c r="AV117" s="1402"/>
      <c r="AW117" s="1403"/>
      <c r="AX117" s="1403"/>
      <c r="AY117" s="1405"/>
    </row>
    <row r="118" spans="2:51" ht="24.75" customHeight="1" x14ac:dyDescent="0.15">
      <c r="B118" s="688"/>
      <c r="C118" s="689"/>
      <c r="D118" s="689"/>
      <c r="E118" s="689"/>
      <c r="F118" s="689"/>
      <c r="G118" s="690"/>
      <c r="H118" s="1399"/>
      <c r="I118" s="1371"/>
      <c r="J118" s="1371"/>
      <c r="K118" s="1371"/>
      <c r="L118" s="1372"/>
      <c r="M118" s="710"/>
      <c r="N118" s="705"/>
      <c r="O118" s="705"/>
      <c r="P118" s="705"/>
      <c r="Q118" s="705"/>
      <c r="R118" s="705"/>
      <c r="S118" s="705"/>
      <c r="T118" s="705"/>
      <c r="U118" s="705"/>
      <c r="V118" s="705"/>
      <c r="W118" s="705"/>
      <c r="X118" s="705"/>
      <c r="Y118" s="706"/>
      <c r="Z118" s="1402"/>
      <c r="AA118" s="1403"/>
      <c r="AB118" s="1403"/>
      <c r="AC118" s="1403"/>
      <c r="AD118" s="1399"/>
      <c r="AE118" s="1371"/>
      <c r="AF118" s="1371"/>
      <c r="AG118" s="1371"/>
      <c r="AH118" s="1372"/>
      <c r="AI118" s="710"/>
      <c r="AJ118" s="705"/>
      <c r="AK118" s="705"/>
      <c r="AL118" s="705"/>
      <c r="AM118" s="705"/>
      <c r="AN118" s="705"/>
      <c r="AO118" s="705"/>
      <c r="AP118" s="705"/>
      <c r="AQ118" s="705"/>
      <c r="AR118" s="705"/>
      <c r="AS118" s="705"/>
      <c r="AT118" s="705"/>
      <c r="AU118" s="706"/>
      <c r="AV118" s="1402"/>
      <c r="AW118" s="1403"/>
      <c r="AX118" s="1403"/>
      <c r="AY118" s="1405"/>
    </row>
    <row r="119" spans="2:51" ht="24.75" customHeight="1" x14ac:dyDescent="0.15">
      <c r="B119" s="688"/>
      <c r="C119" s="689"/>
      <c r="D119" s="689"/>
      <c r="E119" s="689"/>
      <c r="F119" s="689"/>
      <c r="G119" s="690"/>
      <c r="H119" s="1399"/>
      <c r="I119" s="1371"/>
      <c r="J119" s="1371"/>
      <c r="K119" s="1371"/>
      <c r="L119" s="1372"/>
      <c r="M119" s="710"/>
      <c r="N119" s="705"/>
      <c r="O119" s="705"/>
      <c r="P119" s="705"/>
      <c r="Q119" s="705"/>
      <c r="R119" s="705"/>
      <c r="S119" s="705"/>
      <c r="T119" s="705"/>
      <c r="U119" s="705"/>
      <c r="V119" s="705"/>
      <c r="W119" s="705"/>
      <c r="X119" s="705"/>
      <c r="Y119" s="706"/>
      <c r="Z119" s="1402"/>
      <c r="AA119" s="1403"/>
      <c r="AB119" s="1403"/>
      <c r="AC119" s="1403"/>
      <c r="AD119" s="1399"/>
      <c r="AE119" s="1371"/>
      <c r="AF119" s="1371"/>
      <c r="AG119" s="1371"/>
      <c r="AH119" s="1372"/>
      <c r="AI119" s="710"/>
      <c r="AJ119" s="705"/>
      <c r="AK119" s="705"/>
      <c r="AL119" s="705"/>
      <c r="AM119" s="705"/>
      <c r="AN119" s="705"/>
      <c r="AO119" s="705"/>
      <c r="AP119" s="705"/>
      <c r="AQ119" s="705"/>
      <c r="AR119" s="705"/>
      <c r="AS119" s="705"/>
      <c r="AT119" s="705"/>
      <c r="AU119" s="706"/>
      <c r="AV119" s="1402"/>
      <c r="AW119" s="1403"/>
      <c r="AX119" s="1403"/>
      <c r="AY119" s="1405"/>
    </row>
    <row r="120" spans="2:51" ht="24.75" customHeight="1" x14ac:dyDescent="0.15">
      <c r="B120" s="688"/>
      <c r="C120" s="689"/>
      <c r="D120" s="689"/>
      <c r="E120" s="689"/>
      <c r="F120" s="689"/>
      <c r="G120" s="690"/>
      <c r="H120" s="1422"/>
      <c r="I120" s="1356"/>
      <c r="J120" s="1356"/>
      <c r="K120" s="1356"/>
      <c r="L120" s="1357"/>
      <c r="M120" s="730"/>
      <c r="N120" s="1423"/>
      <c r="O120" s="1423"/>
      <c r="P120" s="1423"/>
      <c r="Q120" s="1423"/>
      <c r="R120" s="1423"/>
      <c r="S120" s="1423"/>
      <c r="T120" s="1423"/>
      <c r="U120" s="1423"/>
      <c r="V120" s="1423"/>
      <c r="W120" s="1423"/>
      <c r="X120" s="1423"/>
      <c r="Y120" s="1424"/>
      <c r="Z120" s="1420"/>
      <c r="AA120" s="1421"/>
      <c r="AB120" s="1421"/>
      <c r="AC120" s="1421"/>
      <c r="AD120" s="1422"/>
      <c r="AE120" s="1356"/>
      <c r="AF120" s="1356"/>
      <c r="AG120" s="1356"/>
      <c r="AH120" s="1357"/>
      <c r="AI120" s="730"/>
      <c r="AJ120" s="1423"/>
      <c r="AK120" s="1423"/>
      <c r="AL120" s="1423"/>
      <c r="AM120" s="1423"/>
      <c r="AN120" s="1423"/>
      <c r="AO120" s="1423"/>
      <c r="AP120" s="1423"/>
      <c r="AQ120" s="1423"/>
      <c r="AR120" s="1423"/>
      <c r="AS120" s="1423"/>
      <c r="AT120" s="1423"/>
      <c r="AU120" s="1424"/>
      <c r="AV120" s="1420"/>
      <c r="AW120" s="1421"/>
      <c r="AX120" s="1421"/>
      <c r="AY120" s="1425"/>
    </row>
    <row r="121" spans="2:51" ht="24.75" customHeight="1" thickBot="1" x14ac:dyDescent="0.2">
      <c r="B121" s="691"/>
      <c r="C121" s="692"/>
      <c r="D121" s="692"/>
      <c r="E121" s="692"/>
      <c r="F121" s="692"/>
      <c r="G121" s="693"/>
      <c r="H121" s="1432" t="s">
        <v>21</v>
      </c>
      <c r="I121" s="1433"/>
      <c r="J121" s="1433"/>
      <c r="K121" s="1433"/>
      <c r="L121" s="1433"/>
      <c r="M121" s="754"/>
      <c r="N121" s="1434"/>
      <c r="O121" s="1434"/>
      <c r="P121" s="1434"/>
      <c r="Q121" s="1434"/>
      <c r="R121" s="1434"/>
      <c r="S121" s="1434"/>
      <c r="T121" s="1434"/>
      <c r="U121" s="1434"/>
      <c r="V121" s="1434"/>
      <c r="W121" s="1434"/>
      <c r="X121" s="1434"/>
      <c r="Y121" s="1435"/>
      <c r="Z121" s="1436">
        <f>SUM(Z113:AC120)</f>
        <v>0</v>
      </c>
      <c r="AA121" s="1437"/>
      <c r="AB121" s="1437"/>
      <c r="AC121" s="1438"/>
      <c r="AD121" s="1432" t="s">
        <v>21</v>
      </c>
      <c r="AE121" s="1433"/>
      <c r="AF121" s="1433"/>
      <c r="AG121" s="1433"/>
      <c r="AH121" s="1433"/>
      <c r="AI121" s="754"/>
      <c r="AJ121" s="1434"/>
      <c r="AK121" s="1434"/>
      <c r="AL121" s="1434"/>
      <c r="AM121" s="1434"/>
      <c r="AN121" s="1434"/>
      <c r="AO121" s="1434"/>
      <c r="AP121" s="1434"/>
      <c r="AQ121" s="1434"/>
      <c r="AR121" s="1434"/>
      <c r="AS121" s="1434"/>
      <c r="AT121" s="1434"/>
      <c r="AU121" s="1435"/>
      <c r="AV121" s="1436">
        <f>SUM(AV113:AY120)</f>
        <v>0</v>
      </c>
      <c r="AW121" s="1437"/>
      <c r="AX121" s="1437"/>
      <c r="AY121" s="1439"/>
    </row>
    <row r="124" spans="2:51" ht="14.4" x14ac:dyDescent="0.15">
      <c r="C124" s="24" t="s">
        <v>758</v>
      </c>
    </row>
    <row r="125" spans="2:51" x14ac:dyDescent="0.15">
      <c r="C125" s="33" t="s">
        <v>759</v>
      </c>
    </row>
    <row r="126" spans="2:51" ht="34.549999999999997" customHeight="1" x14ac:dyDescent="0.15">
      <c r="B126" s="1431"/>
      <c r="C126" s="1431"/>
      <c r="D126" s="1199" t="s">
        <v>760</v>
      </c>
      <c r="E126" s="1199"/>
      <c r="F126" s="1199"/>
      <c r="G126" s="1199"/>
      <c r="H126" s="1199"/>
      <c r="I126" s="1199"/>
      <c r="J126" s="1199"/>
      <c r="K126" s="1199"/>
      <c r="L126" s="1199"/>
      <c r="M126" s="1199"/>
      <c r="N126" s="1199" t="s">
        <v>761</v>
      </c>
      <c r="O126" s="1199"/>
      <c r="P126" s="1199"/>
      <c r="Q126" s="1199"/>
      <c r="R126" s="1199"/>
      <c r="S126" s="1199"/>
      <c r="T126" s="1199"/>
      <c r="U126" s="1199"/>
      <c r="V126" s="1199"/>
      <c r="W126" s="1199"/>
      <c r="X126" s="1199"/>
      <c r="Y126" s="1199"/>
      <c r="Z126" s="1199"/>
      <c r="AA126" s="1199"/>
      <c r="AB126" s="1199"/>
      <c r="AC126" s="1199"/>
      <c r="AD126" s="1199"/>
      <c r="AE126" s="1199"/>
      <c r="AF126" s="1199"/>
      <c r="AG126" s="1199"/>
      <c r="AH126" s="1199"/>
      <c r="AI126" s="1199"/>
      <c r="AJ126" s="1199"/>
      <c r="AK126" s="1199"/>
      <c r="AL126" s="1200" t="s">
        <v>762</v>
      </c>
      <c r="AM126" s="1199"/>
      <c r="AN126" s="1199"/>
      <c r="AO126" s="1199"/>
      <c r="AP126" s="1199"/>
      <c r="AQ126" s="1199"/>
      <c r="AR126" s="1199" t="s">
        <v>87</v>
      </c>
      <c r="AS126" s="1199"/>
      <c r="AT126" s="1199"/>
      <c r="AU126" s="1199"/>
      <c r="AV126" s="1199" t="s">
        <v>88</v>
      </c>
      <c r="AW126" s="1199"/>
      <c r="AX126" s="1199"/>
    </row>
    <row r="127" spans="2:51" ht="40.6" customHeight="1" x14ac:dyDescent="0.15">
      <c r="B127" s="1431">
        <v>1</v>
      </c>
      <c r="C127" s="1431">
        <v>1</v>
      </c>
      <c r="D127" s="1442" t="s">
        <v>994</v>
      </c>
      <c r="E127" s="1443"/>
      <c r="F127" s="1443"/>
      <c r="G127" s="1443"/>
      <c r="H127" s="1443"/>
      <c r="I127" s="1443"/>
      <c r="J127" s="1443"/>
      <c r="K127" s="1443"/>
      <c r="L127" s="1443"/>
      <c r="M127" s="1444"/>
      <c r="N127" s="1445" t="s">
        <v>995</v>
      </c>
      <c r="O127" s="1446"/>
      <c r="P127" s="1446"/>
      <c r="Q127" s="1446"/>
      <c r="R127" s="1446"/>
      <c r="S127" s="1446"/>
      <c r="T127" s="1446"/>
      <c r="U127" s="1446"/>
      <c r="V127" s="1446"/>
      <c r="W127" s="1446"/>
      <c r="X127" s="1446"/>
      <c r="Y127" s="1446"/>
      <c r="Z127" s="1446"/>
      <c r="AA127" s="1446"/>
      <c r="AB127" s="1446"/>
      <c r="AC127" s="1446"/>
      <c r="AD127" s="1446"/>
      <c r="AE127" s="1446"/>
      <c r="AF127" s="1446"/>
      <c r="AG127" s="1446"/>
      <c r="AH127" s="1446"/>
      <c r="AI127" s="1446"/>
      <c r="AJ127" s="1446"/>
      <c r="AK127" s="1447"/>
      <c r="AL127" s="1111">
        <v>151</v>
      </c>
      <c r="AM127" s="1109"/>
      <c r="AN127" s="1109"/>
      <c r="AO127" s="1109"/>
      <c r="AP127" s="1109"/>
      <c r="AQ127" s="1110"/>
      <c r="AR127" s="1111">
        <v>1</v>
      </c>
      <c r="AS127" s="1109"/>
      <c r="AT127" s="1109"/>
      <c r="AU127" s="1110"/>
      <c r="AV127" s="1111"/>
      <c r="AW127" s="1109"/>
      <c r="AX127" s="1110"/>
    </row>
    <row r="128" spans="2:51" ht="24.05" customHeight="1" x14ac:dyDescent="0.15">
      <c r="B128" s="1431">
        <v>2</v>
      </c>
      <c r="C128" s="1431">
        <v>1</v>
      </c>
      <c r="D128" s="1440"/>
      <c r="E128" s="1440"/>
      <c r="F128" s="1440"/>
      <c r="G128" s="1440"/>
      <c r="H128" s="1440"/>
      <c r="I128" s="1440"/>
      <c r="J128" s="1440"/>
      <c r="K128" s="1440"/>
      <c r="L128" s="1440"/>
      <c r="M128" s="1440"/>
      <c r="N128" s="1440"/>
      <c r="O128" s="1440"/>
      <c r="P128" s="1440"/>
      <c r="Q128" s="1440"/>
      <c r="R128" s="1440"/>
      <c r="S128" s="1440"/>
      <c r="T128" s="1440"/>
      <c r="U128" s="1440"/>
      <c r="V128" s="1440"/>
      <c r="W128" s="1440"/>
      <c r="X128" s="1440"/>
      <c r="Y128" s="1440"/>
      <c r="Z128" s="1440"/>
      <c r="AA128" s="1440"/>
      <c r="AB128" s="1440"/>
      <c r="AC128" s="1440"/>
      <c r="AD128" s="1440"/>
      <c r="AE128" s="1440"/>
      <c r="AF128" s="1440"/>
      <c r="AG128" s="1440"/>
      <c r="AH128" s="1440"/>
      <c r="AI128" s="1440"/>
      <c r="AJ128" s="1440"/>
      <c r="AK128" s="1440"/>
      <c r="AL128" s="1441"/>
      <c r="AM128" s="1440"/>
      <c r="AN128" s="1440"/>
      <c r="AO128" s="1440"/>
      <c r="AP128" s="1440"/>
      <c r="AQ128" s="1440"/>
      <c r="AR128" s="1440"/>
      <c r="AS128" s="1440"/>
      <c r="AT128" s="1440"/>
      <c r="AU128" s="1440"/>
      <c r="AV128" s="1440"/>
      <c r="AW128" s="1440"/>
      <c r="AX128" s="1440"/>
    </row>
    <row r="129" spans="1:51" ht="24.05" customHeight="1" x14ac:dyDescent="0.15">
      <c r="B129" s="1431">
        <v>3</v>
      </c>
      <c r="C129" s="1431">
        <v>1</v>
      </c>
      <c r="D129" s="1440"/>
      <c r="E129" s="1440"/>
      <c r="F129" s="1440"/>
      <c r="G129" s="1440"/>
      <c r="H129" s="1440"/>
      <c r="I129" s="1440"/>
      <c r="J129" s="1440"/>
      <c r="K129" s="1440"/>
      <c r="L129" s="1440"/>
      <c r="M129" s="1440"/>
      <c r="N129" s="1440"/>
      <c r="O129" s="1440"/>
      <c r="P129" s="1440"/>
      <c r="Q129" s="1440"/>
      <c r="R129" s="1440"/>
      <c r="S129" s="1440"/>
      <c r="T129" s="1440"/>
      <c r="U129" s="1440"/>
      <c r="V129" s="1440"/>
      <c r="W129" s="1440"/>
      <c r="X129" s="1440"/>
      <c r="Y129" s="1440"/>
      <c r="Z129" s="1440"/>
      <c r="AA129" s="1440"/>
      <c r="AB129" s="1440"/>
      <c r="AC129" s="1440"/>
      <c r="AD129" s="1440"/>
      <c r="AE129" s="1440"/>
      <c r="AF129" s="1440"/>
      <c r="AG129" s="1440"/>
      <c r="AH129" s="1440"/>
      <c r="AI129" s="1440"/>
      <c r="AJ129" s="1440"/>
      <c r="AK129" s="1440"/>
      <c r="AL129" s="1441"/>
      <c r="AM129" s="1440"/>
      <c r="AN129" s="1440"/>
      <c r="AO129" s="1440"/>
      <c r="AP129" s="1440"/>
      <c r="AQ129" s="1440"/>
      <c r="AR129" s="1440"/>
      <c r="AS129" s="1440"/>
      <c r="AT129" s="1440"/>
      <c r="AU129" s="1440"/>
      <c r="AV129" s="1440"/>
      <c r="AW129" s="1440"/>
      <c r="AX129" s="1440"/>
    </row>
    <row r="130" spans="1:51" ht="24.05" customHeight="1" x14ac:dyDescent="0.15">
      <c r="B130" s="1431">
        <v>4</v>
      </c>
      <c r="C130" s="1431">
        <v>1</v>
      </c>
      <c r="D130" s="1440"/>
      <c r="E130" s="1440"/>
      <c r="F130" s="1440"/>
      <c r="G130" s="1440"/>
      <c r="H130" s="1440"/>
      <c r="I130" s="1440"/>
      <c r="J130" s="1440"/>
      <c r="K130" s="1440"/>
      <c r="L130" s="1440"/>
      <c r="M130" s="1440"/>
      <c r="N130" s="1440"/>
      <c r="O130" s="1440"/>
      <c r="P130" s="1440"/>
      <c r="Q130" s="1440"/>
      <c r="R130" s="1440"/>
      <c r="S130" s="1440"/>
      <c r="T130" s="1440"/>
      <c r="U130" s="1440"/>
      <c r="V130" s="1440"/>
      <c r="W130" s="1440"/>
      <c r="X130" s="1440"/>
      <c r="Y130" s="1440"/>
      <c r="Z130" s="1440"/>
      <c r="AA130" s="1440"/>
      <c r="AB130" s="1440"/>
      <c r="AC130" s="1440"/>
      <c r="AD130" s="1440"/>
      <c r="AE130" s="1440"/>
      <c r="AF130" s="1440"/>
      <c r="AG130" s="1440"/>
      <c r="AH130" s="1440"/>
      <c r="AI130" s="1440"/>
      <c r="AJ130" s="1440"/>
      <c r="AK130" s="1440"/>
      <c r="AL130" s="1441"/>
      <c r="AM130" s="1440"/>
      <c r="AN130" s="1440"/>
      <c r="AO130" s="1440"/>
      <c r="AP130" s="1440"/>
      <c r="AQ130" s="1440"/>
      <c r="AR130" s="1440"/>
      <c r="AS130" s="1440"/>
      <c r="AT130" s="1440"/>
      <c r="AU130" s="1440"/>
      <c r="AV130" s="1440"/>
      <c r="AW130" s="1440"/>
      <c r="AX130" s="1440"/>
    </row>
    <row r="131" spans="1:51" ht="24.05" customHeight="1" x14ac:dyDescent="0.15">
      <c r="B131" s="1431">
        <v>5</v>
      </c>
      <c r="C131" s="1431">
        <v>1</v>
      </c>
      <c r="D131" s="1440"/>
      <c r="E131" s="1440"/>
      <c r="F131" s="1440"/>
      <c r="G131" s="1440"/>
      <c r="H131" s="1440"/>
      <c r="I131" s="1440"/>
      <c r="J131" s="1440"/>
      <c r="K131" s="1440"/>
      <c r="L131" s="1440"/>
      <c r="M131" s="1440"/>
      <c r="N131" s="1440"/>
      <c r="O131" s="1440"/>
      <c r="P131" s="1440"/>
      <c r="Q131" s="1440"/>
      <c r="R131" s="1440"/>
      <c r="S131" s="1440"/>
      <c r="T131" s="1440"/>
      <c r="U131" s="1440"/>
      <c r="V131" s="1440"/>
      <c r="W131" s="1440"/>
      <c r="X131" s="1440"/>
      <c r="Y131" s="1440"/>
      <c r="Z131" s="1440"/>
      <c r="AA131" s="1440"/>
      <c r="AB131" s="1440"/>
      <c r="AC131" s="1440"/>
      <c r="AD131" s="1440"/>
      <c r="AE131" s="1440"/>
      <c r="AF131" s="1440"/>
      <c r="AG131" s="1440"/>
      <c r="AH131" s="1440"/>
      <c r="AI131" s="1440"/>
      <c r="AJ131" s="1440"/>
      <c r="AK131" s="1440"/>
      <c r="AL131" s="1441"/>
      <c r="AM131" s="1440"/>
      <c r="AN131" s="1440"/>
      <c r="AO131" s="1440"/>
      <c r="AP131" s="1440"/>
      <c r="AQ131" s="1440"/>
      <c r="AR131" s="1440"/>
      <c r="AS131" s="1440"/>
      <c r="AT131" s="1440"/>
      <c r="AU131" s="1440"/>
      <c r="AV131" s="1440"/>
      <c r="AW131" s="1440"/>
      <c r="AX131" s="1440"/>
    </row>
    <row r="132" spans="1:51" ht="24.05" customHeight="1" x14ac:dyDescent="0.15">
      <c r="B132" s="1431">
        <v>6</v>
      </c>
      <c r="C132" s="1431">
        <v>1</v>
      </c>
      <c r="D132" s="1440"/>
      <c r="E132" s="1440"/>
      <c r="F132" s="1440"/>
      <c r="G132" s="1440"/>
      <c r="H132" s="1440"/>
      <c r="I132" s="1440"/>
      <c r="J132" s="1440"/>
      <c r="K132" s="1440"/>
      <c r="L132" s="1440"/>
      <c r="M132" s="1440"/>
      <c r="N132" s="1440"/>
      <c r="O132" s="1440"/>
      <c r="P132" s="1440"/>
      <c r="Q132" s="1440"/>
      <c r="R132" s="1440"/>
      <c r="S132" s="1440"/>
      <c r="T132" s="1440"/>
      <c r="U132" s="1440"/>
      <c r="V132" s="1440"/>
      <c r="W132" s="1440"/>
      <c r="X132" s="1440"/>
      <c r="Y132" s="1440"/>
      <c r="Z132" s="1440"/>
      <c r="AA132" s="1440"/>
      <c r="AB132" s="1440"/>
      <c r="AC132" s="1440"/>
      <c r="AD132" s="1440"/>
      <c r="AE132" s="1440"/>
      <c r="AF132" s="1440"/>
      <c r="AG132" s="1440"/>
      <c r="AH132" s="1440"/>
      <c r="AI132" s="1440"/>
      <c r="AJ132" s="1440"/>
      <c r="AK132" s="1440"/>
      <c r="AL132" s="1441"/>
      <c r="AM132" s="1440"/>
      <c r="AN132" s="1440"/>
      <c r="AO132" s="1440"/>
      <c r="AP132" s="1440"/>
      <c r="AQ132" s="1440"/>
      <c r="AR132" s="1440"/>
      <c r="AS132" s="1440"/>
      <c r="AT132" s="1440"/>
      <c r="AU132" s="1440"/>
      <c r="AV132" s="1440"/>
      <c r="AW132" s="1440"/>
      <c r="AX132" s="1440"/>
    </row>
    <row r="133" spans="1:51" ht="24.05" customHeight="1" x14ac:dyDescent="0.15">
      <c r="B133" s="1431">
        <v>7</v>
      </c>
      <c r="C133" s="1431">
        <v>1</v>
      </c>
      <c r="D133" s="1440"/>
      <c r="E133" s="1440"/>
      <c r="F133" s="1440"/>
      <c r="G133" s="1440"/>
      <c r="H133" s="1440"/>
      <c r="I133" s="1440"/>
      <c r="J133" s="1440"/>
      <c r="K133" s="1440"/>
      <c r="L133" s="1440"/>
      <c r="M133" s="1440"/>
      <c r="N133" s="1440"/>
      <c r="O133" s="1440"/>
      <c r="P133" s="1440"/>
      <c r="Q133" s="1440"/>
      <c r="R133" s="1440"/>
      <c r="S133" s="1440"/>
      <c r="T133" s="1440"/>
      <c r="U133" s="1440"/>
      <c r="V133" s="1440"/>
      <c r="W133" s="1440"/>
      <c r="X133" s="1440"/>
      <c r="Y133" s="1440"/>
      <c r="Z133" s="1440"/>
      <c r="AA133" s="1440"/>
      <c r="AB133" s="1440"/>
      <c r="AC133" s="1440"/>
      <c r="AD133" s="1440"/>
      <c r="AE133" s="1440"/>
      <c r="AF133" s="1440"/>
      <c r="AG133" s="1440"/>
      <c r="AH133" s="1440"/>
      <c r="AI133" s="1440"/>
      <c r="AJ133" s="1440"/>
      <c r="AK133" s="1440"/>
      <c r="AL133" s="1441"/>
      <c r="AM133" s="1440"/>
      <c r="AN133" s="1440"/>
      <c r="AO133" s="1440"/>
      <c r="AP133" s="1440"/>
      <c r="AQ133" s="1440"/>
      <c r="AR133" s="1440"/>
      <c r="AS133" s="1440"/>
      <c r="AT133" s="1440"/>
      <c r="AU133" s="1440"/>
      <c r="AV133" s="1440"/>
      <c r="AW133" s="1440"/>
      <c r="AX133" s="1440"/>
    </row>
    <row r="134" spans="1:51" ht="24.05" customHeight="1" x14ac:dyDescent="0.15">
      <c r="B134" s="1431">
        <v>8</v>
      </c>
      <c r="C134" s="1431">
        <v>1</v>
      </c>
      <c r="D134" s="1440"/>
      <c r="E134" s="1440"/>
      <c r="F134" s="1440"/>
      <c r="G134" s="1440"/>
      <c r="H134" s="1440"/>
      <c r="I134" s="1440"/>
      <c r="J134" s="1440"/>
      <c r="K134" s="1440"/>
      <c r="L134" s="1440"/>
      <c r="M134" s="1440"/>
      <c r="N134" s="1440"/>
      <c r="O134" s="1440"/>
      <c r="P134" s="1440"/>
      <c r="Q134" s="1440"/>
      <c r="R134" s="1440"/>
      <c r="S134" s="1440"/>
      <c r="T134" s="1440"/>
      <c r="U134" s="1440"/>
      <c r="V134" s="1440"/>
      <c r="W134" s="1440"/>
      <c r="X134" s="1440"/>
      <c r="Y134" s="1440"/>
      <c r="Z134" s="1440"/>
      <c r="AA134" s="1440"/>
      <c r="AB134" s="1440"/>
      <c r="AC134" s="1440"/>
      <c r="AD134" s="1440"/>
      <c r="AE134" s="1440"/>
      <c r="AF134" s="1440"/>
      <c r="AG134" s="1440"/>
      <c r="AH134" s="1440"/>
      <c r="AI134" s="1440"/>
      <c r="AJ134" s="1440"/>
      <c r="AK134" s="1440"/>
      <c r="AL134" s="1441"/>
      <c r="AM134" s="1440"/>
      <c r="AN134" s="1440"/>
      <c r="AO134" s="1440"/>
      <c r="AP134" s="1440"/>
      <c r="AQ134" s="1440"/>
      <c r="AR134" s="1440"/>
      <c r="AS134" s="1440"/>
      <c r="AT134" s="1440"/>
      <c r="AU134" s="1440"/>
      <c r="AV134" s="1440"/>
      <c r="AW134" s="1440"/>
      <c r="AX134" s="1440"/>
    </row>
    <row r="135" spans="1:51" ht="24.05" customHeight="1" x14ac:dyDescent="0.15">
      <c r="B135" s="1431">
        <v>9</v>
      </c>
      <c r="C135" s="1431">
        <v>1</v>
      </c>
      <c r="D135" s="1440"/>
      <c r="E135" s="1440"/>
      <c r="F135" s="1440"/>
      <c r="G135" s="1440"/>
      <c r="H135" s="1440"/>
      <c r="I135" s="1440"/>
      <c r="J135" s="1440"/>
      <c r="K135" s="1440"/>
      <c r="L135" s="1440"/>
      <c r="M135" s="1440"/>
      <c r="N135" s="1440"/>
      <c r="O135" s="1440"/>
      <c r="P135" s="1440"/>
      <c r="Q135" s="1440"/>
      <c r="R135" s="1440"/>
      <c r="S135" s="1440"/>
      <c r="T135" s="1440"/>
      <c r="U135" s="1440"/>
      <c r="V135" s="1440"/>
      <c r="W135" s="1440"/>
      <c r="X135" s="1440"/>
      <c r="Y135" s="1440"/>
      <c r="Z135" s="1440"/>
      <c r="AA135" s="1440"/>
      <c r="AB135" s="1440"/>
      <c r="AC135" s="1440"/>
      <c r="AD135" s="1440"/>
      <c r="AE135" s="1440"/>
      <c r="AF135" s="1440"/>
      <c r="AG135" s="1440"/>
      <c r="AH135" s="1440"/>
      <c r="AI135" s="1440"/>
      <c r="AJ135" s="1440"/>
      <c r="AK135" s="1440"/>
      <c r="AL135" s="1441"/>
      <c r="AM135" s="1440"/>
      <c r="AN135" s="1440"/>
      <c r="AO135" s="1440"/>
      <c r="AP135" s="1440"/>
      <c r="AQ135" s="1440"/>
      <c r="AR135" s="1440"/>
      <c r="AS135" s="1440"/>
      <c r="AT135" s="1440"/>
      <c r="AU135" s="1440"/>
      <c r="AV135" s="1440"/>
      <c r="AW135" s="1440"/>
      <c r="AX135" s="1440"/>
    </row>
    <row r="136" spans="1:51" ht="24.05" customHeight="1" x14ac:dyDescent="0.15">
      <c r="B136" s="1431">
        <v>10</v>
      </c>
      <c r="C136" s="1431">
        <v>1</v>
      </c>
      <c r="D136" s="1440"/>
      <c r="E136" s="1440"/>
      <c r="F136" s="1440"/>
      <c r="G136" s="1440"/>
      <c r="H136" s="1440"/>
      <c r="I136" s="1440"/>
      <c r="J136" s="1440"/>
      <c r="K136" s="1440"/>
      <c r="L136" s="1440"/>
      <c r="M136" s="1440"/>
      <c r="N136" s="1440"/>
      <c r="O136" s="1440"/>
      <c r="P136" s="1440"/>
      <c r="Q136" s="1440"/>
      <c r="R136" s="1440"/>
      <c r="S136" s="1440"/>
      <c r="T136" s="1440"/>
      <c r="U136" s="1440"/>
      <c r="V136" s="1440"/>
      <c r="W136" s="1440"/>
      <c r="X136" s="1440"/>
      <c r="Y136" s="1440"/>
      <c r="Z136" s="1440"/>
      <c r="AA136" s="1440"/>
      <c r="AB136" s="1440"/>
      <c r="AC136" s="1440"/>
      <c r="AD136" s="1440"/>
      <c r="AE136" s="1440"/>
      <c r="AF136" s="1440"/>
      <c r="AG136" s="1440"/>
      <c r="AH136" s="1440"/>
      <c r="AI136" s="1440"/>
      <c r="AJ136" s="1440"/>
      <c r="AK136" s="1440"/>
      <c r="AL136" s="1441"/>
      <c r="AM136" s="1440"/>
      <c r="AN136" s="1440"/>
      <c r="AO136" s="1440"/>
      <c r="AP136" s="1440"/>
      <c r="AQ136" s="1440"/>
      <c r="AR136" s="1440"/>
      <c r="AS136" s="1440"/>
      <c r="AT136" s="1440"/>
      <c r="AU136" s="1440"/>
      <c r="AV136" s="1440"/>
      <c r="AW136" s="1440"/>
      <c r="AX136" s="1440"/>
    </row>
    <row r="138" spans="1:51" ht="23.25" hidden="1" customHeight="1" x14ac:dyDescent="0.15">
      <c r="B138" s="33" t="s">
        <v>89</v>
      </c>
    </row>
    <row r="139" spans="1:51" ht="36" hidden="1" customHeight="1" x14ac:dyDescent="0.15">
      <c r="B139" s="1199" t="s">
        <v>90</v>
      </c>
      <c r="C139" s="1199"/>
      <c r="D139" s="1199"/>
      <c r="E139" s="1199"/>
      <c r="F139" s="1199"/>
      <c r="G139" s="1199"/>
      <c r="H139" s="1199"/>
      <c r="I139" s="1215"/>
      <c r="J139" s="1215"/>
      <c r="K139" s="1215"/>
      <c r="L139" s="1215"/>
      <c r="M139" s="1215"/>
      <c r="N139" s="1215"/>
      <c r="O139" s="1215"/>
      <c r="P139" s="1215"/>
      <c r="Q139" s="1215"/>
      <c r="R139" s="1215"/>
      <c r="S139" s="1215"/>
      <c r="T139" s="1215"/>
      <c r="U139" s="1215"/>
      <c r="V139" s="1215"/>
      <c r="W139" s="1215"/>
      <c r="X139" s="1215"/>
      <c r="Y139" s="1215"/>
    </row>
    <row r="140" spans="1:51" ht="36" hidden="1" customHeight="1" x14ac:dyDescent="0.15">
      <c r="B140" s="1448" t="s">
        <v>91</v>
      </c>
      <c r="C140" s="1156"/>
      <c r="D140" s="1156"/>
      <c r="E140" s="1156"/>
      <c r="F140" s="1156"/>
      <c r="G140" s="1156"/>
      <c r="H140" s="1157"/>
      <c r="I140" s="1111" t="s">
        <v>771</v>
      </c>
      <c r="J140" s="1109"/>
      <c r="K140" s="1109"/>
      <c r="L140" s="1109"/>
      <c r="M140" s="1110"/>
      <c r="N140" s="1155" t="s">
        <v>93</v>
      </c>
      <c r="O140" s="1156"/>
      <c r="P140" s="1156"/>
      <c r="Q140" s="1156"/>
      <c r="R140" s="1156"/>
      <c r="S140" s="1156"/>
      <c r="T140" s="1157"/>
      <c r="U140" s="1111" t="s">
        <v>771</v>
      </c>
      <c r="V140" s="1109"/>
      <c r="W140" s="1109"/>
      <c r="X140" s="1109"/>
      <c r="Y140" s="1110"/>
      <c r="Z140" s="1155" t="s">
        <v>94</v>
      </c>
      <c r="AA140" s="1156"/>
      <c r="AB140" s="1156"/>
      <c r="AC140" s="1156"/>
      <c r="AD140" s="1156"/>
      <c r="AE140" s="1156"/>
      <c r="AF140" s="1157"/>
      <c r="AG140" s="1111" t="s">
        <v>771</v>
      </c>
      <c r="AH140" s="1109"/>
      <c r="AI140" s="1109"/>
      <c r="AJ140" s="1109"/>
      <c r="AK140" s="1110"/>
      <c r="AL140" s="1155" t="s">
        <v>95</v>
      </c>
      <c r="AM140" s="1156"/>
      <c r="AN140" s="1156"/>
      <c r="AO140" s="1156"/>
      <c r="AP140" s="1156"/>
      <c r="AQ140" s="1156"/>
      <c r="AR140" s="1157"/>
      <c r="AS140" s="1111" t="s">
        <v>771</v>
      </c>
      <c r="AT140" s="1109"/>
      <c r="AU140" s="1109"/>
      <c r="AV140" s="1109"/>
      <c r="AW140" s="1110"/>
    </row>
    <row r="141" spans="1:51" ht="36" hidden="1" customHeight="1" x14ac:dyDescent="0.15">
      <c r="B141" s="1155" t="s">
        <v>96</v>
      </c>
      <c r="C141" s="1156"/>
      <c r="D141" s="1156"/>
      <c r="E141" s="1156"/>
      <c r="F141" s="1156"/>
      <c r="G141" s="1156"/>
      <c r="H141" s="1157"/>
      <c r="I141" s="1449"/>
      <c r="J141" s="1381"/>
      <c r="K141" s="1381"/>
      <c r="L141" s="1381"/>
      <c r="M141" s="1450"/>
      <c r="N141" s="1155" t="s">
        <v>97</v>
      </c>
      <c r="O141" s="1156"/>
      <c r="P141" s="1156"/>
      <c r="Q141" s="1156"/>
      <c r="R141" s="1156"/>
      <c r="S141" s="1156"/>
      <c r="T141" s="1157"/>
      <c r="U141" s="1449"/>
      <c r="V141" s="1381"/>
      <c r="W141" s="1381"/>
      <c r="X141" s="1381"/>
      <c r="Y141" s="1450"/>
      <c r="Z141" s="1155" t="s">
        <v>98</v>
      </c>
      <c r="AA141" s="1156"/>
      <c r="AB141" s="1156"/>
      <c r="AC141" s="1156"/>
      <c r="AD141" s="1156"/>
      <c r="AE141" s="1156"/>
      <c r="AF141" s="1157"/>
      <c r="AG141" s="1449"/>
      <c r="AH141" s="1381"/>
      <c r="AI141" s="1381"/>
      <c r="AJ141" s="1381"/>
      <c r="AK141" s="1450"/>
      <c r="AL141" s="1448" t="s">
        <v>99</v>
      </c>
      <c r="AM141" s="1156"/>
      <c r="AN141" s="1156"/>
      <c r="AO141" s="1156"/>
      <c r="AP141" s="1156"/>
      <c r="AQ141" s="1156"/>
      <c r="AR141" s="1157"/>
      <c r="AS141" s="1449"/>
      <c r="AT141" s="1381"/>
      <c r="AU141" s="1381"/>
      <c r="AV141" s="1381"/>
      <c r="AW141" s="1450"/>
    </row>
    <row r="142" spans="1:51" x14ac:dyDescent="0.15">
      <c r="C142" s="33" t="s">
        <v>772</v>
      </c>
    </row>
    <row r="143" spans="1:51" ht="34.549999999999997" customHeight="1" x14ac:dyDescent="0.15">
      <c r="B143" s="1431"/>
      <c r="C143" s="1431"/>
      <c r="D143" s="1199" t="s">
        <v>760</v>
      </c>
      <c r="E143" s="1199"/>
      <c r="F143" s="1199"/>
      <c r="G143" s="1199"/>
      <c r="H143" s="1199"/>
      <c r="I143" s="1199"/>
      <c r="J143" s="1199"/>
      <c r="K143" s="1199"/>
      <c r="L143" s="1199"/>
      <c r="M143" s="1199"/>
      <c r="N143" s="1199" t="s">
        <v>761</v>
      </c>
      <c r="O143" s="1199"/>
      <c r="P143" s="1199"/>
      <c r="Q143" s="1199"/>
      <c r="R143" s="1199"/>
      <c r="S143" s="1199"/>
      <c r="T143" s="1199"/>
      <c r="U143" s="1199"/>
      <c r="V143" s="1199"/>
      <c r="W143" s="1199"/>
      <c r="X143" s="1199"/>
      <c r="Y143" s="1199"/>
      <c r="Z143" s="1199"/>
      <c r="AA143" s="1199"/>
      <c r="AB143" s="1199"/>
      <c r="AC143" s="1199"/>
      <c r="AD143" s="1199"/>
      <c r="AE143" s="1199"/>
      <c r="AF143" s="1199"/>
      <c r="AG143" s="1199"/>
      <c r="AH143" s="1199"/>
      <c r="AI143" s="1199"/>
      <c r="AJ143" s="1199"/>
      <c r="AK143" s="1199"/>
      <c r="AL143" s="1200" t="s">
        <v>762</v>
      </c>
      <c r="AM143" s="1199"/>
      <c r="AN143" s="1199"/>
      <c r="AO143" s="1199"/>
      <c r="AP143" s="1199"/>
      <c r="AQ143" s="1199"/>
      <c r="AR143" s="1199" t="s">
        <v>87</v>
      </c>
      <c r="AS143" s="1199"/>
      <c r="AT143" s="1199"/>
      <c r="AU143" s="1199"/>
      <c r="AV143" s="1199" t="s">
        <v>88</v>
      </c>
      <c r="AW143" s="1199"/>
      <c r="AX143" s="1199"/>
    </row>
    <row r="144" spans="1:51" s="146" customFormat="1" ht="38.299999999999997" customHeight="1" x14ac:dyDescent="0.15">
      <c r="A144" s="145"/>
      <c r="B144" s="1451">
        <v>1</v>
      </c>
      <c r="C144" s="1451">
        <v>1</v>
      </c>
      <c r="D144" s="1452"/>
      <c r="E144" s="1453"/>
      <c r="F144" s="1453"/>
      <c r="G144" s="1453"/>
      <c r="H144" s="1453"/>
      <c r="I144" s="1453"/>
      <c r="J144" s="1453"/>
      <c r="K144" s="1453"/>
      <c r="L144" s="1453"/>
      <c r="M144" s="1454"/>
      <c r="N144" s="1455"/>
      <c r="O144" s="1455"/>
      <c r="P144" s="1455"/>
      <c r="Q144" s="1455"/>
      <c r="R144" s="1455"/>
      <c r="S144" s="1455"/>
      <c r="T144" s="1455"/>
      <c r="U144" s="1455"/>
      <c r="V144" s="1455"/>
      <c r="W144" s="1455"/>
      <c r="X144" s="1455"/>
      <c r="Y144" s="1455"/>
      <c r="Z144" s="1455"/>
      <c r="AA144" s="1455"/>
      <c r="AB144" s="1455"/>
      <c r="AC144" s="1455"/>
      <c r="AD144" s="1455"/>
      <c r="AE144" s="1455"/>
      <c r="AF144" s="1455"/>
      <c r="AG144" s="1455"/>
      <c r="AH144" s="1455"/>
      <c r="AI144" s="1455"/>
      <c r="AJ144" s="1455"/>
      <c r="AK144" s="1455"/>
      <c r="AL144" s="1456"/>
      <c r="AM144" s="1455"/>
      <c r="AN144" s="1455"/>
      <c r="AO144" s="1455"/>
      <c r="AP144" s="1455"/>
      <c r="AQ144" s="1455"/>
      <c r="AR144" s="1215" t="s">
        <v>964</v>
      </c>
      <c r="AS144" s="1215"/>
      <c r="AT144" s="1215"/>
      <c r="AU144" s="1215"/>
      <c r="AV144" s="1455"/>
      <c r="AW144" s="1455"/>
      <c r="AX144" s="1455"/>
      <c r="AY144" s="145"/>
    </row>
    <row r="145" spans="1:51" s="146" customFormat="1" ht="38.299999999999997" customHeight="1" x14ac:dyDescent="0.15">
      <c r="A145" s="145"/>
      <c r="B145" s="1451">
        <v>2</v>
      </c>
      <c r="C145" s="1451">
        <v>1</v>
      </c>
      <c r="D145" s="1452"/>
      <c r="E145" s="1453"/>
      <c r="F145" s="1453"/>
      <c r="G145" s="1453"/>
      <c r="H145" s="1453"/>
      <c r="I145" s="1453"/>
      <c r="J145" s="1453"/>
      <c r="K145" s="1453"/>
      <c r="L145" s="1453"/>
      <c r="M145" s="1454"/>
      <c r="N145" s="1455"/>
      <c r="O145" s="1455"/>
      <c r="P145" s="1455"/>
      <c r="Q145" s="1455"/>
      <c r="R145" s="1455"/>
      <c r="S145" s="1455"/>
      <c r="T145" s="1455"/>
      <c r="U145" s="1455"/>
      <c r="V145" s="1455"/>
      <c r="W145" s="1455"/>
      <c r="X145" s="1455"/>
      <c r="Y145" s="1455"/>
      <c r="Z145" s="1455"/>
      <c r="AA145" s="1455"/>
      <c r="AB145" s="1455"/>
      <c r="AC145" s="1455"/>
      <c r="AD145" s="1455"/>
      <c r="AE145" s="1455"/>
      <c r="AF145" s="1455"/>
      <c r="AG145" s="1455"/>
      <c r="AH145" s="1455"/>
      <c r="AI145" s="1455"/>
      <c r="AJ145" s="1455"/>
      <c r="AK145" s="1455"/>
      <c r="AL145" s="1456"/>
      <c r="AM145" s="1455"/>
      <c r="AN145" s="1455"/>
      <c r="AO145" s="1455"/>
      <c r="AP145" s="1455"/>
      <c r="AQ145" s="1455"/>
      <c r="AR145" s="1215" t="s">
        <v>964</v>
      </c>
      <c r="AS145" s="1215"/>
      <c r="AT145" s="1215"/>
      <c r="AU145" s="1215"/>
      <c r="AV145" s="1455"/>
      <c r="AW145" s="1455"/>
      <c r="AX145" s="1455"/>
      <c r="AY145" s="145"/>
    </row>
    <row r="146" spans="1:51" s="146" customFormat="1" ht="38.299999999999997" customHeight="1" x14ac:dyDescent="0.15">
      <c r="A146" s="145"/>
      <c r="B146" s="1451">
        <v>3</v>
      </c>
      <c r="C146" s="1451">
        <v>1</v>
      </c>
      <c r="D146" s="1452"/>
      <c r="E146" s="1453"/>
      <c r="F146" s="1453"/>
      <c r="G146" s="1453"/>
      <c r="H146" s="1453"/>
      <c r="I146" s="1453"/>
      <c r="J146" s="1453"/>
      <c r="K146" s="1453"/>
      <c r="L146" s="1453"/>
      <c r="M146" s="1454"/>
      <c r="N146" s="1455"/>
      <c r="O146" s="1455"/>
      <c r="P146" s="1455"/>
      <c r="Q146" s="1455"/>
      <c r="R146" s="1455"/>
      <c r="S146" s="1455"/>
      <c r="T146" s="1455"/>
      <c r="U146" s="1455"/>
      <c r="V146" s="1455"/>
      <c r="W146" s="1455"/>
      <c r="X146" s="1455"/>
      <c r="Y146" s="1455"/>
      <c r="Z146" s="1455"/>
      <c r="AA146" s="1455"/>
      <c r="AB146" s="1455"/>
      <c r="AC146" s="1455"/>
      <c r="AD146" s="1455"/>
      <c r="AE146" s="1455"/>
      <c r="AF146" s="1455"/>
      <c r="AG146" s="1455"/>
      <c r="AH146" s="1455"/>
      <c r="AI146" s="1455"/>
      <c r="AJ146" s="1455"/>
      <c r="AK146" s="1455"/>
      <c r="AL146" s="1456"/>
      <c r="AM146" s="1455"/>
      <c r="AN146" s="1455"/>
      <c r="AO146" s="1455"/>
      <c r="AP146" s="1455"/>
      <c r="AQ146" s="1455"/>
      <c r="AR146" s="1215" t="s">
        <v>964</v>
      </c>
      <c r="AS146" s="1215"/>
      <c r="AT146" s="1215"/>
      <c r="AU146" s="1215"/>
      <c r="AV146" s="1455"/>
      <c r="AW146" s="1455"/>
      <c r="AX146" s="1455"/>
      <c r="AY146" s="145"/>
    </row>
    <row r="147" spans="1:51" s="146" customFormat="1" ht="38.299999999999997" customHeight="1" x14ac:dyDescent="0.15">
      <c r="A147" s="145"/>
      <c r="B147" s="1451">
        <v>4</v>
      </c>
      <c r="C147" s="1451">
        <v>1</v>
      </c>
      <c r="D147" s="1452"/>
      <c r="E147" s="1453"/>
      <c r="F147" s="1453"/>
      <c r="G147" s="1453"/>
      <c r="H147" s="1453"/>
      <c r="I147" s="1453"/>
      <c r="J147" s="1453"/>
      <c r="K147" s="1453"/>
      <c r="L147" s="1453"/>
      <c r="M147" s="1454"/>
      <c r="N147" s="1455"/>
      <c r="O147" s="1455"/>
      <c r="P147" s="1455"/>
      <c r="Q147" s="1455"/>
      <c r="R147" s="1455"/>
      <c r="S147" s="1455"/>
      <c r="T147" s="1455"/>
      <c r="U147" s="1455"/>
      <c r="V147" s="1455"/>
      <c r="W147" s="1455"/>
      <c r="X147" s="1455"/>
      <c r="Y147" s="1455"/>
      <c r="Z147" s="1455"/>
      <c r="AA147" s="1455"/>
      <c r="AB147" s="1455"/>
      <c r="AC147" s="1455"/>
      <c r="AD147" s="1455"/>
      <c r="AE147" s="1455"/>
      <c r="AF147" s="1455"/>
      <c r="AG147" s="1455"/>
      <c r="AH147" s="1455"/>
      <c r="AI147" s="1455"/>
      <c r="AJ147" s="1455"/>
      <c r="AK147" s="1455"/>
      <c r="AL147" s="1456"/>
      <c r="AM147" s="1455"/>
      <c r="AN147" s="1455"/>
      <c r="AO147" s="1455"/>
      <c r="AP147" s="1455"/>
      <c r="AQ147" s="1455"/>
      <c r="AR147" s="1215" t="s">
        <v>964</v>
      </c>
      <c r="AS147" s="1215"/>
      <c r="AT147" s="1215"/>
      <c r="AU147" s="1215"/>
      <c r="AV147" s="1455"/>
      <c r="AW147" s="1455"/>
      <c r="AX147" s="1455"/>
      <c r="AY147" s="145"/>
    </row>
    <row r="148" spans="1:51" s="146" customFormat="1" ht="38.299999999999997" customHeight="1" x14ac:dyDescent="0.15">
      <c r="A148" s="145"/>
      <c r="B148" s="1451">
        <v>5</v>
      </c>
      <c r="C148" s="1451">
        <v>1</v>
      </c>
      <c r="D148" s="1452"/>
      <c r="E148" s="1453"/>
      <c r="F148" s="1453"/>
      <c r="G148" s="1453"/>
      <c r="H148" s="1453"/>
      <c r="I148" s="1453"/>
      <c r="J148" s="1453"/>
      <c r="K148" s="1453"/>
      <c r="L148" s="1453"/>
      <c r="M148" s="1454"/>
      <c r="N148" s="1455"/>
      <c r="O148" s="1455"/>
      <c r="P148" s="1455"/>
      <c r="Q148" s="1455"/>
      <c r="R148" s="1455"/>
      <c r="S148" s="1455"/>
      <c r="T148" s="1455"/>
      <c r="U148" s="1455"/>
      <c r="V148" s="1455"/>
      <c r="W148" s="1455"/>
      <c r="X148" s="1455"/>
      <c r="Y148" s="1455"/>
      <c r="Z148" s="1455"/>
      <c r="AA148" s="1455"/>
      <c r="AB148" s="1455"/>
      <c r="AC148" s="1455"/>
      <c r="AD148" s="1455"/>
      <c r="AE148" s="1455"/>
      <c r="AF148" s="1455"/>
      <c r="AG148" s="1455"/>
      <c r="AH148" s="1455"/>
      <c r="AI148" s="1455"/>
      <c r="AJ148" s="1455"/>
      <c r="AK148" s="1455"/>
      <c r="AL148" s="1456"/>
      <c r="AM148" s="1455"/>
      <c r="AN148" s="1455"/>
      <c r="AO148" s="1455"/>
      <c r="AP148" s="1455"/>
      <c r="AQ148" s="1455"/>
      <c r="AR148" s="1215" t="s">
        <v>964</v>
      </c>
      <c r="AS148" s="1215"/>
      <c r="AT148" s="1215"/>
      <c r="AU148" s="1215"/>
      <c r="AV148" s="1455"/>
      <c r="AW148" s="1455"/>
      <c r="AX148" s="1455"/>
      <c r="AY148" s="145"/>
    </row>
    <row r="149" spans="1:51" s="146" customFormat="1" ht="38.299999999999997" customHeight="1" x14ac:dyDescent="0.15">
      <c r="A149" s="145"/>
      <c r="B149" s="1451">
        <v>6</v>
      </c>
      <c r="C149" s="1451">
        <v>1</v>
      </c>
      <c r="D149" s="1452"/>
      <c r="E149" s="1453"/>
      <c r="F149" s="1453"/>
      <c r="G149" s="1453"/>
      <c r="H149" s="1453"/>
      <c r="I149" s="1453"/>
      <c r="J149" s="1453"/>
      <c r="K149" s="1453"/>
      <c r="L149" s="1453"/>
      <c r="M149" s="1454"/>
      <c r="N149" s="1455"/>
      <c r="O149" s="1455"/>
      <c r="P149" s="1455"/>
      <c r="Q149" s="1455"/>
      <c r="R149" s="1455"/>
      <c r="S149" s="1455"/>
      <c r="T149" s="1455"/>
      <c r="U149" s="1455"/>
      <c r="V149" s="1455"/>
      <c r="W149" s="1455"/>
      <c r="X149" s="1455"/>
      <c r="Y149" s="1455"/>
      <c r="Z149" s="1455"/>
      <c r="AA149" s="1455"/>
      <c r="AB149" s="1455"/>
      <c r="AC149" s="1455"/>
      <c r="AD149" s="1455"/>
      <c r="AE149" s="1455"/>
      <c r="AF149" s="1455"/>
      <c r="AG149" s="1455"/>
      <c r="AH149" s="1455"/>
      <c r="AI149" s="1455"/>
      <c r="AJ149" s="1455"/>
      <c r="AK149" s="1455"/>
      <c r="AL149" s="1456"/>
      <c r="AM149" s="1455"/>
      <c r="AN149" s="1455"/>
      <c r="AO149" s="1455"/>
      <c r="AP149" s="1455"/>
      <c r="AQ149" s="1455"/>
      <c r="AR149" s="1215" t="s">
        <v>964</v>
      </c>
      <c r="AS149" s="1215"/>
      <c r="AT149" s="1215"/>
      <c r="AU149" s="1215"/>
      <c r="AV149" s="1455"/>
      <c r="AW149" s="1455"/>
      <c r="AX149" s="1455"/>
      <c r="AY149" s="145"/>
    </row>
    <row r="150" spans="1:51" s="146" customFormat="1" ht="38.299999999999997" customHeight="1" x14ac:dyDescent="0.15">
      <c r="A150" s="145"/>
      <c r="B150" s="1451">
        <v>7</v>
      </c>
      <c r="C150" s="1451">
        <v>1</v>
      </c>
      <c r="D150" s="1452"/>
      <c r="E150" s="1453"/>
      <c r="F150" s="1453"/>
      <c r="G150" s="1453"/>
      <c r="H150" s="1453"/>
      <c r="I150" s="1453"/>
      <c r="J150" s="1453"/>
      <c r="K150" s="1453"/>
      <c r="L150" s="1453"/>
      <c r="M150" s="1454"/>
      <c r="N150" s="1455"/>
      <c r="O150" s="1455"/>
      <c r="P150" s="1455"/>
      <c r="Q150" s="1455"/>
      <c r="R150" s="1455"/>
      <c r="S150" s="1455"/>
      <c r="T150" s="1455"/>
      <c r="U150" s="1455"/>
      <c r="V150" s="1455"/>
      <c r="W150" s="1455"/>
      <c r="X150" s="1455"/>
      <c r="Y150" s="1455"/>
      <c r="Z150" s="1455"/>
      <c r="AA150" s="1455"/>
      <c r="AB150" s="1455"/>
      <c r="AC150" s="1455"/>
      <c r="AD150" s="1455"/>
      <c r="AE150" s="1455"/>
      <c r="AF150" s="1455"/>
      <c r="AG150" s="1455"/>
      <c r="AH150" s="1455"/>
      <c r="AI150" s="1455"/>
      <c r="AJ150" s="1455"/>
      <c r="AK150" s="1455"/>
      <c r="AL150" s="1456"/>
      <c r="AM150" s="1455"/>
      <c r="AN150" s="1455"/>
      <c r="AO150" s="1455"/>
      <c r="AP150" s="1455"/>
      <c r="AQ150" s="1455"/>
      <c r="AR150" s="1215" t="s">
        <v>964</v>
      </c>
      <c r="AS150" s="1215"/>
      <c r="AT150" s="1215"/>
      <c r="AU150" s="1215"/>
      <c r="AV150" s="1455"/>
      <c r="AW150" s="1455"/>
      <c r="AX150" s="1455"/>
      <c r="AY150" s="145"/>
    </row>
    <row r="151" spans="1:51" s="146" customFormat="1" ht="38.299999999999997" customHeight="1" x14ac:dyDescent="0.15">
      <c r="A151" s="145"/>
      <c r="B151" s="1451">
        <v>8</v>
      </c>
      <c r="C151" s="1451">
        <v>1</v>
      </c>
      <c r="D151" s="1452"/>
      <c r="E151" s="1453"/>
      <c r="F151" s="1453"/>
      <c r="G151" s="1453"/>
      <c r="H151" s="1453"/>
      <c r="I151" s="1453"/>
      <c r="J151" s="1453"/>
      <c r="K151" s="1453"/>
      <c r="L151" s="1453"/>
      <c r="M151" s="1454"/>
      <c r="N151" s="1455"/>
      <c r="O151" s="1455"/>
      <c r="P151" s="1455"/>
      <c r="Q151" s="1455"/>
      <c r="R151" s="1455"/>
      <c r="S151" s="1455"/>
      <c r="T151" s="1455"/>
      <c r="U151" s="1455"/>
      <c r="V151" s="1455"/>
      <c r="W151" s="1455"/>
      <c r="X151" s="1455"/>
      <c r="Y151" s="1455"/>
      <c r="Z151" s="1455"/>
      <c r="AA151" s="1455"/>
      <c r="AB151" s="1455"/>
      <c r="AC151" s="1455"/>
      <c r="AD151" s="1455"/>
      <c r="AE151" s="1455"/>
      <c r="AF151" s="1455"/>
      <c r="AG151" s="1455"/>
      <c r="AH151" s="1455"/>
      <c r="AI151" s="1455"/>
      <c r="AJ151" s="1455"/>
      <c r="AK151" s="1455"/>
      <c r="AL151" s="1456"/>
      <c r="AM151" s="1455"/>
      <c r="AN151" s="1455"/>
      <c r="AO151" s="1455"/>
      <c r="AP151" s="1455"/>
      <c r="AQ151" s="1455"/>
      <c r="AR151" s="1215" t="s">
        <v>964</v>
      </c>
      <c r="AS151" s="1215"/>
      <c r="AT151" s="1215"/>
      <c r="AU151" s="1215"/>
      <c r="AV151" s="1455"/>
      <c r="AW151" s="1455"/>
      <c r="AX151" s="1455"/>
      <c r="AY151" s="145"/>
    </row>
    <row r="152" spans="1:51" s="146" customFormat="1" ht="38.299999999999997" customHeight="1" x14ac:dyDescent="0.15">
      <c r="A152" s="145"/>
      <c r="B152" s="1451">
        <v>9</v>
      </c>
      <c r="C152" s="1451">
        <v>1</v>
      </c>
      <c r="D152" s="1452"/>
      <c r="E152" s="1453"/>
      <c r="F152" s="1453"/>
      <c r="G152" s="1453"/>
      <c r="H152" s="1453"/>
      <c r="I152" s="1453"/>
      <c r="J152" s="1453"/>
      <c r="K152" s="1453"/>
      <c r="L152" s="1453"/>
      <c r="M152" s="1454"/>
      <c r="N152" s="1455"/>
      <c r="O152" s="1455"/>
      <c r="P152" s="1455"/>
      <c r="Q152" s="1455"/>
      <c r="R152" s="1455"/>
      <c r="S152" s="1455"/>
      <c r="T152" s="1455"/>
      <c r="U152" s="1455"/>
      <c r="V152" s="1455"/>
      <c r="W152" s="1455"/>
      <c r="X152" s="1455"/>
      <c r="Y152" s="1455"/>
      <c r="Z152" s="1455"/>
      <c r="AA152" s="1455"/>
      <c r="AB152" s="1455"/>
      <c r="AC152" s="1455"/>
      <c r="AD152" s="1455"/>
      <c r="AE152" s="1455"/>
      <c r="AF152" s="1455"/>
      <c r="AG152" s="1455"/>
      <c r="AH152" s="1455"/>
      <c r="AI152" s="1455"/>
      <c r="AJ152" s="1455"/>
      <c r="AK152" s="1455"/>
      <c r="AL152" s="1456"/>
      <c r="AM152" s="1455"/>
      <c r="AN152" s="1455"/>
      <c r="AO152" s="1455"/>
      <c r="AP152" s="1455"/>
      <c r="AQ152" s="1455"/>
      <c r="AR152" s="1215" t="s">
        <v>964</v>
      </c>
      <c r="AS152" s="1215"/>
      <c r="AT152" s="1215"/>
      <c r="AU152" s="1215"/>
      <c r="AV152" s="1455"/>
      <c r="AW152" s="1455"/>
      <c r="AX152" s="1455"/>
      <c r="AY152" s="145"/>
    </row>
    <row r="153" spans="1:51" s="146" customFormat="1" ht="38.299999999999997" customHeight="1" x14ac:dyDescent="0.15">
      <c r="A153" s="145"/>
      <c r="B153" s="1451">
        <v>10</v>
      </c>
      <c r="C153" s="1451">
        <v>1</v>
      </c>
      <c r="D153" s="1452"/>
      <c r="E153" s="1453"/>
      <c r="F153" s="1453"/>
      <c r="G153" s="1453"/>
      <c r="H153" s="1453"/>
      <c r="I153" s="1453"/>
      <c r="J153" s="1453"/>
      <c r="K153" s="1453"/>
      <c r="L153" s="1453"/>
      <c r="M153" s="1454"/>
      <c r="N153" s="1455"/>
      <c r="O153" s="1455"/>
      <c r="P153" s="1455"/>
      <c r="Q153" s="1455"/>
      <c r="R153" s="1455"/>
      <c r="S153" s="1455"/>
      <c r="T153" s="1455"/>
      <c r="U153" s="1455"/>
      <c r="V153" s="1455"/>
      <c r="W153" s="1455"/>
      <c r="X153" s="1455"/>
      <c r="Y153" s="1455"/>
      <c r="Z153" s="1455"/>
      <c r="AA153" s="1455"/>
      <c r="AB153" s="1455"/>
      <c r="AC153" s="1455"/>
      <c r="AD153" s="1455"/>
      <c r="AE153" s="1455"/>
      <c r="AF153" s="1455"/>
      <c r="AG153" s="1455"/>
      <c r="AH153" s="1455"/>
      <c r="AI153" s="1455"/>
      <c r="AJ153" s="1455"/>
      <c r="AK153" s="1455"/>
      <c r="AL153" s="1456"/>
      <c r="AM153" s="1455"/>
      <c r="AN153" s="1455"/>
      <c r="AO153" s="1455"/>
      <c r="AP153" s="1455"/>
      <c r="AQ153" s="1455"/>
      <c r="AR153" s="1215" t="s">
        <v>964</v>
      </c>
      <c r="AS153" s="1215"/>
      <c r="AT153" s="1215"/>
      <c r="AU153" s="1215"/>
      <c r="AV153" s="1455"/>
      <c r="AW153" s="1455"/>
      <c r="AX153" s="1455"/>
      <c r="AY153" s="145"/>
    </row>
  </sheetData>
  <mergeCells count="620">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B68:AY68"/>
    <mergeCell ref="B69:AY69"/>
    <mergeCell ref="M70:AA70"/>
    <mergeCell ref="AL70:AY70"/>
    <mergeCell ref="B73:G75"/>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B28:C34"/>
    <mergeCell ref="D28:L28"/>
    <mergeCell ref="M28:R28"/>
    <mergeCell ref="S28:X28"/>
    <mergeCell ref="Y28:AY28"/>
    <mergeCell ref="D29:L29"/>
    <mergeCell ref="M29:R29"/>
    <mergeCell ref="S29:X29"/>
    <mergeCell ref="Y29:AY29"/>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D30:L30"/>
    <mergeCell ref="AP26:AT26"/>
    <mergeCell ref="AU26:AY26"/>
    <mergeCell ref="B27:G27"/>
    <mergeCell ref="H27:Y27"/>
    <mergeCell ref="Z27:AB27"/>
    <mergeCell ref="AC27:AY27"/>
    <mergeCell ref="AP24:AT24"/>
    <mergeCell ref="AU24:AY24"/>
    <mergeCell ref="H25:Y25"/>
    <mergeCell ref="Z25:AB26"/>
    <mergeCell ref="AC25:AE26"/>
    <mergeCell ref="AF25:AJ25"/>
    <mergeCell ref="AK25:AO25"/>
    <mergeCell ref="AP25:AT25"/>
    <mergeCell ref="AU25:AY25"/>
    <mergeCell ref="H26:Y26"/>
    <mergeCell ref="B24:G26"/>
    <mergeCell ref="H24:Y24"/>
    <mergeCell ref="Z24:AB24"/>
    <mergeCell ref="AC24:AE24"/>
    <mergeCell ref="AF24:AJ24"/>
    <mergeCell ref="AK24:AO24"/>
    <mergeCell ref="B19:G23"/>
    <mergeCell ref="AF26:AJ26"/>
    <mergeCell ref="AK26:AO26"/>
    <mergeCell ref="H22:Y23"/>
    <mergeCell ref="Z22:AB22"/>
    <mergeCell ref="AC22:AE22"/>
    <mergeCell ref="AF22:AJ22"/>
    <mergeCell ref="AK22:AO22"/>
    <mergeCell ref="AP22:AT22"/>
    <mergeCell ref="AU22:AY22"/>
    <mergeCell ref="Z23:AB23"/>
    <mergeCell ref="AC23:AE23"/>
    <mergeCell ref="AF23:AJ23"/>
    <mergeCell ref="AK23:AO23"/>
    <mergeCell ref="AP23:AT23"/>
    <mergeCell ref="AU23:AY23"/>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H5:Y5"/>
    <mergeCell ref="Z5:AE5"/>
    <mergeCell ref="AR5:AY5"/>
    <mergeCell ref="B6:G6"/>
    <mergeCell ref="H6:Y6"/>
    <mergeCell ref="Z6:AE6"/>
    <mergeCell ref="AF6:AY6"/>
    <mergeCell ref="AQ1:AW1"/>
    <mergeCell ref="AK2:AQ2"/>
    <mergeCell ref="AR2:AY2"/>
    <mergeCell ref="B3:AY3"/>
    <mergeCell ref="B4:G4"/>
    <mergeCell ref="H4:Y4"/>
    <mergeCell ref="Z4:AE4"/>
    <mergeCell ref="AF4:AQ5"/>
    <mergeCell ref="AR4:AY4"/>
    <mergeCell ref="B5:G5"/>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6"/>
  <sheetViews>
    <sheetView zoomScale="50" zoomScaleNormal="50" zoomScaleSheetLayoutView="100" workbookViewId="0">
      <selection activeCell="BC85" sqref="BC85"/>
    </sheetView>
  </sheetViews>
  <sheetFormatPr defaultRowHeight="13.1" x14ac:dyDescent="0.15"/>
  <cols>
    <col min="1" max="2" width="2.21875" style="33" customWidth="1"/>
    <col min="3" max="3" width="3.6640625" style="33" customWidth="1"/>
    <col min="4" max="6" width="2.21875" style="33" customWidth="1"/>
    <col min="7" max="7" width="1.6640625" style="33" customWidth="1"/>
    <col min="8" max="25" width="2.21875" style="33" customWidth="1"/>
    <col min="26" max="28" width="2.77734375" style="33" customWidth="1"/>
    <col min="29" max="34" width="2.21875" style="33" customWidth="1"/>
    <col min="35" max="35" width="2.6640625" style="33" customWidth="1"/>
    <col min="36" max="36" width="3.44140625" style="33" customWidth="1"/>
    <col min="37" max="46" width="2.6640625" style="33" customWidth="1"/>
    <col min="47" max="47" width="3.44140625" style="33" customWidth="1"/>
    <col min="48" max="51" width="2.21875" style="33" customWidth="1"/>
    <col min="52" max="58" width="2.21875" customWidth="1"/>
  </cols>
  <sheetData>
    <row r="1" spans="2:51" ht="23.25" customHeight="1" x14ac:dyDescent="0.2">
      <c r="AQ1" s="114"/>
      <c r="AR1" s="149"/>
      <c r="AS1" s="149"/>
      <c r="AT1" s="149"/>
      <c r="AU1" s="149"/>
      <c r="AV1" s="149"/>
      <c r="AW1" s="149"/>
      <c r="AX1" s="149"/>
      <c r="AY1" s="149"/>
    </row>
    <row r="2" spans="2:51" ht="31.6" customHeight="1" thickBot="1" x14ac:dyDescent="0.25">
      <c r="AK2" s="1073" t="s">
        <v>0</v>
      </c>
      <c r="AL2" s="1073"/>
      <c r="AM2" s="1073"/>
      <c r="AN2" s="1073"/>
      <c r="AO2" s="1073"/>
      <c r="AP2" s="1073"/>
      <c r="AQ2" s="1073"/>
      <c r="AR2" s="1631" t="s">
        <v>1062</v>
      </c>
      <c r="AS2" s="1631"/>
      <c r="AT2" s="1631"/>
      <c r="AU2" s="1631"/>
      <c r="AV2" s="1631"/>
      <c r="AW2" s="1631"/>
      <c r="AX2" s="1631"/>
      <c r="AY2" s="1631"/>
    </row>
    <row r="3" spans="2:51" ht="19" thickBot="1" x14ac:dyDescent="0.2">
      <c r="B3" s="1076" t="s">
        <v>699</v>
      </c>
      <c r="C3" s="1077"/>
      <c r="D3" s="1077"/>
      <c r="E3" s="1077"/>
      <c r="F3" s="1077"/>
      <c r="G3" s="1077"/>
      <c r="H3" s="1077"/>
      <c r="I3" s="1077"/>
      <c r="J3" s="1077"/>
      <c r="K3" s="1077"/>
      <c r="L3" s="1077"/>
      <c r="M3" s="1077"/>
      <c r="N3" s="1077"/>
      <c r="O3" s="1077"/>
      <c r="P3" s="1077"/>
      <c r="Q3" s="1077"/>
      <c r="R3" s="1077"/>
      <c r="S3" s="1077"/>
      <c r="T3" s="1077"/>
      <c r="U3" s="1077"/>
      <c r="V3" s="1077"/>
      <c r="W3" s="1077"/>
      <c r="X3" s="1077"/>
      <c r="Y3" s="1077"/>
      <c r="Z3" s="1077"/>
      <c r="AA3" s="1077"/>
      <c r="AB3" s="1077"/>
      <c r="AC3" s="1077"/>
      <c r="AD3" s="1077"/>
      <c r="AE3" s="1077"/>
      <c r="AF3" s="1077"/>
      <c r="AG3" s="1077"/>
      <c r="AH3" s="1077"/>
      <c r="AI3" s="1077"/>
      <c r="AJ3" s="1077"/>
      <c r="AK3" s="1077"/>
      <c r="AL3" s="1077"/>
      <c r="AM3" s="1077"/>
      <c r="AN3" s="1077"/>
      <c r="AO3" s="1077"/>
      <c r="AP3" s="1077"/>
      <c r="AQ3" s="1077"/>
      <c r="AR3" s="1077"/>
      <c r="AS3" s="1077"/>
      <c r="AT3" s="1077"/>
      <c r="AU3" s="1077"/>
      <c r="AV3" s="1077"/>
      <c r="AW3" s="1077"/>
      <c r="AX3" s="1077"/>
      <c r="AY3" s="1078"/>
    </row>
    <row r="4" spans="2:51" ht="38.299999999999997" customHeight="1" x14ac:dyDescent="0.15">
      <c r="B4" s="1079" t="s">
        <v>1</v>
      </c>
      <c r="C4" s="1080"/>
      <c r="D4" s="1080"/>
      <c r="E4" s="1080"/>
      <c r="F4" s="1080"/>
      <c r="G4" s="1080"/>
      <c r="H4" s="1619" t="s">
        <v>1061</v>
      </c>
      <c r="I4" s="1620"/>
      <c r="J4" s="1620"/>
      <c r="K4" s="1620"/>
      <c r="L4" s="1620"/>
      <c r="M4" s="1620"/>
      <c r="N4" s="1620"/>
      <c r="O4" s="1620"/>
      <c r="P4" s="1620"/>
      <c r="Q4" s="1620"/>
      <c r="R4" s="1620"/>
      <c r="S4" s="1620"/>
      <c r="T4" s="1620"/>
      <c r="U4" s="1620"/>
      <c r="V4" s="1620"/>
      <c r="W4" s="1620"/>
      <c r="X4" s="1620"/>
      <c r="Y4" s="1620"/>
      <c r="Z4" s="1084" t="s">
        <v>1060</v>
      </c>
      <c r="AA4" s="1085"/>
      <c r="AB4" s="1085"/>
      <c r="AC4" s="1085"/>
      <c r="AD4" s="1085"/>
      <c r="AE4" s="1086"/>
      <c r="AF4" s="1087" t="s">
        <v>1059</v>
      </c>
      <c r="AG4" s="1635"/>
      <c r="AH4" s="1635"/>
      <c r="AI4" s="1635"/>
      <c r="AJ4" s="1635"/>
      <c r="AK4" s="1635"/>
      <c r="AL4" s="1635"/>
      <c r="AM4" s="1635"/>
      <c r="AN4" s="1635"/>
      <c r="AO4" s="1635"/>
      <c r="AP4" s="1635"/>
      <c r="AQ4" s="1636"/>
      <c r="AR4" s="1093" t="s">
        <v>2</v>
      </c>
      <c r="AS4" s="1646"/>
      <c r="AT4" s="1646"/>
      <c r="AU4" s="1646"/>
      <c r="AV4" s="1646"/>
      <c r="AW4" s="1646"/>
      <c r="AX4" s="1646"/>
      <c r="AY4" s="1647"/>
    </row>
    <row r="5" spans="2:51" ht="37.5" customHeight="1" x14ac:dyDescent="0.15">
      <c r="B5" s="1095" t="s">
        <v>3</v>
      </c>
      <c r="C5" s="1096"/>
      <c r="D5" s="1096"/>
      <c r="E5" s="1096"/>
      <c r="F5" s="1096"/>
      <c r="G5" s="1097"/>
      <c r="H5" s="1648" t="s">
        <v>1058</v>
      </c>
      <c r="I5" s="1649"/>
      <c r="J5" s="1649"/>
      <c r="K5" s="1649"/>
      <c r="L5" s="1649"/>
      <c r="M5" s="1649"/>
      <c r="N5" s="1649"/>
      <c r="O5" s="1649"/>
      <c r="P5" s="1649"/>
      <c r="Q5" s="1649"/>
      <c r="R5" s="1649"/>
      <c r="S5" s="1649"/>
      <c r="T5" s="1649"/>
      <c r="U5" s="1649"/>
      <c r="V5" s="1649"/>
      <c r="W5" s="1109"/>
      <c r="X5" s="1109"/>
      <c r="Y5" s="1109"/>
      <c r="Z5" s="1125" t="s">
        <v>4</v>
      </c>
      <c r="AA5" s="1126"/>
      <c r="AB5" s="1126"/>
      <c r="AC5" s="1126"/>
      <c r="AD5" s="1126"/>
      <c r="AE5" s="1127"/>
      <c r="AF5" s="1637"/>
      <c r="AG5" s="1638"/>
      <c r="AH5" s="1638"/>
      <c r="AI5" s="1638"/>
      <c r="AJ5" s="1638"/>
      <c r="AK5" s="1638"/>
      <c r="AL5" s="1638"/>
      <c r="AM5" s="1638"/>
      <c r="AN5" s="1638"/>
      <c r="AO5" s="1638"/>
      <c r="AP5" s="1638"/>
      <c r="AQ5" s="1639"/>
      <c r="AR5" s="1128" t="s">
        <v>921</v>
      </c>
      <c r="AS5" s="1129"/>
      <c r="AT5" s="1129"/>
      <c r="AU5" s="1129"/>
      <c r="AV5" s="1129"/>
      <c r="AW5" s="1129"/>
      <c r="AX5" s="1129"/>
      <c r="AY5" s="1130"/>
    </row>
    <row r="6" spans="2:51" ht="30.8" customHeight="1" x14ac:dyDescent="0.15">
      <c r="B6" s="1131" t="s">
        <v>5</v>
      </c>
      <c r="C6" s="1132"/>
      <c r="D6" s="1132"/>
      <c r="E6" s="1132"/>
      <c r="F6" s="1132"/>
      <c r="G6" s="1132"/>
      <c r="H6" s="1133" t="s">
        <v>705</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1632" t="s">
        <v>1057</v>
      </c>
      <c r="AG6" s="1633"/>
      <c r="AH6" s="1633"/>
      <c r="AI6" s="1633"/>
      <c r="AJ6" s="1633"/>
      <c r="AK6" s="1633"/>
      <c r="AL6" s="1633"/>
      <c r="AM6" s="1633"/>
      <c r="AN6" s="1633"/>
      <c r="AO6" s="1633"/>
      <c r="AP6" s="1633"/>
      <c r="AQ6" s="1633"/>
      <c r="AR6" s="1633"/>
      <c r="AS6" s="1633"/>
      <c r="AT6" s="1633"/>
      <c r="AU6" s="1633"/>
      <c r="AV6" s="1633"/>
      <c r="AW6" s="1633"/>
      <c r="AX6" s="1633"/>
      <c r="AY6" s="1634"/>
    </row>
    <row r="7" spans="2:51" ht="18" customHeight="1" x14ac:dyDescent="0.15">
      <c r="B7" s="1098" t="s">
        <v>112</v>
      </c>
      <c r="C7" s="1099"/>
      <c r="D7" s="1099"/>
      <c r="E7" s="1099"/>
      <c r="F7" s="1099"/>
      <c r="G7" s="1099"/>
      <c r="H7" s="1102" t="s">
        <v>964</v>
      </c>
      <c r="I7" s="1103"/>
      <c r="J7" s="1103"/>
      <c r="K7" s="1103"/>
      <c r="L7" s="1103"/>
      <c r="M7" s="1103"/>
      <c r="N7" s="1103"/>
      <c r="O7" s="1103"/>
      <c r="P7" s="1103"/>
      <c r="Q7" s="1103"/>
      <c r="R7" s="1103"/>
      <c r="S7" s="1103"/>
      <c r="T7" s="1103"/>
      <c r="U7" s="1103"/>
      <c r="V7" s="1103"/>
      <c r="W7" s="1104"/>
      <c r="X7" s="1104"/>
      <c r="Y7" s="1104"/>
      <c r="Z7" s="1108" t="s">
        <v>1056</v>
      </c>
      <c r="AA7" s="1109"/>
      <c r="AB7" s="1109"/>
      <c r="AC7" s="1109"/>
      <c r="AD7" s="1109"/>
      <c r="AE7" s="1110"/>
      <c r="AF7" s="1640" t="s">
        <v>1055</v>
      </c>
      <c r="AG7" s="1641"/>
      <c r="AH7" s="1641"/>
      <c r="AI7" s="1641"/>
      <c r="AJ7" s="1641"/>
      <c r="AK7" s="1641"/>
      <c r="AL7" s="1641"/>
      <c r="AM7" s="1641"/>
      <c r="AN7" s="1641"/>
      <c r="AO7" s="1641"/>
      <c r="AP7" s="1641"/>
      <c r="AQ7" s="1641"/>
      <c r="AR7" s="1641"/>
      <c r="AS7" s="1641"/>
      <c r="AT7" s="1641"/>
      <c r="AU7" s="1641"/>
      <c r="AV7" s="1641"/>
      <c r="AW7" s="1641"/>
      <c r="AX7" s="1641"/>
      <c r="AY7" s="1642"/>
    </row>
    <row r="8" spans="2:51" ht="24.05" customHeight="1" x14ac:dyDescent="0.15">
      <c r="B8" s="1100"/>
      <c r="C8" s="1101"/>
      <c r="D8" s="1101"/>
      <c r="E8" s="1101"/>
      <c r="F8" s="1101"/>
      <c r="G8" s="1101"/>
      <c r="H8" s="1105"/>
      <c r="I8" s="1106"/>
      <c r="J8" s="1106"/>
      <c r="K8" s="1106"/>
      <c r="L8" s="1106"/>
      <c r="M8" s="1106"/>
      <c r="N8" s="1106"/>
      <c r="O8" s="1106"/>
      <c r="P8" s="1106"/>
      <c r="Q8" s="1106"/>
      <c r="R8" s="1106"/>
      <c r="S8" s="1106"/>
      <c r="T8" s="1106"/>
      <c r="U8" s="1106"/>
      <c r="V8" s="1106"/>
      <c r="W8" s="1107"/>
      <c r="X8" s="1107"/>
      <c r="Y8" s="1107"/>
      <c r="Z8" s="1111"/>
      <c r="AA8" s="1109"/>
      <c r="AB8" s="1109"/>
      <c r="AC8" s="1109"/>
      <c r="AD8" s="1109"/>
      <c r="AE8" s="1110"/>
      <c r="AF8" s="1643"/>
      <c r="AG8" s="1644"/>
      <c r="AH8" s="1644"/>
      <c r="AI8" s="1644"/>
      <c r="AJ8" s="1644"/>
      <c r="AK8" s="1644"/>
      <c r="AL8" s="1644"/>
      <c r="AM8" s="1644"/>
      <c r="AN8" s="1644"/>
      <c r="AO8" s="1644"/>
      <c r="AP8" s="1644"/>
      <c r="AQ8" s="1644"/>
      <c r="AR8" s="1644"/>
      <c r="AS8" s="1644"/>
      <c r="AT8" s="1644"/>
      <c r="AU8" s="1644"/>
      <c r="AV8" s="1644"/>
      <c r="AW8" s="1644"/>
      <c r="AX8" s="1644"/>
      <c r="AY8" s="1645"/>
    </row>
    <row r="9" spans="2:51" ht="87.75" customHeight="1" x14ac:dyDescent="0.15">
      <c r="B9" s="1118" t="s">
        <v>113</v>
      </c>
      <c r="C9" s="1119"/>
      <c r="D9" s="1119"/>
      <c r="E9" s="1119"/>
      <c r="F9" s="1119"/>
      <c r="G9" s="1119"/>
      <c r="H9" s="1625" t="s">
        <v>1054</v>
      </c>
      <c r="I9" s="1626"/>
      <c r="J9" s="1626"/>
      <c r="K9" s="1626"/>
      <c r="L9" s="1626"/>
      <c r="M9" s="1626"/>
      <c r="N9" s="1626"/>
      <c r="O9" s="1626"/>
      <c r="P9" s="1626"/>
      <c r="Q9" s="1626"/>
      <c r="R9" s="1626"/>
      <c r="S9" s="1626"/>
      <c r="T9" s="1626"/>
      <c r="U9" s="1626"/>
      <c r="V9" s="1626"/>
      <c r="W9" s="1626"/>
      <c r="X9" s="1626"/>
      <c r="Y9" s="1626"/>
      <c r="Z9" s="1626"/>
      <c r="AA9" s="1626"/>
      <c r="AB9" s="1626"/>
      <c r="AC9" s="1626"/>
      <c r="AD9" s="1626"/>
      <c r="AE9" s="1626"/>
      <c r="AF9" s="1626"/>
      <c r="AG9" s="1626"/>
      <c r="AH9" s="1626"/>
      <c r="AI9" s="1626"/>
      <c r="AJ9" s="1626"/>
      <c r="AK9" s="1626"/>
      <c r="AL9" s="1626"/>
      <c r="AM9" s="1626"/>
      <c r="AN9" s="1626"/>
      <c r="AO9" s="1626"/>
      <c r="AP9" s="1626"/>
      <c r="AQ9" s="1626"/>
      <c r="AR9" s="1626"/>
      <c r="AS9" s="1626"/>
      <c r="AT9" s="1626"/>
      <c r="AU9" s="1626"/>
      <c r="AV9" s="1626"/>
      <c r="AW9" s="1626"/>
      <c r="AX9" s="1626"/>
      <c r="AY9" s="1627"/>
    </row>
    <row r="10" spans="2:51" ht="82.5" customHeight="1" x14ac:dyDescent="0.15">
      <c r="B10" s="1118" t="s">
        <v>114</v>
      </c>
      <c r="C10" s="1119"/>
      <c r="D10" s="1119"/>
      <c r="E10" s="1119"/>
      <c r="F10" s="1119"/>
      <c r="G10" s="1119"/>
      <c r="H10" s="1625" t="s">
        <v>1053</v>
      </c>
      <c r="I10" s="1626"/>
      <c r="J10" s="1626"/>
      <c r="K10" s="1626"/>
      <c r="L10" s="1626"/>
      <c r="M10" s="1626"/>
      <c r="N10" s="1626"/>
      <c r="O10" s="1626"/>
      <c r="P10" s="1626"/>
      <c r="Q10" s="1626"/>
      <c r="R10" s="1626"/>
      <c r="S10" s="1626"/>
      <c r="T10" s="1626"/>
      <c r="U10" s="1626"/>
      <c r="V10" s="1626"/>
      <c r="W10" s="1626"/>
      <c r="X10" s="1626"/>
      <c r="Y10" s="1626"/>
      <c r="Z10" s="1626"/>
      <c r="AA10" s="1626"/>
      <c r="AB10" s="1626"/>
      <c r="AC10" s="1626"/>
      <c r="AD10" s="1626"/>
      <c r="AE10" s="1626"/>
      <c r="AF10" s="1626"/>
      <c r="AG10" s="1626"/>
      <c r="AH10" s="1626"/>
      <c r="AI10" s="1626"/>
      <c r="AJ10" s="1626"/>
      <c r="AK10" s="1626"/>
      <c r="AL10" s="1626"/>
      <c r="AM10" s="1626"/>
      <c r="AN10" s="1626"/>
      <c r="AO10" s="1626"/>
      <c r="AP10" s="1626"/>
      <c r="AQ10" s="1626"/>
      <c r="AR10" s="1626"/>
      <c r="AS10" s="1626"/>
      <c r="AT10" s="1626"/>
      <c r="AU10" s="1626"/>
      <c r="AV10" s="1626"/>
      <c r="AW10" s="1626"/>
      <c r="AX10" s="1626"/>
      <c r="AY10" s="1627"/>
    </row>
    <row r="11" spans="2:51" ht="29.3" customHeight="1" x14ac:dyDescent="0.15">
      <c r="B11" s="1118" t="s">
        <v>10</v>
      </c>
      <c r="C11" s="1119"/>
      <c r="D11" s="1119"/>
      <c r="E11" s="1119"/>
      <c r="F11" s="1119"/>
      <c r="G11" s="1143"/>
      <c r="H11" s="1628" t="s">
        <v>712</v>
      </c>
      <c r="I11" s="1629"/>
      <c r="J11" s="1629"/>
      <c r="K11" s="1629"/>
      <c r="L11" s="1629"/>
      <c r="M11" s="1629"/>
      <c r="N11" s="1629"/>
      <c r="O11" s="1629"/>
      <c r="P11" s="1629"/>
      <c r="Q11" s="1629"/>
      <c r="R11" s="1629"/>
      <c r="S11" s="1629"/>
      <c r="T11" s="1629"/>
      <c r="U11" s="1629"/>
      <c r="V11" s="1629"/>
      <c r="W11" s="1629"/>
      <c r="X11" s="1629"/>
      <c r="Y11" s="1629"/>
      <c r="Z11" s="1629"/>
      <c r="AA11" s="1629"/>
      <c r="AB11" s="1629"/>
      <c r="AC11" s="1629"/>
      <c r="AD11" s="1629"/>
      <c r="AE11" s="1629"/>
      <c r="AF11" s="1629"/>
      <c r="AG11" s="1629"/>
      <c r="AH11" s="1629"/>
      <c r="AI11" s="1629"/>
      <c r="AJ11" s="1629"/>
      <c r="AK11" s="1629"/>
      <c r="AL11" s="1629"/>
      <c r="AM11" s="1629"/>
      <c r="AN11" s="1629"/>
      <c r="AO11" s="1629"/>
      <c r="AP11" s="1629"/>
      <c r="AQ11" s="1629"/>
      <c r="AR11" s="1629"/>
      <c r="AS11" s="1629"/>
      <c r="AT11" s="1629"/>
      <c r="AU11" s="1629"/>
      <c r="AV11" s="1629"/>
      <c r="AW11" s="1629"/>
      <c r="AX11" s="1629"/>
      <c r="AY11" s="1630"/>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29.95" customHeight="1" x14ac:dyDescent="0.15">
      <c r="B13" s="685"/>
      <c r="C13" s="686"/>
      <c r="D13" s="686"/>
      <c r="E13" s="686"/>
      <c r="F13" s="686"/>
      <c r="G13" s="687"/>
      <c r="H13" s="1159" t="s">
        <v>17</v>
      </c>
      <c r="I13" s="1160"/>
      <c r="J13" s="1165" t="s">
        <v>18</v>
      </c>
      <c r="K13" s="1166"/>
      <c r="L13" s="1166"/>
      <c r="M13" s="1166"/>
      <c r="N13" s="1166"/>
      <c r="O13" s="1166"/>
      <c r="P13" s="1167"/>
      <c r="Q13" s="1591"/>
      <c r="R13" s="1591"/>
      <c r="S13" s="1591"/>
      <c r="T13" s="1591"/>
      <c r="U13" s="1591"/>
      <c r="V13" s="1591"/>
      <c r="W13" s="1591"/>
      <c r="X13" s="1591"/>
      <c r="Y13" s="1591"/>
      <c r="Z13" s="1591"/>
      <c r="AA13" s="1591"/>
      <c r="AB13" s="1591"/>
      <c r="AC13" s="1591"/>
      <c r="AD13" s="1591"/>
      <c r="AE13" s="1592" t="s">
        <v>964</v>
      </c>
      <c r="AF13" s="1592"/>
      <c r="AG13" s="1592"/>
      <c r="AH13" s="1592"/>
      <c r="AI13" s="1592"/>
      <c r="AJ13" s="1592"/>
      <c r="AK13" s="1593"/>
      <c r="AL13" s="1594" t="s">
        <v>1052</v>
      </c>
      <c r="AM13" s="1595"/>
      <c r="AN13" s="1595"/>
      <c r="AO13" s="1595"/>
      <c r="AP13" s="1595"/>
      <c r="AQ13" s="1595"/>
      <c r="AR13" s="1596"/>
      <c r="AS13" s="1597" t="s">
        <v>1051</v>
      </c>
      <c r="AT13" s="1598"/>
      <c r="AU13" s="1598"/>
      <c r="AV13" s="1598"/>
      <c r="AW13" s="1598"/>
      <c r="AX13" s="1598"/>
      <c r="AY13" s="1599"/>
    </row>
    <row r="14" spans="2:51" ht="29.3" customHeight="1" x14ac:dyDescent="0.15">
      <c r="B14" s="685"/>
      <c r="C14" s="686"/>
      <c r="D14" s="686"/>
      <c r="E14" s="686"/>
      <c r="F14" s="686"/>
      <c r="G14" s="687"/>
      <c r="H14" s="1161"/>
      <c r="I14" s="1162"/>
      <c r="J14" s="1173" t="s">
        <v>19</v>
      </c>
      <c r="K14" s="1174"/>
      <c r="L14" s="1174"/>
      <c r="M14" s="1174"/>
      <c r="N14" s="1174"/>
      <c r="O14" s="1174"/>
      <c r="P14" s="1175"/>
      <c r="Q14" s="1176"/>
      <c r="R14" s="1176"/>
      <c r="S14" s="1176"/>
      <c r="T14" s="1176"/>
      <c r="U14" s="1176"/>
      <c r="V14" s="1176"/>
      <c r="W14" s="1176"/>
      <c r="X14" s="1176"/>
      <c r="Y14" s="1176"/>
      <c r="Z14" s="1176"/>
      <c r="AA14" s="1176"/>
      <c r="AB14" s="1176"/>
      <c r="AC14" s="1176"/>
      <c r="AD14" s="1176"/>
      <c r="AE14" s="1594">
        <v>831</v>
      </c>
      <c r="AF14" s="1595"/>
      <c r="AG14" s="1595"/>
      <c r="AH14" s="1595"/>
      <c r="AI14" s="1595"/>
      <c r="AJ14" s="1595"/>
      <c r="AK14" s="1596"/>
      <c r="AL14" s="1621" t="s">
        <v>837</v>
      </c>
      <c r="AM14" s="1622"/>
      <c r="AN14" s="1622"/>
      <c r="AO14" s="1622"/>
      <c r="AP14" s="1622"/>
      <c r="AQ14" s="1622"/>
      <c r="AR14" s="1623"/>
      <c r="AS14" s="1605"/>
      <c r="AT14" s="1605"/>
      <c r="AU14" s="1605"/>
      <c r="AV14" s="1605"/>
      <c r="AW14" s="1605"/>
      <c r="AX14" s="1605"/>
      <c r="AY14" s="1606"/>
    </row>
    <row r="15" spans="2:51" ht="24.75" customHeight="1" x14ac:dyDescent="0.15">
      <c r="B15" s="685"/>
      <c r="C15" s="686"/>
      <c r="D15" s="686"/>
      <c r="E15" s="686"/>
      <c r="F15" s="686"/>
      <c r="G15" s="687"/>
      <c r="H15" s="1161"/>
      <c r="I15" s="1162"/>
      <c r="J15" s="1173" t="s">
        <v>20</v>
      </c>
      <c r="K15" s="1174"/>
      <c r="L15" s="1174"/>
      <c r="M15" s="1174"/>
      <c r="N15" s="1174"/>
      <c r="O15" s="1174"/>
      <c r="P15" s="1175"/>
      <c r="Q15" s="1176"/>
      <c r="R15" s="1176"/>
      <c r="S15" s="1176"/>
      <c r="T15" s="1176"/>
      <c r="U15" s="1176"/>
      <c r="V15" s="1176"/>
      <c r="W15" s="1176"/>
      <c r="X15" s="1176"/>
      <c r="Y15" s="1176"/>
      <c r="Z15" s="1176"/>
      <c r="AA15" s="1176"/>
      <c r="AB15" s="1176"/>
      <c r="AC15" s="1176"/>
      <c r="AD15" s="1176"/>
      <c r="AE15" s="1607">
        <v>-753</v>
      </c>
      <c r="AF15" s="1608"/>
      <c r="AG15" s="1608"/>
      <c r="AH15" s="1608"/>
      <c r="AI15" s="1608"/>
      <c r="AJ15" s="1608"/>
      <c r="AK15" s="1609"/>
      <c r="AL15" s="1610">
        <v>1145</v>
      </c>
      <c r="AM15" s="1611"/>
      <c r="AN15" s="1611"/>
      <c r="AO15" s="1611"/>
      <c r="AP15" s="1611"/>
      <c r="AQ15" s="1611"/>
      <c r="AR15" s="1612"/>
      <c r="AS15" s="1605"/>
      <c r="AT15" s="1605"/>
      <c r="AU15" s="1605"/>
      <c r="AV15" s="1605"/>
      <c r="AW15" s="1605"/>
      <c r="AX15" s="1605"/>
      <c r="AY15" s="1606"/>
    </row>
    <row r="16" spans="2:51" ht="24.75" customHeight="1" x14ac:dyDescent="0.15">
      <c r="B16" s="685"/>
      <c r="C16" s="686"/>
      <c r="D16" s="686"/>
      <c r="E16" s="686"/>
      <c r="F16" s="686"/>
      <c r="G16" s="687"/>
      <c r="H16" s="1163"/>
      <c r="I16" s="1164"/>
      <c r="J16" s="1177" t="s">
        <v>21</v>
      </c>
      <c r="K16" s="1178"/>
      <c r="L16" s="1178"/>
      <c r="M16" s="1178"/>
      <c r="N16" s="1178"/>
      <c r="O16" s="1178"/>
      <c r="P16" s="1179"/>
      <c r="Q16" s="1185"/>
      <c r="R16" s="1185"/>
      <c r="S16" s="1185"/>
      <c r="T16" s="1185"/>
      <c r="U16" s="1185"/>
      <c r="V16" s="1185"/>
      <c r="W16" s="1185"/>
      <c r="X16" s="1185"/>
      <c r="Y16" s="1185"/>
      <c r="Z16" s="1185"/>
      <c r="AA16" s="1185"/>
      <c r="AB16" s="1185"/>
      <c r="AC16" s="1185"/>
      <c r="AD16" s="1185"/>
      <c r="AE16" s="1613">
        <f>831-753</f>
        <v>78</v>
      </c>
      <c r="AF16" s="1613"/>
      <c r="AG16" s="1613"/>
      <c r="AH16" s="1613"/>
      <c r="AI16" s="1613"/>
      <c r="AJ16" s="1613"/>
      <c r="AK16" s="1613"/>
      <c r="AL16" s="1613">
        <v>1385</v>
      </c>
      <c r="AM16" s="1613"/>
      <c r="AN16" s="1613"/>
      <c r="AO16" s="1613"/>
      <c r="AP16" s="1613"/>
      <c r="AQ16" s="1613"/>
      <c r="AR16" s="1613"/>
      <c r="AS16" s="1603">
        <v>326</v>
      </c>
      <c r="AT16" s="1603"/>
      <c r="AU16" s="1603"/>
      <c r="AV16" s="1603"/>
      <c r="AW16" s="1603"/>
      <c r="AX16" s="1603"/>
      <c r="AY16" s="1604"/>
    </row>
    <row r="17" spans="2:51" ht="24.75" customHeight="1" x14ac:dyDescent="0.15">
      <c r="B17" s="685"/>
      <c r="C17" s="686"/>
      <c r="D17" s="686"/>
      <c r="E17" s="686"/>
      <c r="F17" s="686"/>
      <c r="G17" s="687"/>
      <c r="H17" s="1190" t="s">
        <v>22</v>
      </c>
      <c r="I17" s="1191"/>
      <c r="J17" s="1191"/>
      <c r="K17" s="1191"/>
      <c r="L17" s="1191"/>
      <c r="M17" s="1191"/>
      <c r="N17" s="1191"/>
      <c r="O17" s="1191"/>
      <c r="P17" s="1191"/>
      <c r="Q17" s="1614"/>
      <c r="R17" s="1614"/>
      <c r="S17" s="1614"/>
      <c r="T17" s="1614"/>
      <c r="U17" s="1614"/>
      <c r="V17" s="1614"/>
      <c r="W17" s="1614"/>
      <c r="X17" s="1614"/>
      <c r="Y17" s="1614"/>
      <c r="Z17" s="1614"/>
      <c r="AA17" s="1614"/>
      <c r="AB17" s="1614"/>
      <c r="AC17" s="1614"/>
      <c r="AD17" s="1614"/>
      <c r="AE17" s="1624">
        <v>12</v>
      </c>
      <c r="AF17" s="1624"/>
      <c r="AG17" s="1624"/>
      <c r="AH17" s="1624"/>
      <c r="AI17" s="1624"/>
      <c r="AJ17" s="1624"/>
      <c r="AK17" s="1624"/>
      <c r="AL17" s="1618"/>
      <c r="AM17" s="1618"/>
      <c r="AN17" s="1618"/>
      <c r="AO17" s="1618"/>
      <c r="AP17" s="1618"/>
      <c r="AQ17" s="1618"/>
      <c r="AR17" s="1618"/>
      <c r="AS17" s="1600"/>
      <c r="AT17" s="1600"/>
      <c r="AU17" s="1600"/>
      <c r="AV17" s="1600"/>
      <c r="AW17" s="1600"/>
      <c r="AX17" s="1600"/>
      <c r="AY17" s="1601"/>
    </row>
    <row r="18" spans="2:51" ht="24.75" customHeight="1" x14ac:dyDescent="0.15">
      <c r="B18" s="1150"/>
      <c r="C18" s="1151"/>
      <c r="D18" s="1151"/>
      <c r="E18" s="1151"/>
      <c r="F18" s="1151"/>
      <c r="G18" s="1152"/>
      <c r="H18" s="1190" t="s">
        <v>23</v>
      </c>
      <c r="I18" s="1191"/>
      <c r="J18" s="1191"/>
      <c r="K18" s="1191"/>
      <c r="L18" s="1191"/>
      <c r="M18" s="1191"/>
      <c r="N18" s="1191"/>
      <c r="O18" s="1191"/>
      <c r="P18" s="1191"/>
      <c r="Q18" s="1614"/>
      <c r="R18" s="1614"/>
      <c r="S18" s="1614"/>
      <c r="T18" s="1614"/>
      <c r="U18" s="1614"/>
      <c r="V18" s="1614"/>
      <c r="W18" s="1614"/>
      <c r="X18" s="1614"/>
      <c r="Y18" s="1614"/>
      <c r="Z18" s="1614"/>
      <c r="AA18" s="1614"/>
      <c r="AB18" s="1614"/>
      <c r="AC18" s="1614"/>
      <c r="AD18" s="1614"/>
      <c r="AE18" s="1615">
        <f>AE17/AE16</f>
        <v>0.15384615384615385</v>
      </c>
      <c r="AF18" s="1616"/>
      <c r="AG18" s="1616"/>
      <c r="AH18" s="1616"/>
      <c r="AI18" s="1616"/>
      <c r="AJ18" s="1616"/>
      <c r="AK18" s="1617"/>
      <c r="AL18" s="1618"/>
      <c r="AM18" s="1618"/>
      <c r="AN18" s="1618"/>
      <c r="AO18" s="1618"/>
      <c r="AP18" s="1618"/>
      <c r="AQ18" s="1618"/>
      <c r="AR18" s="1618"/>
      <c r="AS18" s="1600"/>
      <c r="AT18" s="1600"/>
      <c r="AU18" s="1600"/>
      <c r="AV18" s="1600"/>
      <c r="AW18" s="1600"/>
      <c r="AX18" s="1600"/>
      <c r="AY18" s="1601"/>
    </row>
    <row r="19" spans="2:51" ht="31.75" customHeight="1" x14ac:dyDescent="0.15">
      <c r="B19" s="1246" t="s">
        <v>24</v>
      </c>
      <c r="C19" s="1247"/>
      <c r="D19" s="1247"/>
      <c r="E19" s="1247"/>
      <c r="F19" s="1247"/>
      <c r="G19" s="1248"/>
      <c r="H19" s="1217" t="s">
        <v>25</v>
      </c>
      <c r="I19" s="1156"/>
      <c r="J19" s="1156"/>
      <c r="K19" s="1156"/>
      <c r="L19" s="1156"/>
      <c r="M19" s="1156"/>
      <c r="N19" s="1156"/>
      <c r="O19" s="1156"/>
      <c r="P19" s="1156"/>
      <c r="Q19" s="1156"/>
      <c r="R19" s="1156"/>
      <c r="S19" s="1156"/>
      <c r="T19" s="1156"/>
      <c r="U19" s="1156"/>
      <c r="V19" s="1156"/>
      <c r="W19" s="1156"/>
      <c r="X19" s="1156"/>
      <c r="Y19" s="1157"/>
      <c r="Z19" s="1218"/>
      <c r="AA19" s="1219"/>
      <c r="AB19" s="1220"/>
      <c r="AC19" s="1155" t="s">
        <v>26</v>
      </c>
      <c r="AD19" s="1156"/>
      <c r="AE19" s="1157"/>
      <c r="AF19" s="1199" t="s">
        <v>116</v>
      </c>
      <c r="AG19" s="1199"/>
      <c r="AH19" s="1199"/>
      <c r="AI19" s="1199"/>
      <c r="AJ19" s="1199"/>
      <c r="AK19" s="1199" t="s">
        <v>124</v>
      </c>
      <c r="AL19" s="1199"/>
      <c r="AM19" s="1199"/>
      <c r="AN19" s="1199"/>
      <c r="AO19" s="1199"/>
      <c r="AP19" s="1199" t="s">
        <v>125</v>
      </c>
      <c r="AQ19" s="1199"/>
      <c r="AR19" s="1199"/>
      <c r="AS19" s="1199"/>
      <c r="AT19" s="1199"/>
      <c r="AU19" s="1200" t="s">
        <v>1050</v>
      </c>
      <c r="AV19" s="1199"/>
      <c r="AW19" s="1199"/>
      <c r="AX19" s="1199"/>
      <c r="AY19" s="1201"/>
    </row>
    <row r="20" spans="2:51" ht="37.5" customHeight="1" x14ac:dyDescent="0.15">
      <c r="B20" s="1246"/>
      <c r="C20" s="1247"/>
      <c r="D20" s="1247"/>
      <c r="E20" s="1247"/>
      <c r="F20" s="1247"/>
      <c r="G20" s="1248"/>
      <c r="H20" s="1202" t="s">
        <v>937</v>
      </c>
      <c r="I20" s="1203"/>
      <c r="J20" s="1203"/>
      <c r="K20" s="1203"/>
      <c r="L20" s="1203"/>
      <c r="M20" s="1203"/>
      <c r="N20" s="1203"/>
      <c r="O20" s="1203"/>
      <c r="P20" s="1203"/>
      <c r="Q20" s="1203"/>
      <c r="R20" s="1203"/>
      <c r="S20" s="1203"/>
      <c r="T20" s="1203"/>
      <c r="U20" s="1203"/>
      <c r="V20" s="1203"/>
      <c r="W20" s="1203"/>
      <c r="X20" s="1203"/>
      <c r="Y20" s="1204"/>
      <c r="Z20" s="1477" t="s">
        <v>1049</v>
      </c>
      <c r="AA20" s="1265"/>
      <c r="AB20" s="1478"/>
      <c r="AC20" s="1211" t="s">
        <v>1045</v>
      </c>
      <c r="AD20" s="1211"/>
      <c r="AE20" s="1211"/>
      <c r="AF20" s="1215" t="s">
        <v>823</v>
      </c>
      <c r="AG20" s="1215"/>
      <c r="AH20" s="1215"/>
      <c r="AI20" s="1215"/>
      <c r="AJ20" s="1215"/>
      <c r="AK20" s="1215" t="s">
        <v>823</v>
      </c>
      <c r="AL20" s="1215"/>
      <c r="AM20" s="1215"/>
      <c r="AN20" s="1215"/>
      <c r="AO20" s="1215"/>
      <c r="AP20" s="1213">
        <v>1768</v>
      </c>
      <c r="AQ20" s="1213"/>
      <c r="AR20" s="1213"/>
      <c r="AS20" s="1213"/>
      <c r="AT20" s="1213"/>
      <c r="AU20" s="1214" t="s">
        <v>1048</v>
      </c>
      <c r="AV20" s="1215"/>
      <c r="AW20" s="1215"/>
      <c r="AX20" s="1215"/>
      <c r="AY20" s="1216"/>
    </row>
    <row r="21" spans="2:51" ht="37.5" customHeight="1" x14ac:dyDescent="0.15">
      <c r="B21" s="1246"/>
      <c r="C21" s="1247"/>
      <c r="D21" s="1247"/>
      <c r="E21" s="1247"/>
      <c r="F21" s="1247"/>
      <c r="G21" s="1248"/>
      <c r="H21" s="1205"/>
      <c r="I21" s="1206"/>
      <c r="J21" s="1206"/>
      <c r="K21" s="1206"/>
      <c r="L21" s="1206"/>
      <c r="M21" s="1206"/>
      <c r="N21" s="1206"/>
      <c r="O21" s="1206"/>
      <c r="P21" s="1206"/>
      <c r="Q21" s="1206"/>
      <c r="R21" s="1206"/>
      <c r="S21" s="1206"/>
      <c r="T21" s="1206"/>
      <c r="U21" s="1206"/>
      <c r="V21" s="1206"/>
      <c r="W21" s="1206"/>
      <c r="X21" s="1206"/>
      <c r="Y21" s="1207"/>
      <c r="Z21" s="1155" t="s">
        <v>28</v>
      </c>
      <c r="AA21" s="1156"/>
      <c r="AB21" s="1157"/>
      <c r="AC21" s="1239" t="s">
        <v>1045</v>
      </c>
      <c r="AD21" s="1239"/>
      <c r="AE21" s="1239"/>
      <c r="AF21" s="1239" t="s">
        <v>823</v>
      </c>
      <c r="AG21" s="1239"/>
      <c r="AH21" s="1239"/>
      <c r="AI21" s="1239"/>
      <c r="AJ21" s="1239"/>
      <c r="AK21" s="1239" t="s">
        <v>823</v>
      </c>
      <c r="AL21" s="1239"/>
      <c r="AM21" s="1239"/>
      <c r="AN21" s="1239"/>
      <c r="AO21" s="1239"/>
      <c r="AP21" s="1225">
        <v>117.9</v>
      </c>
      <c r="AQ21" s="1225"/>
      <c r="AR21" s="1225"/>
      <c r="AS21" s="1225"/>
      <c r="AT21" s="1225"/>
      <c r="AU21" s="1241"/>
      <c r="AV21" s="1241"/>
      <c r="AW21" s="1241"/>
      <c r="AX21" s="1241"/>
      <c r="AY21" s="1242"/>
    </row>
    <row r="22" spans="2:51" ht="37.5" customHeight="1" x14ac:dyDescent="0.15">
      <c r="B22" s="1249"/>
      <c r="C22" s="1247"/>
      <c r="D22" s="1247"/>
      <c r="E22" s="1247"/>
      <c r="F22" s="1247"/>
      <c r="G22" s="1248"/>
      <c r="H22" s="1202" t="s">
        <v>1047</v>
      </c>
      <c r="I22" s="1203"/>
      <c r="J22" s="1203"/>
      <c r="K22" s="1203"/>
      <c r="L22" s="1203"/>
      <c r="M22" s="1203"/>
      <c r="N22" s="1203"/>
      <c r="O22" s="1203"/>
      <c r="P22" s="1203"/>
      <c r="Q22" s="1203"/>
      <c r="R22" s="1203"/>
      <c r="S22" s="1203"/>
      <c r="T22" s="1203"/>
      <c r="U22" s="1203"/>
      <c r="V22" s="1203"/>
      <c r="W22" s="1203"/>
      <c r="X22" s="1203"/>
      <c r="Y22" s="1204"/>
      <c r="Z22" s="1477" t="s">
        <v>1046</v>
      </c>
      <c r="AA22" s="1265"/>
      <c r="AB22" s="1478"/>
      <c r="AC22" s="1211" t="s">
        <v>823</v>
      </c>
      <c r="AD22" s="1211"/>
      <c r="AE22" s="1211"/>
      <c r="AF22" s="1215" t="s">
        <v>823</v>
      </c>
      <c r="AG22" s="1215"/>
      <c r="AH22" s="1215"/>
      <c r="AI22" s="1215"/>
      <c r="AJ22" s="1215"/>
      <c r="AK22" s="1215" t="s">
        <v>823</v>
      </c>
      <c r="AL22" s="1215"/>
      <c r="AM22" s="1215"/>
      <c r="AN22" s="1215"/>
      <c r="AO22" s="1215"/>
      <c r="AP22" s="1215" t="s">
        <v>823</v>
      </c>
      <c r="AQ22" s="1215"/>
      <c r="AR22" s="1215"/>
      <c r="AS22" s="1215"/>
      <c r="AT22" s="1215"/>
      <c r="AU22" s="1602">
        <v>0.1</v>
      </c>
      <c r="AV22" s="1215"/>
      <c r="AW22" s="1215"/>
      <c r="AX22" s="1215"/>
      <c r="AY22" s="1216"/>
    </row>
    <row r="23" spans="2:51" ht="37.5" customHeight="1" x14ac:dyDescent="0.15">
      <c r="B23" s="1250"/>
      <c r="C23" s="1251"/>
      <c r="D23" s="1251"/>
      <c r="E23" s="1251"/>
      <c r="F23" s="1251"/>
      <c r="G23" s="1252"/>
      <c r="H23" s="1205"/>
      <c r="I23" s="1206"/>
      <c r="J23" s="1206"/>
      <c r="K23" s="1206"/>
      <c r="L23" s="1206"/>
      <c r="M23" s="1206"/>
      <c r="N23" s="1206"/>
      <c r="O23" s="1206"/>
      <c r="P23" s="1206"/>
      <c r="Q23" s="1206"/>
      <c r="R23" s="1206"/>
      <c r="S23" s="1206"/>
      <c r="T23" s="1206"/>
      <c r="U23" s="1206"/>
      <c r="V23" s="1206"/>
      <c r="W23" s="1206"/>
      <c r="X23" s="1206"/>
      <c r="Y23" s="1207"/>
      <c r="Z23" s="1155" t="s">
        <v>28</v>
      </c>
      <c r="AA23" s="1156"/>
      <c r="AB23" s="1157"/>
      <c r="AC23" s="1239" t="s">
        <v>1045</v>
      </c>
      <c r="AD23" s="1239"/>
      <c r="AE23" s="1239"/>
      <c r="AF23" s="1239" t="s">
        <v>823</v>
      </c>
      <c r="AG23" s="1239"/>
      <c r="AH23" s="1239"/>
      <c r="AI23" s="1239"/>
      <c r="AJ23" s="1239"/>
      <c r="AK23" s="1239" t="s">
        <v>823</v>
      </c>
      <c r="AL23" s="1239"/>
      <c r="AM23" s="1239"/>
      <c r="AN23" s="1239"/>
      <c r="AO23" s="1239"/>
      <c r="AP23" s="1239" t="s">
        <v>823</v>
      </c>
      <c r="AQ23" s="1239"/>
      <c r="AR23" s="1239"/>
      <c r="AS23" s="1239"/>
      <c r="AT23" s="1239"/>
      <c r="AU23" s="1241"/>
      <c r="AV23" s="1241"/>
      <c r="AW23" s="1241"/>
      <c r="AX23" s="1241"/>
      <c r="AY23" s="1242"/>
    </row>
    <row r="24" spans="2:51" ht="31.75" customHeight="1" x14ac:dyDescent="0.15">
      <c r="B24" s="1243" t="s">
        <v>29</v>
      </c>
      <c r="C24" s="1244"/>
      <c r="D24" s="1244"/>
      <c r="E24" s="1244"/>
      <c r="F24" s="1244"/>
      <c r="G24" s="1245"/>
      <c r="H24" s="1217" t="s">
        <v>30</v>
      </c>
      <c r="I24" s="1156"/>
      <c r="J24" s="1156"/>
      <c r="K24" s="1156"/>
      <c r="L24" s="1156"/>
      <c r="M24" s="1156"/>
      <c r="N24" s="1156"/>
      <c r="O24" s="1156"/>
      <c r="P24" s="1156"/>
      <c r="Q24" s="1156"/>
      <c r="R24" s="1156"/>
      <c r="S24" s="1156"/>
      <c r="T24" s="1156"/>
      <c r="U24" s="1156"/>
      <c r="V24" s="1156"/>
      <c r="W24" s="1156"/>
      <c r="X24" s="1156"/>
      <c r="Y24" s="1157"/>
      <c r="Z24" s="1218"/>
      <c r="AA24" s="1219"/>
      <c r="AB24" s="1220"/>
      <c r="AC24" s="1155" t="s">
        <v>26</v>
      </c>
      <c r="AD24" s="1156"/>
      <c r="AE24" s="1157"/>
      <c r="AF24" s="1199" t="s">
        <v>116</v>
      </c>
      <c r="AG24" s="1199"/>
      <c r="AH24" s="1199"/>
      <c r="AI24" s="1199"/>
      <c r="AJ24" s="1199"/>
      <c r="AK24" s="1199" t="s">
        <v>124</v>
      </c>
      <c r="AL24" s="1199"/>
      <c r="AM24" s="1199"/>
      <c r="AN24" s="1199"/>
      <c r="AO24" s="1199"/>
      <c r="AP24" s="1199" t="s">
        <v>125</v>
      </c>
      <c r="AQ24" s="1199"/>
      <c r="AR24" s="1199"/>
      <c r="AS24" s="1199"/>
      <c r="AT24" s="1199"/>
      <c r="AU24" s="1264" t="s">
        <v>31</v>
      </c>
      <c r="AV24" s="1265"/>
      <c r="AW24" s="1265"/>
      <c r="AX24" s="1265"/>
      <c r="AY24" s="1266"/>
    </row>
    <row r="25" spans="2:51" ht="39.950000000000003" customHeight="1" x14ac:dyDescent="0.15">
      <c r="B25" s="688"/>
      <c r="C25" s="689"/>
      <c r="D25" s="689"/>
      <c r="E25" s="689"/>
      <c r="F25" s="689"/>
      <c r="G25" s="690"/>
      <c r="H25" s="1202" t="s">
        <v>1044</v>
      </c>
      <c r="I25" s="1203"/>
      <c r="J25" s="1203"/>
      <c r="K25" s="1203"/>
      <c r="L25" s="1203"/>
      <c r="M25" s="1203"/>
      <c r="N25" s="1203"/>
      <c r="O25" s="1203"/>
      <c r="P25" s="1203"/>
      <c r="Q25" s="1203"/>
      <c r="R25" s="1203"/>
      <c r="S25" s="1203"/>
      <c r="T25" s="1203"/>
      <c r="U25" s="1203"/>
      <c r="V25" s="1203"/>
      <c r="W25" s="1203"/>
      <c r="X25" s="1203"/>
      <c r="Y25" s="1204"/>
      <c r="Z25" s="1269" t="s">
        <v>32</v>
      </c>
      <c r="AA25" s="1270"/>
      <c r="AB25" s="1271"/>
      <c r="AC25" s="1275" t="s">
        <v>1043</v>
      </c>
      <c r="AD25" s="1276"/>
      <c r="AE25" s="1277"/>
      <c r="AF25" s="1239" t="s">
        <v>1041</v>
      </c>
      <c r="AG25" s="1239"/>
      <c r="AH25" s="1239"/>
      <c r="AI25" s="1239"/>
      <c r="AJ25" s="1239"/>
      <c r="AK25" s="1239" t="s">
        <v>1041</v>
      </c>
      <c r="AL25" s="1239"/>
      <c r="AM25" s="1239"/>
      <c r="AN25" s="1239"/>
      <c r="AO25" s="1239"/>
      <c r="AP25" s="1239">
        <v>14</v>
      </c>
      <c r="AQ25" s="1239"/>
      <c r="AR25" s="1239"/>
      <c r="AS25" s="1239"/>
      <c r="AT25" s="1239"/>
      <c r="AU25" s="1590" t="s">
        <v>1042</v>
      </c>
      <c r="AV25" s="1254"/>
      <c r="AW25" s="1254"/>
      <c r="AX25" s="1254"/>
      <c r="AY25" s="1255"/>
    </row>
    <row r="26" spans="2:51" ht="26.85" customHeight="1" x14ac:dyDescent="0.15">
      <c r="B26" s="670"/>
      <c r="C26" s="554"/>
      <c r="D26" s="554"/>
      <c r="E26" s="554"/>
      <c r="F26" s="554"/>
      <c r="G26" s="1573"/>
      <c r="H26" s="1205"/>
      <c r="I26" s="1206"/>
      <c r="J26" s="1206"/>
      <c r="K26" s="1206"/>
      <c r="L26" s="1206"/>
      <c r="M26" s="1206"/>
      <c r="N26" s="1206"/>
      <c r="O26" s="1206"/>
      <c r="P26" s="1206"/>
      <c r="Q26" s="1206"/>
      <c r="R26" s="1206"/>
      <c r="S26" s="1206"/>
      <c r="T26" s="1206"/>
      <c r="U26" s="1206"/>
      <c r="V26" s="1206"/>
      <c r="W26" s="1206"/>
      <c r="X26" s="1206"/>
      <c r="Y26" s="1207"/>
      <c r="Z26" s="1584"/>
      <c r="AA26" s="1585"/>
      <c r="AB26" s="1586"/>
      <c r="AC26" s="1587"/>
      <c r="AD26" s="1588"/>
      <c r="AE26" s="1589"/>
      <c r="AF26" s="1579" t="s">
        <v>1041</v>
      </c>
      <c r="AG26" s="1579"/>
      <c r="AH26" s="1579"/>
      <c r="AI26" s="1579"/>
      <c r="AJ26" s="1579"/>
      <c r="AK26" s="1579" t="s">
        <v>1041</v>
      </c>
      <c r="AL26" s="1579"/>
      <c r="AM26" s="1579"/>
      <c r="AN26" s="1579"/>
      <c r="AO26" s="1579"/>
      <c r="AP26" s="1580" t="s">
        <v>1040</v>
      </c>
      <c r="AQ26" s="1580"/>
      <c r="AR26" s="1580"/>
      <c r="AS26" s="1580"/>
      <c r="AT26" s="1580"/>
      <c r="AU26" s="1580" t="s">
        <v>1039</v>
      </c>
      <c r="AV26" s="1580"/>
      <c r="AW26" s="1580"/>
      <c r="AX26" s="1580"/>
      <c r="AY26" s="1580"/>
    </row>
    <row r="27" spans="2:51" ht="69.05" customHeight="1" x14ac:dyDescent="0.15">
      <c r="B27" s="1243" t="s">
        <v>34</v>
      </c>
      <c r="C27" s="1256"/>
      <c r="D27" s="1256"/>
      <c r="E27" s="1256"/>
      <c r="F27" s="1256"/>
      <c r="G27" s="1256"/>
      <c r="H27" s="1552" t="s">
        <v>1038</v>
      </c>
      <c r="I27" s="1553"/>
      <c r="J27" s="1553"/>
      <c r="K27" s="1553"/>
      <c r="L27" s="1553"/>
      <c r="M27" s="1553"/>
      <c r="N27" s="1553"/>
      <c r="O27" s="1553"/>
      <c r="P27" s="1553"/>
      <c r="Q27" s="1553"/>
      <c r="R27" s="1553"/>
      <c r="S27" s="1553"/>
      <c r="T27" s="1553"/>
      <c r="U27" s="1553"/>
      <c r="V27" s="1553"/>
      <c r="W27" s="1553"/>
      <c r="X27" s="1553"/>
      <c r="Y27" s="1553"/>
      <c r="Z27" s="1258" t="s">
        <v>35</v>
      </c>
      <c r="AA27" s="1259"/>
      <c r="AB27" s="1260"/>
      <c r="AC27" s="1574" t="s">
        <v>1037</v>
      </c>
      <c r="AD27" s="1384"/>
      <c r="AE27" s="1384"/>
      <c r="AF27" s="1384"/>
      <c r="AG27" s="1384"/>
      <c r="AH27" s="1384"/>
      <c r="AI27" s="1384"/>
      <c r="AJ27" s="1384"/>
      <c r="AK27" s="1384"/>
      <c r="AL27" s="1384"/>
      <c r="AM27" s="1384"/>
      <c r="AN27" s="1384"/>
      <c r="AO27" s="1384"/>
      <c r="AP27" s="1384"/>
      <c r="AQ27" s="1384"/>
      <c r="AR27" s="1384"/>
      <c r="AS27" s="1384"/>
      <c r="AT27" s="1384"/>
      <c r="AU27" s="1384"/>
      <c r="AV27" s="1384"/>
      <c r="AW27" s="1384"/>
      <c r="AX27" s="1384"/>
      <c r="AY27" s="1385"/>
    </row>
    <row r="28" spans="2:51" ht="23.1" customHeight="1" x14ac:dyDescent="0.15">
      <c r="B28" s="1317" t="s">
        <v>36</v>
      </c>
      <c r="C28" s="1318"/>
      <c r="D28" s="1323" t="s">
        <v>37</v>
      </c>
      <c r="E28" s="1324"/>
      <c r="F28" s="1324"/>
      <c r="G28" s="1324"/>
      <c r="H28" s="1324"/>
      <c r="I28" s="1324"/>
      <c r="J28" s="1324"/>
      <c r="K28" s="1324"/>
      <c r="L28" s="1325"/>
      <c r="M28" s="1326" t="s">
        <v>38</v>
      </c>
      <c r="N28" s="1326"/>
      <c r="O28" s="1326"/>
      <c r="P28" s="1326"/>
      <c r="Q28" s="1326"/>
      <c r="R28" s="1326"/>
      <c r="S28" s="1327" t="s">
        <v>117</v>
      </c>
      <c r="T28" s="1327"/>
      <c r="U28" s="1327"/>
      <c r="V28" s="1327"/>
      <c r="W28" s="1327"/>
      <c r="X28" s="1327"/>
      <c r="Y28" s="1328" t="s">
        <v>39</v>
      </c>
      <c r="Z28" s="1324"/>
      <c r="AA28" s="1324"/>
      <c r="AB28" s="1324"/>
      <c r="AC28" s="1324"/>
      <c r="AD28" s="1324"/>
      <c r="AE28" s="1324"/>
      <c r="AF28" s="1324"/>
      <c r="AG28" s="1324"/>
      <c r="AH28" s="1324"/>
      <c r="AI28" s="1324"/>
      <c r="AJ28" s="1324"/>
      <c r="AK28" s="1324"/>
      <c r="AL28" s="1324"/>
      <c r="AM28" s="1324"/>
      <c r="AN28" s="1324"/>
      <c r="AO28" s="1324"/>
      <c r="AP28" s="1324"/>
      <c r="AQ28" s="1324"/>
      <c r="AR28" s="1324"/>
      <c r="AS28" s="1324"/>
      <c r="AT28" s="1324"/>
      <c r="AU28" s="1324"/>
      <c r="AV28" s="1324"/>
      <c r="AW28" s="1324"/>
      <c r="AX28" s="1324"/>
      <c r="AY28" s="1329"/>
    </row>
    <row r="29" spans="2:51" ht="23.1" customHeight="1" x14ac:dyDescent="0.15">
      <c r="B29" s="1319"/>
      <c r="C29" s="1320"/>
      <c r="D29" s="1570" t="s">
        <v>1036</v>
      </c>
      <c r="E29" s="1571"/>
      <c r="F29" s="1571"/>
      <c r="G29" s="1571"/>
      <c r="H29" s="1571"/>
      <c r="I29" s="1571"/>
      <c r="J29" s="1571"/>
      <c r="K29" s="1571"/>
      <c r="L29" s="1572"/>
      <c r="M29" s="1561">
        <v>9855</v>
      </c>
      <c r="N29" s="1562"/>
      <c r="O29" s="1562"/>
      <c r="P29" s="1562"/>
      <c r="Q29" s="1562"/>
      <c r="R29" s="1562"/>
      <c r="S29" s="1561">
        <v>9855</v>
      </c>
      <c r="T29" s="1562"/>
      <c r="U29" s="1562"/>
      <c r="V29" s="1562"/>
      <c r="W29" s="1562"/>
      <c r="X29" s="1562"/>
      <c r="Y29" s="1563"/>
      <c r="Z29" s="1564"/>
      <c r="AA29" s="1564"/>
      <c r="AB29" s="1564"/>
      <c r="AC29" s="1564"/>
      <c r="AD29" s="1564"/>
      <c r="AE29" s="1564"/>
      <c r="AF29" s="1564"/>
      <c r="AG29" s="1564"/>
      <c r="AH29" s="1564"/>
      <c r="AI29" s="1564"/>
      <c r="AJ29" s="1564"/>
      <c r="AK29" s="1564"/>
      <c r="AL29" s="1564"/>
      <c r="AM29" s="1564"/>
      <c r="AN29" s="1564"/>
      <c r="AO29" s="1564"/>
      <c r="AP29" s="1564"/>
      <c r="AQ29" s="1564"/>
      <c r="AR29" s="1564"/>
      <c r="AS29" s="1564"/>
      <c r="AT29" s="1564"/>
      <c r="AU29" s="1564"/>
      <c r="AV29" s="1564"/>
      <c r="AW29" s="1564"/>
      <c r="AX29" s="1564"/>
      <c r="AY29" s="1565"/>
    </row>
    <row r="30" spans="2:51" ht="23.1" customHeight="1" x14ac:dyDescent="0.15">
      <c r="B30" s="1319"/>
      <c r="C30" s="1320"/>
      <c r="D30" s="1581" t="s">
        <v>1035</v>
      </c>
      <c r="E30" s="1582"/>
      <c r="F30" s="1582"/>
      <c r="G30" s="1582"/>
      <c r="H30" s="1582"/>
      <c r="I30" s="1582"/>
      <c r="J30" s="1582"/>
      <c r="K30" s="1582"/>
      <c r="L30" s="1583"/>
      <c r="M30" s="1566">
        <v>229520</v>
      </c>
      <c r="N30" s="1554"/>
      <c r="O30" s="1554"/>
      <c r="P30" s="1554"/>
      <c r="Q30" s="1554"/>
      <c r="R30" s="1554"/>
      <c r="S30" s="1566">
        <v>315679</v>
      </c>
      <c r="T30" s="1554"/>
      <c r="U30" s="1554"/>
      <c r="V30" s="1554"/>
      <c r="W30" s="1554"/>
      <c r="X30" s="1554"/>
      <c r="Y30" s="1567" t="s">
        <v>1034</v>
      </c>
      <c r="Z30" s="1568"/>
      <c r="AA30" s="1568"/>
      <c r="AB30" s="1568"/>
      <c r="AC30" s="1568"/>
      <c r="AD30" s="1568"/>
      <c r="AE30" s="1568"/>
      <c r="AF30" s="1568"/>
      <c r="AG30" s="1568"/>
      <c r="AH30" s="1568"/>
      <c r="AI30" s="1568"/>
      <c r="AJ30" s="1568"/>
      <c r="AK30" s="1568"/>
      <c r="AL30" s="1568"/>
      <c r="AM30" s="1568"/>
      <c r="AN30" s="1568"/>
      <c r="AO30" s="1568"/>
      <c r="AP30" s="1568"/>
      <c r="AQ30" s="1568"/>
      <c r="AR30" s="1568"/>
      <c r="AS30" s="1568"/>
      <c r="AT30" s="1568"/>
      <c r="AU30" s="1568"/>
      <c r="AV30" s="1568"/>
      <c r="AW30" s="1568"/>
      <c r="AX30" s="1568"/>
      <c r="AY30" s="1569"/>
    </row>
    <row r="31" spans="2:51" ht="23.1" customHeight="1" x14ac:dyDescent="0.15">
      <c r="B31" s="1319"/>
      <c r="C31" s="1320"/>
      <c r="D31" s="1558"/>
      <c r="E31" s="1559"/>
      <c r="F31" s="1559"/>
      <c r="G31" s="1559"/>
      <c r="H31" s="1559"/>
      <c r="I31" s="1559"/>
      <c r="J31" s="1559"/>
      <c r="K31" s="1559"/>
      <c r="L31" s="1560"/>
      <c r="M31" s="1554"/>
      <c r="N31" s="1554"/>
      <c r="O31" s="1554"/>
      <c r="P31" s="1554"/>
      <c r="Q31" s="1554"/>
      <c r="R31" s="1554"/>
      <c r="S31" s="1554"/>
      <c r="T31" s="1554"/>
      <c r="U31" s="1554"/>
      <c r="V31" s="1554"/>
      <c r="W31" s="1554"/>
      <c r="X31" s="1554"/>
      <c r="Y31" s="1555"/>
      <c r="Z31" s="1556"/>
      <c r="AA31" s="1556"/>
      <c r="AB31" s="1556"/>
      <c r="AC31" s="1556"/>
      <c r="AD31" s="1556"/>
      <c r="AE31" s="1556"/>
      <c r="AF31" s="1556"/>
      <c r="AG31" s="1556"/>
      <c r="AH31" s="1556"/>
      <c r="AI31" s="1556"/>
      <c r="AJ31" s="1556"/>
      <c r="AK31" s="1556"/>
      <c r="AL31" s="1556"/>
      <c r="AM31" s="1556"/>
      <c r="AN31" s="1556"/>
      <c r="AO31" s="1556"/>
      <c r="AP31" s="1556"/>
      <c r="AQ31" s="1556"/>
      <c r="AR31" s="1556"/>
      <c r="AS31" s="1556"/>
      <c r="AT31" s="1556"/>
      <c r="AU31" s="1556"/>
      <c r="AV31" s="1556"/>
      <c r="AW31" s="1556"/>
      <c r="AX31" s="1556"/>
      <c r="AY31" s="1557"/>
    </row>
    <row r="32" spans="2:51" ht="23.1" customHeight="1" x14ac:dyDescent="0.15">
      <c r="B32" s="1319"/>
      <c r="C32" s="1320"/>
      <c r="D32" s="1558"/>
      <c r="E32" s="1559"/>
      <c r="F32" s="1559"/>
      <c r="G32" s="1559"/>
      <c r="H32" s="1559"/>
      <c r="I32" s="1559"/>
      <c r="J32" s="1559"/>
      <c r="K32" s="1559"/>
      <c r="L32" s="1560"/>
      <c r="M32" s="1554"/>
      <c r="N32" s="1554"/>
      <c r="O32" s="1554"/>
      <c r="P32" s="1554"/>
      <c r="Q32" s="1554"/>
      <c r="R32" s="1554"/>
      <c r="S32" s="1554"/>
      <c r="T32" s="1554"/>
      <c r="U32" s="1554"/>
      <c r="V32" s="1554"/>
      <c r="W32" s="1554"/>
      <c r="X32" s="1554"/>
      <c r="Y32" s="1555"/>
      <c r="Z32" s="1556"/>
      <c r="AA32" s="1556"/>
      <c r="AB32" s="1556"/>
      <c r="AC32" s="1556"/>
      <c r="AD32" s="1556"/>
      <c r="AE32" s="1556"/>
      <c r="AF32" s="1556"/>
      <c r="AG32" s="1556"/>
      <c r="AH32" s="1556"/>
      <c r="AI32" s="1556"/>
      <c r="AJ32" s="1556"/>
      <c r="AK32" s="1556"/>
      <c r="AL32" s="1556"/>
      <c r="AM32" s="1556"/>
      <c r="AN32" s="1556"/>
      <c r="AO32" s="1556"/>
      <c r="AP32" s="1556"/>
      <c r="AQ32" s="1556"/>
      <c r="AR32" s="1556"/>
      <c r="AS32" s="1556"/>
      <c r="AT32" s="1556"/>
      <c r="AU32" s="1556"/>
      <c r="AV32" s="1556"/>
      <c r="AW32" s="1556"/>
      <c r="AX32" s="1556"/>
      <c r="AY32" s="1557"/>
    </row>
    <row r="33" spans="1:51" ht="23.1" customHeight="1" x14ac:dyDescent="0.15">
      <c r="B33" s="1319"/>
      <c r="C33" s="1320"/>
      <c r="D33" s="1558"/>
      <c r="E33" s="1559"/>
      <c r="F33" s="1559"/>
      <c r="G33" s="1559"/>
      <c r="H33" s="1559"/>
      <c r="I33" s="1559"/>
      <c r="J33" s="1559"/>
      <c r="K33" s="1559"/>
      <c r="L33" s="1560"/>
      <c r="M33" s="1554"/>
      <c r="N33" s="1554"/>
      <c r="O33" s="1554"/>
      <c r="P33" s="1554"/>
      <c r="Q33" s="1554"/>
      <c r="R33" s="1554"/>
      <c r="S33" s="1554"/>
      <c r="T33" s="1554"/>
      <c r="U33" s="1554"/>
      <c r="V33" s="1554"/>
      <c r="W33" s="1554"/>
      <c r="X33" s="1554"/>
      <c r="Y33" s="1555"/>
      <c r="Z33" s="1556"/>
      <c r="AA33" s="1556"/>
      <c r="AB33" s="1556"/>
      <c r="AC33" s="1556"/>
      <c r="AD33" s="1556"/>
      <c r="AE33" s="1556"/>
      <c r="AF33" s="1556"/>
      <c r="AG33" s="1556"/>
      <c r="AH33" s="1556"/>
      <c r="AI33" s="1556"/>
      <c r="AJ33" s="1556"/>
      <c r="AK33" s="1556"/>
      <c r="AL33" s="1556"/>
      <c r="AM33" s="1556"/>
      <c r="AN33" s="1556"/>
      <c r="AO33" s="1556"/>
      <c r="AP33" s="1556"/>
      <c r="AQ33" s="1556"/>
      <c r="AR33" s="1556"/>
      <c r="AS33" s="1556"/>
      <c r="AT33" s="1556"/>
      <c r="AU33" s="1556"/>
      <c r="AV33" s="1556"/>
      <c r="AW33" s="1556"/>
      <c r="AX33" s="1556"/>
      <c r="AY33" s="1557"/>
    </row>
    <row r="34" spans="1:51" ht="23.1" customHeight="1" x14ac:dyDescent="0.15">
      <c r="B34" s="1319"/>
      <c r="C34" s="1320"/>
      <c r="D34" s="1558"/>
      <c r="E34" s="1559"/>
      <c r="F34" s="1559"/>
      <c r="G34" s="1559"/>
      <c r="H34" s="1559"/>
      <c r="I34" s="1559"/>
      <c r="J34" s="1559"/>
      <c r="K34" s="1559"/>
      <c r="L34" s="1560"/>
      <c r="M34" s="1554"/>
      <c r="N34" s="1554"/>
      <c r="O34" s="1554"/>
      <c r="P34" s="1554"/>
      <c r="Q34" s="1554"/>
      <c r="R34" s="1554"/>
      <c r="S34" s="1554"/>
      <c r="T34" s="1554"/>
      <c r="U34" s="1554"/>
      <c r="V34" s="1554"/>
      <c r="W34" s="1554"/>
      <c r="X34" s="1554"/>
      <c r="Y34" s="1555"/>
      <c r="Z34" s="1556"/>
      <c r="AA34" s="1556"/>
      <c r="AB34" s="1556"/>
      <c r="AC34" s="1556"/>
      <c r="AD34" s="1556"/>
      <c r="AE34" s="1556"/>
      <c r="AF34" s="1556"/>
      <c r="AG34" s="1556"/>
      <c r="AH34" s="1556"/>
      <c r="AI34" s="1556"/>
      <c r="AJ34" s="1556"/>
      <c r="AK34" s="1556"/>
      <c r="AL34" s="1556"/>
      <c r="AM34" s="1556"/>
      <c r="AN34" s="1556"/>
      <c r="AO34" s="1556"/>
      <c r="AP34" s="1556"/>
      <c r="AQ34" s="1556"/>
      <c r="AR34" s="1556"/>
      <c r="AS34" s="1556"/>
      <c r="AT34" s="1556"/>
      <c r="AU34" s="1556"/>
      <c r="AV34" s="1556"/>
      <c r="AW34" s="1556"/>
      <c r="AX34" s="1556"/>
      <c r="AY34" s="1557"/>
    </row>
    <row r="35" spans="1:51" ht="23.1" customHeight="1" x14ac:dyDescent="0.15">
      <c r="B35" s="1319"/>
      <c r="C35" s="1320"/>
      <c r="D35" s="1575"/>
      <c r="E35" s="1576"/>
      <c r="F35" s="1576"/>
      <c r="G35" s="1576"/>
      <c r="H35" s="1576"/>
      <c r="I35" s="1576"/>
      <c r="J35" s="1576"/>
      <c r="K35" s="1576"/>
      <c r="L35" s="1577"/>
      <c r="M35" s="1578"/>
      <c r="N35" s="1578"/>
      <c r="O35" s="1578"/>
      <c r="P35" s="1578"/>
      <c r="Q35" s="1578"/>
      <c r="R35" s="1578"/>
      <c r="S35" s="1578"/>
      <c r="T35" s="1578"/>
      <c r="U35" s="1578"/>
      <c r="V35" s="1578"/>
      <c r="W35" s="1578"/>
      <c r="X35" s="1578"/>
      <c r="Y35" s="1555"/>
      <c r="Z35" s="1556"/>
      <c r="AA35" s="1556"/>
      <c r="AB35" s="1556"/>
      <c r="AC35" s="1556"/>
      <c r="AD35" s="1556"/>
      <c r="AE35" s="1556"/>
      <c r="AF35" s="1556"/>
      <c r="AG35" s="1556"/>
      <c r="AH35" s="1556"/>
      <c r="AI35" s="1556"/>
      <c r="AJ35" s="1556"/>
      <c r="AK35" s="1556"/>
      <c r="AL35" s="1556"/>
      <c r="AM35" s="1556"/>
      <c r="AN35" s="1556"/>
      <c r="AO35" s="1556"/>
      <c r="AP35" s="1556"/>
      <c r="AQ35" s="1556"/>
      <c r="AR35" s="1556"/>
      <c r="AS35" s="1556"/>
      <c r="AT35" s="1556"/>
      <c r="AU35" s="1556"/>
      <c r="AV35" s="1556"/>
      <c r="AW35" s="1556"/>
      <c r="AX35" s="1556"/>
      <c r="AY35" s="1557"/>
    </row>
    <row r="36" spans="1:51" ht="23.1" customHeight="1" x14ac:dyDescent="0.15">
      <c r="B36" s="1321"/>
      <c r="C36" s="1322"/>
      <c r="D36" s="1303" t="s">
        <v>21</v>
      </c>
      <c r="E36" s="1304"/>
      <c r="F36" s="1304"/>
      <c r="G36" s="1304"/>
      <c r="H36" s="1304"/>
      <c r="I36" s="1304"/>
      <c r="J36" s="1304"/>
      <c r="K36" s="1304"/>
      <c r="L36" s="1305"/>
      <c r="M36" s="1479">
        <f>M29+M30</f>
        <v>239375</v>
      </c>
      <c r="N36" s="1480"/>
      <c r="O36" s="1480"/>
      <c r="P36" s="1480"/>
      <c r="Q36" s="1480"/>
      <c r="R36" s="1480"/>
      <c r="S36" s="1479">
        <f>S29+S30</f>
        <v>325534</v>
      </c>
      <c r="T36" s="1480"/>
      <c r="U36" s="1480"/>
      <c r="V36" s="1480"/>
      <c r="W36" s="1480"/>
      <c r="X36" s="1480"/>
      <c r="Y36" s="1481"/>
      <c r="Z36" s="1482"/>
      <c r="AA36" s="1482"/>
      <c r="AB36" s="1482"/>
      <c r="AC36" s="1482"/>
      <c r="AD36" s="1482"/>
      <c r="AE36" s="1482"/>
      <c r="AF36" s="1482"/>
      <c r="AG36" s="1482"/>
      <c r="AH36" s="1482"/>
      <c r="AI36" s="1482"/>
      <c r="AJ36" s="1482"/>
      <c r="AK36" s="1482"/>
      <c r="AL36" s="1482"/>
      <c r="AM36" s="1482"/>
      <c r="AN36" s="1482"/>
      <c r="AO36" s="1482"/>
      <c r="AP36" s="1482"/>
      <c r="AQ36" s="1482"/>
      <c r="AR36" s="1482"/>
      <c r="AS36" s="1482"/>
      <c r="AT36" s="1482"/>
      <c r="AU36" s="1482"/>
      <c r="AV36" s="1482"/>
      <c r="AW36" s="1482"/>
      <c r="AX36" s="1482"/>
      <c r="AY36" s="1483"/>
    </row>
    <row r="37" spans="1:51" ht="2.95" customHeight="1" x14ac:dyDescent="0.15">
      <c r="A37" s="35"/>
      <c r="B37" s="2"/>
      <c r="C37" s="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02"/>
      <c r="AB37" s="102"/>
      <c r="AC37" s="102"/>
      <c r="AD37" s="102"/>
      <c r="AE37" s="102"/>
      <c r="AF37" s="102"/>
      <c r="AG37" s="102"/>
      <c r="AH37" s="102"/>
      <c r="AI37" s="102"/>
      <c r="AJ37" s="102"/>
      <c r="AK37" s="102"/>
      <c r="AL37" s="102"/>
      <c r="AM37" s="102"/>
      <c r="AN37" s="102"/>
      <c r="AO37" s="102"/>
      <c r="AP37" s="102"/>
      <c r="AQ37" s="102"/>
      <c r="AR37" s="102"/>
      <c r="AS37" s="102"/>
      <c r="AT37" s="102"/>
      <c r="AU37" s="102"/>
      <c r="AV37" s="102"/>
      <c r="AW37" s="102"/>
      <c r="AX37" s="102"/>
      <c r="AY37" s="102"/>
    </row>
    <row r="38" spans="1:51" ht="2.95" customHeight="1" thickBot="1" x14ac:dyDescent="0.2">
      <c r="A38" s="35"/>
      <c r="B38" s="3"/>
      <c r="C38" s="3"/>
      <c r="D38" s="37"/>
      <c r="E38" s="37"/>
      <c r="F38" s="37"/>
      <c r="G38" s="37"/>
      <c r="H38" s="37"/>
      <c r="I38" s="37"/>
      <c r="J38" s="37"/>
      <c r="K38" s="37"/>
      <c r="L38" s="37"/>
      <c r="M38" s="37"/>
      <c r="N38" s="37"/>
      <c r="O38" s="37"/>
      <c r="P38" s="37"/>
      <c r="Q38" s="37"/>
      <c r="R38" s="37"/>
      <c r="S38" s="37"/>
      <c r="T38" s="37"/>
      <c r="U38" s="37"/>
      <c r="V38" s="37"/>
      <c r="W38" s="37"/>
      <c r="X38" s="37"/>
      <c r="Y38" s="37"/>
      <c r="Z38" s="37"/>
      <c r="AA38" s="37"/>
      <c r="AB38" s="37"/>
      <c r="AC38" s="37"/>
      <c r="AD38" s="37"/>
      <c r="AE38" s="37"/>
      <c r="AF38" s="37"/>
      <c r="AG38" s="37"/>
      <c r="AH38" s="37"/>
      <c r="AI38" s="37"/>
      <c r="AJ38" s="37"/>
      <c r="AK38" s="37"/>
      <c r="AL38" s="37"/>
      <c r="AM38" s="37"/>
      <c r="AN38" s="37"/>
      <c r="AO38" s="37"/>
      <c r="AP38" s="37"/>
      <c r="AQ38" s="37"/>
      <c r="AR38" s="37"/>
      <c r="AS38" s="37"/>
      <c r="AT38" s="37"/>
      <c r="AU38" s="37"/>
      <c r="AV38" s="37"/>
      <c r="AW38" s="37"/>
      <c r="AX38" s="37"/>
      <c r="AY38" s="37"/>
    </row>
    <row r="39" spans="1:51" ht="20.95" hidden="1" customHeight="1" x14ac:dyDescent="0.15">
      <c r="B39" s="549" t="s">
        <v>40</v>
      </c>
      <c r="C39" s="550"/>
      <c r="D39" s="553" t="s">
        <v>41</v>
      </c>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554"/>
      <c r="AP39" s="554"/>
      <c r="AQ39" s="554"/>
      <c r="AR39" s="554"/>
      <c r="AS39" s="554"/>
      <c r="AT39" s="554"/>
      <c r="AU39" s="554"/>
      <c r="AV39" s="554"/>
      <c r="AW39" s="554"/>
      <c r="AX39" s="554"/>
      <c r="AY39" s="555"/>
    </row>
    <row r="40" spans="1:51" ht="203.25" hidden="1" customHeight="1" x14ac:dyDescent="0.15">
      <c r="B40" s="549"/>
      <c r="C40" s="550"/>
      <c r="D40" s="1313" t="s">
        <v>42</v>
      </c>
      <c r="E40" s="576"/>
      <c r="F40" s="576"/>
      <c r="G40" s="576"/>
      <c r="H40" s="576"/>
      <c r="I40" s="576"/>
      <c r="J40" s="576"/>
      <c r="K40" s="576"/>
      <c r="L40" s="576"/>
      <c r="M40" s="576"/>
      <c r="N40" s="576"/>
      <c r="O40" s="576"/>
      <c r="P40" s="576"/>
      <c r="Q40" s="576"/>
      <c r="R40" s="576"/>
      <c r="S40" s="576"/>
      <c r="T40" s="576"/>
      <c r="U40" s="576"/>
      <c r="V40" s="576"/>
      <c r="W40" s="576"/>
      <c r="X40" s="576"/>
      <c r="Y40" s="576"/>
      <c r="Z40" s="576"/>
      <c r="AA40" s="576"/>
      <c r="AB40" s="576"/>
      <c r="AC40" s="576"/>
      <c r="AD40" s="576"/>
      <c r="AE40" s="576"/>
      <c r="AF40" s="576"/>
      <c r="AG40" s="576"/>
      <c r="AH40" s="576"/>
      <c r="AI40" s="576"/>
      <c r="AJ40" s="576"/>
      <c r="AK40" s="576"/>
      <c r="AL40" s="576"/>
      <c r="AM40" s="576"/>
      <c r="AN40" s="576"/>
      <c r="AO40" s="576"/>
      <c r="AP40" s="576"/>
      <c r="AQ40" s="576"/>
      <c r="AR40" s="576"/>
      <c r="AS40" s="576"/>
      <c r="AT40" s="576"/>
      <c r="AU40" s="576"/>
      <c r="AV40" s="576"/>
      <c r="AW40" s="576"/>
      <c r="AX40" s="576"/>
      <c r="AY40" s="577"/>
    </row>
    <row r="41" spans="1:51" ht="20.3" hidden="1" customHeight="1" x14ac:dyDescent="0.15">
      <c r="B41" s="549"/>
      <c r="C41" s="550"/>
      <c r="D41" s="559" t="s">
        <v>43</v>
      </c>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1"/>
    </row>
    <row r="42" spans="1:51" ht="100.5" hidden="1" customHeight="1" thickBot="1" x14ac:dyDescent="0.2">
      <c r="B42" s="551"/>
      <c r="C42" s="552"/>
      <c r="D42" s="1314"/>
      <c r="E42" s="1315"/>
      <c r="F42" s="1315"/>
      <c r="G42" s="1315"/>
      <c r="H42" s="1315"/>
      <c r="I42" s="1315"/>
      <c r="J42" s="1315"/>
      <c r="K42" s="1315"/>
      <c r="L42" s="1315"/>
      <c r="M42" s="1315"/>
      <c r="N42" s="1315"/>
      <c r="O42" s="1315"/>
      <c r="P42" s="1315"/>
      <c r="Q42" s="1315"/>
      <c r="R42" s="1315"/>
      <c r="S42" s="1315"/>
      <c r="T42" s="1315"/>
      <c r="U42" s="1315"/>
      <c r="V42" s="1315"/>
      <c r="W42" s="1315"/>
      <c r="X42" s="1315"/>
      <c r="Y42" s="1315"/>
      <c r="Z42" s="1315"/>
      <c r="AA42" s="1315"/>
      <c r="AB42" s="1315"/>
      <c r="AC42" s="1315"/>
      <c r="AD42" s="1315"/>
      <c r="AE42" s="1315"/>
      <c r="AF42" s="1315"/>
      <c r="AG42" s="1315"/>
      <c r="AH42" s="1315"/>
      <c r="AI42" s="1315"/>
      <c r="AJ42" s="1315"/>
      <c r="AK42" s="1315"/>
      <c r="AL42" s="1315"/>
      <c r="AM42" s="1315"/>
      <c r="AN42" s="1315"/>
      <c r="AO42" s="1315"/>
      <c r="AP42" s="1315"/>
      <c r="AQ42" s="1315"/>
      <c r="AR42" s="1315"/>
      <c r="AS42" s="1315"/>
      <c r="AT42" s="1315"/>
      <c r="AU42" s="1315"/>
      <c r="AV42" s="1315"/>
      <c r="AW42" s="1315"/>
      <c r="AX42" s="1315"/>
      <c r="AY42" s="1316"/>
    </row>
    <row r="43" spans="1:51" ht="20.95" hidden="1" customHeight="1" x14ac:dyDescent="0.15">
      <c r="A43" s="38"/>
      <c r="B43" s="5"/>
      <c r="C43" s="6"/>
      <c r="D43" s="596" t="s">
        <v>44</v>
      </c>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8"/>
    </row>
    <row r="44" spans="1:51" ht="136" hidden="1" customHeight="1" x14ac:dyDescent="0.15">
      <c r="A44" s="38"/>
      <c r="B44" s="7"/>
      <c r="C44" s="8"/>
      <c r="D44" s="599"/>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1"/>
    </row>
    <row r="45" spans="1:51" ht="20.95" customHeight="1" x14ac:dyDescent="0.15">
      <c r="A45" s="38"/>
      <c r="B45" s="602" t="s">
        <v>45</v>
      </c>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3"/>
      <c r="AO45" s="603"/>
      <c r="AP45" s="603"/>
      <c r="AQ45" s="603"/>
      <c r="AR45" s="603"/>
      <c r="AS45" s="603"/>
      <c r="AT45" s="603"/>
      <c r="AU45" s="603"/>
      <c r="AV45" s="603"/>
      <c r="AW45" s="603"/>
      <c r="AX45" s="603"/>
      <c r="AY45" s="604"/>
    </row>
    <row r="46" spans="1:51" ht="20.95" customHeight="1" x14ac:dyDescent="0.15">
      <c r="A46" s="38"/>
      <c r="B46" s="7"/>
      <c r="C46" s="8"/>
      <c r="D46" s="605" t="s">
        <v>46</v>
      </c>
      <c r="E46" s="606"/>
      <c r="F46" s="606"/>
      <c r="G46" s="606"/>
      <c r="H46" s="607" t="s">
        <v>47</v>
      </c>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8"/>
      <c r="AH46" s="607" t="s">
        <v>48</v>
      </c>
      <c r="AI46" s="606"/>
      <c r="AJ46" s="606"/>
      <c r="AK46" s="606"/>
      <c r="AL46" s="606"/>
      <c r="AM46" s="606"/>
      <c r="AN46" s="606"/>
      <c r="AO46" s="606"/>
      <c r="AP46" s="606"/>
      <c r="AQ46" s="606"/>
      <c r="AR46" s="606"/>
      <c r="AS46" s="606"/>
      <c r="AT46" s="606"/>
      <c r="AU46" s="606"/>
      <c r="AV46" s="606"/>
      <c r="AW46" s="606"/>
      <c r="AX46" s="606"/>
      <c r="AY46" s="609"/>
    </row>
    <row r="47" spans="1:51" ht="26.2" customHeight="1" x14ac:dyDescent="0.15">
      <c r="A47" s="38"/>
      <c r="B47" s="565" t="s">
        <v>49</v>
      </c>
      <c r="C47" s="566"/>
      <c r="D47" s="571" t="s">
        <v>1028</v>
      </c>
      <c r="E47" s="1360"/>
      <c r="F47" s="1360"/>
      <c r="G47" s="1361"/>
      <c r="H47" s="574" t="s">
        <v>51</v>
      </c>
      <c r="I47" s="1342"/>
      <c r="J47" s="1342"/>
      <c r="K47" s="1342"/>
      <c r="L47" s="1342"/>
      <c r="M47" s="1342"/>
      <c r="N47" s="1342"/>
      <c r="O47" s="1342"/>
      <c r="P47" s="1342"/>
      <c r="Q47" s="1342"/>
      <c r="R47" s="1342"/>
      <c r="S47" s="1342"/>
      <c r="T47" s="1342"/>
      <c r="U47" s="1342"/>
      <c r="V47" s="1342"/>
      <c r="W47" s="1342"/>
      <c r="X47" s="1342"/>
      <c r="Y47" s="1342"/>
      <c r="Z47" s="1342"/>
      <c r="AA47" s="1342"/>
      <c r="AB47" s="1342"/>
      <c r="AC47" s="1342"/>
      <c r="AD47" s="1342"/>
      <c r="AE47" s="1342"/>
      <c r="AF47" s="1342"/>
      <c r="AG47" s="1343"/>
      <c r="AH47" s="1457" t="s">
        <v>1033</v>
      </c>
      <c r="AI47" s="1458"/>
      <c r="AJ47" s="1458"/>
      <c r="AK47" s="1458"/>
      <c r="AL47" s="1458"/>
      <c r="AM47" s="1458"/>
      <c r="AN47" s="1458"/>
      <c r="AO47" s="1458"/>
      <c r="AP47" s="1458"/>
      <c r="AQ47" s="1458"/>
      <c r="AR47" s="1458"/>
      <c r="AS47" s="1458"/>
      <c r="AT47" s="1458"/>
      <c r="AU47" s="1458"/>
      <c r="AV47" s="1458"/>
      <c r="AW47" s="1458"/>
      <c r="AX47" s="1458"/>
      <c r="AY47" s="1459"/>
    </row>
    <row r="48" spans="1:51" ht="33.4" customHeight="1" x14ac:dyDescent="0.15">
      <c r="A48" s="38"/>
      <c r="B48" s="567"/>
      <c r="C48" s="568"/>
      <c r="D48" s="584" t="s">
        <v>1028</v>
      </c>
      <c r="E48" s="1371"/>
      <c r="F48" s="1371"/>
      <c r="G48" s="1372"/>
      <c r="H48" s="587" t="s">
        <v>52</v>
      </c>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9"/>
      <c r="AH48" s="1460"/>
      <c r="AI48" s="1461"/>
      <c r="AJ48" s="1461"/>
      <c r="AK48" s="1461"/>
      <c r="AL48" s="1461"/>
      <c r="AM48" s="1461"/>
      <c r="AN48" s="1461"/>
      <c r="AO48" s="1461"/>
      <c r="AP48" s="1461"/>
      <c r="AQ48" s="1461"/>
      <c r="AR48" s="1461"/>
      <c r="AS48" s="1461"/>
      <c r="AT48" s="1461"/>
      <c r="AU48" s="1461"/>
      <c r="AV48" s="1461"/>
      <c r="AW48" s="1461"/>
      <c r="AX48" s="1461"/>
      <c r="AY48" s="1462"/>
    </row>
    <row r="49" spans="1:52" ht="26.2" customHeight="1" x14ac:dyDescent="0.15">
      <c r="A49" s="38"/>
      <c r="B49" s="569"/>
      <c r="C49" s="570"/>
      <c r="D49" s="1540" t="s">
        <v>1028</v>
      </c>
      <c r="E49" s="1541"/>
      <c r="F49" s="1541"/>
      <c r="G49" s="1542"/>
      <c r="H49" s="593" t="s">
        <v>1032</v>
      </c>
      <c r="I49" s="1358"/>
      <c r="J49" s="1358"/>
      <c r="K49" s="1358"/>
      <c r="L49" s="1358"/>
      <c r="M49" s="1358"/>
      <c r="N49" s="1358"/>
      <c r="O49" s="1358"/>
      <c r="P49" s="1358"/>
      <c r="Q49" s="1358"/>
      <c r="R49" s="1358"/>
      <c r="S49" s="1358"/>
      <c r="T49" s="1358"/>
      <c r="U49" s="1358"/>
      <c r="V49" s="1358"/>
      <c r="W49" s="1358"/>
      <c r="X49" s="1358"/>
      <c r="Y49" s="1358"/>
      <c r="Z49" s="1358"/>
      <c r="AA49" s="1358"/>
      <c r="AB49" s="1358"/>
      <c r="AC49" s="1358"/>
      <c r="AD49" s="1358"/>
      <c r="AE49" s="1358"/>
      <c r="AF49" s="1358"/>
      <c r="AG49" s="1359"/>
      <c r="AH49" s="1463"/>
      <c r="AI49" s="1464"/>
      <c r="AJ49" s="1464"/>
      <c r="AK49" s="1464"/>
      <c r="AL49" s="1464"/>
      <c r="AM49" s="1464"/>
      <c r="AN49" s="1464"/>
      <c r="AO49" s="1464"/>
      <c r="AP49" s="1464"/>
      <c r="AQ49" s="1464"/>
      <c r="AR49" s="1464"/>
      <c r="AS49" s="1464"/>
      <c r="AT49" s="1464"/>
      <c r="AU49" s="1464"/>
      <c r="AV49" s="1464"/>
      <c r="AW49" s="1464"/>
      <c r="AX49" s="1464"/>
      <c r="AY49" s="1465"/>
    </row>
    <row r="50" spans="1:52" ht="26.2" customHeight="1" x14ac:dyDescent="0.15">
      <c r="A50" s="38"/>
      <c r="B50" s="567" t="s">
        <v>53</v>
      </c>
      <c r="C50" s="568"/>
      <c r="D50" s="610" t="s">
        <v>1031</v>
      </c>
      <c r="E50" s="1360"/>
      <c r="F50" s="1360"/>
      <c r="G50" s="1361"/>
      <c r="H50" s="574" t="s">
        <v>54</v>
      </c>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42"/>
      <c r="AE50" s="1342"/>
      <c r="AF50" s="1342"/>
      <c r="AG50" s="1343"/>
      <c r="AH50" s="1466" t="s">
        <v>1030</v>
      </c>
      <c r="AI50" s="1467"/>
      <c r="AJ50" s="1467"/>
      <c r="AK50" s="1467"/>
      <c r="AL50" s="1467"/>
      <c r="AM50" s="1467"/>
      <c r="AN50" s="1467"/>
      <c r="AO50" s="1467"/>
      <c r="AP50" s="1467"/>
      <c r="AQ50" s="1467"/>
      <c r="AR50" s="1467"/>
      <c r="AS50" s="1467"/>
      <c r="AT50" s="1467"/>
      <c r="AU50" s="1467"/>
      <c r="AV50" s="1467"/>
      <c r="AW50" s="1467"/>
      <c r="AX50" s="1467"/>
      <c r="AY50" s="1468"/>
    </row>
    <row r="51" spans="1:52" ht="26.2" customHeight="1" x14ac:dyDescent="0.15">
      <c r="A51" s="38"/>
      <c r="B51" s="567"/>
      <c r="C51" s="568"/>
      <c r="D51" s="1546" t="s">
        <v>996</v>
      </c>
      <c r="E51" s="1547"/>
      <c r="F51" s="1547"/>
      <c r="G51" s="1548"/>
      <c r="H51" s="625" t="s">
        <v>1029</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1469"/>
      <c r="AI51" s="1470"/>
      <c r="AJ51" s="1470"/>
      <c r="AK51" s="1470"/>
      <c r="AL51" s="1470"/>
      <c r="AM51" s="1470"/>
      <c r="AN51" s="1470"/>
      <c r="AO51" s="1470"/>
      <c r="AP51" s="1470"/>
      <c r="AQ51" s="1470"/>
      <c r="AR51" s="1470"/>
      <c r="AS51" s="1470"/>
      <c r="AT51" s="1470"/>
      <c r="AU51" s="1470"/>
      <c r="AV51" s="1470"/>
      <c r="AW51" s="1470"/>
      <c r="AX51" s="1470"/>
      <c r="AY51" s="1471"/>
    </row>
    <row r="52" spans="1:52" ht="26.2" customHeight="1" x14ac:dyDescent="0.15">
      <c r="A52" s="38"/>
      <c r="B52" s="567"/>
      <c r="C52" s="568"/>
      <c r="D52" s="584" t="s">
        <v>1028</v>
      </c>
      <c r="E52" s="1371"/>
      <c r="F52" s="1371"/>
      <c r="G52" s="1372"/>
      <c r="H52" s="625" t="s">
        <v>55</v>
      </c>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c r="AF52" s="1353"/>
      <c r="AG52" s="1354"/>
      <c r="AH52" s="1469"/>
      <c r="AI52" s="1470"/>
      <c r="AJ52" s="1470"/>
      <c r="AK52" s="1470"/>
      <c r="AL52" s="1470"/>
      <c r="AM52" s="1470"/>
      <c r="AN52" s="1470"/>
      <c r="AO52" s="1470"/>
      <c r="AP52" s="1470"/>
      <c r="AQ52" s="1470"/>
      <c r="AR52" s="1470"/>
      <c r="AS52" s="1470"/>
      <c r="AT52" s="1470"/>
      <c r="AU52" s="1470"/>
      <c r="AV52" s="1470"/>
      <c r="AW52" s="1470"/>
      <c r="AX52" s="1470"/>
      <c r="AY52" s="1471"/>
    </row>
    <row r="53" spans="1:52" ht="26.2" customHeight="1" x14ac:dyDescent="0.15">
      <c r="A53" s="38"/>
      <c r="B53" s="567"/>
      <c r="C53" s="568"/>
      <c r="D53" s="1417" t="s">
        <v>1028</v>
      </c>
      <c r="E53" s="1547"/>
      <c r="F53" s="1547"/>
      <c r="G53" s="1548"/>
      <c r="H53" s="625" t="s">
        <v>56</v>
      </c>
      <c r="I53" s="1353"/>
      <c r="J53" s="1353"/>
      <c r="K53" s="1353"/>
      <c r="L53" s="1353"/>
      <c r="M53" s="1353"/>
      <c r="N53" s="1353"/>
      <c r="O53" s="1353"/>
      <c r="P53" s="1353"/>
      <c r="Q53" s="1353"/>
      <c r="R53" s="1353"/>
      <c r="S53" s="1353"/>
      <c r="T53" s="1353"/>
      <c r="U53" s="1353"/>
      <c r="V53" s="1353"/>
      <c r="W53" s="1353"/>
      <c r="X53" s="1353"/>
      <c r="Y53" s="1353"/>
      <c r="Z53" s="1353"/>
      <c r="AA53" s="1353"/>
      <c r="AB53" s="1353"/>
      <c r="AC53" s="1353"/>
      <c r="AD53" s="1353"/>
      <c r="AE53" s="1353"/>
      <c r="AF53" s="1353"/>
      <c r="AG53" s="1354"/>
      <c r="AH53" s="1469"/>
      <c r="AI53" s="1470"/>
      <c r="AJ53" s="1470"/>
      <c r="AK53" s="1470"/>
      <c r="AL53" s="1470"/>
      <c r="AM53" s="1470"/>
      <c r="AN53" s="1470"/>
      <c r="AO53" s="1470"/>
      <c r="AP53" s="1470"/>
      <c r="AQ53" s="1470"/>
      <c r="AR53" s="1470"/>
      <c r="AS53" s="1470"/>
      <c r="AT53" s="1470"/>
      <c r="AU53" s="1470"/>
      <c r="AV53" s="1470"/>
      <c r="AW53" s="1470"/>
      <c r="AX53" s="1470"/>
      <c r="AY53" s="1471"/>
    </row>
    <row r="54" spans="1:52" ht="26.2" customHeight="1" x14ac:dyDescent="0.15">
      <c r="A54" s="38"/>
      <c r="B54" s="569"/>
      <c r="C54" s="570"/>
      <c r="D54" s="1540" t="s">
        <v>1028</v>
      </c>
      <c r="E54" s="1541"/>
      <c r="F54" s="1541"/>
      <c r="G54" s="1542"/>
      <c r="H54" s="593" t="s">
        <v>57</v>
      </c>
      <c r="I54" s="1358"/>
      <c r="J54" s="1358"/>
      <c r="K54" s="1358"/>
      <c r="L54" s="1358"/>
      <c r="M54" s="1358"/>
      <c r="N54" s="1358"/>
      <c r="O54" s="1358"/>
      <c r="P54" s="1358"/>
      <c r="Q54" s="1358"/>
      <c r="R54" s="1358"/>
      <c r="S54" s="1358"/>
      <c r="T54" s="1358"/>
      <c r="U54" s="1358"/>
      <c r="V54" s="1358"/>
      <c r="W54" s="1358"/>
      <c r="X54" s="1358"/>
      <c r="Y54" s="1358"/>
      <c r="Z54" s="1358"/>
      <c r="AA54" s="1358"/>
      <c r="AB54" s="1358"/>
      <c r="AC54" s="1358"/>
      <c r="AD54" s="1358"/>
      <c r="AE54" s="1358"/>
      <c r="AF54" s="1358"/>
      <c r="AG54" s="1359"/>
      <c r="AH54" s="1472"/>
      <c r="AI54" s="1473"/>
      <c r="AJ54" s="1473"/>
      <c r="AK54" s="1473"/>
      <c r="AL54" s="1473"/>
      <c r="AM54" s="1473"/>
      <c r="AN54" s="1473"/>
      <c r="AO54" s="1473"/>
      <c r="AP54" s="1473"/>
      <c r="AQ54" s="1473"/>
      <c r="AR54" s="1473"/>
      <c r="AS54" s="1473"/>
      <c r="AT54" s="1473"/>
      <c r="AU54" s="1473"/>
      <c r="AV54" s="1473"/>
      <c r="AW54" s="1473"/>
      <c r="AX54" s="1473"/>
      <c r="AY54" s="1474"/>
    </row>
    <row r="55" spans="1:52" ht="26.2" customHeight="1" x14ac:dyDescent="0.15">
      <c r="A55" s="38"/>
      <c r="B55" s="565" t="s">
        <v>58</v>
      </c>
      <c r="C55" s="566"/>
      <c r="D55" s="1543" t="s">
        <v>1028</v>
      </c>
      <c r="E55" s="1544"/>
      <c r="F55" s="1544"/>
      <c r="G55" s="1545"/>
      <c r="H55" s="574" t="s">
        <v>59</v>
      </c>
      <c r="I55" s="1342"/>
      <c r="J55" s="1342"/>
      <c r="K55" s="1342"/>
      <c r="L55" s="1342"/>
      <c r="M55" s="1342"/>
      <c r="N55" s="1342"/>
      <c r="O55" s="1342"/>
      <c r="P55" s="1342"/>
      <c r="Q55" s="1342"/>
      <c r="R55" s="1342"/>
      <c r="S55" s="1342"/>
      <c r="T55" s="1342"/>
      <c r="U55" s="1342"/>
      <c r="V55" s="1342"/>
      <c r="W55" s="1342"/>
      <c r="X55" s="1342"/>
      <c r="Y55" s="1342"/>
      <c r="Z55" s="1342"/>
      <c r="AA55" s="1342"/>
      <c r="AB55" s="1342"/>
      <c r="AC55" s="1342"/>
      <c r="AD55" s="1342"/>
      <c r="AE55" s="1342"/>
      <c r="AF55" s="1342"/>
      <c r="AG55" s="1343"/>
      <c r="AH55" s="1466" t="s">
        <v>1027</v>
      </c>
      <c r="AI55" s="1475"/>
      <c r="AJ55" s="1475"/>
      <c r="AK55" s="1475"/>
      <c r="AL55" s="1475"/>
      <c r="AM55" s="1475"/>
      <c r="AN55" s="1475"/>
      <c r="AO55" s="1475"/>
      <c r="AP55" s="1475"/>
      <c r="AQ55" s="1475"/>
      <c r="AR55" s="1475"/>
      <c r="AS55" s="1475"/>
      <c r="AT55" s="1475"/>
      <c r="AU55" s="1475"/>
      <c r="AV55" s="1475"/>
      <c r="AW55" s="1475"/>
      <c r="AX55" s="1475"/>
      <c r="AY55" s="1476"/>
    </row>
    <row r="56" spans="1:52" ht="26.2" customHeight="1" x14ac:dyDescent="0.15">
      <c r="A56" s="38"/>
      <c r="B56" s="567"/>
      <c r="C56" s="568"/>
      <c r="D56" s="1546" t="s">
        <v>996</v>
      </c>
      <c r="E56" s="1547"/>
      <c r="F56" s="1547"/>
      <c r="G56" s="1548"/>
      <c r="H56" s="625" t="s">
        <v>60</v>
      </c>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4"/>
      <c r="AH56" s="1469"/>
      <c r="AI56" s="1470"/>
      <c r="AJ56" s="1470"/>
      <c r="AK56" s="1470"/>
      <c r="AL56" s="1470"/>
      <c r="AM56" s="1470"/>
      <c r="AN56" s="1470"/>
      <c r="AO56" s="1470"/>
      <c r="AP56" s="1470"/>
      <c r="AQ56" s="1470"/>
      <c r="AR56" s="1470"/>
      <c r="AS56" s="1470"/>
      <c r="AT56" s="1470"/>
      <c r="AU56" s="1470"/>
      <c r="AV56" s="1470"/>
      <c r="AW56" s="1470"/>
      <c r="AX56" s="1470"/>
      <c r="AY56" s="1471"/>
    </row>
    <row r="57" spans="1:52" ht="26.2" customHeight="1" x14ac:dyDescent="0.15">
      <c r="A57" s="38"/>
      <c r="B57" s="567"/>
      <c r="C57" s="568"/>
      <c r="D57" s="1546" t="s">
        <v>996</v>
      </c>
      <c r="E57" s="1547"/>
      <c r="F57" s="1547"/>
      <c r="G57" s="1548"/>
      <c r="H57" s="625" t="s">
        <v>1026</v>
      </c>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4"/>
      <c r="AH57" s="1469"/>
      <c r="AI57" s="1470"/>
      <c r="AJ57" s="1470"/>
      <c r="AK57" s="1470"/>
      <c r="AL57" s="1470"/>
      <c r="AM57" s="1470"/>
      <c r="AN57" s="1470"/>
      <c r="AO57" s="1470"/>
      <c r="AP57" s="1470"/>
      <c r="AQ57" s="1470"/>
      <c r="AR57" s="1470"/>
      <c r="AS57" s="1470"/>
      <c r="AT57" s="1470"/>
      <c r="AU57" s="1470"/>
      <c r="AV57" s="1470"/>
      <c r="AW57" s="1470"/>
      <c r="AX57" s="1470"/>
      <c r="AY57" s="1471"/>
    </row>
    <row r="58" spans="1:52" ht="26.2" customHeight="1" x14ac:dyDescent="0.15">
      <c r="A58" s="38"/>
      <c r="B58" s="567"/>
      <c r="C58" s="568"/>
      <c r="D58" s="1546" t="s">
        <v>996</v>
      </c>
      <c r="E58" s="1547"/>
      <c r="F58" s="1547"/>
      <c r="G58" s="1548"/>
      <c r="H58" s="631" t="s">
        <v>61</v>
      </c>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3"/>
      <c r="AH58" s="1469"/>
      <c r="AI58" s="1470"/>
      <c r="AJ58" s="1470"/>
      <c r="AK58" s="1470"/>
      <c r="AL58" s="1470"/>
      <c r="AM58" s="1470"/>
      <c r="AN58" s="1470"/>
      <c r="AO58" s="1470"/>
      <c r="AP58" s="1470"/>
      <c r="AQ58" s="1470"/>
      <c r="AR58" s="1470"/>
      <c r="AS58" s="1470"/>
      <c r="AT58" s="1470"/>
      <c r="AU58" s="1470"/>
      <c r="AV58" s="1470"/>
      <c r="AW58" s="1470"/>
      <c r="AX58" s="1470"/>
      <c r="AY58" s="1471"/>
    </row>
    <row r="59" spans="1:52" ht="26.2" customHeight="1" x14ac:dyDescent="0.15">
      <c r="A59" s="38"/>
      <c r="B59" s="567"/>
      <c r="C59" s="568"/>
      <c r="D59" s="1537"/>
      <c r="E59" s="1538"/>
      <c r="F59" s="1538"/>
      <c r="G59" s="1539"/>
      <c r="H59" s="637" t="s">
        <v>62</v>
      </c>
      <c r="I59" s="638"/>
      <c r="J59" s="638"/>
      <c r="K59" s="638"/>
      <c r="L59" s="638"/>
      <c r="M59" s="638"/>
      <c r="N59" s="638"/>
      <c r="O59" s="638"/>
      <c r="P59" s="638"/>
      <c r="Q59" s="638"/>
      <c r="R59" s="638"/>
      <c r="S59" s="638"/>
      <c r="T59" s="638"/>
      <c r="U59" s="638"/>
      <c r="V59" s="1379"/>
      <c r="W59" s="1379"/>
      <c r="X59" s="1379"/>
      <c r="Y59" s="1379"/>
      <c r="Z59" s="1379"/>
      <c r="AA59" s="1379"/>
      <c r="AB59" s="1379"/>
      <c r="AC59" s="1379"/>
      <c r="AD59" s="1379"/>
      <c r="AE59" s="1379"/>
      <c r="AF59" s="1379"/>
      <c r="AG59" s="1380"/>
      <c r="AH59" s="1469"/>
      <c r="AI59" s="1470"/>
      <c r="AJ59" s="1470"/>
      <c r="AK59" s="1470"/>
      <c r="AL59" s="1470"/>
      <c r="AM59" s="1470"/>
      <c r="AN59" s="1470"/>
      <c r="AO59" s="1470"/>
      <c r="AP59" s="1470"/>
      <c r="AQ59" s="1470"/>
      <c r="AR59" s="1470"/>
      <c r="AS59" s="1470"/>
      <c r="AT59" s="1470"/>
      <c r="AU59" s="1470"/>
      <c r="AV59" s="1470"/>
      <c r="AW59" s="1470"/>
      <c r="AX59" s="1470"/>
      <c r="AY59" s="1471"/>
    </row>
    <row r="60" spans="1:52" ht="26.2" customHeight="1" x14ac:dyDescent="0.15">
      <c r="A60" s="38"/>
      <c r="B60" s="569"/>
      <c r="C60" s="570"/>
      <c r="D60" s="1546" t="s">
        <v>996</v>
      </c>
      <c r="E60" s="1547"/>
      <c r="F60" s="1547"/>
      <c r="G60" s="1548"/>
      <c r="H60" s="593" t="s">
        <v>63</v>
      </c>
      <c r="I60" s="1358"/>
      <c r="J60" s="1358"/>
      <c r="K60" s="1358"/>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9"/>
      <c r="AH60" s="1472"/>
      <c r="AI60" s="1473"/>
      <c r="AJ60" s="1473"/>
      <c r="AK60" s="1473"/>
      <c r="AL60" s="1473"/>
      <c r="AM60" s="1473"/>
      <c r="AN60" s="1473"/>
      <c r="AO60" s="1473"/>
      <c r="AP60" s="1473"/>
      <c r="AQ60" s="1473"/>
      <c r="AR60" s="1473"/>
      <c r="AS60" s="1473"/>
      <c r="AT60" s="1473"/>
      <c r="AU60" s="1473"/>
      <c r="AV60" s="1473"/>
      <c r="AW60" s="1473"/>
      <c r="AX60" s="1473"/>
      <c r="AY60" s="1474"/>
    </row>
    <row r="61" spans="1:52" ht="180" customHeight="1" thickBot="1" x14ac:dyDescent="0.2">
      <c r="A61" s="38"/>
      <c r="B61" s="659" t="s">
        <v>64</v>
      </c>
      <c r="C61" s="660"/>
      <c r="D61" s="1549" t="s">
        <v>1025</v>
      </c>
      <c r="E61" s="1550"/>
      <c r="F61" s="1550"/>
      <c r="G61" s="1550"/>
      <c r="H61" s="1550"/>
      <c r="I61" s="1550"/>
      <c r="J61" s="1550"/>
      <c r="K61" s="1550"/>
      <c r="L61" s="1550"/>
      <c r="M61" s="1550"/>
      <c r="N61" s="1550"/>
      <c r="O61" s="1550"/>
      <c r="P61" s="1550"/>
      <c r="Q61" s="1550"/>
      <c r="R61" s="1550"/>
      <c r="S61" s="1550"/>
      <c r="T61" s="1550"/>
      <c r="U61" s="1550"/>
      <c r="V61" s="1550"/>
      <c r="W61" s="1550"/>
      <c r="X61" s="1550"/>
      <c r="Y61" s="1550"/>
      <c r="Z61" s="1550"/>
      <c r="AA61" s="1550"/>
      <c r="AB61" s="1550"/>
      <c r="AC61" s="1550"/>
      <c r="AD61" s="1550"/>
      <c r="AE61" s="1550"/>
      <c r="AF61" s="1550"/>
      <c r="AG61" s="1550"/>
      <c r="AH61" s="1550"/>
      <c r="AI61" s="1550"/>
      <c r="AJ61" s="1550"/>
      <c r="AK61" s="1550"/>
      <c r="AL61" s="1550"/>
      <c r="AM61" s="1550"/>
      <c r="AN61" s="1550"/>
      <c r="AO61" s="1550"/>
      <c r="AP61" s="1550"/>
      <c r="AQ61" s="1550"/>
      <c r="AR61" s="1550"/>
      <c r="AS61" s="1550"/>
      <c r="AT61" s="1550"/>
      <c r="AU61" s="1550"/>
      <c r="AV61" s="1550"/>
      <c r="AW61" s="1550"/>
      <c r="AX61" s="1550"/>
      <c r="AY61" s="1551"/>
      <c r="AZ61" t="s">
        <v>1024</v>
      </c>
    </row>
    <row r="62" spans="1:52" ht="20.95" hidden="1" customHeight="1" x14ac:dyDescent="0.15">
      <c r="A62" s="38"/>
      <c r="B62" s="7"/>
      <c r="C62" s="8"/>
      <c r="D62" s="553" t="s">
        <v>65</v>
      </c>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5"/>
    </row>
    <row r="63" spans="1:52" ht="97.55" hidden="1" customHeight="1" x14ac:dyDescent="0.15">
      <c r="A63" s="38"/>
      <c r="B63" s="7"/>
      <c r="C63" s="8"/>
      <c r="D63" s="664" t="s">
        <v>66</v>
      </c>
      <c r="E63" s="665"/>
      <c r="F63" s="665"/>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6"/>
    </row>
    <row r="64" spans="1:52" ht="119.8" hidden="1" customHeight="1" x14ac:dyDescent="0.15">
      <c r="A64" s="38"/>
      <c r="B64" s="7"/>
      <c r="C64" s="8"/>
      <c r="D64" s="667" t="s">
        <v>67</v>
      </c>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9"/>
    </row>
    <row r="65" spans="1:51" ht="20.95" customHeight="1" x14ac:dyDescent="0.15">
      <c r="A65" s="38"/>
      <c r="B65" s="670" t="s">
        <v>68</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5"/>
    </row>
    <row r="66" spans="1:51" ht="122.4" customHeight="1" x14ac:dyDescent="0.15">
      <c r="A66" s="39"/>
      <c r="B66" s="1531" t="s">
        <v>996</v>
      </c>
      <c r="C66" s="1532"/>
      <c r="D66" s="1532"/>
      <c r="E66" s="1532"/>
      <c r="F66" s="1533"/>
      <c r="G66" s="1534" t="s">
        <v>1023</v>
      </c>
      <c r="H66" s="1535"/>
      <c r="I66" s="1535"/>
      <c r="J66" s="1535"/>
      <c r="K66" s="1535"/>
      <c r="L66" s="1535"/>
      <c r="M66" s="1535"/>
      <c r="N66" s="1535"/>
      <c r="O66" s="1535"/>
      <c r="P66" s="1535"/>
      <c r="Q66" s="1535"/>
      <c r="R66" s="1535"/>
      <c r="S66" s="1535"/>
      <c r="T66" s="1535"/>
      <c r="U66" s="1535"/>
      <c r="V66" s="1535"/>
      <c r="W66" s="1535"/>
      <c r="X66" s="1535"/>
      <c r="Y66" s="1535"/>
      <c r="Z66" s="1535"/>
      <c r="AA66" s="1535"/>
      <c r="AB66" s="1535"/>
      <c r="AC66" s="1535"/>
      <c r="AD66" s="1535"/>
      <c r="AE66" s="1535"/>
      <c r="AF66" s="1535"/>
      <c r="AG66" s="1535"/>
      <c r="AH66" s="1535"/>
      <c r="AI66" s="1535"/>
      <c r="AJ66" s="1535"/>
      <c r="AK66" s="1535"/>
      <c r="AL66" s="1535"/>
      <c r="AM66" s="1535"/>
      <c r="AN66" s="1535"/>
      <c r="AO66" s="1535"/>
      <c r="AP66" s="1535"/>
      <c r="AQ66" s="1535"/>
      <c r="AR66" s="1535"/>
      <c r="AS66" s="1535"/>
      <c r="AT66" s="1535"/>
      <c r="AU66" s="1535"/>
      <c r="AV66" s="1535"/>
      <c r="AW66" s="1535"/>
      <c r="AX66" s="1535"/>
      <c r="AY66" s="1536"/>
    </row>
    <row r="67" spans="1:51" ht="18.350000000000001" customHeight="1" x14ac:dyDescent="0.15">
      <c r="A67" s="39"/>
      <c r="B67" s="1528" t="s">
        <v>69</v>
      </c>
      <c r="C67" s="1529"/>
      <c r="D67" s="1529"/>
      <c r="E67" s="1529"/>
      <c r="F67" s="1529"/>
      <c r="G67" s="1529"/>
      <c r="H67" s="1529"/>
      <c r="I67" s="1529"/>
      <c r="J67" s="1529"/>
      <c r="K67" s="1529"/>
      <c r="L67" s="1529"/>
      <c r="M67" s="1529"/>
      <c r="N67" s="1529"/>
      <c r="O67" s="1529"/>
      <c r="P67" s="1529"/>
      <c r="Q67" s="1529"/>
      <c r="R67" s="1529"/>
      <c r="S67" s="1529"/>
      <c r="T67" s="1529"/>
      <c r="U67" s="1529"/>
      <c r="V67" s="1529"/>
      <c r="W67" s="1529"/>
      <c r="X67" s="1529"/>
      <c r="Y67" s="1529"/>
      <c r="Z67" s="1529"/>
      <c r="AA67" s="1529"/>
      <c r="AB67" s="1529"/>
      <c r="AC67" s="1529"/>
      <c r="AD67" s="1529"/>
      <c r="AE67" s="1529"/>
      <c r="AF67" s="1529"/>
      <c r="AG67" s="1529"/>
      <c r="AH67" s="1529"/>
      <c r="AI67" s="1529"/>
      <c r="AJ67" s="1529"/>
      <c r="AK67" s="1529"/>
      <c r="AL67" s="1529"/>
      <c r="AM67" s="1529"/>
      <c r="AN67" s="1529"/>
      <c r="AO67" s="1529"/>
      <c r="AP67" s="1529"/>
      <c r="AQ67" s="1529"/>
      <c r="AR67" s="1529"/>
      <c r="AS67" s="1529"/>
      <c r="AT67" s="1529"/>
      <c r="AU67" s="1529"/>
      <c r="AV67" s="1529"/>
      <c r="AW67" s="1529"/>
      <c r="AX67" s="1529"/>
      <c r="AY67" s="1530"/>
    </row>
    <row r="68" spans="1:51" ht="119.15" customHeight="1" thickBot="1" x14ac:dyDescent="0.2">
      <c r="A68" s="39"/>
      <c r="B68" s="1489" t="s">
        <v>128</v>
      </c>
      <c r="C68" s="1490"/>
      <c r="D68" s="1490"/>
      <c r="E68" s="1490"/>
      <c r="F68" s="1491"/>
      <c r="G68" s="1484" t="s">
        <v>1022</v>
      </c>
      <c r="H68" s="1485"/>
      <c r="I68" s="1485"/>
      <c r="J68" s="1485"/>
      <c r="K68" s="1485"/>
      <c r="L68" s="1485"/>
      <c r="M68" s="1485"/>
      <c r="N68" s="1485"/>
      <c r="O68" s="1485"/>
      <c r="P68" s="1485"/>
      <c r="Q68" s="1485"/>
      <c r="R68" s="1485"/>
      <c r="S68" s="1485"/>
      <c r="T68" s="1485"/>
      <c r="U68" s="1485"/>
      <c r="V68" s="1485"/>
      <c r="W68" s="1485"/>
      <c r="X68" s="1485"/>
      <c r="Y68" s="1485"/>
      <c r="Z68" s="1485"/>
      <c r="AA68" s="1485"/>
      <c r="AB68" s="1485"/>
      <c r="AC68" s="1485"/>
      <c r="AD68" s="1485"/>
      <c r="AE68" s="1485"/>
      <c r="AF68" s="1485"/>
      <c r="AG68" s="1485"/>
      <c r="AH68" s="1485"/>
      <c r="AI68" s="1485"/>
      <c r="AJ68" s="1485"/>
      <c r="AK68" s="1485"/>
      <c r="AL68" s="1485"/>
      <c r="AM68" s="1485"/>
      <c r="AN68" s="1485"/>
      <c r="AO68" s="1485"/>
      <c r="AP68" s="1485"/>
      <c r="AQ68" s="1485"/>
      <c r="AR68" s="1485"/>
      <c r="AS68" s="1485"/>
      <c r="AT68" s="1485"/>
      <c r="AU68" s="1485"/>
      <c r="AV68" s="1485"/>
      <c r="AW68" s="1485"/>
      <c r="AX68" s="1485"/>
      <c r="AY68" s="1486"/>
    </row>
    <row r="69" spans="1:51" ht="19.649999999999999" customHeight="1" x14ac:dyDescent="0.15">
      <c r="A69" s="39"/>
      <c r="B69" s="656" t="s">
        <v>70</v>
      </c>
      <c r="C69" s="657"/>
      <c r="D69" s="657"/>
      <c r="E69" s="657"/>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c r="AN69" s="657"/>
      <c r="AO69" s="657"/>
      <c r="AP69" s="657"/>
      <c r="AQ69" s="657"/>
      <c r="AR69" s="657"/>
      <c r="AS69" s="657"/>
      <c r="AT69" s="657"/>
      <c r="AU69" s="657"/>
      <c r="AV69" s="657"/>
      <c r="AW69" s="657"/>
      <c r="AX69" s="657"/>
      <c r="AY69" s="658"/>
    </row>
    <row r="70" spans="1:51" ht="182" customHeight="1" thickBot="1" x14ac:dyDescent="0.2">
      <c r="A70" s="39"/>
      <c r="B70" s="671"/>
      <c r="C70" s="1487"/>
      <c r="D70" s="1487"/>
      <c r="E70" s="1487"/>
      <c r="F70" s="1487"/>
      <c r="G70" s="1487"/>
      <c r="H70" s="1487"/>
      <c r="I70" s="1487"/>
      <c r="J70" s="1487"/>
      <c r="K70" s="1487"/>
      <c r="L70" s="1487"/>
      <c r="M70" s="1487"/>
      <c r="N70" s="1487"/>
      <c r="O70" s="1487"/>
      <c r="P70" s="1487"/>
      <c r="Q70" s="1487"/>
      <c r="R70" s="1487"/>
      <c r="S70" s="1487"/>
      <c r="T70" s="1487"/>
      <c r="U70" s="1487"/>
      <c r="V70" s="1487"/>
      <c r="W70" s="1487"/>
      <c r="X70" s="1487"/>
      <c r="Y70" s="1487"/>
      <c r="Z70" s="1487"/>
      <c r="AA70" s="1487"/>
      <c r="AB70" s="1487"/>
      <c r="AC70" s="1487"/>
      <c r="AD70" s="1487"/>
      <c r="AE70" s="1487"/>
      <c r="AF70" s="1487"/>
      <c r="AG70" s="1487"/>
      <c r="AH70" s="1487"/>
      <c r="AI70" s="1487"/>
      <c r="AJ70" s="1487"/>
      <c r="AK70" s="1487"/>
      <c r="AL70" s="1487"/>
      <c r="AM70" s="1487"/>
      <c r="AN70" s="1487"/>
      <c r="AO70" s="1487"/>
      <c r="AP70" s="1487"/>
      <c r="AQ70" s="1487"/>
      <c r="AR70" s="1487"/>
      <c r="AS70" s="1487"/>
      <c r="AT70" s="1487"/>
      <c r="AU70" s="1487"/>
      <c r="AV70" s="1487"/>
      <c r="AW70" s="1487"/>
      <c r="AX70" s="1487"/>
      <c r="AY70" s="1488"/>
    </row>
    <row r="71" spans="1:51" ht="19.649999999999999" customHeight="1" x14ac:dyDescent="0.15">
      <c r="A71" s="39"/>
      <c r="B71" s="674" t="s">
        <v>71</v>
      </c>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6"/>
    </row>
    <row r="72" spans="1:51" ht="20" customHeight="1" x14ac:dyDescent="0.15">
      <c r="A72" s="39"/>
      <c r="B72" s="10" t="s">
        <v>72</v>
      </c>
      <c r="C72" s="11"/>
      <c r="D72" s="11"/>
      <c r="E72" s="11"/>
      <c r="F72" s="11"/>
      <c r="G72" s="11"/>
      <c r="H72" s="11"/>
      <c r="I72" s="11"/>
      <c r="J72" s="11"/>
      <c r="K72" s="11"/>
      <c r="L72" s="12"/>
      <c r="M72" s="677"/>
      <c r="N72" s="678"/>
      <c r="O72" s="678"/>
      <c r="P72" s="678"/>
      <c r="Q72" s="678"/>
      <c r="R72" s="678"/>
      <c r="S72" s="678"/>
      <c r="T72" s="678"/>
      <c r="U72" s="678"/>
      <c r="V72" s="678"/>
      <c r="W72" s="678"/>
      <c r="X72" s="678"/>
      <c r="Y72" s="678"/>
      <c r="Z72" s="678"/>
      <c r="AA72" s="679"/>
      <c r="AB72" s="11" t="s">
        <v>73</v>
      </c>
      <c r="AC72" s="11"/>
      <c r="AD72" s="11"/>
      <c r="AE72" s="11"/>
      <c r="AF72" s="11"/>
      <c r="AG72" s="11"/>
      <c r="AH72" s="11"/>
      <c r="AI72" s="11"/>
      <c r="AJ72" s="11"/>
      <c r="AK72" s="12"/>
      <c r="AL72" s="677" t="s">
        <v>1021</v>
      </c>
      <c r="AM72" s="678"/>
      <c r="AN72" s="678"/>
      <c r="AO72" s="678"/>
      <c r="AP72" s="678"/>
      <c r="AQ72" s="678"/>
      <c r="AR72" s="678"/>
      <c r="AS72" s="678"/>
      <c r="AT72" s="678"/>
      <c r="AU72" s="678"/>
      <c r="AV72" s="678"/>
      <c r="AW72" s="678"/>
      <c r="AX72" s="678"/>
      <c r="AY72" s="681"/>
    </row>
    <row r="73" spans="1:51" ht="2.95" customHeight="1" x14ac:dyDescent="0.15">
      <c r="A73" s="38"/>
      <c r="B73" s="2"/>
      <c r="C73" s="2"/>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row>
    <row r="74" spans="1:51" ht="2.95" customHeight="1" thickBot="1" x14ac:dyDescent="0.2">
      <c r="A74" s="38"/>
      <c r="B74" s="3"/>
      <c r="C74" s="3"/>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c r="AD74" s="41"/>
      <c r="AE74" s="41"/>
      <c r="AF74" s="41"/>
      <c r="AG74" s="41"/>
      <c r="AH74" s="41"/>
      <c r="AI74" s="41"/>
      <c r="AJ74" s="41"/>
      <c r="AK74" s="41"/>
      <c r="AL74" s="41"/>
      <c r="AM74" s="41"/>
      <c r="AN74" s="41"/>
      <c r="AO74" s="41"/>
      <c r="AP74" s="41"/>
      <c r="AQ74" s="41"/>
      <c r="AR74" s="41"/>
      <c r="AS74" s="41"/>
      <c r="AT74" s="41"/>
      <c r="AU74" s="41"/>
      <c r="AV74" s="41"/>
      <c r="AW74" s="41"/>
      <c r="AX74" s="41"/>
      <c r="AY74" s="41"/>
    </row>
    <row r="75" spans="1:51" ht="385.55" customHeight="1" x14ac:dyDescent="0.15">
      <c r="A75" s="39"/>
      <c r="B75" s="682" t="s">
        <v>74</v>
      </c>
      <c r="C75" s="683"/>
      <c r="D75" s="683"/>
      <c r="E75" s="683"/>
      <c r="F75" s="683"/>
      <c r="G75" s="684"/>
      <c r="H75" s="1492" t="s">
        <v>1020</v>
      </c>
      <c r="I75" s="1493"/>
      <c r="J75" s="1493"/>
      <c r="K75" s="1493"/>
      <c r="L75" s="1493"/>
      <c r="M75" s="1493"/>
      <c r="N75" s="1493"/>
      <c r="O75" s="1493"/>
      <c r="P75" s="1493"/>
      <c r="Q75" s="1493"/>
      <c r="R75" s="1493"/>
      <c r="S75" s="1493"/>
      <c r="T75" s="1493"/>
      <c r="U75" s="1493"/>
      <c r="V75" s="1493"/>
      <c r="W75" s="1493"/>
      <c r="X75" s="1493"/>
      <c r="Y75" s="1493"/>
      <c r="Z75" s="1493"/>
      <c r="AA75" s="1493"/>
      <c r="AB75" s="1493"/>
      <c r="AC75" s="1493"/>
      <c r="AD75" s="1493"/>
      <c r="AE75" s="1493"/>
      <c r="AF75" s="1493"/>
      <c r="AG75" s="1493"/>
      <c r="AH75" s="1493"/>
      <c r="AI75" s="1493"/>
      <c r="AJ75" s="1493"/>
      <c r="AK75" s="1493"/>
      <c r="AL75" s="1493"/>
      <c r="AM75" s="1493"/>
      <c r="AN75" s="1493"/>
      <c r="AO75" s="1493"/>
      <c r="AP75" s="1493"/>
      <c r="AQ75" s="1493"/>
      <c r="AR75" s="1493"/>
      <c r="AS75" s="1493"/>
      <c r="AT75" s="1493"/>
      <c r="AU75" s="1493"/>
      <c r="AV75" s="1493"/>
      <c r="AW75" s="1493"/>
      <c r="AX75" s="1493"/>
      <c r="AY75" s="1494"/>
    </row>
    <row r="76" spans="1:51" ht="348.9" customHeight="1" x14ac:dyDescent="0.15">
      <c r="B76" s="685"/>
      <c r="C76" s="686"/>
      <c r="D76" s="686"/>
      <c r="E76" s="686"/>
      <c r="F76" s="686"/>
      <c r="G76" s="687"/>
      <c r="H76" s="1495"/>
      <c r="I76" s="1496"/>
      <c r="J76" s="1496"/>
      <c r="K76" s="1496"/>
      <c r="L76" s="1496"/>
      <c r="M76" s="1496"/>
      <c r="N76" s="1496"/>
      <c r="O76" s="1496"/>
      <c r="P76" s="1496"/>
      <c r="Q76" s="1496"/>
      <c r="R76" s="1496"/>
      <c r="S76" s="1496"/>
      <c r="T76" s="1496"/>
      <c r="U76" s="1496"/>
      <c r="V76" s="1496"/>
      <c r="W76" s="1496"/>
      <c r="X76" s="1496"/>
      <c r="Y76" s="1496"/>
      <c r="Z76" s="1496"/>
      <c r="AA76" s="1496"/>
      <c r="AB76" s="1496"/>
      <c r="AC76" s="1496"/>
      <c r="AD76" s="1496"/>
      <c r="AE76" s="1496"/>
      <c r="AF76" s="1496"/>
      <c r="AG76" s="1496"/>
      <c r="AH76" s="1496"/>
      <c r="AI76" s="1496"/>
      <c r="AJ76" s="1496"/>
      <c r="AK76" s="1496"/>
      <c r="AL76" s="1496"/>
      <c r="AM76" s="1496"/>
      <c r="AN76" s="1496"/>
      <c r="AO76" s="1496"/>
      <c r="AP76" s="1496"/>
      <c r="AQ76" s="1496"/>
      <c r="AR76" s="1496"/>
      <c r="AS76" s="1496"/>
      <c r="AT76" s="1496"/>
      <c r="AU76" s="1496"/>
      <c r="AV76" s="1496"/>
      <c r="AW76" s="1496"/>
      <c r="AX76" s="1496"/>
      <c r="AY76" s="1497"/>
    </row>
    <row r="77" spans="1:51" ht="324" customHeight="1" thickBot="1" x14ac:dyDescent="0.2">
      <c r="B77" s="685"/>
      <c r="C77" s="686"/>
      <c r="D77" s="686"/>
      <c r="E77" s="686"/>
      <c r="F77" s="686"/>
      <c r="G77" s="687"/>
      <c r="H77" s="1498"/>
      <c r="I77" s="1499"/>
      <c r="J77" s="1499"/>
      <c r="K77" s="1499"/>
      <c r="L77" s="1499"/>
      <c r="M77" s="1499"/>
      <c r="N77" s="1499"/>
      <c r="O77" s="1499"/>
      <c r="P77" s="1499"/>
      <c r="Q77" s="1499"/>
      <c r="R77" s="1499"/>
      <c r="S77" s="1499"/>
      <c r="T77" s="1499"/>
      <c r="U77" s="1499"/>
      <c r="V77" s="1499"/>
      <c r="W77" s="1499"/>
      <c r="X77" s="1499"/>
      <c r="Y77" s="1499"/>
      <c r="Z77" s="1499"/>
      <c r="AA77" s="1499"/>
      <c r="AB77" s="1499"/>
      <c r="AC77" s="1499"/>
      <c r="AD77" s="1499"/>
      <c r="AE77" s="1499"/>
      <c r="AF77" s="1499"/>
      <c r="AG77" s="1499"/>
      <c r="AH77" s="1499"/>
      <c r="AI77" s="1499"/>
      <c r="AJ77" s="1499"/>
      <c r="AK77" s="1499"/>
      <c r="AL77" s="1499"/>
      <c r="AM77" s="1499"/>
      <c r="AN77" s="1499"/>
      <c r="AO77" s="1499"/>
      <c r="AP77" s="1499"/>
      <c r="AQ77" s="1499"/>
      <c r="AR77" s="1499"/>
      <c r="AS77" s="1499"/>
      <c r="AT77" s="1499"/>
      <c r="AU77" s="1499"/>
      <c r="AV77" s="1499"/>
      <c r="AW77" s="1499"/>
      <c r="AX77" s="1499"/>
      <c r="AY77" s="1500"/>
    </row>
    <row r="78" spans="1:51" ht="2.95" customHeight="1" x14ac:dyDescent="0.15">
      <c r="B78" s="21"/>
      <c r="C78" s="21"/>
      <c r="D78" s="21"/>
      <c r="E78" s="21"/>
      <c r="F78" s="21"/>
      <c r="G78" s="21"/>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row>
    <row r="79" spans="1:51" ht="2.95" customHeight="1" thickBot="1" x14ac:dyDescent="0.2">
      <c r="B79" s="22"/>
      <c r="C79" s="22"/>
      <c r="D79" s="22"/>
      <c r="E79" s="22"/>
      <c r="F79" s="22"/>
      <c r="G79" s="22"/>
      <c r="H79" s="23"/>
      <c r="I79" s="23"/>
      <c r="J79" s="23"/>
      <c r="K79" s="23"/>
      <c r="L79" s="23"/>
      <c r="M79" s="23"/>
      <c r="N79" s="23"/>
      <c r="O79" s="23"/>
      <c r="P79" s="23"/>
      <c r="Q79" s="23"/>
      <c r="R79" s="23"/>
      <c r="S79" s="23"/>
      <c r="T79" s="23"/>
      <c r="U79" s="23"/>
      <c r="V79" s="23"/>
      <c r="W79" s="23"/>
      <c r="X79" s="23"/>
      <c r="Y79" s="23"/>
      <c r="Z79" s="23"/>
      <c r="AA79" s="23"/>
      <c r="AB79" s="23"/>
      <c r="AC79" s="23"/>
      <c r="AD79" s="23"/>
      <c r="AE79" s="23"/>
      <c r="AF79" s="23"/>
      <c r="AG79" s="23"/>
      <c r="AH79" s="23"/>
      <c r="AI79" s="23"/>
      <c r="AJ79" s="23"/>
      <c r="AK79" s="23"/>
      <c r="AL79" s="23"/>
      <c r="AM79" s="23"/>
      <c r="AN79" s="23"/>
      <c r="AO79" s="23"/>
      <c r="AP79" s="23"/>
      <c r="AQ79" s="23"/>
      <c r="AR79" s="23"/>
      <c r="AS79" s="23"/>
      <c r="AT79" s="23"/>
      <c r="AU79" s="23"/>
      <c r="AV79" s="23"/>
      <c r="AW79" s="23"/>
      <c r="AX79" s="23"/>
      <c r="AY79" s="23"/>
    </row>
    <row r="80" spans="1:51" s="116" customFormat="1" ht="24.75" customHeight="1" x14ac:dyDescent="0.15">
      <c r="A80" s="33"/>
      <c r="B80" s="688" t="s">
        <v>120</v>
      </c>
      <c r="C80" s="689"/>
      <c r="D80" s="689"/>
      <c r="E80" s="689"/>
      <c r="F80" s="689"/>
      <c r="G80" s="690"/>
      <c r="H80" s="1524" t="s">
        <v>1019</v>
      </c>
      <c r="I80" s="1525"/>
      <c r="J80" s="1525"/>
      <c r="K80" s="1525"/>
      <c r="L80" s="1525"/>
      <c r="M80" s="1525"/>
      <c r="N80" s="1525"/>
      <c r="O80" s="1525"/>
      <c r="P80" s="1525"/>
      <c r="Q80" s="1525"/>
      <c r="R80" s="1525"/>
      <c r="S80" s="1525"/>
      <c r="T80" s="1525"/>
      <c r="U80" s="1525"/>
      <c r="V80" s="1525"/>
      <c r="W80" s="1525"/>
      <c r="X80" s="1525"/>
      <c r="Y80" s="1525"/>
      <c r="Z80" s="1525"/>
      <c r="AA80" s="1525"/>
      <c r="AB80" s="1525"/>
      <c r="AC80" s="1526"/>
      <c r="AD80" s="736" t="s">
        <v>756</v>
      </c>
      <c r="AE80" s="737"/>
      <c r="AF80" s="737"/>
      <c r="AG80" s="737"/>
      <c r="AH80" s="737"/>
      <c r="AI80" s="737"/>
      <c r="AJ80" s="737"/>
      <c r="AK80" s="737"/>
      <c r="AL80" s="737"/>
      <c r="AM80" s="737"/>
      <c r="AN80" s="737"/>
      <c r="AO80" s="737"/>
      <c r="AP80" s="737"/>
      <c r="AQ80" s="737"/>
      <c r="AR80" s="737"/>
      <c r="AS80" s="737"/>
      <c r="AT80" s="737"/>
      <c r="AU80" s="737"/>
      <c r="AV80" s="737"/>
      <c r="AW80" s="737"/>
      <c r="AX80" s="737"/>
      <c r="AY80" s="738"/>
    </row>
    <row r="81" spans="1:51" s="116" customFormat="1" ht="24.75" customHeight="1" x14ac:dyDescent="0.15">
      <c r="A81" s="33"/>
      <c r="B81" s="688"/>
      <c r="C81" s="689"/>
      <c r="D81" s="689"/>
      <c r="E81" s="689"/>
      <c r="F81" s="689"/>
      <c r="G81" s="690"/>
      <c r="H81" s="1527" t="s">
        <v>37</v>
      </c>
      <c r="I81" s="1109"/>
      <c r="J81" s="1109"/>
      <c r="K81" s="1109"/>
      <c r="L81" s="1110"/>
      <c r="M81" s="1398" t="s">
        <v>76</v>
      </c>
      <c r="N81" s="1109"/>
      <c r="O81" s="1109"/>
      <c r="P81" s="1109"/>
      <c r="Q81" s="1109"/>
      <c r="R81" s="1109"/>
      <c r="S81" s="1109"/>
      <c r="T81" s="1109"/>
      <c r="U81" s="1109"/>
      <c r="V81" s="1109"/>
      <c r="W81" s="1109"/>
      <c r="X81" s="1109"/>
      <c r="Y81" s="1110"/>
      <c r="Z81" s="714" t="s">
        <v>77</v>
      </c>
      <c r="AA81" s="715"/>
      <c r="AB81" s="715"/>
      <c r="AC81" s="716"/>
      <c r="AD81" s="1397" t="s">
        <v>37</v>
      </c>
      <c r="AE81" s="1254"/>
      <c r="AF81" s="1254"/>
      <c r="AG81" s="1254"/>
      <c r="AH81" s="1254"/>
      <c r="AI81" s="1398" t="s">
        <v>76</v>
      </c>
      <c r="AJ81" s="1109"/>
      <c r="AK81" s="1109"/>
      <c r="AL81" s="1109"/>
      <c r="AM81" s="1109"/>
      <c r="AN81" s="1109"/>
      <c r="AO81" s="1109"/>
      <c r="AP81" s="1109"/>
      <c r="AQ81" s="1109"/>
      <c r="AR81" s="1109"/>
      <c r="AS81" s="1109"/>
      <c r="AT81" s="1109"/>
      <c r="AU81" s="1110"/>
      <c r="AV81" s="714" t="s">
        <v>77</v>
      </c>
      <c r="AW81" s="715"/>
      <c r="AX81" s="715"/>
      <c r="AY81" s="717"/>
    </row>
    <row r="82" spans="1:51" s="116" customFormat="1" ht="24.75" customHeight="1" x14ac:dyDescent="0.15">
      <c r="A82" s="33"/>
      <c r="B82" s="688"/>
      <c r="C82" s="689"/>
      <c r="D82" s="689"/>
      <c r="E82" s="689"/>
      <c r="F82" s="689"/>
      <c r="G82" s="690"/>
      <c r="H82" s="1650" t="s">
        <v>1018</v>
      </c>
      <c r="I82" s="1651"/>
      <c r="J82" s="1651"/>
      <c r="K82" s="1651"/>
      <c r="L82" s="1652"/>
      <c r="M82" s="1518" t="s">
        <v>1010</v>
      </c>
      <c r="N82" s="1519"/>
      <c r="O82" s="1519"/>
      <c r="P82" s="1519"/>
      <c r="Q82" s="1519"/>
      <c r="R82" s="1519"/>
      <c r="S82" s="1519"/>
      <c r="T82" s="1519"/>
      <c r="U82" s="1519"/>
      <c r="V82" s="1519"/>
      <c r="W82" s="1519"/>
      <c r="X82" s="1519"/>
      <c r="Y82" s="1520"/>
      <c r="Z82" s="1402">
        <v>3</v>
      </c>
      <c r="AA82" s="1403"/>
      <c r="AB82" s="1403"/>
      <c r="AC82" s="1523"/>
      <c r="AD82" s="1406"/>
      <c r="AE82" s="1360"/>
      <c r="AF82" s="1360"/>
      <c r="AG82" s="1360"/>
      <c r="AH82" s="1361"/>
      <c r="AI82" s="725"/>
      <c r="AJ82" s="720"/>
      <c r="AK82" s="720"/>
      <c r="AL82" s="720"/>
      <c r="AM82" s="720"/>
      <c r="AN82" s="720"/>
      <c r="AO82" s="720"/>
      <c r="AP82" s="720"/>
      <c r="AQ82" s="720"/>
      <c r="AR82" s="720"/>
      <c r="AS82" s="720"/>
      <c r="AT82" s="720"/>
      <c r="AU82" s="721"/>
      <c r="AV82" s="1407"/>
      <c r="AW82" s="1408"/>
      <c r="AX82" s="1408"/>
      <c r="AY82" s="1410"/>
    </row>
    <row r="83" spans="1:51" s="116" customFormat="1" ht="24.75" customHeight="1" x14ac:dyDescent="0.15">
      <c r="A83" s="33"/>
      <c r="B83" s="688"/>
      <c r="C83" s="689"/>
      <c r="D83" s="689"/>
      <c r="E83" s="689"/>
      <c r="F83" s="689"/>
      <c r="G83" s="690"/>
      <c r="H83" s="1522" t="s">
        <v>981</v>
      </c>
      <c r="I83" s="1377"/>
      <c r="J83" s="1377"/>
      <c r="K83" s="1377"/>
      <c r="L83" s="1378"/>
      <c r="M83" s="710" t="s">
        <v>1017</v>
      </c>
      <c r="N83" s="1400"/>
      <c r="O83" s="1400"/>
      <c r="P83" s="1400"/>
      <c r="Q83" s="1400"/>
      <c r="R83" s="1400"/>
      <c r="S83" s="1400"/>
      <c r="T83" s="1400"/>
      <c r="U83" s="1400"/>
      <c r="V83" s="1400"/>
      <c r="W83" s="1400"/>
      <c r="X83" s="1400"/>
      <c r="Y83" s="1401"/>
      <c r="Z83" s="1402">
        <v>3</v>
      </c>
      <c r="AA83" s="1403"/>
      <c r="AB83" s="1403"/>
      <c r="AC83" s="1523"/>
      <c r="AD83" s="1399"/>
      <c r="AE83" s="1371"/>
      <c r="AF83" s="1371"/>
      <c r="AG83" s="1371"/>
      <c r="AH83" s="1372"/>
      <c r="AI83" s="710"/>
      <c r="AJ83" s="705"/>
      <c r="AK83" s="705"/>
      <c r="AL83" s="705"/>
      <c r="AM83" s="705"/>
      <c r="AN83" s="705"/>
      <c r="AO83" s="705"/>
      <c r="AP83" s="705"/>
      <c r="AQ83" s="705"/>
      <c r="AR83" s="705"/>
      <c r="AS83" s="705"/>
      <c r="AT83" s="705"/>
      <c r="AU83" s="706"/>
      <c r="AV83" s="1402"/>
      <c r="AW83" s="1403"/>
      <c r="AX83" s="1403"/>
      <c r="AY83" s="1405"/>
    </row>
    <row r="84" spans="1:51" s="116" customFormat="1" ht="24.75" customHeight="1" x14ac:dyDescent="0.15">
      <c r="A84" s="33"/>
      <c r="B84" s="688"/>
      <c r="C84" s="689"/>
      <c r="D84" s="689"/>
      <c r="E84" s="689"/>
      <c r="F84" s="689"/>
      <c r="G84" s="690"/>
      <c r="H84" s="1399" t="s">
        <v>990</v>
      </c>
      <c r="I84" s="1371"/>
      <c r="J84" s="1371"/>
      <c r="K84" s="1371"/>
      <c r="L84" s="1372"/>
      <c r="M84" s="710" t="s">
        <v>1016</v>
      </c>
      <c r="N84" s="1400"/>
      <c r="O84" s="1400"/>
      <c r="P84" s="1400"/>
      <c r="Q84" s="1400"/>
      <c r="R84" s="1400"/>
      <c r="S84" s="1400"/>
      <c r="T84" s="1400"/>
      <c r="U84" s="1400"/>
      <c r="V84" s="1400"/>
      <c r="W84" s="1400"/>
      <c r="X84" s="1400"/>
      <c r="Y84" s="1401"/>
      <c r="Z84" s="1402">
        <v>2</v>
      </c>
      <c r="AA84" s="1403"/>
      <c r="AB84" s="1403"/>
      <c r="AC84" s="1523"/>
      <c r="AD84" s="1399"/>
      <c r="AE84" s="1371"/>
      <c r="AF84" s="1371"/>
      <c r="AG84" s="1371"/>
      <c r="AH84" s="1372"/>
      <c r="AI84" s="710"/>
      <c r="AJ84" s="705"/>
      <c r="AK84" s="705"/>
      <c r="AL84" s="705"/>
      <c r="AM84" s="705"/>
      <c r="AN84" s="705"/>
      <c r="AO84" s="705"/>
      <c r="AP84" s="705"/>
      <c r="AQ84" s="705"/>
      <c r="AR84" s="705"/>
      <c r="AS84" s="705"/>
      <c r="AT84" s="705"/>
      <c r="AU84" s="706"/>
      <c r="AV84" s="1402"/>
      <c r="AW84" s="1403"/>
      <c r="AX84" s="1403"/>
      <c r="AY84" s="1405"/>
    </row>
    <row r="85" spans="1:51" s="116" customFormat="1" ht="24.75" customHeight="1" x14ac:dyDescent="0.15">
      <c r="A85" s="33"/>
      <c r="B85" s="688"/>
      <c r="C85" s="689"/>
      <c r="D85" s="689"/>
      <c r="E85" s="689"/>
      <c r="F85" s="689"/>
      <c r="G85" s="690"/>
      <c r="H85" s="1515"/>
      <c r="I85" s="1516"/>
      <c r="J85" s="1516"/>
      <c r="K85" s="1516"/>
      <c r="L85" s="1517"/>
      <c r="M85" s="1653"/>
      <c r="N85" s="1654"/>
      <c r="O85" s="1654"/>
      <c r="P85" s="1654"/>
      <c r="Q85" s="1654"/>
      <c r="R85" s="1654"/>
      <c r="S85" s="1654"/>
      <c r="T85" s="1654"/>
      <c r="U85" s="1654"/>
      <c r="V85" s="1654"/>
      <c r="W85" s="1654"/>
      <c r="X85" s="1654"/>
      <c r="Y85" s="1655"/>
      <c r="Z85" s="1402"/>
      <c r="AA85" s="1403"/>
      <c r="AB85" s="1403"/>
      <c r="AC85" s="1404"/>
      <c r="AD85" s="1399"/>
      <c r="AE85" s="1371"/>
      <c r="AF85" s="1371"/>
      <c r="AG85" s="1371"/>
      <c r="AH85" s="1372"/>
      <c r="AI85" s="710"/>
      <c r="AJ85" s="705"/>
      <c r="AK85" s="705"/>
      <c r="AL85" s="705"/>
      <c r="AM85" s="705"/>
      <c r="AN85" s="705"/>
      <c r="AO85" s="705"/>
      <c r="AP85" s="705"/>
      <c r="AQ85" s="705"/>
      <c r="AR85" s="705"/>
      <c r="AS85" s="705"/>
      <c r="AT85" s="705"/>
      <c r="AU85" s="706"/>
      <c r="AV85" s="1402"/>
      <c r="AW85" s="1403"/>
      <c r="AX85" s="1403"/>
      <c r="AY85" s="1405"/>
    </row>
    <row r="86" spans="1:51" s="116" customFormat="1" ht="24.75" customHeight="1" x14ac:dyDescent="0.15">
      <c r="A86" s="33"/>
      <c r="B86" s="688"/>
      <c r="C86" s="689"/>
      <c r="D86" s="689"/>
      <c r="E86" s="689"/>
      <c r="F86" s="689"/>
      <c r="G86" s="690"/>
      <c r="H86" s="1399"/>
      <c r="I86" s="1371"/>
      <c r="J86" s="1371"/>
      <c r="K86" s="1371"/>
      <c r="L86" s="1372"/>
      <c r="M86" s="710"/>
      <c r="N86" s="705"/>
      <c r="O86" s="705"/>
      <c r="P86" s="705"/>
      <c r="Q86" s="705"/>
      <c r="R86" s="705"/>
      <c r="S86" s="705"/>
      <c r="T86" s="705"/>
      <c r="U86" s="705"/>
      <c r="V86" s="705"/>
      <c r="W86" s="705"/>
      <c r="X86" s="705"/>
      <c r="Y86" s="706"/>
      <c r="Z86" s="1402"/>
      <c r="AA86" s="1403"/>
      <c r="AB86" s="1403"/>
      <c r="AC86" s="1403"/>
      <c r="AD86" s="1399"/>
      <c r="AE86" s="1371"/>
      <c r="AF86" s="1371"/>
      <c r="AG86" s="1371"/>
      <c r="AH86" s="1372"/>
      <c r="AI86" s="710"/>
      <c r="AJ86" s="705"/>
      <c r="AK86" s="705"/>
      <c r="AL86" s="705"/>
      <c r="AM86" s="705"/>
      <c r="AN86" s="705"/>
      <c r="AO86" s="705"/>
      <c r="AP86" s="705"/>
      <c r="AQ86" s="705"/>
      <c r="AR86" s="705"/>
      <c r="AS86" s="705"/>
      <c r="AT86" s="705"/>
      <c r="AU86" s="706"/>
      <c r="AV86" s="1402"/>
      <c r="AW86" s="1403"/>
      <c r="AX86" s="1403"/>
      <c r="AY86" s="1405"/>
    </row>
    <row r="87" spans="1:51" s="116" customFormat="1" ht="24.75" customHeight="1" x14ac:dyDescent="0.15">
      <c r="A87" s="33"/>
      <c r="B87" s="688"/>
      <c r="C87" s="689"/>
      <c r="D87" s="689"/>
      <c r="E87" s="689"/>
      <c r="F87" s="689"/>
      <c r="G87" s="690"/>
      <c r="H87" s="1399"/>
      <c r="I87" s="1371"/>
      <c r="J87" s="1371"/>
      <c r="K87" s="1371"/>
      <c r="L87" s="1372"/>
      <c r="M87" s="710"/>
      <c r="N87" s="705"/>
      <c r="O87" s="705"/>
      <c r="P87" s="705"/>
      <c r="Q87" s="705"/>
      <c r="R87" s="705"/>
      <c r="S87" s="705"/>
      <c r="T87" s="705"/>
      <c r="U87" s="705"/>
      <c r="V87" s="705"/>
      <c r="W87" s="705"/>
      <c r="X87" s="705"/>
      <c r="Y87" s="706"/>
      <c r="Z87" s="1402"/>
      <c r="AA87" s="1403"/>
      <c r="AB87" s="1403"/>
      <c r="AC87" s="1403"/>
      <c r="AD87" s="1399"/>
      <c r="AE87" s="1371"/>
      <c r="AF87" s="1371"/>
      <c r="AG87" s="1371"/>
      <c r="AH87" s="1372"/>
      <c r="AI87" s="710"/>
      <c r="AJ87" s="705"/>
      <c r="AK87" s="705"/>
      <c r="AL87" s="705"/>
      <c r="AM87" s="705"/>
      <c r="AN87" s="705"/>
      <c r="AO87" s="705"/>
      <c r="AP87" s="705"/>
      <c r="AQ87" s="705"/>
      <c r="AR87" s="705"/>
      <c r="AS87" s="705"/>
      <c r="AT87" s="705"/>
      <c r="AU87" s="706"/>
      <c r="AV87" s="1402"/>
      <c r="AW87" s="1403"/>
      <c r="AX87" s="1403"/>
      <c r="AY87" s="1405"/>
    </row>
    <row r="88" spans="1:51" s="116" customFormat="1" ht="24.75" customHeight="1" x14ac:dyDescent="0.15">
      <c r="A88" s="33"/>
      <c r="B88" s="688"/>
      <c r="C88" s="689"/>
      <c r="D88" s="689"/>
      <c r="E88" s="689"/>
      <c r="F88" s="689"/>
      <c r="G88" s="690"/>
      <c r="H88" s="1399"/>
      <c r="I88" s="1371"/>
      <c r="J88" s="1371"/>
      <c r="K88" s="1371"/>
      <c r="L88" s="1372"/>
      <c r="M88" s="710"/>
      <c r="N88" s="705"/>
      <c r="O88" s="705"/>
      <c r="P88" s="705"/>
      <c r="Q88" s="705"/>
      <c r="R88" s="705"/>
      <c r="S88" s="705"/>
      <c r="T88" s="705"/>
      <c r="U88" s="705"/>
      <c r="V88" s="705"/>
      <c r="W88" s="705"/>
      <c r="X88" s="705"/>
      <c r="Y88" s="706"/>
      <c r="Z88" s="1402"/>
      <c r="AA88" s="1403"/>
      <c r="AB88" s="1403"/>
      <c r="AC88" s="1403"/>
      <c r="AD88" s="1399"/>
      <c r="AE88" s="1371"/>
      <c r="AF88" s="1371"/>
      <c r="AG88" s="1371"/>
      <c r="AH88" s="1372"/>
      <c r="AI88" s="710"/>
      <c r="AJ88" s="705"/>
      <c r="AK88" s="705"/>
      <c r="AL88" s="705"/>
      <c r="AM88" s="705"/>
      <c r="AN88" s="705"/>
      <c r="AO88" s="705"/>
      <c r="AP88" s="705"/>
      <c r="AQ88" s="705"/>
      <c r="AR88" s="705"/>
      <c r="AS88" s="705"/>
      <c r="AT88" s="705"/>
      <c r="AU88" s="706"/>
      <c r="AV88" s="1402"/>
      <c r="AW88" s="1403"/>
      <c r="AX88" s="1403"/>
      <c r="AY88" s="1405"/>
    </row>
    <row r="89" spans="1:51" s="116" customFormat="1" ht="24.75" customHeight="1" x14ac:dyDescent="0.15">
      <c r="A89" s="33"/>
      <c r="B89" s="688"/>
      <c r="C89" s="689"/>
      <c r="D89" s="689"/>
      <c r="E89" s="689"/>
      <c r="F89" s="689"/>
      <c r="G89" s="690"/>
      <c r="H89" s="1422"/>
      <c r="I89" s="1356"/>
      <c r="J89" s="1356"/>
      <c r="K89" s="1356"/>
      <c r="L89" s="1357"/>
      <c r="M89" s="730"/>
      <c r="N89" s="1423"/>
      <c r="O89" s="1423"/>
      <c r="P89" s="1423"/>
      <c r="Q89" s="1423"/>
      <c r="R89" s="1423"/>
      <c r="S89" s="1423"/>
      <c r="T89" s="1423"/>
      <c r="U89" s="1423"/>
      <c r="V89" s="1423"/>
      <c r="W89" s="1423"/>
      <c r="X89" s="1423"/>
      <c r="Y89" s="1424"/>
      <c r="Z89" s="1420"/>
      <c r="AA89" s="1421"/>
      <c r="AB89" s="1421"/>
      <c r="AC89" s="1421"/>
      <c r="AD89" s="1422"/>
      <c r="AE89" s="1356"/>
      <c r="AF89" s="1356"/>
      <c r="AG89" s="1356"/>
      <c r="AH89" s="1357"/>
      <c r="AI89" s="730"/>
      <c r="AJ89" s="1423"/>
      <c r="AK89" s="1423"/>
      <c r="AL89" s="1423"/>
      <c r="AM89" s="1423"/>
      <c r="AN89" s="1423"/>
      <c r="AO89" s="1423"/>
      <c r="AP89" s="1423"/>
      <c r="AQ89" s="1423"/>
      <c r="AR89" s="1423"/>
      <c r="AS89" s="1423"/>
      <c r="AT89" s="1423"/>
      <c r="AU89" s="1424"/>
      <c r="AV89" s="1420"/>
      <c r="AW89" s="1421"/>
      <c r="AX89" s="1421"/>
      <c r="AY89" s="1425"/>
    </row>
    <row r="90" spans="1:51" s="116" customFormat="1" ht="24.75" customHeight="1" thickBot="1" x14ac:dyDescent="0.2">
      <c r="A90" s="33"/>
      <c r="B90" s="688"/>
      <c r="C90" s="689"/>
      <c r="D90" s="689"/>
      <c r="E90" s="689"/>
      <c r="F90" s="689"/>
      <c r="G90" s="690"/>
      <c r="H90" s="1426" t="s">
        <v>21</v>
      </c>
      <c r="I90" s="1109"/>
      <c r="J90" s="1109"/>
      <c r="K90" s="1109"/>
      <c r="L90" s="1109"/>
      <c r="M90" s="742"/>
      <c r="N90" s="1219"/>
      <c r="O90" s="1219"/>
      <c r="P90" s="1219"/>
      <c r="Q90" s="1219"/>
      <c r="R90" s="1219"/>
      <c r="S90" s="1219"/>
      <c r="T90" s="1219"/>
      <c r="U90" s="1219"/>
      <c r="V90" s="1219"/>
      <c r="W90" s="1219"/>
      <c r="X90" s="1219"/>
      <c r="Y90" s="1220"/>
      <c r="Z90" s="1427">
        <f>SUM(Z82:AC89)</f>
        <v>8</v>
      </c>
      <c r="AA90" s="1428"/>
      <c r="AB90" s="1428"/>
      <c r="AC90" s="1429"/>
      <c r="AD90" s="1426" t="s">
        <v>21</v>
      </c>
      <c r="AE90" s="1109"/>
      <c r="AF90" s="1109"/>
      <c r="AG90" s="1109"/>
      <c r="AH90" s="1109"/>
      <c r="AI90" s="742"/>
      <c r="AJ90" s="1219"/>
      <c r="AK90" s="1219"/>
      <c r="AL90" s="1219"/>
      <c r="AM90" s="1219"/>
      <c r="AN90" s="1219"/>
      <c r="AO90" s="1219"/>
      <c r="AP90" s="1219"/>
      <c r="AQ90" s="1219"/>
      <c r="AR90" s="1219"/>
      <c r="AS90" s="1219"/>
      <c r="AT90" s="1219"/>
      <c r="AU90" s="1220"/>
      <c r="AV90" s="1427">
        <f>SUM(AV82:AY89)</f>
        <v>0</v>
      </c>
      <c r="AW90" s="1428"/>
      <c r="AX90" s="1428"/>
      <c r="AY90" s="1430"/>
    </row>
    <row r="91" spans="1:51" s="116" customFormat="1" ht="25.2" customHeight="1" x14ac:dyDescent="0.15">
      <c r="A91" s="33"/>
      <c r="B91" s="688"/>
      <c r="C91" s="689"/>
      <c r="D91" s="689"/>
      <c r="E91" s="689"/>
      <c r="F91" s="689"/>
      <c r="G91" s="690"/>
      <c r="H91" s="1524" t="s">
        <v>1015</v>
      </c>
      <c r="I91" s="1525"/>
      <c r="J91" s="1525"/>
      <c r="K91" s="1525"/>
      <c r="L91" s="1525"/>
      <c r="M91" s="1525"/>
      <c r="N91" s="1525"/>
      <c r="O91" s="1525"/>
      <c r="P91" s="1525"/>
      <c r="Q91" s="1525"/>
      <c r="R91" s="1525"/>
      <c r="S91" s="1525"/>
      <c r="T91" s="1525"/>
      <c r="U91" s="1525"/>
      <c r="V91" s="1525"/>
      <c r="W91" s="1525"/>
      <c r="X91" s="1525"/>
      <c r="Y91" s="1525"/>
      <c r="Z91" s="1525"/>
      <c r="AA91" s="1525"/>
      <c r="AB91" s="1525"/>
      <c r="AC91" s="1526"/>
      <c r="AD91" s="736" t="s">
        <v>976</v>
      </c>
      <c r="AE91" s="737"/>
      <c r="AF91" s="737"/>
      <c r="AG91" s="737"/>
      <c r="AH91" s="737"/>
      <c r="AI91" s="737"/>
      <c r="AJ91" s="737"/>
      <c r="AK91" s="737"/>
      <c r="AL91" s="737"/>
      <c r="AM91" s="737"/>
      <c r="AN91" s="737"/>
      <c r="AO91" s="737"/>
      <c r="AP91" s="737"/>
      <c r="AQ91" s="737"/>
      <c r="AR91" s="737"/>
      <c r="AS91" s="737"/>
      <c r="AT91" s="737"/>
      <c r="AU91" s="737"/>
      <c r="AV91" s="737"/>
      <c r="AW91" s="737"/>
      <c r="AX91" s="737"/>
      <c r="AY91" s="738"/>
    </row>
    <row r="92" spans="1:51" s="116" customFormat="1" ht="25.55" customHeight="1" x14ac:dyDescent="0.15">
      <c r="A92" s="33"/>
      <c r="B92" s="688"/>
      <c r="C92" s="689"/>
      <c r="D92" s="689"/>
      <c r="E92" s="689"/>
      <c r="F92" s="689"/>
      <c r="G92" s="690"/>
      <c r="H92" s="1527" t="s">
        <v>37</v>
      </c>
      <c r="I92" s="1109"/>
      <c r="J92" s="1109"/>
      <c r="K92" s="1109"/>
      <c r="L92" s="1110"/>
      <c r="M92" s="1398" t="s">
        <v>76</v>
      </c>
      <c r="N92" s="1109"/>
      <c r="O92" s="1109"/>
      <c r="P92" s="1109"/>
      <c r="Q92" s="1109"/>
      <c r="R92" s="1109"/>
      <c r="S92" s="1109"/>
      <c r="T92" s="1109"/>
      <c r="U92" s="1109"/>
      <c r="V92" s="1109"/>
      <c r="W92" s="1109"/>
      <c r="X92" s="1109"/>
      <c r="Y92" s="1110"/>
      <c r="Z92" s="714" t="s">
        <v>77</v>
      </c>
      <c r="AA92" s="715"/>
      <c r="AB92" s="715"/>
      <c r="AC92" s="716"/>
      <c r="AD92" s="1397" t="s">
        <v>37</v>
      </c>
      <c r="AE92" s="1254"/>
      <c r="AF92" s="1254"/>
      <c r="AG92" s="1254"/>
      <c r="AH92" s="1254"/>
      <c r="AI92" s="1398" t="s">
        <v>76</v>
      </c>
      <c r="AJ92" s="1109"/>
      <c r="AK92" s="1109"/>
      <c r="AL92" s="1109"/>
      <c r="AM92" s="1109"/>
      <c r="AN92" s="1109"/>
      <c r="AO92" s="1109"/>
      <c r="AP92" s="1109"/>
      <c r="AQ92" s="1109"/>
      <c r="AR92" s="1109"/>
      <c r="AS92" s="1109"/>
      <c r="AT92" s="1109"/>
      <c r="AU92" s="1110"/>
      <c r="AV92" s="714" t="s">
        <v>77</v>
      </c>
      <c r="AW92" s="715"/>
      <c r="AX92" s="715"/>
      <c r="AY92" s="717"/>
    </row>
    <row r="93" spans="1:51" s="116" customFormat="1" ht="24.75" customHeight="1" x14ac:dyDescent="0.15">
      <c r="A93" s="33"/>
      <c r="B93" s="688"/>
      <c r="C93" s="689"/>
      <c r="D93" s="689"/>
      <c r="E93" s="689"/>
      <c r="F93" s="689"/>
      <c r="G93" s="690"/>
      <c r="H93" s="1522" t="s">
        <v>981</v>
      </c>
      <c r="I93" s="1377"/>
      <c r="J93" s="1377"/>
      <c r="K93" s="1377"/>
      <c r="L93" s="1378"/>
      <c r="M93" s="710" t="s">
        <v>1014</v>
      </c>
      <c r="N93" s="1400"/>
      <c r="O93" s="1400"/>
      <c r="P93" s="1400"/>
      <c r="Q93" s="1400"/>
      <c r="R93" s="1400"/>
      <c r="S93" s="1400"/>
      <c r="T93" s="1400"/>
      <c r="U93" s="1400"/>
      <c r="V93" s="1400"/>
      <c r="W93" s="1400"/>
      <c r="X93" s="1400"/>
      <c r="Y93" s="1401"/>
      <c r="Z93" s="1402">
        <v>3</v>
      </c>
      <c r="AA93" s="1403"/>
      <c r="AB93" s="1403"/>
      <c r="AC93" s="1523"/>
      <c r="AD93" s="1406"/>
      <c r="AE93" s="1360"/>
      <c r="AF93" s="1360"/>
      <c r="AG93" s="1360"/>
      <c r="AH93" s="1361"/>
      <c r="AI93" s="725"/>
      <c r="AJ93" s="720"/>
      <c r="AK93" s="720"/>
      <c r="AL93" s="720"/>
      <c r="AM93" s="720"/>
      <c r="AN93" s="720"/>
      <c r="AO93" s="720"/>
      <c r="AP93" s="720"/>
      <c r="AQ93" s="720"/>
      <c r="AR93" s="720"/>
      <c r="AS93" s="720"/>
      <c r="AT93" s="720"/>
      <c r="AU93" s="721"/>
      <c r="AV93" s="1407"/>
      <c r="AW93" s="1408"/>
      <c r="AX93" s="1408"/>
      <c r="AY93" s="1410"/>
    </row>
    <row r="94" spans="1:51" s="116" customFormat="1" ht="24.75" customHeight="1" x14ac:dyDescent="0.15">
      <c r="A94" s="33"/>
      <c r="B94" s="688"/>
      <c r="C94" s="689"/>
      <c r="D94" s="689"/>
      <c r="E94" s="689"/>
      <c r="F94" s="689"/>
      <c r="G94" s="690"/>
      <c r="H94" s="1399" t="s">
        <v>990</v>
      </c>
      <c r="I94" s="1371"/>
      <c r="J94" s="1371"/>
      <c r="K94" s="1371"/>
      <c r="L94" s="1372"/>
      <c r="M94" s="710" t="s">
        <v>1013</v>
      </c>
      <c r="N94" s="705"/>
      <c r="O94" s="705"/>
      <c r="P94" s="705"/>
      <c r="Q94" s="705"/>
      <c r="R94" s="705"/>
      <c r="S94" s="705"/>
      <c r="T94" s="705"/>
      <c r="U94" s="705"/>
      <c r="V94" s="705"/>
      <c r="W94" s="705"/>
      <c r="X94" s="705"/>
      <c r="Y94" s="706"/>
      <c r="Z94" s="1402">
        <v>1</v>
      </c>
      <c r="AA94" s="1403"/>
      <c r="AB94" s="1403"/>
      <c r="AC94" s="1404"/>
      <c r="AD94" s="1399"/>
      <c r="AE94" s="1371"/>
      <c r="AF94" s="1371"/>
      <c r="AG94" s="1371"/>
      <c r="AH94" s="1372"/>
      <c r="AI94" s="710"/>
      <c r="AJ94" s="705"/>
      <c r="AK94" s="705"/>
      <c r="AL94" s="705"/>
      <c r="AM94" s="705"/>
      <c r="AN94" s="705"/>
      <c r="AO94" s="705"/>
      <c r="AP94" s="705"/>
      <c r="AQ94" s="705"/>
      <c r="AR94" s="705"/>
      <c r="AS94" s="705"/>
      <c r="AT94" s="705"/>
      <c r="AU94" s="706"/>
      <c r="AV94" s="1402"/>
      <c r="AW94" s="1403"/>
      <c r="AX94" s="1403"/>
      <c r="AY94" s="1405"/>
    </row>
    <row r="95" spans="1:51" s="116" customFormat="1" ht="24.75" customHeight="1" x14ac:dyDescent="0.15">
      <c r="A95" s="33"/>
      <c r="B95" s="688"/>
      <c r="C95" s="689"/>
      <c r="D95" s="689"/>
      <c r="E95" s="689"/>
      <c r="F95" s="689"/>
      <c r="G95" s="690"/>
      <c r="H95" s="1399"/>
      <c r="I95" s="1371"/>
      <c r="J95" s="1371"/>
      <c r="K95" s="1371"/>
      <c r="L95" s="1372"/>
      <c r="M95" s="710"/>
      <c r="N95" s="705"/>
      <c r="O95" s="705"/>
      <c r="P95" s="705"/>
      <c r="Q95" s="705"/>
      <c r="R95" s="705"/>
      <c r="S95" s="705"/>
      <c r="T95" s="705"/>
      <c r="U95" s="705"/>
      <c r="V95" s="705"/>
      <c r="W95" s="705"/>
      <c r="X95" s="705"/>
      <c r="Y95" s="706"/>
      <c r="Z95" s="1402"/>
      <c r="AA95" s="1403"/>
      <c r="AB95" s="1403"/>
      <c r="AC95" s="1404"/>
      <c r="AD95" s="1399"/>
      <c r="AE95" s="1371"/>
      <c r="AF95" s="1371"/>
      <c r="AG95" s="1371"/>
      <c r="AH95" s="1372"/>
      <c r="AI95" s="710"/>
      <c r="AJ95" s="705"/>
      <c r="AK95" s="705"/>
      <c r="AL95" s="705"/>
      <c r="AM95" s="705"/>
      <c r="AN95" s="705"/>
      <c r="AO95" s="705"/>
      <c r="AP95" s="705"/>
      <c r="AQ95" s="705"/>
      <c r="AR95" s="705"/>
      <c r="AS95" s="705"/>
      <c r="AT95" s="705"/>
      <c r="AU95" s="706"/>
      <c r="AV95" s="1402"/>
      <c r="AW95" s="1403"/>
      <c r="AX95" s="1403"/>
      <c r="AY95" s="1405"/>
    </row>
    <row r="96" spans="1:51" s="116" customFormat="1" ht="24.75" customHeight="1" x14ac:dyDescent="0.15">
      <c r="A96" s="33"/>
      <c r="B96" s="688"/>
      <c r="C96" s="689"/>
      <c r="D96" s="689"/>
      <c r="E96" s="689"/>
      <c r="F96" s="689"/>
      <c r="G96" s="690"/>
      <c r="H96" s="1399"/>
      <c r="I96" s="1371"/>
      <c r="J96" s="1371"/>
      <c r="K96" s="1371"/>
      <c r="L96" s="1372"/>
      <c r="M96" s="710"/>
      <c r="N96" s="705"/>
      <c r="O96" s="705"/>
      <c r="P96" s="705"/>
      <c r="Q96" s="705"/>
      <c r="R96" s="705"/>
      <c r="S96" s="705"/>
      <c r="T96" s="705"/>
      <c r="U96" s="705"/>
      <c r="V96" s="705"/>
      <c r="W96" s="705"/>
      <c r="X96" s="705"/>
      <c r="Y96" s="706"/>
      <c r="Z96" s="1402"/>
      <c r="AA96" s="1403"/>
      <c r="AB96" s="1403"/>
      <c r="AC96" s="1404"/>
      <c r="AD96" s="1399"/>
      <c r="AE96" s="1371"/>
      <c r="AF96" s="1371"/>
      <c r="AG96" s="1371"/>
      <c r="AH96" s="1372"/>
      <c r="AI96" s="710"/>
      <c r="AJ96" s="705"/>
      <c r="AK96" s="705"/>
      <c r="AL96" s="705"/>
      <c r="AM96" s="705"/>
      <c r="AN96" s="705"/>
      <c r="AO96" s="705"/>
      <c r="AP96" s="705"/>
      <c r="AQ96" s="705"/>
      <c r="AR96" s="705"/>
      <c r="AS96" s="705"/>
      <c r="AT96" s="705"/>
      <c r="AU96" s="706"/>
      <c r="AV96" s="1402"/>
      <c r="AW96" s="1403"/>
      <c r="AX96" s="1403"/>
      <c r="AY96" s="1405"/>
    </row>
    <row r="97" spans="1:51" s="116" customFormat="1" ht="24.75" customHeight="1" x14ac:dyDescent="0.15">
      <c r="A97" s="33"/>
      <c r="B97" s="688"/>
      <c r="C97" s="689"/>
      <c r="D97" s="689"/>
      <c r="E97" s="689"/>
      <c r="F97" s="689"/>
      <c r="G97" s="690"/>
      <c r="H97" s="1399"/>
      <c r="I97" s="1371"/>
      <c r="J97" s="1371"/>
      <c r="K97" s="1371"/>
      <c r="L97" s="1372"/>
      <c r="M97" s="710"/>
      <c r="N97" s="705"/>
      <c r="O97" s="705"/>
      <c r="P97" s="705"/>
      <c r="Q97" s="705"/>
      <c r="R97" s="705"/>
      <c r="S97" s="705"/>
      <c r="T97" s="705"/>
      <c r="U97" s="705"/>
      <c r="V97" s="705"/>
      <c r="W97" s="705"/>
      <c r="X97" s="705"/>
      <c r="Y97" s="706"/>
      <c r="Z97" s="1402"/>
      <c r="AA97" s="1403"/>
      <c r="AB97" s="1403"/>
      <c r="AC97" s="1403"/>
      <c r="AD97" s="1399"/>
      <c r="AE97" s="1371"/>
      <c r="AF97" s="1371"/>
      <c r="AG97" s="1371"/>
      <c r="AH97" s="1372"/>
      <c r="AI97" s="710"/>
      <c r="AJ97" s="705"/>
      <c r="AK97" s="705"/>
      <c r="AL97" s="705"/>
      <c r="AM97" s="705"/>
      <c r="AN97" s="705"/>
      <c r="AO97" s="705"/>
      <c r="AP97" s="705"/>
      <c r="AQ97" s="705"/>
      <c r="AR97" s="705"/>
      <c r="AS97" s="705"/>
      <c r="AT97" s="705"/>
      <c r="AU97" s="706"/>
      <c r="AV97" s="1402"/>
      <c r="AW97" s="1403"/>
      <c r="AX97" s="1403"/>
      <c r="AY97" s="1405"/>
    </row>
    <row r="98" spans="1:51" s="116" customFormat="1" ht="24.75" customHeight="1" x14ac:dyDescent="0.15">
      <c r="A98" s="33"/>
      <c r="B98" s="688"/>
      <c r="C98" s="689"/>
      <c r="D98" s="689"/>
      <c r="E98" s="689"/>
      <c r="F98" s="689"/>
      <c r="G98" s="690"/>
      <c r="H98" s="1399"/>
      <c r="I98" s="1371"/>
      <c r="J98" s="1371"/>
      <c r="K98" s="1371"/>
      <c r="L98" s="1372"/>
      <c r="M98" s="710"/>
      <c r="N98" s="705"/>
      <c r="O98" s="705"/>
      <c r="P98" s="705"/>
      <c r="Q98" s="705"/>
      <c r="R98" s="705"/>
      <c r="S98" s="705"/>
      <c r="T98" s="705"/>
      <c r="U98" s="705"/>
      <c r="V98" s="705"/>
      <c r="W98" s="705"/>
      <c r="X98" s="705"/>
      <c r="Y98" s="706"/>
      <c r="Z98" s="1402"/>
      <c r="AA98" s="1403"/>
      <c r="AB98" s="1403"/>
      <c r="AC98" s="1403"/>
      <c r="AD98" s="1399"/>
      <c r="AE98" s="1371"/>
      <c r="AF98" s="1371"/>
      <c r="AG98" s="1371"/>
      <c r="AH98" s="1372"/>
      <c r="AI98" s="710"/>
      <c r="AJ98" s="705"/>
      <c r="AK98" s="705"/>
      <c r="AL98" s="705"/>
      <c r="AM98" s="705"/>
      <c r="AN98" s="705"/>
      <c r="AO98" s="705"/>
      <c r="AP98" s="705"/>
      <c r="AQ98" s="705"/>
      <c r="AR98" s="705"/>
      <c r="AS98" s="705"/>
      <c r="AT98" s="705"/>
      <c r="AU98" s="706"/>
      <c r="AV98" s="1402"/>
      <c r="AW98" s="1403"/>
      <c r="AX98" s="1403"/>
      <c r="AY98" s="1405"/>
    </row>
    <row r="99" spans="1:51" s="116" customFormat="1" ht="24.75" customHeight="1" x14ac:dyDescent="0.15">
      <c r="A99" s="33"/>
      <c r="B99" s="688"/>
      <c r="C99" s="689"/>
      <c r="D99" s="689"/>
      <c r="E99" s="689"/>
      <c r="F99" s="689"/>
      <c r="G99" s="690"/>
      <c r="H99" s="1399"/>
      <c r="I99" s="1371"/>
      <c r="J99" s="1371"/>
      <c r="K99" s="1371"/>
      <c r="L99" s="1372"/>
      <c r="M99" s="710"/>
      <c r="N99" s="705"/>
      <c r="O99" s="705"/>
      <c r="P99" s="705"/>
      <c r="Q99" s="705"/>
      <c r="R99" s="705"/>
      <c r="S99" s="705"/>
      <c r="T99" s="705"/>
      <c r="U99" s="705"/>
      <c r="V99" s="705"/>
      <c r="W99" s="705"/>
      <c r="X99" s="705"/>
      <c r="Y99" s="706"/>
      <c r="Z99" s="1402"/>
      <c r="AA99" s="1403"/>
      <c r="AB99" s="1403"/>
      <c r="AC99" s="1403"/>
      <c r="AD99" s="1399"/>
      <c r="AE99" s="1371"/>
      <c r="AF99" s="1371"/>
      <c r="AG99" s="1371"/>
      <c r="AH99" s="1372"/>
      <c r="AI99" s="710"/>
      <c r="AJ99" s="705"/>
      <c r="AK99" s="705"/>
      <c r="AL99" s="705"/>
      <c r="AM99" s="705"/>
      <c r="AN99" s="705"/>
      <c r="AO99" s="705"/>
      <c r="AP99" s="705"/>
      <c r="AQ99" s="705"/>
      <c r="AR99" s="705"/>
      <c r="AS99" s="705"/>
      <c r="AT99" s="705"/>
      <c r="AU99" s="706"/>
      <c r="AV99" s="1402"/>
      <c r="AW99" s="1403"/>
      <c r="AX99" s="1403"/>
      <c r="AY99" s="1405"/>
    </row>
    <row r="100" spans="1:51" s="116" customFormat="1" ht="24.75" customHeight="1" x14ac:dyDescent="0.15">
      <c r="A100" s="33"/>
      <c r="B100" s="688"/>
      <c r="C100" s="689"/>
      <c r="D100" s="689"/>
      <c r="E100" s="689"/>
      <c r="F100" s="689"/>
      <c r="G100" s="690"/>
      <c r="H100" s="1422"/>
      <c r="I100" s="1356"/>
      <c r="J100" s="1356"/>
      <c r="K100" s="1356"/>
      <c r="L100" s="1357"/>
      <c r="M100" s="730"/>
      <c r="N100" s="1423"/>
      <c r="O100" s="1423"/>
      <c r="P100" s="1423"/>
      <c r="Q100" s="1423"/>
      <c r="R100" s="1423"/>
      <c r="S100" s="1423"/>
      <c r="T100" s="1423"/>
      <c r="U100" s="1423"/>
      <c r="V100" s="1423"/>
      <c r="W100" s="1423"/>
      <c r="X100" s="1423"/>
      <c r="Y100" s="1424"/>
      <c r="Z100" s="1420"/>
      <c r="AA100" s="1421"/>
      <c r="AB100" s="1421"/>
      <c r="AC100" s="1421"/>
      <c r="AD100" s="1422"/>
      <c r="AE100" s="1356"/>
      <c r="AF100" s="1356"/>
      <c r="AG100" s="1356"/>
      <c r="AH100" s="1357"/>
      <c r="AI100" s="730"/>
      <c r="AJ100" s="1423"/>
      <c r="AK100" s="1423"/>
      <c r="AL100" s="1423"/>
      <c r="AM100" s="1423"/>
      <c r="AN100" s="1423"/>
      <c r="AO100" s="1423"/>
      <c r="AP100" s="1423"/>
      <c r="AQ100" s="1423"/>
      <c r="AR100" s="1423"/>
      <c r="AS100" s="1423"/>
      <c r="AT100" s="1423"/>
      <c r="AU100" s="1424"/>
      <c r="AV100" s="1420"/>
      <c r="AW100" s="1421"/>
      <c r="AX100" s="1421"/>
      <c r="AY100" s="1425"/>
    </row>
    <row r="101" spans="1:51" s="116" customFormat="1" ht="24.75" customHeight="1" x14ac:dyDescent="0.15">
      <c r="A101" s="33"/>
      <c r="B101" s="688"/>
      <c r="C101" s="689"/>
      <c r="D101" s="689"/>
      <c r="E101" s="689"/>
      <c r="F101" s="689"/>
      <c r="G101" s="690"/>
      <c r="H101" s="1426" t="s">
        <v>21</v>
      </c>
      <c r="I101" s="1109"/>
      <c r="J101" s="1109"/>
      <c r="K101" s="1109"/>
      <c r="L101" s="1109"/>
      <c r="M101" s="742"/>
      <c r="N101" s="1219"/>
      <c r="O101" s="1219"/>
      <c r="P101" s="1219"/>
      <c r="Q101" s="1219"/>
      <c r="R101" s="1219"/>
      <c r="S101" s="1219"/>
      <c r="T101" s="1219"/>
      <c r="U101" s="1219"/>
      <c r="V101" s="1219"/>
      <c r="W101" s="1219"/>
      <c r="X101" s="1219"/>
      <c r="Y101" s="1220"/>
      <c r="Z101" s="1427">
        <f>SUM(Z93:AC100)</f>
        <v>4</v>
      </c>
      <c r="AA101" s="1428"/>
      <c r="AB101" s="1428"/>
      <c r="AC101" s="1429"/>
      <c r="AD101" s="1426" t="s">
        <v>21</v>
      </c>
      <c r="AE101" s="1109"/>
      <c r="AF101" s="1109"/>
      <c r="AG101" s="1109"/>
      <c r="AH101" s="1109"/>
      <c r="AI101" s="742"/>
      <c r="AJ101" s="1219"/>
      <c r="AK101" s="1219"/>
      <c r="AL101" s="1219"/>
      <c r="AM101" s="1219"/>
      <c r="AN101" s="1219"/>
      <c r="AO101" s="1219"/>
      <c r="AP101" s="1219"/>
      <c r="AQ101" s="1219"/>
      <c r="AR101" s="1219"/>
      <c r="AS101" s="1219"/>
      <c r="AT101" s="1219"/>
      <c r="AU101" s="1220"/>
      <c r="AV101" s="1427">
        <f>SUM(AV93:AY100)</f>
        <v>0</v>
      </c>
      <c r="AW101" s="1428"/>
      <c r="AX101" s="1428"/>
      <c r="AY101" s="1430"/>
    </row>
    <row r="102" spans="1:51" s="116" customFormat="1" ht="24.75" customHeight="1" x14ac:dyDescent="0.15">
      <c r="A102" s="33"/>
      <c r="B102" s="688"/>
      <c r="C102" s="689"/>
      <c r="D102" s="689"/>
      <c r="E102" s="689"/>
      <c r="F102" s="689"/>
      <c r="G102" s="690"/>
      <c r="H102" s="736" t="s">
        <v>1012</v>
      </c>
      <c r="I102" s="737"/>
      <c r="J102" s="737"/>
      <c r="K102" s="737"/>
      <c r="L102" s="737"/>
      <c r="M102" s="737"/>
      <c r="N102" s="737"/>
      <c r="O102" s="737"/>
      <c r="P102" s="737"/>
      <c r="Q102" s="737"/>
      <c r="R102" s="737"/>
      <c r="S102" s="737"/>
      <c r="T102" s="737"/>
      <c r="U102" s="737"/>
      <c r="V102" s="737"/>
      <c r="W102" s="737"/>
      <c r="X102" s="737"/>
      <c r="Y102" s="737"/>
      <c r="Z102" s="737"/>
      <c r="AA102" s="737"/>
      <c r="AB102" s="737"/>
      <c r="AC102" s="738"/>
      <c r="AD102" s="736" t="s">
        <v>752</v>
      </c>
      <c r="AE102" s="737"/>
      <c r="AF102" s="737"/>
      <c r="AG102" s="737"/>
      <c r="AH102" s="737"/>
      <c r="AI102" s="737"/>
      <c r="AJ102" s="737"/>
      <c r="AK102" s="737"/>
      <c r="AL102" s="737"/>
      <c r="AM102" s="737"/>
      <c r="AN102" s="737"/>
      <c r="AO102" s="737"/>
      <c r="AP102" s="737"/>
      <c r="AQ102" s="737"/>
      <c r="AR102" s="737"/>
      <c r="AS102" s="737"/>
      <c r="AT102" s="737"/>
      <c r="AU102" s="737"/>
      <c r="AV102" s="737"/>
      <c r="AW102" s="737"/>
      <c r="AX102" s="737"/>
      <c r="AY102" s="739"/>
    </row>
    <row r="103" spans="1:51" s="116" customFormat="1" ht="24.75" customHeight="1" x14ac:dyDescent="0.15">
      <c r="A103" s="33"/>
      <c r="B103" s="688"/>
      <c r="C103" s="689"/>
      <c r="D103" s="689"/>
      <c r="E103" s="689"/>
      <c r="F103" s="689"/>
      <c r="G103" s="690"/>
      <c r="H103" s="1397" t="s">
        <v>37</v>
      </c>
      <c r="I103" s="1254"/>
      <c r="J103" s="1254"/>
      <c r="K103" s="1254"/>
      <c r="L103" s="1254"/>
      <c r="M103" s="1398" t="s">
        <v>76</v>
      </c>
      <c r="N103" s="1109"/>
      <c r="O103" s="1109"/>
      <c r="P103" s="1109"/>
      <c r="Q103" s="1109"/>
      <c r="R103" s="1109"/>
      <c r="S103" s="1109"/>
      <c r="T103" s="1109"/>
      <c r="U103" s="1109"/>
      <c r="V103" s="1109"/>
      <c r="W103" s="1109"/>
      <c r="X103" s="1109"/>
      <c r="Y103" s="1110"/>
      <c r="Z103" s="714" t="s">
        <v>77</v>
      </c>
      <c r="AA103" s="715"/>
      <c r="AB103" s="715"/>
      <c r="AC103" s="716"/>
      <c r="AD103" s="1397" t="s">
        <v>37</v>
      </c>
      <c r="AE103" s="1254"/>
      <c r="AF103" s="1254"/>
      <c r="AG103" s="1254"/>
      <c r="AH103" s="1254"/>
      <c r="AI103" s="1398" t="s">
        <v>76</v>
      </c>
      <c r="AJ103" s="1109"/>
      <c r="AK103" s="1109"/>
      <c r="AL103" s="1109"/>
      <c r="AM103" s="1109"/>
      <c r="AN103" s="1109"/>
      <c r="AO103" s="1109"/>
      <c r="AP103" s="1109"/>
      <c r="AQ103" s="1109"/>
      <c r="AR103" s="1109"/>
      <c r="AS103" s="1109"/>
      <c r="AT103" s="1109"/>
      <c r="AU103" s="1110"/>
      <c r="AV103" s="714" t="s">
        <v>77</v>
      </c>
      <c r="AW103" s="715"/>
      <c r="AX103" s="715"/>
      <c r="AY103" s="717"/>
    </row>
    <row r="104" spans="1:51" s="116" customFormat="1" ht="24.75" customHeight="1" x14ac:dyDescent="0.15">
      <c r="A104" s="33"/>
      <c r="B104" s="688"/>
      <c r="C104" s="689"/>
      <c r="D104" s="689"/>
      <c r="E104" s="689"/>
      <c r="F104" s="689"/>
      <c r="G104" s="690"/>
      <c r="H104" s="1515" t="s">
        <v>1011</v>
      </c>
      <c r="I104" s="1516"/>
      <c r="J104" s="1516"/>
      <c r="K104" s="1516"/>
      <c r="L104" s="1517"/>
      <c r="M104" s="1518" t="s">
        <v>1010</v>
      </c>
      <c r="N104" s="1519"/>
      <c r="O104" s="1519"/>
      <c r="P104" s="1519"/>
      <c r="Q104" s="1519"/>
      <c r="R104" s="1519"/>
      <c r="S104" s="1519"/>
      <c r="T104" s="1519"/>
      <c r="U104" s="1519"/>
      <c r="V104" s="1519"/>
      <c r="W104" s="1519"/>
      <c r="X104" s="1519"/>
      <c r="Y104" s="1520"/>
      <c r="Z104" s="1407">
        <v>3</v>
      </c>
      <c r="AA104" s="1408"/>
      <c r="AB104" s="1408"/>
      <c r="AC104" s="1521"/>
      <c r="AD104" s="1406"/>
      <c r="AE104" s="1360"/>
      <c r="AF104" s="1360"/>
      <c r="AG104" s="1360"/>
      <c r="AH104" s="1361"/>
      <c r="AI104" s="725"/>
      <c r="AJ104" s="720"/>
      <c r="AK104" s="720"/>
      <c r="AL104" s="720"/>
      <c r="AM104" s="720"/>
      <c r="AN104" s="720"/>
      <c r="AO104" s="720"/>
      <c r="AP104" s="720"/>
      <c r="AQ104" s="720"/>
      <c r="AR104" s="720"/>
      <c r="AS104" s="720"/>
      <c r="AT104" s="720"/>
      <c r="AU104" s="721"/>
      <c r="AV104" s="1407"/>
      <c r="AW104" s="1408"/>
      <c r="AX104" s="1408"/>
      <c r="AY104" s="1410"/>
    </row>
    <row r="105" spans="1:51" s="116" customFormat="1" ht="24.75" customHeight="1" x14ac:dyDescent="0.15">
      <c r="A105" s="33"/>
      <c r="B105" s="688"/>
      <c r="C105" s="689"/>
      <c r="D105" s="689"/>
      <c r="E105" s="689"/>
      <c r="F105" s="689"/>
      <c r="G105" s="690"/>
      <c r="H105" s="1399"/>
      <c r="I105" s="1371"/>
      <c r="J105" s="1371"/>
      <c r="K105" s="1371"/>
      <c r="L105" s="1372"/>
      <c r="M105" s="710"/>
      <c r="N105" s="705"/>
      <c r="O105" s="705"/>
      <c r="P105" s="705"/>
      <c r="Q105" s="705"/>
      <c r="R105" s="705"/>
      <c r="S105" s="705"/>
      <c r="T105" s="705"/>
      <c r="U105" s="705"/>
      <c r="V105" s="705"/>
      <c r="W105" s="705"/>
      <c r="X105" s="705"/>
      <c r="Y105" s="706"/>
      <c r="Z105" s="1402"/>
      <c r="AA105" s="1403"/>
      <c r="AB105" s="1403"/>
      <c r="AC105" s="1404"/>
      <c r="AD105" s="1399"/>
      <c r="AE105" s="1371"/>
      <c r="AF105" s="1371"/>
      <c r="AG105" s="1371"/>
      <c r="AH105" s="1372"/>
      <c r="AI105" s="710"/>
      <c r="AJ105" s="705"/>
      <c r="AK105" s="705"/>
      <c r="AL105" s="705"/>
      <c r="AM105" s="705"/>
      <c r="AN105" s="705"/>
      <c r="AO105" s="705"/>
      <c r="AP105" s="705"/>
      <c r="AQ105" s="705"/>
      <c r="AR105" s="705"/>
      <c r="AS105" s="705"/>
      <c r="AT105" s="705"/>
      <c r="AU105" s="706"/>
      <c r="AV105" s="1402"/>
      <c r="AW105" s="1403"/>
      <c r="AX105" s="1403"/>
      <c r="AY105" s="1405"/>
    </row>
    <row r="106" spans="1:51" s="116" customFormat="1" ht="24.75" customHeight="1" x14ac:dyDescent="0.15">
      <c r="A106" s="33"/>
      <c r="B106" s="688"/>
      <c r="C106" s="689"/>
      <c r="D106" s="689"/>
      <c r="E106" s="689"/>
      <c r="F106" s="689"/>
      <c r="G106" s="690"/>
      <c r="H106" s="1399"/>
      <c r="I106" s="1371"/>
      <c r="J106" s="1371"/>
      <c r="K106" s="1371"/>
      <c r="L106" s="1372"/>
      <c r="M106" s="710"/>
      <c r="N106" s="705"/>
      <c r="O106" s="705"/>
      <c r="P106" s="705"/>
      <c r="Q106" s="705"/>
      <c r="R106" s="705"/>
      <c r="S106" s="705"/>
      <c r="T106" s="705"/>
      <c r="U106" s="705"/>
      <c r="V106" s="705"/>
      <c r="W106" s="705"/>
      <c r="X106" s="705"/>
      <c r="Y106" s="706"/>
      <c r="Z106" s="1402"/>
      <c r="AA106" s="1403"/>
      <c r="AB106" s="1403"/>
      <c r="AC106" s="1404"/>
      <c r="AD106" s="1399"/>
      <c r="AE106" s="1371"/>
      <c r="AF106" s="1371"/>
      <c r="AG106" s="1371"/>
      <c r="AH106" s="1372"/>
      <c r="AI106" s="710"/>
      <c r="AJ106" s="705"/>
      <c r="AK106" s="705"/>
      <c r="AL106" s="705"/>
      <c r="AM106" s="705"/>
      <c r="AN106" s="705"/>
      <c r="AO106" s="705"/>
      <c r="AP106" s="705"/>
      <c r="AQ106" s="705"/>
      <c r="AR106" s="705"/>
      <c r="AS106" s="705"/>
      <c r="AT106" s="705"/>
      <c r="AU106" s="706"/>
      <c r="AV106" s="1402"/>
      <c r="AW106" s="1403"/>
      <c r="AX106" s="1403"/>
      <c r="AY106" s="1405"/>
    </row>
    <row r="107" spans="1:51" s="116" customFormat="1" ht="24.75" customHeight="1" x14ac:dyDescent="0.15">
      <c r="A107" s="33"/>
      <c r="B107" s="688"/>
      <c r="C107" s="689"/>
      <c r="D107" s="689"/>
      <c r="E107" s="689"/>
      <c r="F107" s="689"/>
      <c r="G107" s="690"/>
      <c r="H107" s="1399"/>
      <c r="I107" s="1371"/>
      <c r="J107" s="1371"/>
      <c r="K107" s="1371"/>
      <c r="L107" s="1372"/>
      <c r="M107" s="710"/>
      <c r="N107" s="705"/>
      <c r="O107" s="705"/>
      <c r="P107" s="705"/>
      <c r="Q107" s="705"/>
      <c r="R107" s="705"/>
      <c r="S107" s="705"/>
      <c r="T107" s="705"/>
      <c r="U107" s="705"/>
      <c r="V107" s="705"/>
      <c r="W107" s="705"/>
      <c r="X107" s="705"/>
      <c r="Y107" s="706"/>
      <c r="Z107" s="1402"/>
      <c r="AA107" s="1403"/>
      <c r="AB107" s="1403"/>
      <c r="AC107" s="1404"/>
      <c r="AD107" s="1399"/>
      <c r="AE107" s="1371"/>
      <c r="AF107" s="1371"/>
      <c r="AG107" s="1371"/>
      <c r="AH107" s="1372"/>
      <c r="AI107" s="710"/>
      <c r="AJ107" s="705"/>
      <c r="AK107" s="705"/>
      <c r="AL107" s="705"/>
      <c r="AM107" s="705"/>
      <c r="AN107" s="705"/>
      <c r="AO107" s="705"/>
      <c r="AP107" s="705"/>
      <c r="AQ107" s="705"/>
      <c r="AR107" s="705"/>
      <c r="AS107" s="705"/>
      <c r="AT107" s="705"/>
      <c r="AU107" s="706"/>
      <c r="AV107" s="1402"/>
      <c r="AW107" s="1403"/>
      <c r="AX107" s="1403"/>
      <c r="AY107" s="1405"/>
    </row>
    <row r="108" spans="1:51" s="116" customFormat="1" ht="24.75" customHeight="1" x14ac:dyDescent="0.15">
      <c r="A108" s="33"/>
      <c r="B108" s="688"/>
      <c r="C108" s="689"/>
      <c r="D108" s="689"/>
      <c r="E108" s="689"/>
      <c r="F108" s="689"/>
      <c r="G108" s="690"/>
      <c r="H108" s="1399"/>
      <c r="I108" s="1371"/>
      <c r="J108" s="1371"/>
      <c r="K108" s="1371"/>
      <c r="L108" s="1372"/>
      <c r="M108" s="710"/>
      <c r="N108" s="705"/>
      <c r="O108" s="705"/>
      <c r="P108" s="705"/>
      <c r="Q108" s="705"/>
      <c r="R108" s="705"/>
      <c r="S108" s="705"/>
      <c r="T108" s="705"/>
      <c r="U108" s="705"/>
      <c r="V108" s="705"/>
      <c r="W108" s="705"/>
      <c r="X108" s="705"/>
      <c r="Y108" s="706"/>
      <c r="Z108" s="1402"/>
      <c r="AA108" s="1403"/>
      <c r="AB108" s="1403"/>
      <c r="AC108" s="1403"/>
      <c r="AD108" s="1399"/>
      <c r="AE108" s="1371"/>
      <c r="AF108" s="1371"/>
      <c r="AG108" s="1371"/>
      <c r="AH108" s="1372"/>
      <c r="AI108" s="710"/>
      <c r="AJ108" s="705"/>
      <c r="AK108" s="705"/>
      <c r="AL108" s="705"/>
      <c r="AM108" s="705"/>
      <c r="AN108" s="705"/>
      <c r="AO108" s="705"/>
      <c r="AP108" s="705"/>
      <c r="AQ108" s="705"/>
      <c r="AR108" s="705"/>
      <c r="AS108" s="705"/>
      <c r="AT108" s="705"/>
      <c r="AU108" s="706"/>
      <c r="AV108" s="1402"/>
      <c r="AW108" s="1403"/>
      <c r="AX108" s="1403"/>
      <c r="AY108" s="1405"/>
    </row>
    <row r="109" spans="1:51" s="116" customFormat="1" ht="24.75" customHeight="1" x14ac:dyDescent="0.15">
      <c r="A109" s="33"/>
      <c r="B109" s="688"/>
      <c r="C109" s="689"/>
      <c r="D109" s="689"/>
      <c r="E109" s="689"/>
      <c r="F109" s="689"/>
      <c r="G109" s="690"/>
      <c r="H109" s="1399"/>
      <c r="I109" s="1371"/>
      <c r="J109" s="1371"/>
      <c r="K109" s="1371"/>
      <c r="L109" s="1372"/>
      <c r="M109" s="710"/>
      <c r="N109" s="705"/>
      <c r="O109" s="705"/>
      <c r="P109" s="705"/>
      <c r="Q109" s="705"/>
      <c r="R109" s="705"/>
      <c r="S109" s="705"/>
      <c r="T109" s="705"/>
      <c r="U109" s="705"/>
      <c r="V109" s="705"/>
      <c r="W109" s="705"/>
      <c r="X109" s="705"/>
      <c r="Y109" s="706"/>
      <c r="Z109" s="1402"/>
      <c r="AA109" s="1403"/>
      <c r="AB109" s="1403"/>
      <c r="AC109" s="1403"/>
      <c r="AD109" s="1399"/>
      <c r="AE109" s="1371"/>
      <c r="AF109" s="1371"/>
      <c r="AG109" s="1371"/>
      <c r="AH109" s="1372"/>
      <c r="AI109" s="710"/>
      <c r="AJ109" s="705"/>
      <c r="AK109" s="705"/>
      <c r="AL109" s="705"/>
      <c r="AM109" s="705"/>
      <c r="AN109" s="705"/>
      <c r="AO109" s="705"/>
      <c r="AP109" s="705"/>
      <c r="AQ109" s="705"/>
      <c r="AR109" s="705"/>
      <c r="AS109" s="705"/>
      <c r="AT109" s="705"/>
      <c r="AU109" s="706"/>
      <c r="AV109" s="1402"/>
      <c r="AW109" s="1403"/>
      <c r="AX109" s="1403"/>
      <c r="AY109" s="1405"/>
    </row>
    <row r="110" spans="1:51" s="116" customFormat="1" ht="24.75" customHeight="1" x14ac:dyDescent="0.15">
      <c r="A110" s="33"/>
      <c r="B110" s="688"/>
      <c r="C110" s="689"/>
      <c r="D110" s="689"/>
      <c r="E110" s="689"/>
      <c r="F110" s="689"/>
      <c r="G110" s="690"/>
      <c r="H110" s="1399"/>
      <c r="I110" s="1371"/>
      <c r="J110" s="1371"/>
      <c r="K110" s="1371"/>
      <c r="L110" s="1372"/>
      <c r="M110" s="710"/>
      <c r="N110" s="705"/>
      <c r="O110" s="705"/>
      <c r="P110" s="705"/>
      <c r="Q110" s="705"/>
      <c r="R110" s="705"/>
      <c r="S110" s="705"/>
      <c r="T110" s="705"/>
      <c r="U110" s="705"/>
      <c r="V110" s="705"/>
      <c r="W110" s="705"/>
      <c r="X110" s="705"/>
      <c r="Y110" s="706"/>
      <c r="Z110" s="1402"/>
      <c r="AA110" s="1403"/>
      <c r="AB110" s="1403"/>
      <c r="AC110" s="1403"/>
      <c r="AD110" s="1399"/>
      <c r="AE110" s="1371"/>
      <c r="AF110" s="1371"/>
      <c r="AG110" s="1371"/>
      <c r="AH110" s="1372"/>
      <c r="AI110" s="710"/>
      <c r="AJ110" s="705"/>
      <c r="AK110" s="705"/>
      <c r="AL110" s="705"/>
      <c r="AM110" s="705"/>
      <c r="AN110" s="705"/>
      <c r="AO110" s="705"/>
      <c r="AP110" s="705"/>
      <c r="AQ110" s="705"/>
      <c r="AR110" s="705"/>
      <c r="AS110" s="705"/>
      <c r="AT110" s="705"/>
      <c r="AU110" s="706"/>
      <c r="AV110" s="1402"/>
      <c r="AW110" s="1403"/>
      <c r="AX110" s="1403"/>
      <c r="AY110" s="1405"/>
    </row>
    <row r="111" spans="1:51" s="116" customFormat="1" ht="24.75" customHeight="1" x14ac:dyDescent="0.15">
      <c r="A111" s="33"/>
      <c r="B111" s="688"/>
      <c r="C111" s="689"/>
      <c r="D111" s="689"/>
      <c r="E111" s="689"/>
      <c r="F111" s="689"/>
      <c r="G111" s="690"/>
      <c r="H111" s="1422"/>
      <c r="I111" s="1356"/>
      <c r="J111" s="1356"/>
      <c r="K111" s="1356"/>
      <c r="L111" s="1357"/>
      <c r="M111" s="730"/>
      <c r="N111" s="1423"/>
      <c r="O111" s="1423"/>
      <c r="P111" s="1423"/>
      <c r="Q111" s="1423"/>
      <c r="R111" s="1423"/>
      <c r="S111" s="1423"/>
      <c r="T111" s="1423"/>
      <c r="U111" s="1423"/>
      <c r="V111" s="1423"/>
      <c r="W111" s="1423"/>
      <c r="X111" s="1423"/>
      <c r="Y111" s="1424"/>
      <c r="Z111" s="1420"/>
      <c r="AA111" s="1421"/>
      <c r="AB111" s="1421"/>
      <c r="AC111" s="1421"/>
      <c r="AD111" s="1422"/>
      <c r="AE111" s="1356"/>
      <c r="AF111" s="1356"/>
      <c r="AG111" s="1356"/>
      <c r="AH111" s="1357"/>
      <c r="AI111" s="730"/>
      <c r="AJ111" s="1423"/>
      <c r="AK111" s="1423"/>
      <c r="AL111" s="1423"/>
      <c r="AM111" s="1423"/>
      <c r="AN111" s="1423"/>
      <c r="AO111" s="1423"/>
      <c r="AP111" s="1423"/>
      <c r="AQ111" s="1423"/>
      <c r="AR111" s="1423"/>
      <c r="AS111" s="1423"/>
      <c r="AT111" s="1423"/>
      <c r="AU111" s="1424"/>
      <c r="AV111" s="1420"/>
      <c r="AW111" s="1421"/>
      <c r="AX111" s="1421"/>
      <c r="AY111" s="1425"/>
    </row>
    <row r="112" spans="1:51" s="116" customFormat="1" ht="24.75" customHeight="1" x14ac:dyDescent="0.15">
      <c r="A112" s="33"/>
      <c r="B112" s="688"/>
      <c r="C112" s="689"/>
      <c r="D112" s="689"/>
      <c r="E112" s="689"/>
      <c r="F112" s="689"/>
      <c r="G112" s="690"/>
      <c r="H112" s="1426" t="s">
        <v>21</v>
      </c>
      <c r="I112" s="1109"/>
      <c r="J112" s="1109"/>
      <c r="K112" s="1109"/>
      <c r="L112" s="1109"/>
      <c r="M112" s="742"/>
      <c r="N112" s="1219"/>
      <c r="O112" s="1219"/>
      <c r="P112" s="1219"/>
      <c r="Q112" s="1219"/>
      <c r="R112" s="1219"/>
      <c r="S112" s="1219"/>
      <c r="T112" s="1219"/>
      <c r="U112" s="1219"/>
      <c r="V112" s="1219"/>
      <c r="W112" s="1219"/>
      <c r="X112" s="1219"/>
      <c r="Y112" s="1220"/>
      <c r="Z112" s="1427">
        <f>SUM(Z104:AC111)</f>
        <v>3</v>
      </c>
      <c r="AA112" s="1428"/>
      <c r="AB112" s="1428"/>
      <c r="AC112" s="1429"/>
      <c r="AD112" s="1426" t="s">
        <v>21</v>
      </c>
      <c r="AE112" s="1109"/>
      <c r="AF112" s="1109"/>
      <c r="AG112" s="1109"/>
      <c r="AH112" s="1109"/>
      <c r="AI112" s="742"/>
      <c r="AJ112" s="1219"/>
      <c r="AK112" s="1219"/>
      <c r="AL112" s="1219"/>
      <c r="AM112" s="1219"/>
      <c r="AN112" s="1219"/>
      <c r="AO112" s="1219"/>
      <c r="AP112" s="1219"/>
      <c r="AQ112" s="1219"/>
      <c r="AR112" s="1219"/>
      <c r="AS112" s="1219"/>
      <c r="AT112" s="1219"/>
      <c r="AU112" s="1220"/>
      <c r="AV112" s="1427">
        <f>SUM(AV104:AY111)</f>
        <v>0</v>
      </c>
      <c r="AW112" s="1428"/>
      <c r="AX112" s="1428"/>
      <c r="AY112" s="1430"/>
    </row>
    <row r="113" spans="1:51" s="116" customFormat="1" ht="24.75" customHeight="1" x14ac:dyDescent="0.15">
      <c r="A113" s="33"/>
      <c r="B113" s="688"/>
      <c r="C113" s="689"/>
      <c r="D113" s="689"/>
      <c r="E113" s="689"/>
      <c r="F113" s="689"/>
      <c r="G113" s="690"/>
      <c r="H113" s="736" t="s">
        <v>993</v>
      </c>
      <c r="I113" s="737"/>
      <c r="J113" s="737"/>
      <c r="K113" s="737"/>
      <c r="L113" s="737"/>
      <c r="M113" s="737"/>
      <c r="N113" s="737"/>
      <c r="O113" s="737"/>
      <c r="P113" s="737"/>
      <c r="Q113" s="737"/>
      <c r="R113" s="737"/>
      <c r="S113" s="737"/>
      <c r="T113" s="737"/>
      <c r="U113" s="737"/>
      <c r="V113" s="737"/>
      <c r="W113" s="737"/>
      <c r="X113" s="737"/>
      <c r="Y113" s="737"/>
      <c r="Z113" s="737"/>
      <c r="AA113" s="737"/>
      <c r="AB113" s="737"/>
      <c r="AC113" s="738"/>
      <c r="AD113" s="736" t="s">
        <v>755</v>
      </c>
      <c r="AE113" s="737"/>
      <c r="AF113" s="737"/>
      <c r="AG113" s="737"/>
      <c r="AH113" s="737"/>
      <c r="AI113" s="737"/>
      <c r="AJ113" s="737"/>
      <c r="AK113" s="737"/>
      <c r="AL113" s="737"/>
      <c r="AM113" s="737"/>
      <c r="AN113" s="737"/>
      <c r="AO113" s="737"/>
      <c r="AP113" s="737"/>
      <c r="AQ113" s="737"/>
      <c r="AR113" s="737"/>
      <c r="AS113" s="737"/>
      <c r="AT113" s="737"/>
      <c r="AU113" s="737"/>
      <c r="AV113" s="737"/>
      <c r="AW113" s="737"/>
      <c r="AX113" s="737"/>
      <c r="AY113" s="739"/>
    </row>
    <row r="114" spans="1:51" s="116" customFormat="1" ht="24.75" customHeight="1" x14ac:dyDescent="0.15">
      <c r="A114" s="33"/>
      <c r="B114" s="688"/>
      <c r="C114" s="689"/>
      <c r="D114" s="689"/>
      <c r="E114" s="689"/>
      <c r="F114" s="689"/>
      <c r="G114" s="690"/>
      <c r="H114" s="1397" t="s">
        <v>37</v>
      </c>
      <c r="I114" s="1254"/>
      <c r="J114" s="1254"/>
      <c r="K114" s="1254"/>
      <c r="L114" s="1254"/>
      <c r="M114" s="1398" t="s">
        <v>76</v>
      </c>
      <c r="N114" s="1109"/>
      <c r="O114" s="1109"/>
      <c r="P114" s="1109"/>
      <c r="Q114" s="1109"/>
      <c r="R114" s="1109"/>
      <c r="S114" s="1109"/>
      <c r="T114" s="1109"/>
      <c r="U114" s="1109"/>
      <c r="V114" s="1109"/>
      <c r="W114" s="1109"/>
      <c r="X114" s="1109"/>
      <c r="Y114" s="1110"/>
      <c r="Z114" s="714" t="s">
        <v>77</v>
      </c>
      <c r="AA114" s="715"/>
      <c r="AB114" s="715"/>
      <c r="AC114" s="716"/>
      <c r="AD114" s="1397" t="s">
        <v>37</v>
      </c>
      <c r="AE114" s="1254"/>
      <c r="AF114" s="1254"/>
      <c r="AG114" s="1254"/>
      <c r="AH114" s="1254"/>
      <c r="AI114" s="1398" t="s">
        <v>76</v>
      </c>
      <c r="AJ114" s="1109"/>
      <c r="AK114" s="1109"/>
      <c r="AL114" s="1109"/>
      <c r="AM114" s="1109"/>
      <c r="AN114" s="1109"/>
      <c r="AO114" s="1109"/>
      <c r="AP114" s="1109"/>
      <c r="AQ114" s="1109"/>
      <c r="AR114" s="1109"/>
      <c r="AS114" s="1109"/>
      <c r="AT114" s="1109"/>
      <c r="AU114" s="1110"/>
      <c r="AV114" s="714" t="s">
        <v>77</v>
      </c>
      <c r="AW114" s="715"/>
      <c r="AX114" s="715"/>
      <c r="AY114" s="717"/>
    </row>
    <row r="115" spans="1:51" s="116" customFormat="1" ht="24.75" customHeight="1" x14ac:dyDescent="0.15">
      <c r="A115" s="33"/>
      <c r="B115" s="688"/>
      <c r="C115" s="689"/>
      <c r="D115" s="689"/>
      <c r="E115" s="689"/>
      <c r="F115" s="689"/>
      <c r="G115" s="690"/>
      <c r="H115" s="1406"/>
      <c r="I115" s="1360"/>
      <c r="J115" s="1360"/>
      <c r="K115" s="1360"/>
      <c r="L115" s="1361"/>
      <c r="M115" s="725"/>
      <c r="N115" s="720"/>
      <c r="O115" s="720"/>
      <c r="P115" s="720"/>
      <c r="Q115" s="720"/>
      <c r="R115" s="720"/>
      <c r="S115" s="720"/>
      <c r="T115" s="720"/>
      <c r="U115" s="720"/>
      <c r="V115" s="720"/>
      <c r="W115" s="720"/>
      <c r="X115" s="720"/>
      <c r="Y115" s="721"/>
      <c r="Z115" s="1407"/>
      <c r="AA115" s="1408"/>
      <c r="AB115" s="1408"/>
      <c r="AC115" s="1409"/>
      <c r="AD115" s="1406"/>
      <c r="AE115" s="1360"/>
      <c r="AF115" s="1360"/>
      <c r="AG115" s="1360"/>
      <c r="AH115" s="1361"/>
      <c r="AI115" s="725"/>
      <c r="AJ115" s="720"/>
      <c r="AK115" s="720"/>
      <c r="AL115" s="720"/>
      <c r="AM115" s="720"/>
      <c r="AN115" s="720"/>
      <c r="AO115" s="720"/>
      <c r="AP115" s="720"/>
      <c r="AQ115" s="720"/>
      <c r="AR115" s="720"/>
      <c r="AS115" s="720"/>
      <c r="AT115" s="720"/>
      <c r="AU115" s="721"/>
      <c r="AV115" s="1407"/>
      <c r="AW115" s="1408"/>
      <c r="AX115" s="1408"/>
      <c r="AY115" s="1410"/>
    </row>
    <row r="116" spans="1:51" s="116" customFormat="1" ht="24.75" customHeight="1" x14ac:dyDescent="0.15">
      <c r="A116" s="33"/>
      <c r="B116" s="688"/>
      <c r="C116" s="689"/>
      <c r="D116" s="689"/>
      <c r="E116" s="689"/>
      <c r="F116" s="689"/>
      <c r="G116" s="690"/>
      <c r="H116" s="1399"/>
      <c r="I116" s="1371"/>
      <c r="J116" s="1371"/>
      <c r="K116" s="1371"/>
      <c r="L116" s="1372"/>
      <c r="M116" s="710"/>
      <c r="N116" s="705"/>
      <c r="O116" s="705"/>
      <c r="P116" s="705"/>
      <c r="Q116" s="705"/>
      <c r="R116" s="705"/>
      <c r="S116" s="705"/>
      <c r="T116" s="705"/>
      <c r="U116" s="705"/>
      <c r="V116" s="705"/>
      <c r="W116" s="705"/>
      <c r="X116" s="705"/>
      <c r="Y116" s="706"/>
      <c r="Z116" s="1402"/>
      <c r="AA116" s="1403"/>
      <c r="AB116" s="1403"/>
      <c r="AC116" s="1404"/>
      <c r="AD116" s="1399"/>
      <c r="AE116" s="1371"/>
      <c r="AF116" s="1371"/>
      <c r="AG116" s="1371"/>
      <c r="AH116" s="1372"/>
      <c r="AI116" s="710"/>
      <c r="AJ116" s="705"/>
      <c r="AK116" s="705"/>
      <c r="AL116" s="705"/>
      <c r="AM116" s="705"/>
      <c r="AN116" s="705"/>
      <c r="AO116" s="705"/>
      <c r="AP116" s="705"/>
      <c r="AQ116" s="705"/>
      <c r="AR116" s="705"/>
      <c r="AS116" s="705"/>
      <c r="AT116" s="705"/>
      <c r="AU116" s="706"/>
      <c r="AV116" s="1402"/>
      <c r="AW116" s="1403"/>
      <c r="AX116" s="1403"/>
      <c r="AY116" s="1405"/>
    </row>
    <row r="117" spans="1:51" s="116" customFormat="1" ht="24.75" customHeight="1" x14ac:dyDescent="0.15">
      <c r="A117" s="33"/>
      <c r="B117" s="688"/>
      <c r="C117" s="689"/>
      <c r="D117" s="689"/>
      <c r="E117" s="689"/>
      <c r="F117" s="689"/>
      <c r="G117" s="690"/>
      <c r="H117" s="1399"/>
      <c r="I117" s="1371"/>
      <c r="J117" s="1371"/>
      <c r="K117" s="1371"/>
      <c r="L117" s="1372"/>
      <c r="M117" s="710"/>
      <c r="N117" s="705"/>
      <c r="O117" s="705"/>
      <c r="P117" s="705"/>
      <c r="Q117" s="705"/>
      <c r="R117" s="705"/>
      <c r="S117" s="705"/>
      <c r="T117" s="705"/>
      <c r="U117" s="705"/>
      <c r="V117" s="705"/>
      <c r="W117" s="705"/>
      <c r="X117" s="705"/>
      <c r="Y117" s="706"/>
      <c r="Z117" s="1402"/>
      <c r="AA117" s="1403"/>
      <c r="AB117" s="1403"/>
      <c r="AC117" s="1404"/>
      <c r="AD117" s="1399"/>
      <c r="AE117" s="1371"/>
      <c r="AF117" s="1371"/>
      <c r="AG117" s="1371"/>
      <c r="AH117" s="1372"/>
      <c r="AI117" s="710"/>
      <c r="AJ117" s="705"/>
      <c r="AK117" s="705"/>
      <c r="AL117" s="705"/>
      <c r="AM117" s="705"/>
      <c r="AN117" s="705"/>
      <c r="AO117" s="705"/>
      <c r="AP117" s="705"/>
      <c r="AQ117" s="705"/>
      <c r="AR117" s="705"/>
      <c r="AS117" s="705"/>
      <c r="AT117" s="705"/>
      <c r="AU117" s="706"/>
      <c r="AV117" s="1402"/>
      <c r="AW117" s="1403"/>
      <c r="AX117" s="1403"/>
      <c r="AY117" s="1405"/>
    </row>
    <row r="118" spans="1:51" s="116" customFormat="1" ht="24.75" customHeight="1" x14ac:dyDescent="0.15">
      <c r="A118" s="33"/>
      <c r="B118" s="688"/>
      <c r="C118" s="689"/>
      <c r="D118" s="689"/>
      <c r="E118" s="689"/>
      <c r="F118" s="689"/>
      <c r="G118" s="690"/>
      <c r="H118" s="1399"/>
      <c r="I118" s="1371"/>
      <c r="J118" s="1371"/>
      <c r="K118" s="1371"/>
      <c r="L118" s="1372"/>
      <c r="M118" s="710"/>
      <c r="N118" s="705"/>
      <c r="O118" s="705"/>
      <c r="P118" s="705"/>
      <c r="Q118" s="705"/>
      <c r="R118" s="705"/>
      <c r="S118" s="705"/>
      <c r="T118" s="705"/>
      <c r="U118" s="705"/>
      <c r="V118" s="705"/>
      <c r="W118" s="705"/>
      <c r="X118" s="705"/>
      <c r="Y118" s="706"/>
      <c r="Z118" s="1402"/>
      <c r="AA118" s="1403"/>
      <c r="AB118" s="1403"/>
      <c r="AC118" s="1404"/>
      <c r="AD118" s="1399"/>
      <c r="AE118" s="1371"/>
      <c r="AF118" s="1371"/>
      <c r="AG118" s="1371"/>
      <c r="AH118" s="1372"/>
      <c r="AI118" s="710"/>
      <c r="AJ118" s="705"/>
      <c r="AK118" s="705"/>
      <c r="AL118" s="705"/>
      <c r="AM118" s="705"/>
      <c r="AN118" s="705"/>
      <c r="AO118" s="705"/>
      <c r="AP118" s="705"/>
      <c r="AQ118" s="705"/>
      <c r="AR118" s="705"/>
      <c r="AS118" s="705"/>
      <c r="AT118" s="705"/>
      <c r="AU118" s="706"/>
      <c r="AV118" s="1402"/>
      <c r="AW118" s="1403"/>
      <c r="AX118" s="1403"/>
      <c r="AY118" s="1405"/>
    </row>
    <row r="119" spans="1:51" s="116" customFormat="1" ht="24.75" customHeight="1" x14ac:dyDescent="0.15">
      <c r="A119" s="33"/>
      <c r="B119" s="688"/>
      <c r="C119" s="689"/>
      <c r="D119" s="689"/>
      <c r="E119" s="689"/>
      <c r="F119" s="689"/>
      <c r="G119" s="690"/>
      <c r="H119" s="1399"/>
      <c r="I119" s="1371"/>
      <c r="J119" s="1371"/>
      <c r="K119" s="1371"/>
      <c r="L119" s="1372"/>
      <c r="M119" s="710"/>
      <c r="N119" s="705"/>
      <c r="O119" s="705"/>
      <c r="P119" s="705"/>
      <c r="Q119" s="705"/>
      <c r="R119" s="705"/>
      <c r="S119" s="705"/>
      <c r="T119" s="705"/>
      <c r="U119" s="705"/>
      <c r="V119" s="705"/>
      <c r="W119" s="705"/>
      <c r="X119" s="705"/>
      <c r="Y119" s="706"/>
      <c r="Z119" s="1402"/>
      <c r="AA119" s="1403"/>
      <c r="AB119" s="1403"/>
      <c r="AC119" s="1403"/>
      <c r="AD119" s="1399"/>
      <c r="AE119" s="1371"/>
      <c r="AF119" s="1371"/>
      <c r="AG119" s="1371"/>
      <c r="AH119" s="1372"/>
      <c r="AI119" s="710"/>
      <c r="AJ119" s="705"/>
      <c r="AK119" s="705"/>
      <c r="AL119" s="705"/>
      <c r="AM119" s="705"/>
      <c r="AN119" s="705"/>
      <c r="AO119" s="705"/>
      <c r="AP119" s="705"/>
      <c r="AQ119" s="705"/>
      <c r="AR119" s="705"/>
      <c r="AS119" s="705"/>
      <c r="AT119" s="705"/>
      <c r="AU119" s="706"/>
      <c r="AV119" s="1402"/>
      <c r="AW119" s="1403"/>
      <c r="AX119" s="1403"/>
      <c r="AY119" s="1405"/>
    </row>
    <row r="120" spans="1:51" s="116" customFormat="1" ht="24.75" customHeight="1" x14ac:dyDescent="0.15">
      <c r="A120" s="33"/>
      <c r="B120" s="688"/>
      <c r="C120" s="689"/>
      <c r="D120" s="689"/>
      <c r="E120" s="689"/>
      <c r="F120" s="689"/>
      <c r="G120" s="690"/>
      <c r="H120" s="1399"/>
      <c r="I120" s="1371"/>
      <c r="J120" s="1371"/>
      <c r="K120" s="1371"/>
      <c r="L120" s="1372"/>
      <c r="M120" s="710"/>
      <c r="N120" s="705"/>
      <c r="O120" s="705"/>
      <c r="P120" s="705"/>
      <c r="Q120" s="705"/>
      <c r="R120" s="705"/>
      <c r="S120" s="705"/>
      <c r="T120" s="705"/>
      <c r="U120" s="705"/>
      <c r="V120" s="705"/>
      <c r="W120" s="705"/>
      <c r="X120" s="705"/>
      <c r="Y120" s="706"/>
      <c r="Z120" s="1402"/>
      <c r="AA120" s="1403"/>
      <c r="AB120" s="1403"/>
      <c r="AC120" s="1403"/>
      <c r="AD120" s="1399"/>
      <c r="AE120" s="1371"/>
      <c r="AF120" s="1371"/>
      <c r="AG120" s="1371"/>
      <c r="AH120" s="1372"/>
      <c r="AI120" s="710"/>
      <c r="AJ120" s="705"/>
      <c r="AK120" s="705"/>
      <c r="AL120" s="705"/>
      <c r="AM120" s="705"/>
      <c r="AN120" s="705"/>
      <c r="AO120" s="705"/>
      <c r="AP120" s="705"/>
      <c r="AQ120" s="705"/>
      <c r="AR120" s="705"/>
      <c r="AS120" s="705"/>
      <c r="AT120" s="705"/>
      <c r="AU120" s="706"/>
      <c r="AV120" s="1402"/>
      <c r="AW120" s="1403"/>
      <c r="AX120" s="1403"/>
      <c r="AY120" s="1405"/>
    </row>
    <row r="121" spans="1:51" s="116" customFormat="1" ht="24.75" customHeight="1" x14ac:dyDescent="0.15">
      <c r="A121" s="33"/>
      <c r="B121" s="688"/>
      <c r="C121" s="689"/>
      <c r="D121" s="689"/>
      <c r="E121" s="689"/>
      <c r="F121" s="689"/>
      <c r="G121" s="690"/>
      <c r="H121" s="1399"/>
      <c r="I121" s="1371"/>
      <c r="J121" s="1371"/>
      <c r="K121" s="1371"/>
      <c r="L121" s="1372"/>
      <c r="M121" s="710"/>
      <c r="N121" s="705"/>
      <c r="O121" s="705"/>
      <c r="P121" s="705"/>
      <c r="Q121" s="705"/>
      <c r="R121" s="705"/>
      <c r="S121" s="705"/>
      <c r="T121" s="705"/>
      <c r="U121" s="705"/>
      <c r="V121" s="705"/>
      <c r="W121" s="705"/>
      <c r="X121" s="705"/>
      <c r="Y121" s="706"/>
      <c r="Z121" s="1402"/>
      <c r="AA121" s="1403"/>
      <c r="AB121" s="1403"/>
      <c r="AC121" s="1403"/>
      <c r="AD121" s="1399"/>
      <c r="AE121" s="1371"/>
      <c r="AF121" s="1371"/>
      <c r="AG121" s="1371"/>
      <c r="AH121" s="1372"/>
      <c r="AI121" s="710"/>
      <c r="AJ121" s="705"/>
      <c r="AK121" s="705"/>
      <c r="AL121" s="705"/>
      <c r="AM121" s="705"/>
      <c r="AN121" s="705"/>
      <c r="AO121" s="705"/>
      <c r="AP121" s="705"/>
      <c r="AQ121" s="705"/>
      <c r="AR121" s="705"/>
      <c r="AS121" s="705"/>
      <c r="AT121" s="705"/>
      <c r="AU121" s="706"/>
      <c r="AV121" s="1402"/>
      <c r="AW121" s="1403"/>
      <c r="AX121" s="1403"/>
      <c r="AY121" s="1405"/>
    </row>
    <row r="122" spans="1:51" s="116" customFormat="1" ht="24.75" customHeight="1" x14ac:dyDescent="0.15">
      <c r="A122" s="33"/>
      <c r="B122" s="688"/>
      <c r="C122" s="689"/>
      <c r="D122" s="689"/>
      <c r="E122" s="689"/>
      <c r="F122" s="689"/>
      <c r="G122" s="690"/>
      <c r="H122" s="1422"/>
      <c r="I122" s="1356"/>
      <c r="J122" s="1356"/>
      <c r="K122" s="1356"/>
      <c r="L122" s="1357"/>
      <c r="M122" s="730"/>
      <c r="N122" s="1423"/>
      <c r="O122" s="1423"/>
      <c r="P122" s="1423"/>
      <c r="Q122" s="1423"/>
      <c r="R122" s="1423"/>
      <c r="S122" s="1423"/>
      <c r="T122" s="1423"/>
      <c r="U122" s="1423"/>
      <c r="V122" s="1423"/>
      <c r="W122" s="1423"/>
      <c r="X122" s="1423"/>
      <c r="Y122" s="1424"/>
      <c r="Z122" s="1420"/>
      <c r="AA122" s="1421"/>
      <c r="AB122" s="1421"/>
      <c r="AC122" s="1421"/>
      <c r="AD122" s="1422"/>
      <c r="AE122" s="1356"/>
      <c r="AF122" s="1356"/>
      <c r="AG122" s="1356"/>
      <c r="AH122" s="1357"/>
      <c r="AI122" s="730"/>
      <c r="AJ122" s="1423"/>
      <c r="AK122" s="1423"/>
      <c r="AL122" s="1423"/>
      <c r="AM122" s="1423"/>
      <c r="AN122" s="1423"/>
      <c r="AO122" s="1423"/>
      <c r="AP122" s="1423"/>
      <c r="AQ122" s="1423"/>
      <c r="AR122" s="1423"/>
      <c r="AS122" s="1423"/>
      <c r="AT122" s="1423"/>
      <c r="AU122" s="1424"/>
      <c r="AV122" s="1420"/>
      <c r="AW122" s="1421"/>
      <c r="AX122" s="1421"/>
      <c r="AY122" s="1425"/>
    </row>
    <row r="123" spans="1:51" s="116" customFormat="1" ht="24.75" customHeight="1" thickBot="1" x14ac:dyDescent="0.2">
      <c r="A123" s="33"/>
      <c r="B123" s="691"/>
      <c r="C123" s="692"/>
      <c r="D123" s="692"/>
      <c r="E123" s="692"/>
      <c r="F123" s="692"/>
      <c r="G123" s="693"/>
      <c r="H123" s="1432" t="s">
        <v>21</v>
      </c>
      <c r="I123" s="1433"/>
      <c r="J123" s="1433"/>
      <c r="K123" s="1433"/>
      <c r="L123" s="1433"/>
      <c r="M123" s="754"/>
      <c r="N123" s="1434"/>
      <c r="O123" s="1434"/>
      <c r="P123" s="1434"/>
      <c r="Q123" s="1434"/>
      <c r="R123" s="1434"/>
      <c r="S123" s="1434"/>
      <c r="T123" s="1434"/>
      <c r="U123" s="1434"/>
      <c r="V123" s="1434"/>
      <c r="W123" s="1434"/>
      <c r="X123" s="1434"/>
      <c r="Y123" s="1435"/>
      <c r="Z123" s="1436">
        <f>SUM(Z115:AC122)</f>
        <v>0</v>
      </c>
      <c r="AA123" s="1437"/>
      <c r="AB123" s="1437"/>
      <c r="AC123" s="1438"/>
      <c r="AD123" s="1432" t="s">
        <v>21</v>
      </c>
      <c r="AE123" s="1433"/>
      <c r="AF123" s="1433"/>
      <c r="AG123" s="1433"/>
      <c r="AH123" s="1433"/>
      <c r="AI123" s="754"/>
      <c r="AJ123" s="1434"/>
      <c r="AK123" s="1434"/>
      <c r="AL123" s="1434"/>
      <c r="AM123" s="1434"/>
      <c r="AN123" s="1434"/>
      <c r="AO123" s="1434"/>
      <c r="AP123" s="1434"/>
      <c r="AQ123" s="1434"/>
      <c r="AR123" s="1434"/>
      <c r="AS123" s="1434"/>
      <c r="AT123" s="1434"/>
      <c r="AU123" s="1435"/>
      <c r="AV123" s="1436">
        <f>SUM(AV115:AY122)</f>
        <v>0</v>
      </c>
      <c r="AW123" s="1437"/>
      <c r="AX123" s="1437"/>
      <c r="AY123" s="1439"/>
    </row>
    <row r="124" spans="1:51" s="116" customFormat="1" x14ac:dyDescent="0.15">
      <c r="A124" s="33"/>
      <c r="B124" s="33"/>
      <c r="C124" s="33"/>
      <c r="D124" s="33"/>
      <c r="E124" s="33"/>
      <c r="F124" s="33"/>
      <c r="G124" s="33"/>
      <c r="H124" s="33"/>
      <c r="I124" s="33"/>
      <c r="J124" s="33"/>
      <c r="K124" s="33"/>
      <c r="L124" s="33"/>
      <c r="M124" s="33"/>
      <c r="N124" s="33"/>
      <c r="O124" s="33"/>
      <c r="P124" s="33"/>
      <c r="Q124" s="33"/>
      <c r="R124" s="33"/>
      <c r="S124" s="33"/>
      <c r="T124" s="33"/>
      <c r="U124" s="33"/>
      <c r="V124" s="33"/>
      <c r="W124" s="33"/>
      <c r="X124" s="33"/>
      <c r="Y124" s="33"/>
      <c r="Z124" s="33"/>
      <c r="AA124" s="33"/>
      <c r="AB124" s="33"/>
      <c r="AC124" s="33"/>
      <c r="AD124" s="33"/>
      <c r="AE124" s="33"/>
      <c r="AF124" s="33"/>
      <c r="AG124" s="33"/>
      <c r="AH124" s="33"/>
      <c r="AI124" s="33"/>
      <c r="AJ124" s="33"/>
      <c r="AK124" s="33"/>
      <c r="AL124" s="33"/>
      <c r="AM124" s="33"/>
      <c r="AN124" s="33"/>
      <c r="AO124" s="33"/>
      <c r="AP124" s="33"/>
      <c r="AQ124" s="33"/>
      <c r="AR124" s="33"/>
      <c r="AS124" s="33"/>
      <c r="AT124" s="33"/>
      <c r="AU124" s="33"/>
      <c r="AV124" s="33"/>
      <c r="AW124" s="33"/>
      <c r="AX124" s="33"/>
      <c r="AY124" s="33"/>
    </row>
    <row r="125" spans="1:51" s="116" customFormat="1" x14ac:dyDescent="0.15">
      <c r="A125" s="33"/>
      <c r="B125" s="33"/>
      <c r="C125" s="33"/>
      <c r="D125" s="33"/>
      <c r="E125" s="33"/>
      <c r="F125" s="33"/>
      <c r="G125" s="33"/>
      <c r="H125" s="33"/>
      <c r="I125" s="33"/>
      <c r="J125" s="33"/>
      <c r="K125" s="33"/>
      <c r="L125" s="33"/>
      <c r="M125" s="33"/>
      <c r="N125" s="33"/>
      <c r="O125" s="33"/>
      <c r="P125" s="33"/>
      <c r="Q125" s="33"/>
      <c r="R125" s="33"/>
      <c r="S125" s="33"/>
      <c r="T125" s="33"/>
      <c r="U125" s="33"/>
      <c r="V125" s="33"/>
      <c r="W125" s="33"/>
      <c r="X125" s="33"/>
      <c r="Y125" s="33"/>
      <c r="Z125" s="33"/>
      <c r="AA125" s="33"/>
      <c r="AB125" s="33"/>
      <c r="AC125" s="33"/>
      <c r="AD125" s="33"/>
      <c r="AE125" s="33"/>
      <c r="AF125" s="33"/>
      <c r="AG125" s="33"/>
      <c r="AH125" s="33"/>
      <c r="AI125" s="33"/>
      <c r="AJ125" s="33"/>
      <c r="AK125" s="33"/>
      <c r="AL125" s="33"/>
      <c r="AM125" s="33"/>
      <c r="AN125" s="33"/>
      <c r="AO125" s="33"/>
      <c r="AP125" s="33"/>
      <c r="AQ125" s="33"/>
      <c r="AR125" s="33"/>
      <c r="AS125" s="33"/>
      <c r="AT125" s="33"/>
      <c r="AU125" s="33"/>
      <c r="AV125" s="33"/>
      <c r="AW125" s="33"/>
      <c r="AX125" s="33"/>
      <c r="AY125" s="33"/>
    </row>
    <row r="126" spans="1:51" s="116" customFormat="1" ht="14.4" x14ac:dyDescent="0.15">
      <c r="A126" s="33"/>
      <c r="B126" s="33"/>
      <c r="C126" s="24" t="s">
        <v>1009</v>
      </c>
      <c r="D126" s="33"/>
      <c r="E126" s="33"/>
      <c r="F126" s="33"/>
      <c r="G126" s="33"/>
      <c r="H126" s="33"/>
      <c r="I126" s="33"/>
      <c r="J126" s="33"/>
      <c r="K126" s="33"/>
      <c r="L126" s="33"/>
      <c r="M126" s="33"/>
      <c r="N126" s="33"/>
      <c r="O126" s="33"/>
      <c r="P126" s="33"/>
      <c r="Q126" s="33"/>
      <c r="R126" s="33"/>
      <c r="S126" s="33"/>
      <c r="T126" s="33"/>
      <c r="U126" s="33"/>
      <c r="V126" s="33"/>
      <c r="W126" s="33"/>
      <c r="X126" s="33"/>
      <c r="Y126" s="33"/>
      <c r="Z126" s="33"/>
      <c r="AA126" s="33"/>
      <c r="AB126" s="33"/>
      <c r="AC126" s="33"/>
      <c r="AD126" s="33"/>
      <c r="AE126" s="33"/>
      <c r="AF126" s="33"/>
      <c r="AG126" s="33"/>
      <c r="AH126" s="33"/>
      <c r="AI126" s="33"/>
      <c r="AJ126" s="33"/>
      <c r="AK126" s="33"/>
      <c r="AL126" s="33"/>
      <c r="AM126" s="33"/>
      <c r="AN126" s="33"/>
      <c r="AO126" s="33"/>
      <c r="AP126" s="33"/>
      <c r="AQ126" s="33"/>
      <c r="AR126" s="33"/>
      <c r="AS126" s="33"/>
      <c r="AT126" s="33"/>
      <c r="AU126" s="33"/>
      <c r="AV126" s="33"/>
      <c r="AW126" s="33"/>
      <c r="AX126" s="33"/>
      <c r="AY126" s="33"/>
    </row>
    <row r="127" spans="1:51" s="116" customFormat="1" x14ac:dyDescent="0.15">
      <c r="A127" s="33"/>
      <c r="B127" s="33"/>
      <c r="C127" s="33" t="s">
        <v>1008</v>
      </c>
      <c r="D127" s="33"/>
      <c r="E127" s="33"/>
      <c r="F127" s="33"/>
      <c r="G127" s="33"/>
      <c r="H127" s="33"/>
      <c r="I127" s="33"/>
      <c r="J127" s="33"/>
      <c r="K127" s="33"/>
      <c r="L127" s="33"/>
      <c r="M127" s="33"/>
      <c r="N127" s="33"/>
      <c r="O127" s="33"/>
      <c r="P127" s="33"/>
      <c r="Q127" s="33"/>
      <c r="R127" s="33"/>
      <c r="S127" s="33"/>
      <c r="T127" s="33"/>
      <c r="U127" s="33"/>
      <c r="V127" s="33"/>
      <c r="W127" s="33"/>
      <c r="X127" s="33"/>
      <c r="Y127" s="33"/>
      <c r="Z127" s="33"/>
      <c r="AA127" s="33"/>
      <c r="AB127" s="33"/>
      <c r="AC127" s="33"/>
      <c r="AD127" s="33"/>
      <c r="AE127" s="33"/>
      <c r="AF127" s="33"/>
      <c r="AG127" s="33"/>
      <c r="AH127" s="33"/>
      <c r="AI127" s="33"/>
      <c r="AJ127" s="33"/>
      <c r="AK127" s="33"/>
      <c r="AL127" s="33"/>
      <c r="AM127" s="33"/>
      <c r="AN127" s="33"/>
      <c r="AO127" s="33"/>
      <c r="AP127" s="33"/>
      <c r="AQ127" s="33"/>
      <c r="AR127" s="33"/>
      <c r="AS127" s="33"/>
      <c r="AT127" s="33"/>
      <c r="AU127" s="33"/>
      <c r="AV127" s="33"/>
      <c r="AW127" s="33"/>
      <c r="AX127" s="33"/>
      <c r="AY127" s="33"/>
    </row>
    <row r="128" spans="1:51" s="116" customFormat="1" ht="34.549999999999997" customHeight="1" x14ac:dyDescent="0.15">
      <c r="A128" s="33"/>
      <c r="B128" s="1431"/>
      <c r="C128" s="1431"/>
      <c r="D128" s="1199" t="s">
        <v>1001</v>
      </c>
      <c r="E128" s="1199"/>
      <c r="F128" s="1199"/>
      <c r="G128" s="1199"/>
      <c r="H128" s="1199"/>
      <c r="I128" s="1199"/>
      <c r="J128" s="1199"/>
      <c r="K128" s="1199"/>
      <c r="L128" s="1199"/>
      <c r="M128" s="1199"/>
      <c r="N128" s="1199" t="s">
        <v>1000</v>
      </c>
      <c r="O128" s="1199"/>
      <c r="P128" s="1199"/>
      <c r="Q128" s="1199"/>
      <c r="R128" s="1199"/>
      <c r="S128" s="1199"/>
      <c r="T128" s="1199"/>
      <c r="U128" s="1199"/>
      <c r="V128" s="1199"/>
      <c r="W128" s="1199"/>
      <c r="X128" s="1199"/>
      <c r="Y128" s="1199"/>
      <c r="Z128" s="1199"/>
      <c r="AA128" s="1199"/>
      <c r="AB128" s="1199"/>
      <c r="AC128" s="1199"/>
      <c r="AD128" s="1199"/>
      <c r="AE128" s="1199"/>
      <c r="AF128" s="1199"/>
      <c r="AG128" s="1199"/>
      <c r="AH128" s="1199"/>
      <c r="AI128" s="1199"/>
      <c r="AJ128" s="1199"/>
      <c r="AK128" s="1199"/>
      <c r="AL128" s="1200" t="s">
        <v>999</v>
      </c>
      <c r="AM128" s="1199"/>
      <c r="AN128" s="1199"/>
      <c r="AO128" s="1199"/>
      <c r="AP128" s="1199"/>
      <c r="AQ128" s="1199"/>
      <c r="AR128" s="1199" t="s">
        <v>87</v>
      </c>
      <c r="AS128" s="1199"/>
      <c r="AT128" s="1199"/>
      <c r="AU128" s="1199"/>
      <c r="AV128" s="1199" t="s">
        <v>88</v>
      </c>
      <c r="AW128" s="1199"/>
      <c r="AX128" s="1199"/>
      <c r="AY128" s="33"/>
    </row>
    <row r="129" spans="1:51" s="116" customFormat="1" ht="42.05" customHeight="1" x14ac:dyDescent="0.15">
      <c r="A129" s="33"/>
      <c r="B129" s="1431">
        <v>1</v>
      </c>
      <c r="C129" s="1431">
        <v>1</v>
      </c>
      <c r="D129" s="1504" t="s">
        <v>1007</v>
      </c>
      <c r="E129" s="1505"/>
      <c r="F129" s="1505"/>
      <c r="G129" s="1505"/>
      <c r="H129" s="1505"/>
      <c r="I129" s="1505"/>
      <c r="J129" s="1505"/>
      <c r="K129" s="1505"/>
      <c r="L129" s="1505"/>
      <c r="M129" s="1506"/>
      <c r="N129" s="1507" t="s">
        <v>1006</v>
      </c>
      <c r="O129" s="1508"/>
      <c r="P129" s="1508"/>
      <c r="Q129" s="1508"/>
      <c r="R129" s="1508"/>
      <c r="S129" s="1508"/>
      <c r="T129" s="1508"/>
      <c r="U129" s="1508"/>
      <c r="V129" s="1508"/>
      <c r="W129" s="1508"/>
      <c r="X129" s="1508"/>
      <c r="Y129" s="1508"/>
      <c r="Z129" s="1508"/>
      <c r="AA129" s="1508"/>
      <c r="AB129" s="1508"/>
      <c r="AC129" s="1508"/>
      <c r="AD129" s="1508"/>
      <c r="AE129" s="1508"/>
      <c r="AF129" s="1508"/>
      <c r="AG129" s="1508"/>
      <c r="AH129" s="1508"/>
      <c r="AI129" s="1508"/>
      <c r="AJ129" s="1508"/>
      <c r="AK129" s="1509"/>
      <c r="AL129" s="1510">
        <v>8</v>
      </c>
      <c r="AM129" s="1261"/>
      <c r="AN129" s="1261"/>
      <c r="AO129" s="1261"/>
      <c r="AP129" s="1261"/>
      <c r="AQ129" s="1511"/>
      <c r="AR129" s="1501">
        <v>1</v>
      </c>
      <c r="AS129" s="1502"/>
      <c r="AT129" s="1502"/>
      <c r="AU129" s="1503"/>
      <c r="AV129" s="1501" t="s">
        <v>996</v>
      </c>
      <c r="AW129" s="1502"/>
      <c r="AX129" s="1503"/>
      <c r="AY129" s="33"/>
    </row>
    <row r="130" spans="1:51" s="116" customFormat="1" ht="42.05" customHeight="1" x14ac:dyDescent="0.15">
      <c r="A130" s="33"/>
      <c r="B130" s="1431">
        <v>2</v>
      </c>
      <c r="C130" s="1431">
        <v>1</v>
      </c>
      <c r="D130" s="1512" t="s">
        <v>1005</v>
      </c>
      <c r="E130" s="1513"/>
      <c r="F130" s="1513"/>
      <c r="G130" s="1513"/>
      <c r="H130" s="1513"/>
      <c r="I130" s="1513"/>
      <c r="J130" s="1513"/>
      <c r="K130" s="1513"/>
      <c r="L130" s="1513"/>
      <c r="M130" s="1514"/>
      <c r="N130" s="1507" t="s">
        <v>1004</v>
      </c>
      <c r="O130" s="1508"/>
      <c r="P130" s="1508"/>
      <c r="Q130" s="1508"/>
      <c r="R130" s="1508"/>
      <c r="S130" s="1508"/>
      <c r="T130" s="1508"/>
      <c r="U130" s="1508"/>
      <c r="V130" s="1508"/>
      <c r="W130" s="1508"/>
      <c r="X130" s="1508"/>
      <c r="Y130" s="1508"/>
      <c r="Z130" s="1508"/>
      <c r="AA130" s="1508"/>
      <c r="AB130" s="1508"/>
      <c r="AC130" s="1508"/>
      <c r="AD130" s="1508"/>
      <c r="AE130" s="1508"/>
      <c r="AF130" s="1508"/>
      <c r="AG130" s="1508"/>
      <c r="AH130" s="1508"/>
      <c r="AI130" s="1508"/>
      <c r="AJ130" s="1508"/>
      <c r="AK130" s="1509"/>
      <c r="AL130" s="1441">
        <v>4</v>
      </c>
      <c r="AM130" s="1440"/>
      <c r="AN130" s="1440"/>
      <c r="AO130" s="1440"/>
      <c r="AP130" s="1440"/>
      <c r="AQ130" s="1440"/>
      <c r="AR130" s="1501" t="s">
        <v>996</v>
      </c>
      <c r="AS130" s="1502"/>
      <c r="AT130" s="1502"/>
      <c r="AU130" s="1503"/>
      <c r="AV130" s="1501" t="s">
        <v>996</v>
      </c>
      <c r="AW130" s="1502"/>
      <c r="AX130" s="1503"/>
      <c r="AY130" s="33"/>
    </row>
    <row r="131" spans="1:51" s="116" customFormat="1" ht="24.05" customHeight="1" x14ac:dyDescent="0.15">
      <c r="A131" s="33"/>
      <c r="B131" s="1431">
        <v>3</v>
      </c>
      <c r="C131" s="1431">
        <v>1</v>
      </c>
      <c r="D131" s="1440"/>
      <c r="E131" s="1440"/>
      <c r="F131" s="1440"/>
      <c r="G131" s="1440"/>
      <c r="H131" s="1440"/>
      <c r="I131" s="1440"/>
      <c r="J131" s="1440"/>
      <c r="K131" s="1440"/>
      <c r="L131" s="1440"/>
      <c r="M131" s="1440"/>
      <c r="N131" s="1440"/>
      <c r="O131" s="1440"/>
      <c r="P131" s="1440"/>
      <c r="Q131" s="1440"/>
      <c r="R131" s="1440"/>
      <c r="S131" s="1440"/>
      <c r="T131" s="1440"/>
      <c r="U131" s="1440"/>
      <c r="V131" s="1440"/>
      <c r="W131" s="1440"/>
      <c r="X131" s="1440"/>
      <c r="Y131" s="1440"/>
      <c r="Z131" s="1440"/>
      <c r="AA131" s="1440"/>
      <c r="AB131" s="1440"/>
      <c r="AC131" s="1440"/>
      <c r="AD131" s="1440"/>
      <c r="AE131" s="1440"/>
      <c r="AF131" s="1440"/>
      <c r="AG131" s="1440"/>
      <c r="AH131" s="1440"/>
      <c r="AI131" s="1440"/>
      <c r="AJ131" s="1440"/>
      <c r="AK131" s="1440"/>
      <c r="AL131" s="1441"/>
      <c r="AM131" s="1440"/>
      <c r="AN131" s="1440"/>
      <c r="AO131" s="1440"/>
      <c r="AP131" s="1440"/>
      <c r="AQ131" s="1440"/>
      <c r="AR131" s="1440"/>
      <c r="AS131" s="1440"/>
      <c r="AT131" s="1440"/>
      <c r="AU131" s="1440"/>
      <c r="AV131" s="1440"/>
      <c r="AW131" s="1440"/>
      <c r="AX131" s="1440"/>
      <c r="AY131" s="33"/>
    </row>
    <row r="132" spans="1:51" s="116" customFormat="1" ht="24.05" customHeight="1" x14ac:dyDescent="0.15">
      <c r="A132" s="33"/>
      <c r="B132" s="1431">
        <v>4</v>
      </c>
      <c r="C132" s="1431">
        <v>1</v>
      </c>
      <c r="D132" s="1440"/>
      <c r="E132" s="1440"/>
      <c r="F132" s="1440"/>
      <c r="G132" s="1440"/>
      <c r="H132" s="1440"/>
      <c r="I132" s="1440"/>
      <c r="J132" s="1440"/>
      <c r="K132" s="1440"/>
      <c r="L132" s="1440"/>
      <c r="M132" s="1440"/>
      <c r="N132" s="1440"/>
      <c r="O132" s="1440"/>
      <c r="P132" s="1440"/>
      <c r="Q132" s="1440"/>
      <c r="R132" s="1440"/>
      <c r="S132" s="1440"/>
      <c r="T132" s="1440"/>
      <c r="U132" s="1440"/>
      <c r="V132" s="1440"/>
      <c r="W132" s="1440"/>
      <c r="X132" s="1440"/>
      <c r="Y132" s="1440"/>
      <c r="Z132" s="1440"/>
      <c r="AA132" s="1440"/>
      <c r="AB132" s="1440"/>
      <c r="AC132" s="1440"/>
      <c r="AD132" s="1440"/>
      <c r="AE132" s="1440"/>
      <c r="AF132" s="1440"/>
      <c r="AG132" s="1440"/>
      <c r="AH132" s="1440"/>
      <c r="AI132" s="1440"/>
      <c r="AJ132" s="1440"/>
      <c r="AK132" s="1440"/>
      <c r="AL132" s="1441"/>
      <c r="AM132" s="1440"/>
      <c r="AN132" s="1440"/>
      <c r="AO132" s="1440"/>
      <c r="AP132" s="1440"/>
      <c r="AQ132" s="1440"/>
      <c r="AR132" s="1440"/>
      <c r="AS132" s="1440"/>
      <c r="AT132" s="1440"/>
      <c r="AU132" s="1440"/>
      <c r="AV132" s="1440"/>
      <c r="AW132" s="1440"/>
      <c r="AX132" s="1440"/>
      <c r="AY132" s="33"/>
    </row>
    <row r="133" spans="1:51" s="116" customFormat="1" ht="24.05" customHeight="1" x14ac:dyDescent="0.15">
      <c r="A133" s="33"/>
      <c r="B133" s="1431">
        <v>5</v>
      </c>
      <c r="C133" s="1431">
        <v>1</v>
      </c>
      <c r="D133" s="1440"/>
      <c r="E133" s="1440"/>
      <c r="F133" s="1440"/>
      <c r="G133" s="1440"/>
      <c r="H133" s="1440"/>
      <c r="I133" s="1440"/>
      <c r="J133" s="1440"/>
      <c r="K133" s="1440"/>
      <c r="L133" s="1440"/>
      <c r="M133" s="1440"/>
      <c r="N133" s="1440"/>
      <c r="O133" s="1440"/>
      <c r="P133" s="1440"/>
      <c r="Q133" s="1440"/>
      <c r="R133" s="1440"/>
      <c r="S133" s="1440"/>
      <c r="T133" s="1440"/>
      <c r="U133" s="1440"/>
      <c r="V133" s="1440"/>
      <c r="W133" s="1440"/>
      <c r="X133" s="1440"/>
      <c r="Y133" s="1440"/>
      <c r="Z133" s="1440"/>
      <c r="AA133" s="1440"/>
      <c r="AB133" s="1440"/>
      <c r="AC133" s="1440"/>
      <c r="AD133" s="1440"/>
      <c r="AE133" s="1440"/>
      <c r="AF133" s="1440"/>
      <c r="AG133" s="1440"/>
      <c r="AH133" s="1440"/>
      <c r="AI133" s="1440"/>
      <c r="AJ133" s="1440"/>
      <c r="AK133" s="1440"/>
      <c r="AL133" s="1441"/>
      <c r="AM133" s="1440"/>
      <c r="AN133" s="1440"/>
      <c r="AO133" s="1440"/>
      <c r="AP133" s="1440"/>
      <c r="AQ133" s="1440"/>
      <c r="AR133" s="1440"/>
      <c r="AS133" s="1440"/>
      <c r="AT133" s="1440"/>
      <c r="AU133" s="1440"/>
      <c r="AV133" s="1440"/>
      <c r="AW133" s="1440"/>
      <c r="AX133" s="1440"/>
      <c r="AY133" s="33"/>
    </row>
    <row r="134" spans="1:51" s="116" customFormat="1" ht="24.05" customHeight="1" x14ac:dyDescent="0.15">
      <c r="A134" s="33"/>
      <c r="B134" s="1431">
        <v>6</v>
      </c>
      <c r="C134" s="1431">
        <v>1</v>
      </c>
      <c r="D134" s="1440"/>
      <c r="E134" s="1440"/>
      <c r="F134" s="1440"/>
      <c r="G134" s="1440"/>
      <c r="H134" s="1440"/>
      <c r="I134" s="1440"/>
      <c r="J134" s="1440"/>
      <c r="K134" s="1440"/>
      <c r="L134" s="1440"/>
      <c r="M134" s="1440"/>
      <c r="N134" s="1440"/>
      <c r="O134" s="1440"/>
      <c r="P134" s="1440"/>
      <c r="Q134" s="1440"/>
      <c r="R134" s="1440"/>
      <c r="S134" s="1440"/>
      <c r="T134" s="1440"/>
      <c r="U134" s="1440"/>
      <c r="V134" s="1440"/>
      <c r="W134" s="1440"/>
      <c r="X134" s="1440"/>
      <c r="Y134" s="1440"/>
      <c r="Z134" s="1440"/>
      <c r="AA134" s="1440"/>
      <c r="AB134" s="1440"/>
      <c r="AC134" s="1440"/>
      <c r="AD134" s="1440"/>
      <c r="AE134" s="1440"/>
      <c r="AF134" s="1440"/>
      <c r="AG134" s="1440"/>
      <c r="AH134" s="1440"/>
      <c r="AI134" s="1440"/>
      <c r="AJ134" s="1440"/>
      <c r="AK134" s="1440"/>
      <c r="AL134" s="1441"/>
      <c r="AM134" s="1440"/>
      <c r="AN134" s="1440"/>
      <c r="AO134" s="1440"/>
      <c r="AP134" s="1440"/>
      <c r="AQ134" s="1440"/>
      <c r="AR134" s="1440"/>
      <c r="AS134" s="1440"/>
      <c r="AT134" s="1440"/>
      <c r="AU134" s="1440"/>
      <c r="AV134" s="1440"/>
      <c r="AW134" s="1440"/>
      <c r="AX134" s="1440"/>
      <c r="AY134" s="33"/>
    </row>
    <row r="135" spans="1:51" s="116" customFormat="1" ht="24.05" customHeight="1" x14ac:dyDescent="0.15">
      <c r="A135" s="33"/>
      <c r="B135" s="1431">
        <v>7</v>
      </c>
      <c r="C135" s="1431">
        <v>1</v>
      </c>
      <c r="D135" s="1440"/>
      <c r="E135" s="1440"/>
      <c r="F135" s="1440"/>
      <c r="G135" s="1440"/>
      <c r="H135" s="1440"/>
      <c r="I135" s="1440"/>
      <c r="J135" s="1440"/>
      <c r="K135" s="1440"/>
      <c r="L135" s="1440"/>
      <c r="M135" s="1440"/>
      <c r="N135" s="1440"/>
      <c r="O135" s="1440"/>
      <c r="P135" s="1440"/>
      <c r="Q135" s="1440"/>
      <c r="R135" s="1440"/>
      <c r="S135" s="1440"/>
      <c r="T135" s="1440"/>
      <c r="U135" s="1440"/>
      <c r="V135" s="1440"/>
      <c r="W135" s="1440"/>
      <c r="X135" s="1440"/>
      <c r="Y135" s="1440"/>
      <c r="Z135" s="1440"/>
      <c r="AA135" s="1440"/>
      <c r="AB135" s="1440"/>
      <c r="AC135" s="1440"/>
      <c r="AD135" s="1440"/>
      <c r="AE135" s="1440"/>
      <c r="AF135" s="1440"/>
      <c r="AG135" s="1440"/>
      <c r="AH135" s="1440"/>
      <c r="AI135" s="1440"/>
      <c r="AJ135" s="1440"/>
      <c r="AK135" s="1440"/>
      <c r="AL135" s="1441"/>
      <c r="AM135" s="1440"/>
      <c r="AN135" s="1440"/>
      <c r="AO135" s="1440"/>
      <c r="AP135" s="1440"/>
      <c r="AQ135" s="1440"/>
      <c r="AR135" s="1440"/>
      <c r="AS135" s="1440"/>
      <c r="AT135" s="1440"/>
      <c r="AU135" s="1440"/>
      <c r="AV135" s="1440"/>
      <c r="AW135" s="1440"/>
      <c r="AX135" s="1440"/>
      <c r="AY135" s="33"/>
    </row>
    <row r="136" spans="1:51" s="116" customFormat="1" ht="24.05" customHeight="1" x14ac:dyDescent="0.15">
      <c r="A136" s="33"/>
      <c r="B136" s="1431">
        <v>8</v>
      </c>
      <c r="C136" s="1431">
        <v>1</v>
      </c>
      <c r="D136" s="1440"/>
      <c r="E136" s="1440"/>
      <c r="F136" s="1440"/>
      <c r="G136" s="1440"/>
      <c r="H136" s="1440"/>
      <c r="I136" s="1440"/>
      <c r="J136" s="1440"/>
      <c r="K136" s="1440"/>
      <c r="L136" s="1440"/>
      <c r="M136" s="1440"/>
      <c r="N136" s="1440"/>
      <c r="O136" s="1440"/>
      <c r="P136" s="1440"/>
      <c r="Q136" s="1440"/>
      <c r="R136" s="1440"/>
      <c r="S136" s="1440"/>
      <c r="T136" s="1440"/>
      <c r="U136" s="1440"/>
      <c r="V136" s="1440"/>
      <c r="W136" s="1440"/>
      <c r="X136" s="1440"/>
      <c r="Y136" s="1440"/>
      <c r="Z136" s="1440"/>
      <c r="AA136" s="1440"/>
      <c r="AB136" s="1440"/>
      <c r="AC136" s="1440"/>
      <c r="AD136" s="1440"/>
      <c r="AE136" s="1440"/>
      <c r="AF136" s="1440"/>
      <c r="AG136" s="1440"/>
      <c r="AH136" s="1440"/>
      <c r="AI136" s="1440"/>
      <c r="AJ136" s="1440"/>
      <c r="AK136" s="1440"/>
      <c r="AL136" s="1441"/>
      <c r="AM136" s="1440"/>
      <c r="AN136" s="1440"/>
      <c r="AO136" s="1440"/>
      <c r="AP136" s="1440"/>
      <c r="AQ136" s="1440"/>
      <c r="AR136" s="1440"/>
      <c r="AS136" s="1440"/>
      <c r="AT136" s="1440"/>
      <c r="AU136" s="1440"/>
      <c r="AV136" s="1440"/>
      <c r="AW136" s="1440"/>
      <c r="AX136" s="1440"/>
      <c r="AY136" s="33"/>
    </row>
    <row r="137" spans="1:51" s="116" customFormat="1" ht="24.05" customHeight="1" x14ac:dyDescent="0.15">
      <c r="A137" s="33"/>
      <c r="B137" s="1431">
        <v>9</v>
      </c>
      <c r="C137" s="1431">
        <v>1</v>
      </c>
      <c r="D137" s="1440"/>
      <c r="E137" s="1440"/>
      <c r="F137" s="1440"/>
      <c r="G137" s="1440"/>
      <c r="H137" s="1440"/>
      <c r="I137" s="1440"/>
      <c r="J137" s="1440"/>
      <c r="K137" s="1440"/>
      <c r="L137" s="1440"/>
      <c r="M137" s="1440"/>
      <c r="N137" s="1440"/>
      <c r="O137" s="1440"/>
      <c r="P137" s="1440"/>
      <c r="Q137" s="1440"/>
      <c r="R137" s="1440"/>
      <c r="S137" s="1440"/>
      <c r="T137" s="1440"/>
      <c r="U137" s="1440"/>
      <c r="V137" s="1440"/>
      <c r="W137" s="1440"/>
      <c r="X137" s="1440"/>
      <c r="Y137" s="1440"/>
      <c r="Z137" s="1440"/>
      <c r="AA137" s="1440"/>
      <c r="AB137" s="1440"/>
      <c r="AC137" s="1440"/>
      <c r="AD137" s="1440"/>
      <c r="AE137" s="1440"/>
      <c r="AF137" s="1440"/>
      <c r="AG137" s="1440"/>
      <c r="AH137" s="1440"/>
      <c r="AI137" s="1440"/>
      <c r="AJ137" s="1440"/>
      <c r="AK137" s="1440"/>
      <c r="AL137" s="1441"/>
      <c r="AM137" s="1440"/>
      <c r="AN137" s="1440"/>
      <c r="AO137" s="1440"/>
      <c r="AP137" s="1440"/>
      <c r="AQ137" s="1440"/>
      <c r="AR137" s="1440"/>
      <c r="AS137" s="1440"/>
      <c r="AT137" s="1440"/>
      <c r="AU137" s="1440"/>
      <c r="AV137" s="1440"/>
      <c r="AW137" s="1440"/>
      <c r="AX137" s="1440"/>
      <c r="AY137" s="33"/>
    </row>
    <row r="138" spans="1:51" s="116" customFormat="1" ht="24.05" customHeight="1" x14ac:dyDescent="0.15">
      <c r="A138" s="33"/>
      <c r="B138" s="1431">
        <v>10</v>
      </c>
      <c r="C138" s="1431">
        <v>1</v>
      </c>
      <c r="D138" s="1440"/>
      <c r="E138" s="1440"/>
      <c r="F138" s="1440"/>
      <c r="G138" s="1440"/>
      <c r="H138" s="1440"/>
      <c r="I138" s="1440"/>
      <c r="J138" s="1440"/>
      <c r="K138" s="1440"/>
      <c r="L138" s="1440"/>
      <c r="M138" s="1440"/>
      <c r="N138" s="1440"/>
      <c r="O138" s="1440"/>
      <c r="P138" s="1440"/>
      <c r="Q138" s="1440"/>
      <c r="R138" s="1440"/>
      <c r="S138" s="1440"/>
      <c r="T138" s="1440"/>
      <c r="U138" s="1440"/>
      <c r="V138" s="1440"/>
      <c r="W138" s="1440"/>
      <c r="X138" s="1440"/>
      <c r="Y138" s="1440"/>
      <c r="Z138" s="1440"/>
      <c r="AA138" s="1440"/>
      <c r="AB138" s="1440"/>
      <c r="AC138" s="1440"/>
      <c r="AD138" s="1440"/>
      <c r="AE138" s="1440"/>
      <c r="AF138" s="1440"/>
      <c r="AG138" s="1440"/>
      <c r="AH138" s="1440"/>
      <c r="AI138" s="1440"/>
      <c r="AJ138" s="1440"/>
      <c r="AK138" s="1440"/>
      <c r="AL138" s="1441"/>
      <c r="AM138" s="1440"/>
      <c r="AN138" s="1440"/>
      <c r="AO138" s="1440"/>
      <c r="AP138" s="1440"/>
      <c r="AQ138" s="1440"/>
      <c r="AR138" s="1440"/>
      <c r="AS138" s="1440"/>
      <c r="AT138" s="1440"/>
      <c r="AU138" s="1440"/>
      <c r="AV138" s="1440"/>
      <c r="AW138" s="1440"/>
      <c r="AX138" s="1440"/>
      <c r="AY138" s="33"/>
    </row>
    <row r="139" spans="1:51" s="116" customFormat="1" x14ac:dyDescent="0.15">
      <c r="A139" s="33"/>
      <c r="B139" s="33"/>
      <c r="C139" s="33"/>
      <c r="D139" s="33"/>
      <c r="E139" s="33"/>
      <c r="F139" s="33"/>
      <c r="G139" s="33"/>
      <c r="H139" s="33"/>
      <c r="I139" s="33"/>
      <c r="J139" s="33"/>
      <c r="K139" s="33"/>
      <c r="L139" s="33"/>
      <c r="M139" s="33"/>
      <c r="N139" s="33"/>
      <c r="O139" s="33"/>
      <c r="P139" s="33"/>
      <c r="Q139" s="33"/>
      <c r="R139" s="33"/>
      <c r="S139" s="33"/>
      <c r="T139" s="33"/>
      <c r="U139" s="33"/>
      <c r="V139" s="33"/>
      <c r="W139" s="33"/>
      <c r="X139" s="33"/>
      <c r="Y139" s="33"/>
      <c r="Z139" s="33"/>
      <c r="AA139" s="33"/>
      <c r="AB139" s="33"/>
      <c r="AC139" s="33"/>
      <c r="AD139" s="33"/>
      <c r="AE139" s="33"/>
      <c r="AF139" s="33"/>
      <c r="AG139" s="33"/>
      <c r="AH139" s="33"/>
      <c r="AI139" s="33"/>
      <c r="AJ139" s="33"/>
      <c r="AK139" s="33"/>
      <c r="AL139" s="33"/>
      <c r="AM139" s="33"/>
      <c r="AN139" s="33"/>
      <c r="AO139" s="33"/>
      <c r="AP139" s="33"/>
      <c r="AQ139" s="33"/>
      <c r="AR139" s="33"/>
      <c r="AS139" s="33"/>
      <c r="AT139" s="33"/>
      <c r="AU139" s="33"/>
      <c r="AV139" s="33"/>
      <c r="AW139" s="33"/>
      <c r="AX139" s="33"/>
      <c r="AY139" s="33"/>
    </row>
    <row r="140" spans="1:51" s="116" customFormat="1" ht="23.25" hidden="1" customHeight="1" x14ac:dyDescent="0.15">
      <c r="A140" s="33"/>
      <c r="B140" s="33" t="s">
        <v>89</v>
      </c>
      <c r="C140" s="33"/>
      <c r="D140" s="33"/>
      <c r="E140" s="33"/>
      <c r="F140" s="33"/>
      <c r="G140" s="33"/>
      <c r="H140" s="33"/>
      <c r="I140" s="33"/>
      <c r="J140" s="33"/>
      <c r="K140" s="33"/>
      <c r="L140" s="33"/>
      <c r="M140" s="33"/>
      <c r="N140" s="33"/>
      <c r="O140" s="33"/>
      <c r="P140" s="33"/>
      <c r="Q140" s="33"/>
      <c r="R140" s="33"/>
      <c r="S140" s="33"/>
      <c r="T140" s="33"/>
      <c r="U140" s="33"/>
      <c r="V140" s="33"/>
      <c r="W140" s="33"/>
      <c r="X140" s="33"/>
      <c r="Y140" s="33"/>
      <c r="Z140" s="33"/>
      <c r="AA140" s="33"/>
      <c r="AB140" s="33"/>
      <c r="AC140" s="33"/>
      <c r="AD140" s="33"/>
      <c r="AE140" s="33"/>
      <c r="AF140" s="33"/>
      <c r="AG140" s="33"/>
      <c r="AH140" s="33"/>
      <c r="AI140" s="33"/>
      <c r="AJ140" s="33"/>
      <c r="AK140" s="33"/>
      <c r="AL140" s="33"/>
      <c r="AM140" s="33"/>
      <c r="AN140" s="33"/>
      <c r="AO140" s="33"/>
      <c r="AP140" s="33"/>
      <c r="AQ140" s="33"/>
      <c r="AR140" s="33"/>
      <c r="AS140" s="33"/>
      <c r="AT140" s="33"/>
      <c r="AU140" s="33"/>
      <c r="AV140" s="33"/>
      <c r="AW140" s="33"/>
      <c r="AX140" s="33"/>
      <c r="AY140" s="33"/>
    </row>
    <row r="141" spans="1:51" s="116" customFormat="1" ht="36" hidden="1" customHeight="1" x14ac:dyDescent="0.15">
      <c r="A141" s="33"/>
      <c r="B141" s="1199" t="s">
        <v>90</v>
      </c>
      <c r="C141" s="1199"/>
      <c r="D141" s="1199"/>
      <c r="E141" s="1199"/>
      <c r="F141" s="1199"/>
      <c r="G141" s="1199"/>
      <c r="H141" s="1199"/>
      <c r="I141" s="1215"/>
      <c r="J141" s="1215"/>
      <c r="K141" s="1215"/>
      <c r="L141" s="1215"/>
      <c r="M141" s="1215"/>
      <c r="N141" s="1215"/>
      <c r="O141" s="1215"/>
      <c r="P141" s="1215"/>
      <c r="Q141" s="1215"/>
      <c r="R141" s="1215"/>
      <c r="S141" s="1215"/>
      <c r="T141" s="1215"/>
      <c r="U141" s="1215"/>
      <c r="V141" s="1215"/>
      <c r="W141" s="1215"/>
      <c r="X141" s="1215"/>
      <c r="Y141" s="1215"/>
      <c r="Z141" s="33"/>
      <c r="AA141" s="33"/>
      <c r="AB141" s="33"/>
      <c r="AC141" s="33"/>
      <c r="AD141" s="33"/>
      <c r="AE141" s="33"/>
      <c r="AF141" s="33"/>
      <c r="AG141" s="33"/>
      <c r="AH141" s="33"/>
      <c r="AI141" s="33"/>
      <c r="AJ141" s="33"/>
      <c r="AK141" s="33"/>
      <c r="AL141" s="33"/>
      <c r="AM141" s="33"/>
      <c r="AN141" s="33"/>
      <c r="AO141" s="33"/>
      <c r="AP141" s="33"/>
      <c r="AQ141" s="33"/>
      <c r="AR141" s="33"/>
      <c r="AS141" s="33"/>
      <c r="AT141" s="33"/>
      <c r="AU141" s="33"/>
      <c r="AV141" s="33"/>
      <c r="AW141" s="33"/>
      <c r="AX141" s="33"/>
      <c r="AY141" s="33"/>
    </row>
    <row r="142" spans="1:51" s="116" customFormat="1" ht="36" hidden="1" customHeight="1" x14ac:dyDescent="0.15">
      <c r="A142" s="33"/>
      <c r="B142" s="1448" t="s">
        <v>91</v>
      </c>
      <c r="C142" s="1156"/>
      <c r="D142" s="1156"/>
      <c r="E142" s="1156"/>
      <c r="F142" s="1156"/>
      <c r="G142" s="1156"/>
      <c r="H142" s="1157"/>
      <c r="I142" s="1111" t="s">
        <v>1003</v>
      </c>
      <c r="J142" s="1109"/>
      <c r="K142" s="1109"/>
      <c r="L142" s="1109"/>
      <c r="M142" s="1110"/>
      <c r="N142" s="1155" t="s">
        <v>93</v>
      </c>
      <c r="O142" s="1156"/>
      <c r="P142" s="1156"/>
      <c r="Q142" s="1156"/>
      <c r="R142" s="1156"/>
      <c r="S142" s="1156"/>
      <c r="T142" s="1157"/>
      <c r="U142" s="1111" t="s">
        <v>1003</v>
      </c>
      <c r="V142" s="1109"/>
      <c r="W142" s="1109"/>
      <c r="X142" s="1109"/>
      <c r="Y142" s="1110"/>
      <c r="Z142" s="1155" t="s">
        <v>94</v>
      </c>
      <c r="AA142" s="1156"/>
      <c r="AB142" s="1156"/>
      <c r="AC142" s="1156"/>
      <c r="AD142" s="1156"/>
      <c r="AE142" s="1156"/>
      <c r="AF142" s="1157"/>
      <c r="AG142" s="1111" t="s">
        <v>1003</v>
      </c>
      <c r="AH142" s="1109"/>
      <c r="AI142" s="1109"/>
      <c r="AJ142" s="1109"/>
      <c r="AK142" s="1110"/>
      <c r="AL142" s="1155" t="s">
        <v>95</v>
      </c>
      <c r="AM142" s="1156"/>
      <c r="AN142" s="1156"/>
      <c r="AO142" s="1156"/>
      <c r="AP142" s="1156"/>
      <c r="AQ142" s="1156"/>
      <c r="AR142" s="1157"/>
      <c r="AS142" s="1111" t="s">
        <v>1003</v>
      </c>
      <c r="AT142" s="1109"/>
      <c r="AU142" s="1109"/>
      <c r="AV142" s="1109"/>
      <c r="AW142" s="1110"/>
      <c r="AX142" s="33"/>
      <c r="AY142" s="33"/>
    </row>
    <row r="143" spans="1:51" s="116" customFormat="1" ht="36" hidden="1" customHeight="1" x14ac:dyDescent="0.15">
      <c r="A143" s="33"/>
      <c r="B143" s="1155" t="s">
        <v>96</v>
      </c>
      <c r="C143" s="1156"/>
      <c r="D143" s="1156"/>
      <c r="E143" s="1156"/>
      <c r="F143" s="1156"/>
      <c r="G143" s="1156"/>
      <c r="H143" s="1157"/>
      <c r="I143" s="1449"/>
      <c r="J143" s="1381"/>
      <c r="K143" s="1381"/>
      <c r="L143" s="1381"/>
      <c r="M143" s="1450"/>
      <c r="N143" s="1155" t="s">
        <v>97</v>
      </c>
      <c r="O143" s="1156"/>
      <c r="P143" s="1156"/>
      <c r="Q143" s="1156"/>
      <c r="R143" s="1156"/>
      <c r="S143" s="1156"/>
      <c r="T143" s="1157"/>
      <c r="U143" s="1449"/>
      <c r="V143" s="1381"/>
      <c r="W143" s="1381"/>
      <c r="X143" s="1381"/>
      <c r="Y143" s="1450"/>
      <c r="Z143" s="1155" t="s">
        <v>98</v>
      </c>
      <c r="AA143" s="1156"/>
      <c r="AB143" s="1156"/>
      <c r="AC143" s="1156"/>
      <c r="AD143" s="1156"/>
      <c r="AE143" s="1156"/>
      <c r="AF143" s="1157"/>
      <c r="AG143" s="1449"/>
      <c r="AH143" s="1381"/>
      <c r="AI143" s="1381"/>
      <c r="AJ143" s="1381"/>
      <c r="AK143" s="1450"/>
      <c r="AL143" s="1448" t="s">
        <v>99</v>
      </c>
      <c r="AM143" s="1156"/>
      <c r="AN143" s="1156"/>
      <c r="AO143" s="1156"/>
      <c r="AP143" s="1156"/>
      <c r="AQ143" s="1156"/>
      <c r="AR143" s="1157"/>
      <c r="AS143" s="1449"/>
      <c r="AT143" s="1381"/>
      <c r="AU143" s="1381"/>
      <c r="AV143" s="1381"/>
      <c r="AW143" s="1450"/>
      <c r="AX143" s="33"/>
      <c r="AY143" s="33"/>
    </row>
    <row r="144" spans="1:51" s="116" customFormat="1" x14ac:dyDescent="0.15">
      <c r="A144" s="33"/>
      <c r="B144" s="33"/>
      <c r="C144" s="33" t="s">
        <v>1002</v>
      </c>
      <c r="D144" s="33"/>
      <c r="E144" s="33"/>
      <c r="F144" s="33"/>
      <c r="G144" s="33"/>
      <c r="H144" s="33"/>
      <c r="I144" s="33"/>
      <c r="J144" s="33"/>
      <c r="K144" s="33"/>
      <c r="L144" s="33"/>
      <c r="M144" s="33"/>
      <c r="N144" s="33"/>
      <c r="O144" s="33"/>
      <c r="P144" s="33"/>
      <c r="Q144" s="33"/>
      <c r="R144" s="33"/>
      <c r="S144" s="33"/>
      <c r="T144" s="33"/>
      <c r="U144" s="33"/>
      <c r="V144" s="33"/>
      <c r="W144" s="33"/>
      <c r="X144" s="33"/>
      <c r="Y144" s="33"/>
      <c r="Z144" s="33"/>
      <c r="AA144" s="33"/>
      <c r="AB144" s="33"/>
      <c r="AC144" s="33"/>
      <c r="AD144" s="33"/>
      <c r="AE144" s="33"/>
      <c r="AF144" s="33"/>
      <c r="AG144" s="33"/>
      <c r="AH144" s="33"/>
      <c r="AI144" s="33"/>
      <c r="AJ144" s="33"/>
      <c r="AK144" s="33"/>
      <c r="AL144" s="33"/>
      <c r="AM144" s="33"/>
      <c r="AN144" s="33"/>
      <c r="AO144" s="33"/>
      <c r="AP144" s="33"/>
      <c r="AQ144" s="33"/>
      <c r="AR144" s="33"/>
      <c r="AS144" s="33"/>
      <c r="AT144" s="33"/>
      <c r="AU144" s="33"/>
      <c r="AV144" s="33"/>
      <c r="AW144" s="33"/>
      <c r="AX144" s="33"/>
      <c r="AY144" s="33"/>
    </row>
    <row r="145" spans="1:51" s="116" customFormat="1" ht="34.549999999999997" customHeight="1" x14ac:dyDescent="0.15">
      <c r="A145" s="33"/>
      <c r="B145" s="1431"/>
      <c r="C145" s="1431"/>
      <c r="D145" s="1199" t="s">
        <v>1001</v>
      </c>
      <c r="E145" s="1199"/>
      <c r="F145" s="1199"/>
      <c r="G145" s="1199"/>
      <c r="H145" s="1199"/>
      <c r="I145" s="1199"/>
      <c r="J145" s="1199"/>
      <c r="K145" s="1199"/>
      <c r="L145" s="1199"/>
      <c r="M145" s="1199"/>
      <c r="N145" s="1199" t="s">
        <v>1000</v>
      </c>
      <c r="O145" s="1199"/>
      <c r="P145" s="1199"/>
      <c r="Q145" s="1199"/>
      <c r="R145" s="1199"/>
      <c r="S145" s="1199"/>
      <c r="T145" s="1199"/>
      <c r="U145" s="1199"/>
      <c r="V145" s="1199"/>
      <c r="W145" s="1199"/>
      <c r="X145" s="1199"/>
      <c r="Y145" s="1199"/>
      <c r="Z145" s="1199"/>
      <c r="AA145" s="1199"/>
      <c r="AB145" s="1199"/>
      <c r="AC145" s="1199"/>
      <c r="AD145" s="1199"/>
      <c r="AE145" s="1199"/>
      <c r="AF145" s="1199"/>
      <c r="AG145" s="1199"/>
      <c r="AH145" s="1199"/>
      <c r="AI145" s="1199"/>
      <c r="AJ145" s="1199"/>
      <c r="AK145" s="1199"/>
      <c r="AL145" s="1200" t="s">
        <v>999</v>
      </c>
      <c r="AM145" s="1199"/>
      <c r="AN145" s="1199"/>
      <c r="AO145" s="1199"/>
      <c r="AP145" s="1199"/>
      <c r="AQ145" s="1199"/>
      <c r="AR145" s="1199" t="s">
        <v>87</v>
      </c>
      <c r="AS145" s="1199"/>
      <c r="AT145" s="1199"/>
      <c r="AU145" s="1199"/>
      <c r="AV145" s="1199" t="s">
        <v>88</v>
      </c>
      <c r="AW145" s="1199"/>
      <c r="AX145" s="1199"/>
      <c r="AY145" s="33"/>
    </row>
    <row r="146" spans="1:51" s="116" customFormat="1" ht="24.05" customHeight="1" x14ac:dyDescent="0.15">
      <c r="A146" s="33"/>
      <c r="B146" s="1431">
        <v>1</v>
      </c>
      <c r="C146" s="1431">
        <v>1</v>
      </c>
      <c r="D146" s="1440" t="s">
        <v>998</v>
      </c>
      <c r="E146" s="1440"/>
      <c r="F146" s="1440"/>
      <c r="G146" s="1440"/>
      <c r="H146" s="1440"/>
      <c r="I146" s="1440"/>
      <c r="J146" s="1440"/>
      <c r="K146" s="1440"/>
      <c r="L146" s="1440"/>
      <c r="M146" s="1440"/>
      <c r="N146" s="1440" t="s">
        <v>997</v>
      </c>
      <c r="O146" s="1440"/>
      <c r="P146" s="1440"/>
      <c r="Q146" s="1440"/>
      <c r="R146" s="1440"/>
      <c r="S146" s="1440"/>
      <c r="T146" s="1440"/>
      <c r="U146" s="1440"/>
      <c r="V146" s="1440"/>
      <c r="W146" s="1440"/>
      <c r="X146" s="1440"/>
      <c r="Y146" s="1440"/>
      <c r="Z146" s="1440"/>
      <c r="AA146" s="1440"/>
      <c r="AB146" s="1440"/>
      <c r="AC146" s="1440"/>
      <c r="AD146" s="1440"/>
      <c r="AE146" s="1440"/>
      <c r="AF146" s="1440"/>
      <c r="AG146" s="1440"/>
      <c r="AH146" s="1440"/>
      <c r="AI146" s="1440"/>
      <c r="AJ146" s="1440"/>
      <c r="AK146" s="1440"/>
      <c r="AL146" s="1441">
        <v>3</v>
      </c>
      <c r="AM146" s="1440"/>
      <c r="AN146" s="1440"/>
      <c r="AO146" s="1440"/>
      <c r="AP146" s="1440"/>
      <c r="AQ146" s="1440"/>
      <c r="AR146" s="1501" t="s">
        <v>996</v>
      </c>
      <c r="AS146" s="1502"/>
      <c r="AT146" s="1502"/>
      <c r="AU146" s="1503"/>
      <c r="AV146" s="1501" t="s">
        <v>996</v>
      </c>
      <c r="AW146" s="1502"/>
      <c r="AX146" s="1503"/>
      <c r="AY146" s="33"/>
    </row>
    <row r="147" spans="1:51" s="116" customFormat="1" ht="24.05" customHeight="1" x14ac:dyDescent="0.15">
      <c r="A147" s="33"/>
      <c r="B147" s="1431">
        <v>2</v>
      </c>
      <c r="C147" s="1431">
        <v>1</v>
      </c>
      <c r="D147" s="1440"/>
      <c r="E147" s="1440"/>
      <c r="F147" s="1440"/>
      <c r="G147" s="1440"/>
      <c r="H147" s="1440"/>
      <c r="I147" s="1440"/>
      <c r="J147" s="1440"/>
      <c r="K147" s="1440"/>
      <c r="L147" s="1440"/>
      <c r="M147" s="1440"/>
      <c r="N147" s="1440"/>
      <c r="O147" s="1440"/>
      <c r="P147" s="1440"/>
      <c r="Q147" s="1440"/>
      <c r="R147" s="1440"/>
      <c r="S147" s="1440"/>
      <c r="T147" s="1440"/>
      <c r="U147" s="1440"/>
      <c r="V147" s="1440"/>
      <c r="W147" s="1440"/>
      <c r="X147" s="1440"/>
      <c r="Y147" s="1440"/>
      <c r="Z147" s="1440"/>
      <c r="AA147" s="1440"/>
      <c r="AB147" s="1440"/>
      <c r="AC147" s="1440"/>
      <c r="AD147" s="1440"/>
      <c r="AE147" s="1440"/>
      <c r="AF147" s="1440"/>
      <c r="AG147" s="1440"/>
      <c r="AH147" s="1440"/>
      <c r="AI147" s="1440"/>
      <c r="AJ147" s="1440"/>
      <c r="AK147" s="1440"/>
      <c r="AL147" s="1441"/>
      <c r="AM147" s="1440"/>
      <c r="AN147" s="1440"/>
      <c r="AO147" s="1440"/>
      <c r="AP147" s="1440"/>
      <c r="AQ147" s="1440"/>
      <c r="AR147" s="1440"/>
      <c r="AS147" s="1440"/>
      <c r="AT147" s="1440"/>
      <c r="AU147" s="1440"/>
      <c r="AV147" s="1440"/>
      <c r="AW147" s="1440"/>
      <c r="AX147" s="1440"/>
      <c r="AY147" s="33"/>
    </row>
    <row r="148" spans="1:51" s="116" customFormat="1" ht="24.05" customHeight="1" x14ac:dyDescent="0.15">
      <c r="A148" s="33"/>
      <c r="B148" s="1431">
        <v>3</v>
      </c>
      <c r="C148" s="1431">
        <v>1</v>
      </c>
      <c r="D148" s="1440"/>
      <c r="E148" s="1440"/>
      <c r="F148" s="1440"/>
      <c r="G148" s="1440"/>
      <c r="H148" s="1440"/>
      <c r="I148" s="1440"/>
      <c r="J148" s="1440"/>
      <c r="K148" s="1440"/>
      <c r="L148" s="1440"/>
      <c r="M148" s="1440"/>
      <c r="N148" s="1440"/>
      <c r="O148" s="1440"/>
      <c r="P148" s="1440"/>
      <c r="Q148" s="1440"/>
      <c r="R148" s="1440"/>
      <c r="S148" s="1440"/>
      <c r="T148" s="1440"/>
      <c r="U148" s="1440"/>
      <c r="V148" s="1440"/>
      <c r="W148" s="1440"/>
      <c r="X148" s="1440"/>
      <c r="Y148" s="1440"/>
      <c r="Z148" s="1440"/>
      <c r="AA148" s="1440"/>
      <c r="AB148" s="1440"/>
      <c r="AC148" s="1440"/>
      <c r="AD148" s="1440"/>
      <c r="AE148" s="1440"/>
      <c r="AF148" s="1440"/>
      <c r="AG148" s="1440"/>
      <c r="AH148" s="1440"/>
      <c r="AI148" s="1440"/>
      <c r="AJ148" s="1440"/>
      <c r="AK148" s="1440"/>
      <c r="AL148" s="1441"/>
      <c r="AM148" s="1440"/>
      <c r="AN148" s="1440"/>
      <c r="AO148" s="1440"/>
      <c r="AP148" s="1440"/>
      <c r="AQ148" s="1440"/>
      <c r="AR148" s="1440"/>
      <c r="AS148" s="1440"/>
      <c r="AT148" s="1440"/>
      <c r="AU148" s="1440"/>
      <c r="AV148" s="1440"/>
      <c r="AW148" s="1440"/>
      <c r="AX148" s="1440"/>
      <c r="AY148" s="33"/>
    </row>
    <row r="149" spans="1:51" s="116" customFormat="1" ht="24.05" customHeight="1" x14ac:dyDescent="0.15">
      <c r="A149" s="33"/>
      <c r="B149" s="1431">
        <v>4</v>
      </c>
      <c r="C149" s="1431">
        <v>1</v>
      </c>
      <c r="D149" s="1440"/>
      <c r="E149" s="1440"/>
      <c r="F149" s="1440"/>
      <c r="G149" s="1440"/>
      <c r="H149" s="1440"/>
      <c r="I149" s="1440"/>
      <c r="J149" s="1440"/>
      <c r="K149" s="1440"/>
      <c r="L149" s="1440"/>
      <c r="M149" s="1440"/>
      <c r="N149" s="1440"/>
      <c r="O149" s="1440"/>
      <c r="P149" s="1440"/>
      <c r="Q149" s="1440"/>
      <c r="R149" s="1440"/>
      <c r="S149" s="1440"/>
      <c r="T149" s="1440"/>
      <c r="U149" s="1440"/>
      <c r="V149" s="1440"/>
      <c r="W149" s="1440"/>
      <c r="X149" s="1440"/>
      <c r="Y149" s="1440"/>
      <c r="Z149" s="1440"/>
      <c r="AA149" s="1440"/>
      <c r="AB149" s="1440"/>
      <c r="AC149" s="1440"/>
      <c r="AD149" s="1440"/>
      <c r="AE149" s="1440"/>
      <c r="AF149" s="1440"/>
      <c r="AG149" s="1440"/>
      <c r="AH149" s="1440"/>
      <c r="AI149" s="1440"/>
      <c r="AJ149" s="1440"/>
      <c r="AK149" s="1440"/>
      <c r="AL149" s="1441"/>
      <c r="AM149" s="1440"/>
      <c r="AN149" s="1440"/>
      <c r="AO149" s="1440"/>
      <c r="AP149" s="1440"/>
      <c r="AQ149" s="1440"/>
      <c r="AR149" s="1440"/>
      <c r="AS149" s="1440"/>
      <c r="AT149" s="1440"/>
      <c r="AU149" s="1440"/>
      <c r="AV149" s="1440"/>
      <c r="AW149" s="1440"/>
      <c r="AX149" s="1440"/>
      <c r="AY149" s="33"/>
    </row>
    <row r="150" spans="1:51" s="116" customFormat="1" ht="24.05" customHeight="1" x14ac:dyDescent="0.15">
      <c r="A150" s="33"/>
      <c r="B150" s="1431">
        <v>5</v>
      </c>
      <c r="C150" s="1431">
        <v>1</v>
      </c>
      <c r="D150" s="1440"/>
      <c r="E150" s="1440"/>
      <c r="F150" s="1440"/>
      <c r="G150" s="1440"/>
      <c r="H150" s="1440"/>
      <c r="I150" s="1440"/>
      <c r="J150" s="1440"/>
      <c r="K150" s="1440"/>
      <c r="L150" s="1440"/>
      <c r="M150" s="1440"/>
      <c r="N150" s="1440"/>
      <c r="O150" s="1440"/>
      <c r="P150" s="1440"/>
      <c r="Q150" s="1440"/>
      <c r="R150" s="1440"/>
      <c r="S150" s="1440"/>
      <c r="T150" s="1440"/>
      <c r="U150" s="1440"/>
      <c r="V150" s="1440"/>
      <c r="W150" s="1440"/>
      <c r="X150" s="1440"/>
      <c r="Y150" s="1440"/>
      <c r="Z150" s="1440"/>
      <c r="AA150" s="1440"/>
      <c r="AB150" s="1440"/>
      <c r="AC150" s="1440"/>
      <c r="AD150" s="1440"/>
      <c r="AE150" s="1440"/>
      <c r="AF150" s="1440"/>
      <c r="AG150" s="1440"/>
      <c r="AH150" s="1440"/>
      <c r="AI150" s="1440"/>
      <c r="AJ150" s="1440"/>
      <c r="AK150" s="1440"/>
      <c r="AL150" s="1441"/>
      <c r="AM150" s="1440"/>
      <c r="AN150" s="1440"/>
      <c r="AO150" s="1440"/>
      <c r="AP150" s="1440"/>
      <c r="AQ150" s="1440"/>
      <c r="AR150" s="1440"/>
      <c r="AS150" s="1440"/>
      <c r="AT150" s="1440"/>
      <c r="AU150" s="1440"/>
      <c r="AV150" s="1440"/>
      <c r="AW150" s="1440"/>
      <c r="AX150" s="1440"/>
      <c r="AY150" s="33"/>
    </row>
    <row r="151" spans="1:51" s="116" customFormat="1" ht="24.05" customHeight="1" x14ac:dyDescent="0.15">
      <c r="A151" s="33"/>
      <c r="B151" s="1431">
        <v>6</v>
      </c>
      <c r="C151" s="1431">
        <v>1</v>
      </c>
      <c r="D151" s="1440"/>
      <c r="E151" s="1440"/>
      <c r="F151" s="1440"/>
      <c r="G151" s="1440"/>
      <c r="H151" s="1440"/>
      <c r="I151" s="1440"/>
      <c r="J151" s="1440"/>
      <c r="K151" s="1440"/>
      <c r="L151" s="1440"/>
      <c r="M151" s="1440"/>
      <c r="N151" s="1440"/>
      <c r="O151" s="1440"/>
      <c r="P151" s="1440"/>
      <c r="Q151" s="1440"/>
      <c r="R151" s="1440"/>
      <c r="S151" s="1440"/>
      <c r="T151" s="1440"/>
      <c r="U151" s="1440"/>
      <c r="V151" s="1440"/>
      <c r="W151" s="1440"/>
      <c r="X151" s="1440"/>
      <c r="Y151" s="1440"/>
      <c r="Z151" s="1440"/>
      <c r="AA151" s="1440"/>
      <c r="AB151" s="1440"/>
      <c r="AC151" s="1440"/>
      <c r="AD151" s="1440"/>
      <c r="AE151" s="1440"/>
      <c r="AF151" s="1440"/>
      <c r="AG151" s="1440"/>
      <c r="AH151" s="1440"/>
      <c r="AI151" s="1440"/>
      <c r="AJ151" s="1440"/>
      <c r="AK151" s="1440"/>
      <c r="AL151" s="1441"/>
      <c r="AM151" s="1440"/>
      <c r="AN151" s="1440"/>
      <c r="AO151" s="1440"/>
      <c r="AP151" s="1440"/>
      <c r="AQ151" s="1440"/>
      <c r="AR151" s="1440"/>
      <c r="AS151" s="1440"/>
      <c r="AT151" s="1440"/>
      <c r="AU151" s="1440"/>
      <c r="AV151" s="1440"/>
      <c r="AW151" s="1440"/>
      <c r="AX151" s="1440"/>
      <c r="AY151" s="33"/>
    </row>
    <row r="152" spans="1:51" s="116" customFormat="1" ht="24.05" customHeight="1" x14ac:dyDescent="0.15">
      <c r="A152" s="33"/>
      <c r="B152" s="1431">
        <v>7</v>
      </c>
      <c r="C152" s="1431">
        <v>1</v>
      </c>
      <c r="D152" s="1440"/>
      <c r="E152" s="1440"/>
      <c r="F152" s="1440"/>
      <c r="G152" s="1440"/>
      <c r="H152" s="1440"/>
      <c r="I152" s="1440"/>
      <c r="J152" s="1440"/>
      <c r="K152" s="1440"/>
      <c r="L152" s="1440"/>
      <c r="M152" s="1440"/>
      <c r="N152" s="1440"/>
      <c r="O152" s="1440"/>
      <c r="P152" s="1440"/>
      <c r="Q152" s="1440"/>
      <c r="R152" s="1440"/>
      <c r="S152" s="1440"/>
      <c r="T152" s="1440"/>
      <c r="U152" s="1440"/>
      <c r="V152" s="1440"/>
      <c r="W152" s="1440"/>
      <c r="X152" s="1440"/>
      <c r="Y152" s="1440"/>
      <c r="Z152" s="1440"/>
      <c r="AA152" s="1440"/>
      <c r="AB152" s="1440"/>
      <c r="AC152" s="1440"/>
      <c r="AD152" s="1440"/>
      <c r="AE152" s="1440"/>
      <c r="AF152" s="1440"/>
      <c r="AG152" s="1440"/>
      <c r="AH152" s="1440"/>
      <c r="AI152" s="1440"/>
      <c r="AJ152" s="1440"/>
      <c r="AK152" s="1440"/>
      <c r="AL152" s="1441"/>
      <c r="AM152" s="1440"/>
      <c r="AN152" s="1440"/>
      <c r="AO152" s="1440"/>
      <c r="AP152" s="1440"/>
      <c r="AQ152" s="1440"/>
      <c r="AR152" s="1440"/>
      <c r="AS152" s="1440"/>
      <c r="AT152" s="1440"/>
      <c r="AU152" s="1440"/>
      <c r="AV152" s="1440"/>
      <c r="AW152" s="1440"/>
      <c r="AX152" s="1440"/>
      <c r="AY152" s="33"/>
    </row>
    <row r="153" spans="1:51" s="116" customFormat="1" ht="24.05" customHeight="1" x14ac:dyDescent="0.15">
      <c r="A153" s="33"/>
      <c r="B153" s="1431">
        <v>8</v>
      </c>
      <c r="C153" s="1431">
        <v>1</v>
      </c>
      <c r="D153" s="1440"/>
      <c r="E153" s="1440"/>
      <c r="F153" s="1440"/>
      <c r="G153" s="1440"/>
      <c r="H153" s="1440"/>
      <c r="I153" s="1440"/>
      <c r="J153" s="1440"/>
      <c r="K153" s="1440"/>
      <c r="L153" s="1440"/>
      <c r="M153" s="1440"/>
      <c r="N153" s="1440"/>
      <c r="O153" s="1440"/>
      <c r="P153" s="1440"/>
      <c r="Q153" s="1440"/>
      <c r="R153" s="1440"/>
      <c r="S153" s="1440"/>
      <c r="T153" s="1440"/>
      <c r="U153" s="1440"/>
      <c r="V153" s="1440"/>
      <c r="W153" s="1440"/>
      <c r="X153" s="1440"/>
      <c r="Y153" s="1440"/>
      <c r="Z153" s="1440"/>
      <c r="AA153" s="1440"/>
      <c r="AB153" s="1440"/>
      <c r="AC153" s="1440"/>
      <c r="AD153" s="1440"/>
      <c r="AE153" s="1440"/>
      <c r="AF153" s="1440"/>
      <c r="AG153" s="1440"/>
      <c r="AH153" s="1440"/>
      <c r="AI153" s="1440"/>
      <c r="AJ153" s="1440"/>
      <c r="AK153" s="1440"/>
      <c r="AL153" s="1441"/>
      <c r="AM153" s="1440"/>
      <c r="AN153" s="1440"/>
      <c r="AO153" s="1440"/>
      <c r="AP153" s="1440"/>
      <c r="AQ153" s="1440"/>
      <c r="AR153" s="1440"/>
      <c r="AS153" s="1440"/>
      <c r="AT153" s="1440"/>
      <c r="AU153" s="1440"/>
      <c r="AV153" s="1440"/>
      <c r="AW153" s="1440"/>
      <c r="AX153" s="1440"/>
      <c r="AY153" s="33"/>
    </row>
    <row r="154" spans="1:51" s="116" customFormat="1" ht="24.05" customHeight="1" x14ac:dyDescent="0.15">
      <c r="A154" s="33"/>
      <c r="B154" s="1431">
        <v>9</v>
      </c>
      <c r="C154" s="1431">
        <v>1</v>
      </c>
      <c r="D154" s="1440"/>
      <c r="E154" s="1440"/>
      <c r="F154" s="1440"/>
      <c r="G154" s="1440"/>
      <c r="H154" s="1440"/>
      <c r="I154" s="1440"/>
      <c r="J154" s="1440"/>
      <c r="K154" s="1440"/>
      <c r="L154" s="1440"/>
      <c r="M154" s="1440"/>
      <c r="N154" s="1440"/>
      <c r="O154" s="1440"/>
      <c r="P154" s="1440"/>
      <c r="Q154" s="1440"/>
      <c r="R154" s="1440"/>
      <c r="S154" s="1440"/>
      <c r="T154" s="1440"/>
      <c r="U154" s="1440"/>
      <c r="V154" s="1440"/>
      <c r="W154" s="1440"/>
      <c r="X154" s="1440"/>
      <c r="Y154" s="1440"/>
      <c r="Z154" s="1440"/>
      <c r="AA154" s="1440"/>
      <c r="AB154" s="1440"/>
      <c r="AC154" s="1440"/>
      <c r="AD154" s="1440"/>
      <c r="AE154" s="1440"/>
      <c r="AF154" s="1440"/>
      <c r="AG154" s="1440"/>
      <c r="AH154" s="1440"/>
      <c r="AI154" s="1440"/>
      <c r="AJ154" s="1440"/>
      <c r="AK154" s="1440"/>
      <c r="AL154" s="1441"/>
      <c r="AM154" s="1440"/>
      <c r="AN154" s="1440"/>
      <c r="AO154" s="1440"/>
      <c r="AP154" s="1440"/>
      <c r="AQ154" s="1440"/>
      <c r="AR154" s="1440"/>
      <c r="AS154" s="1440"/>
      <c r="AT154" s="1440"/>
      <c r="AU154" s="1440"/>
      <c r="AV154" s="1440"/>
      <c r="AW154" s="1440"/>
      <c r="AX154" s="1440"/>
      <c r="AY154" s="33"/>
    </row>
    <row r="155" spans="1:51" s="116" customFormat="1" ht="24.05" customHeight="1" x14ac:dyDescent="0.15">
      <c r="A155" s="33"/>
      <c r="B155" s="1431">
        <v>10</v>
      </c>
      <c r="C155" s="1431">
        <v>1</v>
      </c>
      <c r="D155" s="1440"/>
      <c r="E155" s="1440"/>
      <c r="F155" s="1440"/>
      <c r="G155" s="1440"/>
      <c r="H155" s="1440"/>
      <c r="I155" s="1440"/>
      <c r="J155" s="1440"/>
      <c r="K155" s="1440"/>
      <c r="L155" s="1440"/>
      <c r="M155" s="1440"/>
      <c r="N155" s="1440"/>
      <c r="O155" s="1440"/>
      <c r="P155" s="1440"/>
      <c r="Q155" s="1440"/>
      <c r="R155" s="1440"/>
      <c r="S155" s="1440"/>
      <c r="T155" s="1440"/>
      <c r="U155" s="1440"/>
      <c r="V155" s="1440"/>
      <c r="W155" s="1440"/>
      <c r="X155" s="1440"/>
      <c r="Y155" s="1440"/>
      <c r="Z155" s="1440"/>
      <c r="AA155" s="1440"/>
      <c r="AB155" s="1440"/>
      <c r="AC155" s="1440"/>
      <c r="AD155" s="1440"/>
      <c r="AE155" s="1440"/>
      <c r="AF155" s="1440"/>
      <c r="AG155" s="1440"/>
      <c r="AH155" s="1440"/>
      <c r="AI155" s="1440"/>
      <c r="AJ155" s="1440"/>
      <c r="AK155" s="1440"/>
      <c r="AL155" s="1441"/>
      <c r="AM155" s="1440"/>
      <c r="AN155" s="1440"/>
      <c r="AO155" s="1440"/>
      <c r="AP155" s="1440"/>
      <c r="AQ155" s="1440"/>
      <c r="AR155" s="1440"/>
      <c r="AS155" s="1440"/>
      <c r="AT155" s="1440"/>
      <c r="AU155" s="1440"/>
      <c r="AV155" s="1440"/>
      <c r="AW155" s="1440"/>
      <c r="AX155" s="1440"/>
      <c r="AY155" s="33"/>
    </row>
    <row r="156" spans="1:51" s="116" customFormat="1" x14ac:dyDescent="0.15">
      <c r="A156" s="33"/>
      <c r="B156" s="33"/>
      <c r="C156" s="33"/>
      <c r="D156" s="33"/>
      <c r="E156" s="33"/>
      <c r="F156" s="33"/>
      <c r="G156" s="33"/>
      <c r="H156" s="33"/>
      <c r="I156" s="33"/>
      <c r="J156" s="33"/>
      <c r="K156" s="33"/>
      <c r="L156" s="33"/>
      <c r="M156" s="33"/>
      <c r="N156" s="33"/>
      <c r="O156" s="33"/>
      <c r="P156" s="33"/>
      <c r="Q156" s="33"/>
      <c r="R156" s="33"/>
      <c r="S156" s="33"/>
      <c r="T156" s="33"/>
      <c r="U156" s="33"/>
      <c r="V156" s="33"/>
      <c r="W156" s="33"/>
      <c r="X156" s="33"/>
      <c r="Y156" s="33"/>
      <c r="Z156" s="33"/>
      <c r="AA156" s="33"/>
      <c r="AB156" s="33"/>
      <c r="AC156" s="33"/>
      <c r="AD156" s="33"/>
      <c r="AE156" s="33"/>
      <c r="AF156" s="33"/>
      <c r="AG156" s="33"/>
      <c r="AH156" s="33"/>
      <c r="AI156" s="33"/>
      <c r="AJ156" s="33"/>
      <c r="AK156" s="33"/>
      <c r="AL156" s="33"/>
      <c r="AM156" s="33"/>
      <c r="AN156" s="33"/>
      <c r="AO156" s="33"/>
      <c r="AP156" s="33"/>
      <c r="AQ156" s="33"/>
      <c r="AR156" s="33"/>
      <c r="AS156" s="33"/>
      <c r="AT156" s="33"/>
      <c r="AU156" s="33"/>
      <c r="AV156" s="33"/>
      <c r="AW156" s="33"/>
      <c r="AX156" s="33"/>
      <c r="AY156" s="33"/>
    </row>
  </sheetData>
  <mergeCells count="627">
    <mergeCell ref="B154:C154"/>
    <mergeCell ref="D154:M154"/>
    <mergeCell ref="N154:AK154"/>
    <mergeCell ref="AL154:AQ154"/>
    <mergeCell ref="AR154:AU154"/>
    <mergeCell ref="AV154:AX154"/>
    <mergeCell ref="B155:C155"/>
    <mergeCell ref="D155:M155"/>
    <mergeCell ref="N155:AK155"/>
    <mergeCell ref="AL155:AQ155"/>
    <mergeCell ref="AR155:AU155"/>
    <mergeCell ref="AV155:AX155"/>
    <mergeCell ref="B152:C152"/>
    <mergeCell ref="D152:M152"/>
    <mergeCell ref="N152:AK152"/>
    <mergeCell ref="AL152:AQ152"/>
    <mergeCell ref="AR152:AU152"/>
    <mergeCell ref="AV152:AX152"/>
    <mergeCell ref="B153:C153"/>
    <mergeCell ref="D153:M153"/>
    <mergeCell ref="N153:AK153"/>
    <mergeCell ref="AL153:AQ153"/>
    <mergeCell ref="AR153:AU153"/>
    <mergeCell ref="AV153:AX153"/>
    <mergeCell ref="B150:C150"/>
    <mergeCell ref="D150:M150"/>
    <mergeCell ref="N150:AK150"/>
    <mergeCell ref="AL150:AQ150"/>
    <mergeCell ref="AR150:AU150"/>
    <mergeCell ref="AV150:AX150"/>
    <mergeCell ref="B151:C151"/>
    <mergeCell ref="D151:M151"/>
    <mergeCell ref="N151:AK151"/>
    <mergeCell ref="AL151:AQ151"/>
    <mergeCell ref="AR151:AU151"/>
    <mergeCell ref="AV151:AX151"/>
    <mergeCell ref="B148:C148"/>
    <mergeCell ref="D148:M148"/>
    <mergeCell ref="N148:AK148"/>
    <mergeCell ref="AL148:AQ148"/>
    <mergeCell ref="AR148:AU148"/>
    <mergeCell ref="AV148:AX148"/>
    <mergeCell ref="B149:C149"/>
    <mergeCell ref="D149:M149"/>
    <mergeCell ref="N149:AK149"/>
    <mergeCell ref="AL149:AQ149"/>
    <mergeCell ref="AR149:AU149"/>
    <mergeCell ref="AV149:AX149"/>
    <mergeCell ref="B146:C146"/>
    <mergeCell ref="D146:M146"/>
    <mergeCell ref="N146:AK146"/>
    <mergeCell ref="AL146:AQ146"/>
    <mergeCell ref="AR146:AU146"/>
    <mergeCell ref="AV146:AX146"/>
    <mergeCell ref="B147:C147"/>
    <mergeCell ref="D147:M147"/>
    <mergeCell ref="N147:AK147"/>
    <mergeCell ref="AL147:AQ147"/>
    <mergeCell ref="AR147:AU147"/>
    <mergeCell ref="AV147:AX147"/>
    <mergeCell ref="AI81:AU81"/>
    <mergeCell ref="AV81:AY81"/>
    <mergeCell ref="H82:L82"/>
    <mergeCell ref="H85:L85"/>
    <mergeCell ref="M85:Y85"/>
    <mergeCell ref="Z85:AC85"/>
    <mergeCell ref="AD85:AH85"/>
    <mergeCell ref="AI85:AU85"/>
    <mergeCell ref="AV85:AY85"/>
    <mergeCell ref="AV83:AY83"/>
    <mergeCell ref="B9:G9"/>
    <mergeCell ref="AR2:AY2"/>
    <mergeCell ref="H9:AY9"/>
    <mergeCell ref="B145:C145"/>
    <mergeCell ref="D145:M145"/>
    <mergeCell ref="N145:AK145"/>
    <mergeCell ref="AL145:AQ145"/>
    <mergeCell ref="AR145:AU145"/>
    <mergeCell ref="AV145:AX145"/>
    <mergeCell ref="B75:G77"/>
    <mergeCell ref="AF6:AY6"/>
    <mergeCell ref="AF4:AQ5"/>
    <mergeCell ref="B7:G8"/>
    <mergeCell ref="H7:Y8"/>
    <mergeCell ref="Z7:AE8"/>
    <mergeCell ref="AF7:AY8"/>
    <mergeCell ref="AR4:AY4"/>
    <mergeCell ref="M72:AA72"/>
    <mergeCell ref="AL72:AY72"/>
    <mergeCell ref="B5:G5"/>
    <mergeCell ref="H5:Y5"/>
    <mergeCell ref="Z5:AE5"/>
    <mergeCell ref="AR5:AY5"/>
    <mergeCell ref="B6:G6"/>
    <mergeCell ref="H6:Y6"/>
    <mergeCell ref="Z6:AE6"/>
    <mergeCell ref="H18:P18"/>
    <mergeCell ref="Q18:W18"/>
    <mergeCell ref="X18:AD18"/>
    <mergeCell ref="AE18:AK18"/>
    <mergeCell ref="AL18:AR18"/>
    <mergeCell ref="AK2:AQ2"/>
    <mergeCell ref="B3:AY3"/>
    <mergeCell ref="B4:G4"/>
    <mergeCell ref="H4:Y4"/>
    <mergeCell ref="Z4:AE4"/>
    <mergeCell ref="AL14:AR14"/>
    <mergeCell ref="J16:P16"/>
    <mergeCell ref="H17:P17"/>
    <mergeCell ref="Q17:W17"/>
    <mergeCell ref="X17:AD17"/>
    <mergeCell ref="AE17:AK17"/>
    <mergeCell ref="AL17:AR17"/>
    <mergeCell ref="B10:G10"/>
    <mergeCell ref="H10:AY10"/>
    <mergeCell ref="B11:G11"/>
    <mergeCell ref="H11:AY11"/>
    <mergeCell ref="B12:G18"/>
    <mergeCell ref="H12:P12"/>
    <mergeCell ref="Q12:W12"/>
    <mergeCell ref="X12:AD12"/>
    <mergeCell ref="AE12:AK12"/>
    <mergeCell ref="AL12:AR12"/>
    <mergeCell ref="Q16:W16"/>
    <mergeCell ref="X16:AD16"/>
    <mergeCell ref="AE16:AK16"/>
    <mergeCell ref="AL16:AR16"/>
    <mergeCell ref="AS16:AY16"/>
    <mergeCell ref="AS17:AY17"/>
    <mergeCell ref="Q14:W14"/>
    <mergeCell ref="AS14:AY14"/>
    <mergeCell ref="J15:P15"/>
    <mergeCell ref="Q15:W15"/>
    <mergeCell ref="X15:AD15"/>
    <mergeCell ref="AE15:AK15"/>
    <mergeCell ref="AL15:AR15"/>
    <mergeCell ref="AS15:AY15"/>
    <mergeCell ref="X14:AD14"/>
    <mergeCell ref="AE14:AK14"/>
    <mergeCell ref="AU23:AY23"/>
    <mergeCell ref="AS12:AY12"/>
    <mergeCell ref="H13:I16"/>
    <mergeCell ref="J13:P13"/>
    <mergeCell ref="Q13:W13"/>
    <mergeCell ref="X13:AD13"/>
    <mergeCell ref="AE13:AK13"/>
    <mergeCell ref="AL13:AR13"/>
    <mergeCell ref="AS13:AY13"/>
    <mergeCell ref="J14:P14"/>
    <mergeCell ref="AS18:AY18"/>
    <mergeCell ref="AK22:AO22"/>
    <mergeCell ref="AP22:AT22"/>
    <mergeCell ref="AU22:AY22"/>
    <mergeCell ref="AF21:AJ21"/>
    <mergeCell ref="AK21:AO21"/>
    <mergeCell ref="AP21:AT21"/>
    <mergeCell ref="AU21:AY21"/>
    <mergeCell ref="H20:Y21"/>
    <mergeCell ref="AK20:AO20"/>
    <mergeCell ref="AP20:AT20"/>
    <mergeCell ref="AF19:AJ19"/>
    <mergeCell ref="AK19:AO19"/>
    <mergeCell ref="AP19:AT19"/>
    <mergeCell ref="AU24:AY24"/>
    <mergeCell ref="Z25:AB26"/>
    <mergeCell ref="AC25:AE26"/>
    <mergeCell ref="AF25:AJ25"/>
    <mergeCell ref="AK25:AO25"/>
    <mergeCell ref="AP25:AT25"/>
    <mergeCell ref="AU25:AY25"/>
    <mergeCell ref="AF26:AJ26"/>
    <mergeCell ref="H24:Y24"/>
    <mergeCell ref="Z24:AB24"/>
    <mergeCell ref="AC24:AE24"/>
    <mergeCell ref="AF24:AJ24"/>
    <mergeCell ref="AK24:AO24"/>
    <mergeCell ref="AP24:AT24"/>
    <mergeCell ref="H25:Y26"/>
    <mergeCell ref="S34:X34"/>
    <mergeCell ref="Y34:AY34"/>
    <mergeCell ref="D35:L35"/>
    <mergeCell ref="M35:R35"/>
    <mergeCell ref="S35:X35"/>
    <mergeCell ref="AK26:AO26"/>
    <mergeCell ref="AP26:AT26"/>
    <mergeCell ref="AU26:AY26"/>
    <mergeCell ref="D31:L31"/>
    <mergeCell ref="M31:R31"/>
    <mergeCell ref="S31:X31"/>
    <mergeCell ref="Y31:AY31"/>
    <mergeCell ref="D30:L30"/>
    <mergeCell ref="B27:G27"/>
    <mergeCell ref="B47:C49"/>
    <mergeCell ref="D47:G47"/>
    <mergeCell ref="H47:AG47"/>
    <mergeCell ref="D48:G48"/>
    <mergeCell ref="H48:AG48"/>
    <mergeCell ref="D49:G49"/>
    <mergeCell ref="H49:AG49"/>
    <mergeCell ref="H27:Y27"/>
    <mergeCell ref="D42:AY42"/>
    <mergeCell ref="M32:R32"/>
    <mergeCell ref="S32:X32"/>
    <mergeCell ref="Y32:AY32"/>
    <mergeCell ref="D33:L33"/>
    <mergeCell ref="M33:R33"/>
    <mergeCell ref="S33:X33"/>
    <mergeCell ref="Y33:AY33"/>
    <mergeCell ref="Y35:AY35"/>
    <mergeCell ref="D32:L32"/>
    <mergeCell ref="S29:X29"/>
    <mergeCell ref="Y29:AY29"/>
    <mergeCell ref="M30:R30"/>
    <mergeCell ref="S30:X30"/>
    <mergeCell ref="Y30:AY30"/>
    <mergeCell ref="D41:AY41"/>
    <mergeCell ref="B61:C61"/>
    <mergeCell ref="D61:AY61"/>
    <mergeCell ref="D58:G58"/>
    <mergeCell ref="H58:AG58"/>
    <mergeCell ref="D60:G60"/>
    <mergeCell ref="H60:AG60"/>
    <mergeCell ref="D51:G51"/>
    <mergeCell ref="H51:AG51"/>
    <mergeCell ref="D52:G52"/>
    <mergeCell ref="H52:AG52"/>
    <mergeCell ref="D53:G53"/>
    <mergeCell ref="H53:AG53"/>
    <mergeCell ref="D59:G59"/>
    <mergeCell ref="D54:G54"/>
    <mergeCell ref="H54:AG54"/>
    <mergeCell ref="B55:C60"/>
    <mergeCell ref="D55:G55"/>
    <mergeCell ref="H55:AG55"/>
    <mergeCell ref="H59:U59"/>
    <mergeCell ref="V59:AG59"/>
    <mergeCell ref="D56:G56"/>
    <mergeCell ref="H56:AG56"/>
    <mergeCell ref="D57:G57"/>
    <mergeCell ref="H57:AG57"/>
    <mergeCell ref="B50:C54"/>
    <mergeCell ref="D50:G50"/>
    <mergeCell ref="H50:AG50"/>
    <mergeCell ref="Z83:AC83"/>
    <mergeCell ref="AD83:AH83"/>
    <mergeCell ref="AI83:AU83"/>
    <mergeCell ref="B67:AY67"/>
    <mergeCell ref="D62:AY62"/>
    <mergeCell ref="D63:AY63"/>
    <mergeCell ref="D64:AY64"/>
    <mergeCell ref="B65:AY65"/>
    <mergeCell ref="B66:F66"/>
    <mergeCell ref="G66:AY66"/>
    <mergeCell ref="M82:Y82"/>
    <mergeCell ref="Z82:AC82"/>
    <mergeCell ref="AD82:AH82"/>
    <mergeCell ref="AI82:AU82"/>
    <mergeCell ref="AV82:AY82"/>
    <mergeCell ref="H83:L83"/>
    <mergeCell ref="M83:Y83"/>
    <mergeCell ref="B80:G123"/>
    <mergeCell ref="H80:AC80"/>
    <mergeCell ref="AD80:AY80"/>
    <mergeCell ref="H81:L81"/>
    <mergeCell ref="M81:Y81"/>
    <mergeCell ref="Z81:AC81"/>
    <mergeCell ref="AD81:AH81"/>
    <mergeCell ref="H86:L86"/>
    <mergeCell ref="M86:Y86"/>
    <mergeCell ref="Z86:AC86"/>
    <mergeCell ref="AD86:AH86"/>
    <mergeCell ref="AI86:AU86"/>
    <mergeCell ref="AV86:AY86"/>
    <mergeCell ref="H84:L84"/>
    <mergeCell ref="M84:Y84"/>
    <mergeCell ref="Z84:AC84"/>
    <mergeCell ref="AD84:AH84"/>
    <mergeCell ref="AI84:AU84"/>
    <mergeCell ref="AV84:AY84"/>
    <mergeCell ref="H88:L88"/>
    <mergeCell ref="M88:Y88"/>
    <mergeCell ref="Z88:AC88"/>
    <mergeCell ref="AD88:AH88"/>
    <mergeCell ref="AI88:AU88"/>
    <mergeCell ref="AV88:AY88"/>
    <mergeCell ref="H87:L87"/>
    <mergeCell ref="M87:Y87"/>
    <mergeCell ref="Z87:AC87"/>
    <mergeCell ref="AD87:AH87"/>
    <mergeCell ref="AI87:AU87"/>
    <mergeCell ref="AV87:AY87"/>
    <mergeCell ref="H90:L90"/>
    <mergeCell ref="M90:Y90"/>
    <mergeCell ref="Z90:AC90"/>
    <mergeCell ref="AD90:AH90"/>
    <mergeCell ref="AI90:AU90"/>
    <mergeCell ref="AV90:AY90"/>
    <mergeCell ref="H89:L89"/>
    <mergeCell ref="M89:Y89"/>
    <mergeCell ref="Z89:AC89"/>
    <mergeCell ref="AD89:AH89"/>
    <mergeCell ref="AI89:AU89"/>
    <mergeCell ref="AV89:AY89"/>
    <mergeCell ref="H93:L93"/>
    <mergeCell ref="M93:Y93"/>
    <mergeCell ref="Z93:AC93"/>
    <mergeCell ref="AD93:AH93"/>
    <mergeCell ref="AI93:AU93"/>
    <mergeCell ref="AV93:AY93"/>
    <mergeCell ref="H91:AC91"/>
    <mergeCell ref="AD91:AY91"/>
    <mergeCell ref="H92:L92"/>
    <mergeCell ref="M92:Y92"/>
    <mergeCell ref="Z92:AC92"/>
    <mergeCell ref="AD92:AH92"/>
    <mergeCell ref="AI92:AU92"/>
    <mergeCell ref="AV92:AY92"/>
    <mergeCell ref="H95:L95"/>
    <mergeCell ref="M95:Y95"/>
    <mergeCell ref="Z95:AC95"/>
    <mergeCell ref="AD95:AH95"/>
    <mergeCell ref="AI95:AU95"/>
    <mergeCell ref="AV95:AY95"/>
    <mergeCell ref="H94:L94"/>
    <mergeCell ref="M94:Y94"/>
    <mergeCell ref="Z94:AC94"/>
    <mergeCell ref="AD94:AH94"/>
    <mergeCell ref="AI94:AU94"/>
    <mergeCell ref="AV94:AY94"/>
    <mergeCell ref="H97:L97"/>
    <mergeCell ref="M97:Y97"/>
    <mergeCell ref="Z97:AC97"/>
    <mergeCell ref="AD97:AH97"/>
    <mergeCell ref="AI97:AU97"/>
    <mergeCell ref="AV97:AY97"/>
    <mergeCell ref="H96:L96"/>
    <mergeCell ref="M96:Y96"/>
    <mergeCell ref="Z96:AC96"/>
    <mergeCell ref="AD96:AH96"/>
    <mergeCell ref="AI96:AU96"/>
    <mergeCell ref="AV96:AY96"/>
    <mergeCell ref="H99:L99"/>
    <mergeCell ref="M99:Y99"/>
    <mergeCell ref="Z99:AC99"/>
    <mergeCell ref="AD99:AH99"/>
    <mergeCell ref="AI99:AU99"/>
    <mergeCell ref="AV99:AY99"/>
    <mergeCell ref="H98:L98"/>
    <mergeCell ref="M98:Y98"/>
    <mergeCell ref="Z98:AC98"/>
    <mergeCell ref="AD98:AH98"/>
    <mergeCell ref="AI98:AU98"/>
    <mergeCell ref="AV98:AY98"/>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104:L104"/>
    <mergeCell ref="M104:Y104"/>
    <mergeCell ref="Z104:AC104"/>
    <mergeCell ref="AD104:AH104"/>
    <mergeCell ref="AI104:AU104"/>
    <mergeCell ref="AV104:AY104"/>
    <mergeCell ref="H102:AC102"/>
    <mergeCell ref="AD102:AY102"/>
    <mergeCell ref="H103:L103"/>
    <mergeCell ref="M103:Y103"/>
    <mergeCell ref="Z103:AC103"/>
    <mergeCell ref="AD103:AH103"/>
    <mergeCell ref="AI103:AU103"/>
    <mergeCell ref="AV103:AY103"/>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12:L112"/>
    <mergeCell ref="M112:Y112"/>
    <mergeCell ref="Z112:AC112"/>
    <mergeCell ref="AD112:AH112"/>
    <mergeCell ref="AI112:AU112"/>
    <mergeCell ref="AV112:AY112"/>
    <mergeCell ref="H111:L111"/>
    <mergeCell ref="M111:Y111"/>
    <mergeCell ref="Z111:AC111"/>
    <mergeCell ref="AD111:AH111"/>
    <mergeCell ref="AI111:AU111"/>
    <mergeCell ref="AV111:AY111"/>
    <mergeCell ref="H115:L115"/>
    <mergeCell ref="M115:Y115"/>
    <mergeCell ref="Z115:AC115"/>
    <mergeCell ref="AD115:AH115"/>
    <mergeCell ref="AI115:AU115"/>
    <mergeCell ref="AV115:AY115"/>
    <mergeCell ref="H113:AC113"/>
    <mergeCell ref="AD113:AY113"/>
    <mergeCell ref="H114:L114"/>
    <mergeCell ref="M114:Y114"/>
    <mergeCell ref="Z114:AC114"/>
    <mergeCell ref="AD114:AH114"/>
    <mergeCell ref="AI114:AU114"/>
    <mergeCell ref="AV114:AY114"/>
    <mergeCell ref="AD120:AH120"/>
    <mergeCell ref="AI120:AU120"/>
    <mergeCell ref="AV120:AY120"/>
    <mergeCell ref="H116:L116"/>
    <mergeCell ref="M116:Y116"/>
    <mergeCell ref="Z116:AC116"/>
    <mergeCell ref="AD116:AH116"/>
    <mergeCell ref="AI116:AU116"/>
    <mergeCell ref="AV116:AY116"/>
    <mergeCell ref="AV123:AY123"/>
    <mergeCell ref="H119:L119"/>
    <mergeCell ref="M119:Y119"/>
    <mergeCell ref="Z119:AC119"/>
    <mergeCell ref="AD119:AH119"/>
    <mergeCell ref="AI119:AU119"/>
    <mergeCell ref="AV119:AY119"/>
    <mergeCell ref="AV117:AY117"/>
    <mergeCell ref="H118:L118"/>
    <mergeCell ref="M118:Y118"/>
    <mergeCell ref="Z118:AC118"/>
    <mergeCell ref="AD118:AH118"/>
    <mergeCell ref="AI118:AU118"/>
    <mergeCell ref="AV118:AY118"/>
    <mergeCell ref="AD121:AH121"/>
    <mergeCell ref="AI121:AU121"/>
    <mergeCell ref="H117:L117"/>
    <mergeCell ref="M117:Y117"/>
    <mergeCell ref="Z117:AC117"/>
    <mergeCell ref="AD117:AH117"/>
    <mergeCell ref="AI117:AU117"/>
    <mergeCell ref="H120:L120"/>
    <mergeCell ref="M120:Y120"/>
    <mergeCell ref="Z120:AC120"/>
    <mergeCell ref="D128:M128"/>
    <mergeCell ref="N128:AK128"/>
    <mergeCell ref="AL128:AQ128"/>
    <mergeCell ref="AR128:AU128"/>
    <mergeCell ref="H123:L123"/>
    <mergeCell ref="M123:Y123"/>
    <mergeCell ref="Z123:AC123"/>
    <mergeCell ref="AD123:AH123"/>
    <mergeCell ref="AI123:AU123"/>
    <mergeCell ref="AV128:AX128"/>
    <mergeCell ref="B131:C131"/>
    <mergeCell ref="D131:M131"/>
    <mergeCell ref="N131:AK131"/>
    <mergeCell ref="AL131:AQ131"/>
    <mergeCell ref="AR131:AU131"/>
    <mergeCell ref="AV131:AX131"/>
    <mergeCell ref="AV121:AY121"/>
    <mergeCell ref="H122:L122"/>
    <mergeCell ref="M122:Y122"/>
    <mergeCell ref="Z122:AC122"/>
    <mergeCell ref="AD122:AH122"/>
    <mergeCell ref="AI122:AU122"/>
    <mergeCell ref="AV122:AY122"/>
    <mergeCell ref="H121:L121"/>
    <mergeCell ref="M121:Y121"/>
    <mergeCell ref="Z121:AC121"/>
    <mergeCell ref="B129:C129"/>
    <mergeCell ref="B130:C130"/>
    <mergeCell ref="D130:M130"/>
    <mergeCell ref="N130:AK130"/>
    <mergeCell ref="AL130:AQ130"/>
    <mergeCell ref="AR130:AU130"/>
    <mergeCell ref="B128:C128"/>
    <mergeCell ref="B132:C132"/>
    <mergeCell ref="D132:M132"/>
    <mergeCell ref="N132:AK132"/>
    <mergeCell ref="AL132:AQ132"/>
    <mergeCell ref="AR132:AU132"/>
    <mergeCell ref="AV132:AX132"/>
    <mergeCell ref="AV130:AX130"/>
    <mergeCell ref="D129:M129"/>
    <mergeCell ref="N129:AK129"/>
    <mergeCell ref="AL129:AQ129"/>
    <mergeCell ref="AR129:AU129"/>
    <mergeCell ref="AV129:AX129"/>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AR137:AU137"/>
    <mergeCell ref="AV137:AX137"/>
    <mergeCell ref="B138:C138"/>
    <mergeCell ref="D138:M138"/>
    <mergeCell ref="N138:AK138"/>
    <mergeCell ref="AL138:AQ138"/>
    <mergeCell ref="AR138:AU138"/>
    <mergeCell ref="AV138:AX138"/>
    <mergeCell ref="B142:H142"/>
    <mergeCell ref="I142:M142"/>
    <mergeCell ref="N142:T142"/>
    <mergeCell ref="U142:Y142"/>
    <mergeCell ref="B143:H143"/>
    <mergeCell ref="I143:M143"/>
    <mergeCell ref="N143:T143"/>
    <mergeCell ref="U143:Y143"/>
    <mergeCell ref="G68:AY68"/>
    <mergeCell ref="B71:AY71"/>
    <mergeCell ref="B70:AY70"/>
    <mergeCell ref="B69:AY69"/>
    <mergeCell ref="B141:H141"/>
    <mergeCell ref="I141:Y141"/>
    <mergeCell ref="B137:C137"/>
    <mergeCell ref="D137:M137"/>
    <mergeCell ref="N137:AK137"/>
    <mergeCell ref="AL137:AQ137"/>
    <mergeCell ref="B68:F68"/>
    <mergeCell ref="Z143:AF143"/>
    <mergeCell ref="AG143:AK143"/>
    <mergeCell ref="AL143:AR143"/>
    <mergeCell ref="AS143:AW143"/>
    <mergeCell ref="Z142:AF142"/>
    <mergeCell ref="AG142:AK142"/>
    <mergeCell ref="AL142:AR142"/>
    <mergeCell ref="AS142:AW142"/>
    <mergeCell ref="H75:AY77"/>
    <mergeCell ref="AF20:AJ20"/>
    <mergeCell ref="B45:AY45"/>
    <mergeCell ref="D46:G46"/>
    <mergeCell ref="H46:AG46"/>
    <mergeCell ref="AH46:AY46"/>
    <mergeCell ref="D36:L36"/>
    <mergeCell ref="M36:R36"/>
    <mergeCell ref="S36:X36"/>
    <mergeCell ref="Y36:AY36"/>
    <mergeCell ref="B39:C42"/>
    <mergeCell ref="D39:AY39"/>
    <mergeCell ref="D29:L29"/>
    <mergeCell ref="M29:R29"/>
    <mergeCell ref="D40:AY40"/>
    <mergeCell ref="D28:L28"/>
    <mergeCell ref="M28:R28"/>
    <mergeCell ref="S28:X28"/>
    <mergeCell ref="Y28:AY28"/>
    <mergeCell ref="B24:G26"/>
    <mergeCell ref="Z27:AB27"/>
    <mergeCell ref="AC27:AY27"/>
    <mergeCell ref="B28:C36"/>
    <mergeCell ref="D34:L34"/>
    <mergeCell ref="M34:R34"/>
    <mergeCell ref="AU20:AY20"/>
    <mergeCell ref="AH47:AY49"/>
    <mergeCell ref="AH50:AY54"/>
    <mergeCell ref="AH55:AY60"/>
    <mergeCell ref="D43:AY43"/>
    <mergeCell ref="D44:AY44"/>
    <mergeCell ref="AF22:AJ22"/>
    <mergeCell ref="Z23:AB23"/>
    <mergeCell ref="AC23:AE23"/>
    <mergeCell ref="AF23:AJ23"/>
    <mergeCell ref="AK23:AO23"/>
    <mergeCell ref="AP23:AT23"/>
    <mergeCell ref="H22:Y23"/>
    <mergeCell ref="B19:G23"/>
    <mergeCell ref="H19:Y19"/>
    <mergeCell ref="Z19:AB19"/>
    <mergeCell ref="AC19:AE19"/>
    <mergeCell ref="Z22:AB22"/>
    <mergeCell ref="AC22:AE22"/>
    <mergeCell ref="Z21:AB21"/>
    <mergeCell ref="AC21:AE21"/>
    <mergeCell ref="AU19:AY19"/>
    <mergeCell ref="Z20:AB20"/>
    <mergeCell ref="AC20:AE20"/>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7" max="50" man="1"/>
    <brk id="73" max="50" man="1"/>
    <brk id="78" max="50" man="1"/>
    <brk id="124"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239"/>
  <sheetViews>
    <sheetView topLeftCell="AA1" zoomScaleNormal="100" zoomScaleSheetLayoutView="100"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3.25" customHeight="1" x14ac:dyDescent="0.2">
      <c r="AQ1" s="114"/>
      <c r="AR1" s="150"/>
      <c r="AS1" s="150"/>
      <c r="AT1" s="150"/>
      <c r="AU1" s="150"/>
      <c r="AV1" s="150"/>
      <c r="AW1" s="150"/>
      <c r="AX1" s="150"/>
      <c r="AY1" s="150"/>
    </row>
    <row r="2" spans="2:51" ht="29.3" customHeight="1" thickBot="1" x14ac:dyDescent="0.25">
      <c r="AK2" s="1073" t="s">
        <v>0</v>
      </c>
      <c r="AL2" s="1073"/>
      <c r="AM2" s="1073"/>
      <c r="AN2" s="1073"/>
      <c r="AO2" s="1073"/>
      <c r="AP2" s="1073"/>
      <c r="AQ2" s="1073"/>
      <c r="AR2" s="1656" t="s">
        <v>1063</v>
      </c>
      <c r="AS2" s="1656"/>
      <c r="AT2" s="1656"/>
      <c r="AU2" s="1656"/>
      <c r="AV2" s="1656"/>
      <c r="AW2" s="1656"/>
      <c r="AX2" s="1656"/>
      <c r="AY2" s="1656"/>
    </row>
    <row r="3" spans="2:51" ht="19" thickBot="1" x14ac:dyDescent="0.2">
      <c r="B3" s="307" t="s">
        <v>699</v>
      </c>
      <c r="C3" s="308"/>
      <c r="D3" s="308"/>
      <c r="E3" s="308"/>
      <c r="F3" s="308"/>
      <c r="G3" s="308"/>
      <c r="H3" s="308"/>
      <c r="I3" s="308"/>
      <c r="J3" s="308"/>
      <c r="K3" s="308"/>
      <c r="L3" s="308"/>
      <c r="M3" s="308"/>
      <c r="N3" s="308"/>
      <c r="O3" s="308"/>
      <c r="P3" s="308"/>
      <c r="Q3" s="308"/>
      <c r="R3" s="308"/>
      <c r="S3" s="308"/>
      <c r="T3" s="308"/>
      <c r="U3" s="308"/>
      <c r="V3" s="308"/>
      <c r="W3" s="308"/>
      <c r="X3" s="308"/>
      <c r="Y3" s="308"/>
      <c r="Z3" s="308"/>
      <c r="AA3" s="308"/>
      <c r="AB3" s="308"/>
      <c r="AC3" s="308"/>
      <c r="AD3" s="308"/>
      <c r="AE3" s="308"/>
      <c r="AF3" s="308"/>
      <c r="AG3" s="308"/>
      <c r="AH3" s="308"/>
      <c r="AI3" s="308"/>
      <c r="AJ3" s="308"/>
      <c r="AK3" s="308"/>
      <c r="AL3" s="308"/>
      <c r="AM3" s="308"/>
      <c r="AN3" s="308"/>
      <c r="AO3" s="308"/>
      <c r="AP3" s="308"/>
      <c r="AQ3" s="308"/>
      <c r="AR3" s="308"/>
      <c r="AS3" s="308"/>
      <c r="AT3" s="308"/>
      <c r="AU3" s="308"/>
      <c r="AV3" s="308"/>
      <c r="AW3" s="308"/>
      <c r="AX3" s="308"/>
      <c r="AY3" s="309"/>
    </row>
    <row r="4" spans="2:51" ht="36" customHeight="1" x14ac:dyDescent="0.15">
      <c r="B4" s="310" t="s">
        <v>1</v>
      </c>
      <c r="C4" s="311"/>
      <c r="D4" s="311"/>
      <c r="E4" s="311"/>
      <c r="F4" s="311"/>
      <c r="G4" s="311"/>
      <c r="H4" s="312" t="s">
        <v>1064</v>
      </c>
      <c r="I4" s="313"/>
      <c r="J4" s="313"/>
      <c r="K4" s="313"/>
      <c r="L4" s="313"/>
      <c r="M4" s="313"/>
      <c r="N4" s="313"/>
      <c r="O4" s="313"/>
      <c r="P4" s="313"/>
      <c r="Q4" s="313"/>
      <c r="R4" s="313"/>
      <c r="S4" s="313"/>
      <c r="T4" s="313"/>
      <c r="U4" s="313"/>
      <c r="V4" s="313"/>
      <c r="W4" s="313"/>
      <c r="X4" s="313"/>
      <c r="Y4" s="313"/>
      <c r="Z4" s="314" t="s">
        <v>1065</v>
      </c>
      <c r="AA4" s="315"/>
      <c r="AB4" s="315"/>
      <c r="AC4" s="315"/>
      <c r="AD4" s="315"/>
      <c r="AE4" s="316"/>
      <c r="AF4" s="1657" t="s">
        <v>1066</v>
      </c>
      <c r="AG4" s="1658"/>
      <c r="AH4" s="1658"/>
      <c r="AI4" s="1658"/>
      <c r="AJ4" s="1658"/>
      <c r="AK4" s="1658"/>
      <c r="AL4" s="1658"/>
      <c r="AM4" s="1658"/>
      <c r="AN4" s="1658"/>
      <c r="AO4" s="1658"/>
      <c r="AP4" s="1658"/>
      <c r="AQ4" s="1659"/>
      <c r="AR4" s="323" t="s">
        <v>2</v>
      </c>
      <c r="AS4" s="315"/>
      <c r="AT4" s="315"/>
      <c r="AU4" s="315"/>
      <c r="AV4" s="315"/>
      <c r="AW4" s="315"/>
      <c r="AX4" s="315"/>
      <c r="AY4" s="324"/>
    </row>
    <row r="5" spans="2:51" ht="58.95" customHeight="1" x14ac:dyDescent="0.15">
      <c r="B5" s="325" t="s">
        <v>3</v>
      </c>
      <c r="C5" s="326"/>
      <c r="D5" s="326"/>
      <c r="E5" s="326"/>
      <c r="F5" s="326"/>
      <c r="G5" s="327"/>
      <c r="H5" s="328" t="s">
        <v>1067</v>
      </c>
      <c r="I5" s="329"/>
      <c r="J5" s="329"/>
      <c r="K5" s="329"/>
      <c r="L5" s="329"/>
      <c r="M5" s="329"/>
      <c r="N5" s="329"/>
      <c r="O5" s="329"/>
      <c r="P5" s="329"/>
      <c r="Q5" s="329"/>
      <c r="R5" s="329"/>
      <c r="S5" s="329"/>
      <c r="T5" s="329"/>
      <c r="U5" s="329"/>
      <c r="V5" s="329"/>
      <c r="W5" s="330"/>
      <c r="X5" s="330"/>
      <c r="Y5" s="330"/>
      <c r="Z5" s="356" t="s">
        <v>4</v>
      </c>
      <c r="AA5" s="357"/>
      <c r="AB5" s="357"/>
      <c r="AC5" s="357"/>
      <c r="AD5" s="357"/>
      <c r="AE5" s="358"/>
      <c r="AF5" s="1660"/>
      <c r="AG5" s="1661"/>
      <c r="AH5" s="1661"/>
      <c r="AI5" s="1661"/>
      <c r="AJ5" s="1661"/>
      <c r="AK5" s="1661"/>
      <c r="AL5" s="1661"/>
      <c r="AM5" s="1661"/>
      <c r="AN5" s="1661"/>
      <c r="AO5" s="1661"/>
      <c r="AP5" s="1661"/>
      <c r="AQ5" s="1662"/>
      <c r="AR5" s="1672" t="s">
        <v>1068</v>
      </c>
      <c r="AS5" s="1673"/>
      <c r="AT5" s="1673"/>
      <c r="AU5" s="1673"/>
      <c r="AV5" s="1673"/>
      <c r="AW5" s="1673"/>
      <c r="AX5" s="1673"/>
      <c r="AY5" s="1674"/>
    </row>
    <row r="6" spans="2:51" ht="39.799999999999997" customHeight="1" x14ac:dyDescent="0.15">
      <c r="B6" s="362" t="s">
        <v>5</v>
      </c>
      <c r="C6" s="363"/>
      <c r="D6" s="363"/>
      <c r="E6" s="363"/>
      <c r="F6" s="363"/>
      <c r="G6" s="363"/>
      <c r="H6" s="364" t="s">
        <v>705</v>
      </c>
      <c r="I6" s="330"/>
      <c r="J6" s="330"/>
      <c r="K6" s="330"/>
      <c r="L6" s="330"/>
      <c r="M6" s="330"/>
      <c r="N6" s="330"/>
      <c r="O6" s="330"/>
      <c r="P6" s="330"/>
      <c r="Q6" s="330"/>
      <c r="R6" s="330"/>
      <c r="S6" s="330"/>
      <c r="T6" s="330"/>
      <c r="U6" s="330"/>
      <c r="V6" s="330"/>
      <c r="W6" s="330"/>
      <c r="X6" s="330"/>
      <c r="Y6" s="330"/>
      <c r="Z6" s="365" t="s">
        <v>6</v>
      </c>
      <c r="AA6" s="366"/>
      <c r="AB6" s="366"/>
      <c r="AC6" s="366"/>
      <c r="AD6" s="366"/>
      <c r="AE6" s="367"/>
      <c r="AF6" s="1675" t="s">
        <v>1069</v>
      </c>
      <c r="AG6" s="1675"/>
      <c r="AH6" s="1675"/>
      <c r="AI6" s="1675"/>
      <c r="AJ6" s="1675"/>
      <c r="AK6" s="1675"/>
      <c r="AL6" s="1675"/>
      <c r="AM6" s="1675"/>
      <c r="AN6" s="1675"/>
      <c r="AO6" s="1675"/>
      <c r="AP6" s="1675"/>
      <c r="AQ6" s="1675"/>
      <c r="AR6" s="1676"/>
      <c r="AS6" s="1676"/>
      <c r="AT6" s="1676"/>
      <c r="AU6" s="1676"/>
      <c r="AV6" s="1676"/>
      <c r="AW6" s="1676"/>
      <c r="AX6" s="1676"/>
      <c r="AY6" s="1677"/>
    </row>
    <row r="7" spans="2:51" ht="18" customHeight="1" x14ac:dyDescent="0.15">
      <c r="B7" s="1098" t="s">
        <v>112</v>
      </c>
      <c r="C7" s="1099"/>
      <c r="D7" s="1099"/>
      <c r="E7" s="1099"/>
      <c r="F7" s="1099"/>
      <c r="G7" s="1099"/>
      <c r="H7" s="1102" t="s">
        <v>1070</v>
      </c>
      <c r="I7" s="1103"/>
      <c r="J7" s="1103"/>
      <c r="K7" s="1103"/>
      <c r="L7" s="1103"/>
      <c r="M7" s="1103"/>
      <c r="N7" s="1103"/>
      <c r="O7" s="1103"/>
      <c r="P7" s="1103"/>
      <c r="Q7" s="1103"/>
      <c r="R7" s="1103"/>
      <c r="S7" s="1103"/>
      <c r="T7" s="1103"/>
      <c r="U7" s="1103"/>
      <c r="V7" s="1103"/>
      <c r="W7" s="1104"/>
      <c r="X7" s="1104"/>
      <c r="Y7" s="1104"/>
      <c r="Z7" s="1108" t="s">
        <v>1071</v>
      </c>
      <c r="AA7" s="741"/>
      <c r="AB7" s="741"/>
      <c r="AC7" s="741"/>
      <c r="AD7" s="741"/>
      <c r="AE7" s="765"/>
      <c r="AF7" s="1663" t="s">
        <v>1072</v>
      </c>
      <c r="AG7" s="1664"/>
      <c r="AH7" s="1664"/>
      <c r="AI7" s="1664"/>
      <c r="AJ7" s="1664"/>
      <c r="AK7" s="1664"/>
      <c r="AL7" s="1664"/>
      <c r="AM7" s="1664"/>
      <c r="AN7" s="1664"/>
      <c r="AO7" s="1664"/>
      <c r="AP7" s="1664"/>
      <c r="AQ7" s="1664"/>
      <c r="AR7" s="1664"/>
      <c r="AS7" s="1664"/>
      <c r="AT7" s="1664"/>
      <c r="AU7" s="1664"/>
      <c r="AV7" s="1664"/>
      <c r="AW7" s="1664"/>
      <c r="AX7" s="1664"/>
      <c r="AY7" s="1665"/>
    </row>
    <row r="8" spans="2:51" ht="24.05" customHeight="1" x14ac:dyDescent="0.15">
      <c r="B8" s="1100"/>
      <c r="C8" s="1101"/>
      <c r="D8" s="1101"/>
      <c r="E8" s="1101"/>
      <c r="F8" s="1101"/>
      <c r="G8" s="1101"/>
      <c r="H8" s="1105"/>
      <c r="I8" s="1106"/>
      <c r="J8" s="1106"/>
      <c r="K8" s="1106"/>
      <c r="L8" s="1106"/>
      <c r="M8" s="1106"/>
      <c r="N8" s="1106"/>
      <c r="O8" s="1106"/>
      <c r="P8" s="1106"/>
      <c r="Q8" s="1106"/>
      <c r="R8" s="1106"/>
      <c r="S8" s="1106"/>
      <c r="T8" s="1106"/>
      <c r="U8" s="1106"/>
      <c r="V8" s="1106"/>
      <c r="W8" s="1107"/>
      <c r="X8" s="1107"/>
      <c r="Y8" s="1107"/>
      <c r="Z8" s="764"/>
      <c r="AA8" s="741"/>
      <c r="AB8" s="741"/>
      <c r="AC8" s="741"/>
      <c r="AD8" s="741"/>
      <c r="AE8" s="765"/>
      <c r="AF8" s="1666"/>
      <c r="AG8" s="1667"/>
      <c r="AH8" s="1667"/>
      <c r="AI8" s="1667"/>
      <c r="AJ8" s="1667"/>
      <c r="AK8" s="1667"/>
      <c r="AL8" s="1667"/>
      <c r="AM8" s="1667"/>
      <c r="AN8" s="1667"/>
      <c r="AO8" s="1667"/>
      <c r="AP8" s="1667"/>
      <c r="AQ8" s="1667"/>
      <c r="AR8" s="1667"/>
      <c r="AS8" s="1667"/>
      <c r="AT8" s="1667"/>
      <c r="AU8" s="1667"/>
      <c r="AV8" s="1667"/>
      <c r="AW8" s="1667"/>
      <c r="AX8" s="1667"/>
      <c r="AY8" s="1668"/>
    </row>
    <row r="9" spans="2:51" ht="103.75" customHeight="1" x14ac:dyDescent="0.15">
      <c r="B9" s="1118" t="s">
        <v>113</v>
      </c>
      <c r="C9" s="1119"/>
      <c r="D9" s="1119"/>
      <c r="E9" s="1119"/>
      <c r="F9" s="1119"/>
      <c r="G9" s="1119"/>
      <c r="H9" s="1669" t="s">
        <v>1073</v>
      </c>
      <c r="I9" s="1670"/>
      <c r="J9" s="1670"/>
      <c r="K9" s="1670"/>
      <c r="L9" s="1670"/>
      <c r="M9" s="1670"/>
      <c r="N9" s="1670"/>
      <c r="O9" s="1670"/>
      <c r="P9" s="1670"/>
      <c r="Q9" s="1670"/>
      <c r="R9" s="1670"/>
      <c r="S9" s="1670"/>
      <c r="T9" s="1670"/>
      <c r="U9" s="1670"/>
      <c r="V9" s="1670"/>
      <c r="W9" s="1670"/>
      <c r="X9" s="1670"/>
      <c r="Y9" s="1670"/>
      <c r="Z9" s="1670"/>
      <c r="AA9" s="1670"/>
      <c r="AB9" s="1670"/>
      <c r="AC9" s="1670"/>
      <c r="AD9" s="1670"/>
      <c r="AE9" s="1670"/>
      <c r="AF9" s="1670"/>
      <c r="AG9" s="1670"/>
      <c r="AH9" s="1670"/>
      <c r="AI9" s="1670"/>
      <c r="AJ9" s="1670"/>
      <c r="AK9" s="1670"/>
      <c r="AL9" s="1670"/>
      <c r="AM9" s="1670"/>
      <c r="AN9" s="1670"/>
      <c r="AO9" s="1670"/>
      <c r="AP9" s="1670"/>
      <c r="AQ9" s="1670"/>
      <c r="AR9" s="1670"/>
      <c r="AS9" s="1670"/>
      <c r="AT9" s="1670"/>
      <c r="AU9" s="1670"/>
      <c r="AV9" s="1670"/>
      <c r="AW9" s="1670"/>
      <c r="AX9" s="1670"/>
      <c r="AY9" s="1671"/>
    </row>
    <row r="10" spans="2:51" ht="137.30000000000001" customHeight="1" x14ac:dyDescent="0.15">
      <c r="B10" s="1118" t="s">
        <v>114</v>
      </c>
      <c r="C10" s="1119"/>
      <c r="D10" s="1119"/>
      <c r="E10" s="1119"/>
      <c r="F10" s="1119"/>
      <c r="G10" s="1119"/>
      <c r="H10" s="1669" t="s">
        <v>1074</v>
      </c>
      <c r="I10" s="1670"/>
      <c r="J10" s="1670"/>
      <c r="K10" s="1670"/>
      <c r="L10" s="1670"/>
      <c r="M10" s="1670"/>
      <c r="N10" s="1670"/>
      <c r="O10" s="1670"/>
      <c r="P10" s="1670"/>
      <c r="Q10" s="1670"/>
      <c r="R10" s="1670"/>
      <c r="S10" s="1670"/>
      <c r="T10" s="1670"/>
      <c r="U10" s="1670"/>
      <c r="V10" s="1670"/>
      <c r="W10" s="1670"/>
      <c r="X10" s="1670"/>
      <c r="Y10" s="1670"/>
      <c r="Z10" s="1670"/>
      <c r="AA10" s="1670"/>
      <c r="AB10" s="1670"/>
      <c r="AC10" s="1670"/>
      <c r="AD10" s="1670"/>
      <c r="AE10" s="1670"/>
      <c r="AF10" s="1670"/>
      <c r="AG10" s="1670"/>
      <c r="AH10" s="1670"/>
      <c r="AI10" s="1670"/>
      <c r="AJ10" s="1670"/>
      <c r="AK10" s="1670"/>
      <c r="AL10" s="1670"/>
      <c r="AM10" s="1670"/>
      <c r="AN10" s="1670"/>
      <c r="AO10" s="1670"/>
      <c r="AP10" s="1670"/>
      <c r="AQ10" s="1670"/>
      <c r="AR10" s="1670"/>
      <c r="AS10" s="1670"/>
      <c r="AT10" s="1670"/>
      <c r="AU10" s="1670"/>
      <c r="AV10" s="1670"/>
      <c r="AW10" s="1670"/>
      <c r="AX10" s="1670"/>
      <c r="AY10" s="1671"/>
    </row>
    <row r="11" spans="2:51" ht="29.3" customHeight="1" x14ac:dyDescent="0.15">
      <c r="B11" s="1118" t="s">
        <v>10</v>
      </c>
      <c r="C11" s="1119"/>
      <c r="D11" s="1119"/>
      <c r="E11" s="1119"/>
      <c r="F11" s="1119"/>
      <c r="G11" s="1143"/>
      <c r="H11" s="371" t="s">
        <v>712</v>
      </c>
      <c r="I11" s="372"/>
      <c r="J11" s="372"/>
      <c r="K11" s="372"/>
      <c r="L11" s="372"/>
      <c r="M11" s="372"/>
      <c r="N11" s="372"/>
      <c r="O11" s="372"/>
      <c r="P11" s="372"/>
      <c r="Q11" s="372"/>
      <c r="R11" s="372"/>
      <c r="S11" s="372"/>
      <c r="T11" s="372"/>
      <c r="U11" s="372"/>
      <c r="V11" s="372"/>
      <c r="W11" s="372"/>
      <c r="X11" s="372"/>
      <c r="Y11" s="372"/>
      <c r="Z11" s="372"/>
      <c r="AA11" s="372"/>
      <c r="AB11" s="372"/>
      <c r="AC11" s="372"/>
      <c r="AD11" s="372"/>
      <c r="AE11" s="372"/>
      <c r="AF11" s="372"/>
      <c r="AG11" s="372"/>
      <c r="AH11" s="372"/>
      <c r="AI11" s="372"/>
      <c r="AJ11" s="372"/>
      <c r="AK11" s="372"/>
      <c r="AL11" s="372"/>
      <c r="AM11" s="372"/>
      <c r="AN11" s="372"/>
      <c r="AO11" s="372"/>
      <c r="AP11" s="372"/>
      <c r="AQ11" s="372"/>
      <c r="AR11" s="372"/>
      <c r="AS11" s="372"/>
      <c r="AT11" s="372"/>
      <c r="AU11" s="372"/>
      <c r="AV11" s="372"/>
      <c r="AW11" s="372"/>
      <c r="AX11" s="372"/>
      <c r="AY11" s="373"/>
    </row>
    <row r="12" spans="2:51" ht="20.95" customHeight="1" x14ac:dyDescent="0.15">
      <c r="B12" s="1147" t="s">
        <v>115</v>
      </c>
      <c r="C12" s="1148"/>
      <c r="D12" s="1148"/>
      <c r="E12" s="1148"/>
      <c r="F12" s="1148"/>
      <c r="G12" s="1149"/>
      <c r="H12" s="383"/>
      <c r="I12" s="384"/>
      <c r="J12" s="384"/>
      <c r="K12" s="384"/>
      <c r="L12" s="384"/>
      <c r="M12" s="384"/>
      <c r="N12" s="384"/>
      <c r="O12" s="384"/>
      <c r="P12" s="384"/>
      <c r="Q12" s="385" t="s">
        <v>12</v>
      </c>
      <c r="R12" s="386"/>
      <c r="S12" s="386"/>
      <c r="T12" s="386"/>
      <c r="U12" s="386"/>
      <c r="V12" s="386"/>
      <c r="W12" s="387"/>
      <c r="X12" s="385" t="s">
        <v>13</v>
      </c>
      <c r="Y12" s="386"/>
      <c r="Z12" s="386"/>
      <c r="AA12" s="386"/>
      <c r="AB12" s="386"/>
      <c r="AC12" s="386"/>
      <c r="AD12" s="387"/>
      <c r="AE12" s="385" t="s">
        <v>14</v>
      </c>
      <c r="AF12" s="386"/>
      <c r="AG12" s="386"/>
      <c r="AH12" s="386"/>
      <c r="AI12" s="386"/>
      <c r="AJ12" s="386"/>
      <c r="AK12" s="387"/>
      <c r="AL12" s="385" t="s">
        <v>15</v>
      </c>
      <c r="AM12" s="386"/>
      <c r="AN12" s="386"/>
      <c r="AO12" s="386"/>
      <c r="AP12" s="386"/>
      <c r="AQ12" s="386"/>
      <c r="AR12" s="387"/>
      <c r="AS12" s="385" t="s">
        <v>16</v>
      </c>
      <c r="AT12" s="386"/>
      <c r="AU12" s="386"/>
      <c r="AV12" s="386"/>
      <c r="AW12" s="386"/>
      <c r="AX12" s="386"/>
      <c r="AY12" s="388"/>
    </row>
    <row r="13" spans="2:51" ht="20.95" customHeight="1" x14ac:dyDescent="0.15">
      <c r="B13" s="685"/>
      <c r="C13" s="686"/>
      <c r="D13" s="686"/>
      <c r="E13" s="686"/>
      <c r="F13" s="686"/>
      <c r="G13" s="687"/>
      <c r="H13" s="389" t="s">
        <v>17</v>
      </c>
      <c r="I13" s="390"/>
      <c r="J13" s="395" t="s">
        <v>18</v>
      </c>
      <c r="K13" s="396"/>
      <c r="L13" s="396"/>
      <c r="M13" s="396"/>
      <c r="N13" s="396"/>
      <c r="O13" s="396"/>
      <c r="P13" s="397"/>
      <c r="Q13" s="398" t="s">
        <v>1070</v>
      </c>
      <c r="R13" s="398"/>
      <c r="S13" s="398"/>
      <c r="T13" s="398"/>
      <c r="U13" s="398"/>
      <c r="V13" s="398"/>
      <c r="W13" s="398"/>
      <c r="X13" s="398" t="s">
        <v>1070</v>
      </c>
      <c r="Y13" s="398"/>
      <c r="Z13" s="398"/>
      <c r="AA13" s="398"/>
      <c r="AB13" s="398"/>
      <c r="AC13" s="398"/>
      <c r="AD13" s="398"/>
      <c r="AE13" s="398" t="s">
        <v>1070</v>
      </c>
      <c r="AF13" s="398"/>
      <c r="AG13" s="398"/>
      <c r="AH13" s="398"/>
      <c r="AI13" s="398"/>
      <c r="AJ13" s="398"/>
      <c r="AK13" s="398"/>
      <c r="AL13" s="1678" t="s">
        <v>1075</v>
      </c>
      <c r="AM13" s="398"/>
      <c r="AN13" s="398"/>
      <c r="AO13" s="398"/>
      <c r="AP13" s="398"/>
      <c r="AQ13" s="398"/>
      <c r="AR13" s="398"/>
      <c r="AS13" s="1679" t="s">
        <v>1076</v>
      </c>
      <c r="AT13" s="1680"/>
      <c r="AU13" s="1680"/>
      <c r="AV13" s="1680"/>
      <c r="AW13" s="1680"/>
      <c r="AX13" s="1680"/>
      <c r="AY13" s="1681"/>
    </row>
    <row r="14" spans="2:51" ht="20.95" customHeight="1" x14ac:dyDescent="0.15">
      <c r="B14" s="685"/>
      <c r="C14" s="686"/>
      <c r="D14" s="686"/>
      <c r="E14" s="686"/>
      <c r="F14" s="686"/>
      <c r="G14" s="687"/>
      <c r="H14" s="391"/>
      <c r="I14" s="392"/>
      <c r="J14" s="401" t="s">
        <v>19</v>
      </c>
      <c r="K14" s="402"/>
      <c r="L14" s="402"/>
      <c r="M14" s="402"/>
      <c r="N14" s="402"/>
      <c r="O14" s="402"/>
      <c r="P14" s="403"/>
      <c r="Q14" s="404" t="s">
        <v>1070</v>
      </c>
      <c r="R14" s="404"/>
      <c r="S14" s="404"/>
      <c r="T14" s="404"/>
      <c r="U14" s="404"/>
      <c r="V14" s="404"/>
      <c r="W14" s="404"/>
      <c r="X14" s="404" t="s">
        <v>1070</v>
      </c>
      <c r="Y14" s="404"/>
      <c r="Z14" s="404"/>
      <c r="AA14" s="404"/>
      <c r="AB14" s="404"/>
      <c r="AC14" s="404"/>
      <c r="AD14" s="404"/>
      <c r="AE14" s="1684">
        <v>73108.240000000005</v>
      </c>
      <c r="AF14" s="404"/>
      <c r="AG14" s="404"/>
      <c r="AH14" s="404"/>
      <c r="AI14" s="404"/>
      <c r="AJ14" s="404"/>
      <c r="AK14" s="404"/>
      <c r="AL14" s="404" t="s">
        <v>1070</v>
      </c>
      <c r="AM14" s="404"/>
      <c r="AN14" s="404"/>
      <c r="AO14" s="404"/>
      <c r="AP14" s="404"/>
      <c r="AQ14" s="404"/>
      <c r="AR14" s="404"/>
      <c r="AS14" s="1685"/>
      <c r="AT14" s="1685"/>
      <c r="AU14" s="1685"/>
      <c r="AV14" s="1685"/>
      <c r="AW14" s="1685"/>
      <c r="AX14" s="1685"/>
      <c r="AY14" s="1686"/>
    </row>
    <row r="15" spans="2:51" ht="24.75" customHeight="1" x14ac:dyDescent="0.15">
      <c r="B15" s="685"/>
      <c r="C15" s="686"/>
      <c r="D15" s="686"/>
      <c r="E15" s="686"/>
      <c r="F15" s="686"/>
      <c r="G15" s="687"/>
      <c r="H15" s="391"/>
      <c r="I15" s="392"/>
      <c r="J15" s="401" t="s">
        <v>20</v>
      </c>
      <c r="K15" s="402"/>
      <c r="L15" s="402"/>
      <c r="M15" s="402"/>
      <c r="N15" s="402"/>
      <c r="O15" s="402"/>
      <c r="P15" s="403"/>
      <c r="Q15" s="404" t="s">
        <v>1070</v>
      </c>
      <c r="R15" s="404"/>
      <c r="S15" s="404"/>
      <c r="T15" s="404"/>
      <c r="U15" s="404"/>
      <c r="V15" s="404"/>
      <c r="W15" s="404"/>
      <c r="X15" s="404" t="s">
        <v>1070</v>
      </c>
      <c r="Y15" s="404"/>
      <c r="Z15" s="404"/>
      <c r="AA15" s="404"/>
      <c r="AB15" s="404"/>
      <c r="AC15" s="404"/>
      <c r="AD15" s="404"/>
      <c r="AE15" s="1687">
        <v>-71870.544999999998</v>
      </c>
      <c r="AF15" s="1687"/>
      <c r="AG15" s="1687"/>
      <c r="AH15" s="1687"/>
      <c r="AI15" s="1687"/>
      <c r="AJ15" s="1687"/>
      <c r="AK15" s="1687"/>
      <c r="AL15" s="405">
        <v>71870.544999999998</v>
      </c>
      <c r="AM15" s="405"/>
      <c r="AN15" s="405"/>
      <c r="AO15" s="405"/>
      <c r="AP15" s="405"/>
      <c r="AQ15" s="405"/>
      <c r="AR15" s="405"/>
      <c r="AS15" s="1685"/>
      <c r="AT15" s="1685"/>
      <c r="AU15" s="1685"/>
      <c r="AV15" s="1685"/>
      <c r="AW15" s="1685"/>
      <c r="AX15" s="1685"/>
      <c r="AY15" s="1686"/>
    </row>
    <row r="16" spans="2:51" ht="24.75" customHeight="1" x14ac:dyDescent="0.15">
      <c r="B16" s="685"/>
      <c r="C16" s="686"/>
      <c r="D16" s="686"/>
      <c r="E16" s="686"/>
      <c r="F16" s="686"/>
      <c r="G16" s="687"/>
      <c r="H16" s="393"/>
      <c r="I16" s="394"/>
      <c r="J16" s="416" t="s">
        <v>21</v>
      </c>
      <c r="K16" s="417"/>
      <c r="L16" s="417"/>
      <c r="M16" s="417"/>
      <c r="N16" s="417"/>
      <c r="O16" s="417"/>
      <c r="P16" s="418"/>
      <c r="Q16" s="419" t="s">
        <v>964</v>
      </c>
      <c r="R16" s="419"/>
      <c r="S16" s="419"/>
      <c r="T16" s="419"/>
      <c r="U16" s="419"/>
      <c r="V16" s="419"/>
      <c r="W16" s="419"/>
      <c r="X16" s="419" t="s">
        <v>964</v>
      </c>
      <c r="Y16" s="419"/>
      <c r="Z16" s="419"/>
      <c r="AA16" s="419"/>
      <c r="AB16" s="419"/>
      <c r="AC16" s="419"/>
      <c r="AD16" s="419"/>
      <c r="AE16" s="1682">
        <f>AE14+AE15</f>
        <v>1237.695000000007</v>
      </c>
      <c r="AF16" s="419"/>
      <c r="AG16" s="419"/>
      <c r="AH16" s="419"/>
      <c r="AI16" s="419"/>
      <c r="AJ16" s="419"/>
      <c r="AK16" s="419"/>
      <c r="AL16" s="420">
        <v>81879.544999999998</v>
      </c>
      <c r="AM16" s="420"/>
      <c r="AN16" s="420"/>
      <c r="AO16" s="420"/>
      <c r="AP16" s="420"/>
      <c r="AQ16" s="420"/>
      <c r="AR16" s="420"/>
      <c r="AS16" s="1682">
        <v>8165.3040000000001</v>
      </c>
      <c r="AT16" s="1682"/>
      <c r="AU16" s="1682"/>
      <c r="AV16" s="1682"/>
      <c r="AW16" s="1682"/>
      <c r="AX16" s="1682"/>
      <c r="AY16" s="1683"/>
    </row>
    <row r="17" spans="2:51" ht="24.75" customHeight="1" x14ac:dyDescent="0.15">
      <c r="B17" s="685"/>
      <c r="C17" s="686"/>
      <c r="D17" s="686"/>
      <c r="E17" s="686"/>
      <c r="F17" s="686"/>
      <c r="G17" s="687"/>
      <c r="H17" s="1190" t="s">
        <v>22</v>
      </c>
      <c r="I17" s="1191"/>
      <c r="J17" s="1191"/>
      <c r="K17" s="1191"/>
      <c r="L17" s="1191"/>
      <c r="M17" s="1191"/>
      <c r="N17" s="1191"/>
      <c r="O17" s="1191"/>
      <c r="P17" s="1191"/>
      <c r="Q17" s="1688" t="s">
        <v>964</v>
      </c>
      <c r="R17" s="1689"/>
      <c r="S17" s="1689"/>
      <c r="T17" s="1689"/>
      <c r="U17" s="1689"/>
      <c r="V17" s="1689"/>
      <c r="W17" s="1689"/>
      <c r="X17" s="1688" t="s">
        <v>964</v>
      </c>
      <c r="Y17" s="1689"/>
      <c r="Z17" s="1689"/>
      <c r="AA17" s="1689"/>
      <c r="AB17" s="1689"/>
      <c r="AC17" s="1689"/>
      <c r="AD17" s="1689"/>
      <c r="AE17" s="1693">
        <v>833.399</v>
      </c>
      <c r="AF17" s="1693"/>
      <c r="AG17" s="1693"/>
      <c r="AH17" s="1693"/>
      <c r="AI17" s="1693"/>
      <c r="AJ17" s="1693"/>
      <c r="AK17" s="1693"/>
      <c r="AL17" s="1691"/>
      <c r="AM17" s="1691"/>
      <c r="AN17" s="1691"/>
      <c r="AO17" s="1691"/>
      <c r="AP17" s="1691"/>
      <c r="AQ17" s="1691"/>
      <c r="AR17" s="1691"/>
      <c r="AS17" s="1691"/>
      <c r="AT17" s="1691"/>
      <c r="AU17" s="1691"/>
      <c r="AV17" s="1691"/>
      <c r="AW17" s="1691"/>
      <c r="AX17" s="1691"/>
      <c r="AY17" s="1692"/>
    </row>
    <row r="18" spans="2:51" ht="24.75" customHeight="1" x14ac:dyDescent="0.15">
      <c r="B18" s="1150"/>
      <c r="C18" s="1151"/>
      <c r="D18" s="1151"/>
      <c r="E18" s="1151"/>
      <c r="F18" s="1151"/>
      <c r="G18" s="1152"/>
      <c r="H18" s="1190" t="s">
        <v>23</v>
      </c>
      <c r="I18" s="1191"/>
      <c r="J18" s="1191"/>
      <c r="K18" s="1191"/>
      <c r="L18" s="1191"/>
      <c r="M18" s="1191"/>
      <c r="N18" s="1191"/>
      <c r="O18" s="1191"/>
      <c r="P18" s="1191"/>
      <c r="Q18" s="1688" t="s">
        <v>964</v>
      </c>
      <c r="R18" s="1689"/>
      <c r="S18" s="1689"/>
      <c r="T18" s="1689"/>
      <c r="U18" s="1689"/>
      <c r="V18" s="1689"/>
      <c r="W18" s="1689"/>
      <c r="X18" s="1688" t="s">
        <v>964</v>
      </c>
      <c r="Y18" s="1689"/>
      <c r="Z18" s="1689"/>
      <c r="AA18" s="1689"/>
      <c r="AB18" s="1689"/>
      <c r="AC18" s="1689"/>
      <c r="AD18" s="1689"/>
      <c r="AE18" s="1690">
        <f>AE17/AE16*100</f>
        <v>67.33476341101769</v>
      </c>
      <c r="AF18" s="1690"/>
      <c r="AG18" s="1690"/>
      <c r="AH18" s="1690"/>
      <c r="AI18" s="1690"/>
      <c r="AJ18" s="1690"/>
      <c r="AK18" s="1690"/>
      <c r="AL18" s="1691"/>
      <c r="AM18" s="1691"/>
      <c r="AN18" s="1691"/>
      <c r="AO18" s="1691"/>
      <c r="AP18" s="1691"/>
      <c r="AQ18" s="1691"/>
      <c r="AR18" s="1691"/>
      <c r="AS18" s="1691"/>
      <c r="AT18" s="1691"/>
      <c r="AU18" s="1691"/>
      <c r="AV18" s="1691"/>
      <c r="AW18" s="1691"/>
      <c r="AX18" s="1691"/>
      <c r="AY18" s="1692"/>
    </row>
    <row r="19" spans="2:51" ht="31.75" customHeight="1" x14ac:dyDescent="0.15">
      <c r="B19" s="1246" t="s">
        <v>24</v>
      </c>
      <c r="C19" s="1247"/>
      <c r="D19" s="1247"/>
      <c r="E19" s="1247"/>
      <c r="F19" s="1247"/>
      <c r="G19" s="1248"/>
      <c r="H19" s="1217" t="s">
        <v>25</v>
      </c>
      <c r="I19" s="1709"/>
      <c r="J19" s="1709"/>
      <c r="K19" s="1709"/>
      <c r="L19" s="1709"/>
      <c r="M19" s="1709"/>
      <c r="N19" s="1709"/>
      <c r="O19" s="1709"/>
      <c r="P19" s="1709"/>
      <c r="Q19" s="1709"/>
      <c r="R19" s="1709"/>
      <c r="S19" s="1709"/>
      <c r="T19" s="1709"/>
      <c r="U19" s="1709"/>
      <c r="V19" s="1709"/>
      <c r="W19" s="1709"/>
      <c r="X19" s="1709"/>
      <c r="Y19" s="1710"/>
      <c r="Z19" s="1711"/>
      <c r="AA19" s="1712"/>
      <c r="AB19" s="1713"/>
      <c r="AC19" s="1708" t="s">
        <v>26</v>
      </c>
      <c r="AD19" s="1709"/>
      <c r="AE19" s="1710"/>
      <c r="AF19" s="1199" t="s">
        <v>116</v>
      </c>
      <c r="AG19" s="1199"/>
      <c r="AH19" s="1199"/>
      <c r="AI19" s="1199"/>
      <c r="AJ19" s="1199"/>
      <c r="AK19" s="1199" t="s">
        <v>124</v>
      </c>
      <c r="AL19" s="1199"/>
      <c r="AM19" s="1199"/>
      <c r="AN19" s="1199"/>
      <c r="AO19" s="1199"/>
      <c r="AP19" s="1199" t="s">
        <v>125</v>
      </c>
      <c r="AQ19" s="1199"/>
      <c r="AR19" s="1199"/>
      <c r="AS19" s="1199"/>
      <c r="AT19" s="1199"/>
      <c r="AU19" s="751" t="s">
        <v>131</v>
      </c>
      <c r="AV19" s="1199"/>
      <c r="AW19" s="1199"/>
      <c r="AX19" s="1199"/>
      <c r="AY19" s="1201"/>
    </row>
    <row r="20" spans="2:51" ht="44.2" customHeight="1" x14ac:dyDescent="0.15">
      <c r="B20" s="1249"/>
      <c r="C20" s="1247"/>
      <c r="D20" s="1247"/>
      <c r="E20" s="1247"/>
      <c r="F20" s="1247"/>
      <c r="G20" s="1248"/>
      <c r="H20" s="1694" t="s">
        <v>1077</v>
      </c>
      <c r="I20" s="1695"/>
      <c r="J20" s="1695"/>
      <c r="K20" s="1695"/>
      <c r="L20" s="1695"/>
      <c r="M20" s="1695"/>
      <c r="N20" s="1695"/>
      <c r="O20" s="1695"/>
      <c r="P20" s="1695"/>
      <c r="Q20" s="1695"/>
      <c r="R20" s="1695"/>
      <c r="S20" s="1695"/>
      <c r="T20" s="1695"/>
      <c r="U20" s="1695"/>
      <c r="V20" s="1695"/>
      <c r="W20" s="1695"/>
      <c r="X20" s="1695"/>
      <c r="Y20" s="1696"/>
      <c r="Z20" s="1700" t="s">
        <v>27</v>
      </c>
      <c r="AA20" s="1701"/>
      <c r="AB20" s="1702"/>
      <c r="AC20" s="1703" t="s">
        <v>823</v>
      </c>
      <c r="AD20" s="1704"/>
      <c r="AE20" s="1704"/>
      <c r="AF20" s="1705" t="s">
        <v>1078</v>
      </c>
      <c r="AG20" s="1215"/>
      <c r="AH20" s="1215"/>
      <c r="AI20" s="1215"/>
      <c r="AJ20" s="1215"/>
      <c r="AK20" s="1705" t="s">
        <v>1079</v>
      </c>
      <c r="AL20" s="1215"/>
      <c r="AM20" s="1215"/>
      <c r="AN20" s="1215"/>
      <c r="AO20" s="1215"/>
      <c r="AP20" s="1706" t="s">
        <v>1080</v>
      </c>
      <c r="AQ20" s="1614"/>
      <c r="AR20" s="1614"/>
      <c r="AS20" s="1614"/>
      <c r="AT20" s="1614"/>
      <c r="AU20" s="1707" t="s">
        <v>1081</v>
      </c>
      <c r="AV20" s="1215"/>
      <c r="AW20" s="1215"/>
      <c r="AX20" s="1215"/>
      <c r="AY20" s="1216"/>
    </row>
    <row r="21" spans="2:51" ht="32.25" customHeight="1" x14ac:dyDescent="0.15">
      <c r="B21" s="1250"/>
      <c r="C21" s="1251"/>
      <c r="D21" s="1251"/>
      <c r="E21" s="1251"/>
      <c r="F21" s="1251"/>
      <c r="G21" s="1252"/>
      <c r="H21" s="1697"/>
      <c r="I21" s="1698"/>
      <c r="J21" s="1698"/>
      <c r="K21" s="1698"/>
      <c r="L21" s="1698"/>
      <c r="M21" s="1698"/>
      <c r="N21" s="1698"/>
      <c r="O21" s="1698"/>
      <c r="P21" s="1698"/>
      <c r="Q21" s="1698"/>
      <c r="R21" s="1698"/>
      <c r="S21" s="1698"/>
      <c r="T21" s="1698"/>
      <c r="U21" s="1698"/>
      <c r="V21" s="1698"/>
      <c r="W21" s="1698"/>
      <c r="X21" s="1698"/>
      <c r="Y21" s="1699"/>
      <c r="Z21" s="1708" t="s">
        <v>28</v>
      </c>
      <c r="AA21" s="1709"/>
      <c r="AB21" s="1710"/>
      <c r="AC21" s="1714" t="s">
        <v>1045</v>
      </c>
      <c r="AD21" s="1714"/>
      <c r="AE21" s="1714"/>
      <c r="AF21" s="1715">
        <v>20</v>
      </c>
      <c r="AG21" s="1716"/>
      <c r="AH21" s="1716"/>
      <c r="AI21" s="1716"/>
      <c r="AJ21" s="1716"/>
      <c r="AK21" s="1715">
        <v>105</v>
      </c>
      <c r="AL21" s="1716"/>
      <c r="AM21" s="1716"/>
      <c r="AN21" s="1716"/>
      <c r="AO21" s="1716"/>
      <c r="AP21" s="1715">
        <v>185</v>
      </c>
      <c r="AQ21" s="1716"/>
      <c r="AR21" s="1716"/>
      <c r="AS21" s="1716"/>
      <c r="AT21" s="1716"/>
      <c r="AU21" s="1241"/>
      <c r="AV21" s="1241"/>
      <c r="AW21" s="1241"/>
      <c r="AX21" s="1241"/>
      <c r="AY21" s="1242"/>
    </row>
    <row r="22" spans="2:51" ht="31.75" customHeight="1" x14ac:dyDescent="0.15">
      <c r="B22" s="1243" t="s">
        <v>29</v>
      </c>
      <c r="C22" s="1244"/>
      <c r="D22" s="1244"/>
      <c r="E22" s="1244"/>
      <c r="F22" s="1244"/>
      <c r="G22" s="1245"/>
      <c r="H22" s="1217" t="s">
        <v>30</v>
      </c>
      <c r="I22" s="1709"/>
      <c r="J22" s="1709"/>
      <c r="K22" s="1709"/>
      <c r="L22" s="1709"/>
      <c r="M22" s="1709"/>
      <c r="N22" s="1709"/>
      <c r="O22" s="1709"/>
      <c r="P22" s="1709"/>
      <c r="Q22" s="1709"/>
      <c r="R22" s="1709"/>
      <c r="S22" s="1709"/>
      <c r="T22" s="1709"/>
      <c r="U22" s="1709"/>
      <c r="V22" s="1709"/>
      <c r="W22" s="1709"/>
      <c r="X22" s="1709"/>
      <c r="Y22" s="1710"/>
      <c r="Z22" s="1711"/>
      <c r="AA22" s="1712"/>
      <c r="AB22" s="1713"/>
      <c r="AC22" s="1708" t="s">
        <v>26</v>
      </c>
      <c r="AD22" s="1709"/>
      <c r="AE22" s="1710"/>
      <c r="AF22" s="1199" t="s">
        <v>116</v>
      </c>
      <c r="AG22" s="1199"/>
      <c r="AH22" s="1199"/>
      <c r="AI22" s="1199"/>
      <c r="AJ22" s="1199"/>
      <c r="AK22" s="1199" t="s">
        <v>124</v>
      </c>
      <c r="AL22" s="1199"/>
      <c r="AM22" s="1199"/>
      <c r="AN22" s="1199"/>
      <c r="AO22" s="1199"/>
      <c r="AP22" s="1199" t="s">
        <v>125</v>
      </c>
      <c r="AQ22" s="1199"/>
      <c r="AR22" s="1199"/>
      <c r="AS22" s="1199"/>
      <c r="AT22" s="1199"/>
      <c r="AU22" s="1264" t="s">
        <v>31</v>
      </c>
      <c r="AV22" s="1265"/>
      <c r="AW22" s="1265"/>
      <c r="AX22" s="1265"/>
      <c r="AY22" s="1266"/>
    </row>
    <row r="23" spans="2:51" ht="39.950000000000003" customHeight="1" x14ac:dyDescent="0.15">
      <c r="B23" s="688"/>
      <c r="C23" s="689"/>
      <c r="D23" s="689"/>
      <c r="E23" s="689"/>
      <c r="F23" s="689"/>
      <c r="G23" s="690"/>
      <c r="H23" s="1731" t="s">
        <v>1082</v>
      </c>
      <c r="I23" s="699"/>
      <c r="J23" s="699"/>
      <c r="K23" s="699"/>
      <c r="L23" s="699"/>
      <c r="M23" s="699"/>
      <c r="N23" s="699"/>
      <c r="O23" s="699"/>
      <c r="P23" s="699"/>
      <c r="Q23" s="699"/>
      <c r="R23" s="699"/>
      <c r="S23" s="699"/>
      <c r="T23" s="699"/>
      <c r="U23" s="699"/>
      <c r="V23" s="699"/>
      <c r="W23" s="699"/>
      <c r="X23" s="699"/>
      <c r="Y23" s="1732"/>
      <c r="Z23" s="1269" t="s">
        <v>32</v>
      </c>
      <c r="AA23" s="1270"/>
      <c r="AB23" s="1271"/>
      <c r="AC23" s="1736" t="s">
        <v>1083</v>
      </c>
      <c r="AD23" s="1737"/>
      <c r="AE23" s="1738"/>
      <c r="AF23" s="1742" t="s">
        <v>823</v>
      </c>
      <c r="AG23" s="1714"/>
      <c r="AH23" s="1714"/>
      <c r="AI23" s="1714"/>
      <c r="AJ23" s="1714"/>
      <c r="AK23" s="1742" t="s">
        <v>823</v>
      </c>
      <c r="AL23" s="1714"/>
      <c r="AM23" s="1714"/>
      <c r="AN23" s="1714"/>
      <c r="AO23" s="1714"/>
      <c r="AP23" s="1743">
        <v>12</v>
      </c>
      <c r="AQ23" s="1744"/>
      <c r="AR23" s="1744"/>
      <c r="AS23" s="1744"/>
      <c r="AT23" s="1744"/>
      <c r="AU23" s="1717" t="s">
        <v>823</v>
      </c>
      <c r="AV23" s="699"/>
      <c r="AW23" s="699"/>
      <c r="AX23" s="699"/>
      <c r="AY23" s="1718"/>
    </row>
    <row r="24" spans="2:51" ht="26.85" customHeight="1" x14ac:dyDescent="0.15">
      <c r="B24" s="670"/>
      <c r="C24" s="554"/>
      <c r="D24" s="554"/>
      <c r="E24" s="554"/>
      <c r="F24" s="554"/>
      <c r="G24" s="1573"/>
      <c r="H24" s="1733"/>
      <c r="I24" s="1734"/>
      <c r="J24" s="1734"/>
      <c r="K24" s="1734"/>
      <c r="L24" s="1734"/>
      <c r="M24" s="1734"/>
      <c r="N24" s="1734"/>
      <c r="O24" s="1734"/>
      <c r="P24" s="1734"/>
      <c r="Q24" s="1734"/>
      <c r="R24" s="1734"/>
      <c r="S24" s="1734"/>
      <c r="T24" s="1734"/>
      <c r="U24" s="1734"/>
      <c r="V24" s="1734"/>
      <c r="W24" s="1734"/>
      <c r="X24" s="1734"/>
      <c r="Y24" s="1735"/>
      <c r="Z24" s="1584"/>
      <c r="AA24" s="1585"/>
      <c r="AB24" s="1586"/>
      <c r="AC24" s="1739"/>
      <c r="AD24" s="1740"/>
      <c r="AE24" s="1741"/>
      <c r="AF24" s="1719" t="s">
        <v>1084</v>
      </c>
      <c r="AG24" s="1720"/>
      <c r="AH24" s="1720"/>
      <c r="AI24" s="1720"/>
      <c r="AJ24" s="1721"/>
      <c r="AK24" s="1719" t="s">
        <v>1084</v>
      </c>
      <c r="AL24" s="1720"/>
      <c r="AM24" s="1720"/>
      <c r="AN24" s="1720"/>
      <c r="AO24" s="1721"/>
      <c r="AP24" s="1722">
        <v>-1071</v>
      </c>
      <c r="AQ24" s="1723"/>
      <c r="AR24" s="1723"/>
      <c r="AS24" s="1723"/>
      <c r="AT24" s="1724"/>
      <c r="AU24" s="824">
        <v>-206</v>
      </c>
      <c r="AV24" s="824"/>
      <c r="AW24" s="824"/>
      <c r="AX24" s="824"/>
      <c r="AY24" s="1725"/>
    </row>
    <row r="25" spans="2:51" ht="70.05" customHeight="1" x14ac:dyDescent="0.15">
      <c r="B25" s="1243" t="s">
        <v>34</v>
      </c>
      <c r="C25" s="1256"/>
      <c r="D25" s="1256"/>
      <c r="E25" s="1256"/>
      <c r="F25" s="1256"/>
      <c r="G25" s="1256"/>
      <c r="H25" s="1552" t="s">
        <v>1085</v>
      </c>
      <c r="I25" s="1553"/>
      <c r="J25" s="1553"/>
      <c r="K25" s="1553"/>
      <c r="L25" s="1553"/>
      <c r="M25" s="1553"/>
      <c r="N25" s="1553"/>
      <c r="O25" s="1553"/>
      <c r="P25" s="1553"/>
      <c r="Q25" s="1553"/>
      <c r="R25" s="1553"/>
      <c r="S25" s="1553"/>
      <c r="T25" s="1553"/>
      <c r="U25" s="1553"/>
      <c r="V25" s="1553"/>
      <c r="W25" s="1553"/>
      <c r="X25" s="1553"/>
      <c r="Y25" s="1553"/>
      <c r="Z25" s="1726" t="s">
        <v>35</v>
      </c>
      <c r="AA25" s="1727"/>
      <c r="AB25" s="1728"/>
      <c r="AC25" s="1729" t="s">
        <v>1086</v>
      </c>
      <c r="AD25" s="1729"/>
      <c r="AE25" s="1729"/>
      <c r="AF25" s="1729"/>
      <c r="AG25" s="1729"/>
      <c r="AH25" s="1729"/>
      <c r="AI25" s="1729"/>
      <c r="AJ25" s="1729"/>
      <c r="AK25" s="1729"/>
      <c r="AL25" s="1729"/>
      <c r="AM25" s="1729"/>
      <c r="AN25" s="1729"/>
      <c r="AO25" s="1729"/>
      <c r="AP25" s="1729"/>
      <c r="AQ25" s="1729"/>
      <c r="AR25" s="1729"/>
      <c r="AS25" s="1729"/>
      <c r="AT25" s="1729"/>
      <c r="AU25" s="1729"/>
      <c r="AV25" s="1729"/>
      <c r="AW25" s="1729"/>
      <c r="AX25" s="1729"/>
      <c r="AY25" s="1730"/>
    </row>
    <row r="26" spans="2:51" ht="23.1" customHeight="1" x14ac:dyDescent="0.15">
      <c r="B26" s="1317" t="s">
        <v>36</v>
      </c>
      <c r="C26" s="1318"/>
      <c r="D26" s="1323" t="s">
        <v>37</v>
      </c>
      <c r="E26" s="1324"/>
      <c r="F26" s="1324"/>
      <c r="G26" s="1324"/>
      <c r="H26" s="1324"/>
      <c r="I26" s="1324"/>
      <c r="J26" s="1324"/>
      <c r="K26" s="1324"/>
      <c r="L26" s="1325"/>
      <c r="M26" s="1326" t="s">
        <v>38</v>
      </c>
      <c r="N26" s="1326"/>
      <c r="O26" s="1326"/>
      <c r="P26" s="1326"/>
      <c r="Q26" s="1326"/>
      <c r="R26" s="1326"/>
      <c r="S26" s="1327" t="s">
        <v>117</v>
      </c>
      <c r="T26" s="1327"/>
      <c r="U26" s="1327"/>
      <c r="V26" s="1327"/>
      <c r="W26" s="1327"/>
      <c r="X26" s="1327"/>
      <c r="Y26" s="1328" t="s">
        <v>39</v>
      </c>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9"/>
    </row>
    <row r="27" spans="2:51" ht="23.1" customHeight="1" x14ac:dyDescent="0.15">
      <c r="B27" s="1319"/>
      <c r="C27" s="1320"/>
      <c r="D27" s="1749" t="s">
        <v>1087</v>
      </c>
      <c r="E27" s="1750"/>
      <c r="F27" s="1750"/>
      <c r="G27" s="1750"/>
      <c r="H27" s="1750"/>
      <c r="I27" s="1750"/>
      <c r="J27" s="1750"/>
      <c r="K27" s="1750"/>
      <c r="L27" s="1751"/>
      <c r="M27" s="1752">
        <v>10009.317999999999</v>
      </c>
      <c r="N27" s="1752"/>
      <c r="O27" s="1752"/>
      <c r="P27" s="1752"/>
      <c r="Q27" s="1752"/>
      <c r="R27" s="1752"/>
      <c r="S27" s="1752">
        <v>8165.3040000000001</v>
      </c>
      <c r="T27" s="1752"/>
      <c r="U27" s="1752"/>
      <c r="V27" s="1752"/>
      <c r="W27" s="1752"/>
      <c r="X27" s="1752"/>
      <c r="Y27" s="1753" t="s">
        <v>1088</v>
      </c>
      <c r="Z27" s="1754"/>
      <c r="AA27" s="1754"/>
      <c r="AB27" s="1754"/>
      <c r="AC27" s="1754"/>
      <c r="AD27" s="1754"/>
      <c r="AE27" s="1754"/>
      <c r="AF27" s="1754"/>
      <c r="AG27" s="1754"/>
      <c r="AH27" s="1754"/>
      <c r="AI27" s="1754"/>
      <c r="AJ27" s="1754"/>
      <c r="AK27" s="1754"/>
      <c r="AL27" s="1754"/>
      <c r="AM27" s="1754"/>
      <c r="AN27" s="1754"/>
      <c r="AO27" s="1754"/>
      <c r="AP27" s="1754"/>
      <c r="AQ27" s="1754"/>
      <c r="AR27" s="1754"/>
      <c r="AS27" s="1754"/>
      <c r="AT27" s="1754"/>
      <c r="AU27" s="1754"/>
      <c r="AV27" s="1754"/>
      <c r="AW27" s="1754"/>
      <c r="AX27" s="1754"/>
      <c r="AY27" s="1755"/>
    </row>
    <row r="28" spans="2:51" ht="23.1" customHeight="1" x14ac:dyDescent="0.15">
      <c r="B28" s="1319"/>
      <c r="C28" s="1320"/>
      <c r="D28" s="1746"/>
      <c r="E28" s="1747"/>
      <c r="F28" s="1747"/>
      <c r="G28" s="1747"/>
      <c r="H28" s="1747"/>
      <c r="I28" s="1747"/>
      <c r="J28" s="1747"/>
      <c r="K28" s="1747"/>
      <c r="L28" s="1748"/>
      <c r="M28" s="1745"/>
      <c r="N28" s="1745"/>
      <c r="O28" s="1745"/>
      <c r="P28" s="1745"/>
      <c r="Q28" s="1745"/>
      <c r="R28" s="1745"/>
      <c r="S28" s="1745"/>
      <c r="T28" s="1745"/>
      <c r="U28" s="1745"/>
      <c r="V28" s="1745"/>
      <c r="W28" s="1745"/>
      <c r="X28" s="1745"/>
      <c r="Y28" s="1294"/>
      <c r="Z28" s="1295"/>
      <c r="AA28" s="1295"/>
      <c r="AB28" s="1295"/>
      <c r="AC28" s="1295"/>
      <c r="AD28" s="1295"/>
      <c r="AE28" s="1295"/>
      <c r="AF28" s="1295"/>
      <c r="AG28" s="1295"/>
      <c r="AH28" s="1295"/>
      <c r="AI28" s="1295"/>
      <c r="AJ28" s="1295"/>
      <c r="AK28" s="1295"/>
      <c r="AL28" s="1295"/>
      <c r="AM28" s="1295"/>
      <c r="AN28" s="1295"/>
      <c r="AO28" s="1295"/>
      <c r="AP28" s="1295"/>
      <c r="AQ28" s="1295"/>
      <c r="AR28" s="1295"/>
      <c r="AS28" s="1295"/>
      <c r="AT28" s="1295"/>
      <c r="AU28" s="1295"/>
      <c r="AV28" s="1295"/>
      <c r="AW28" s="1295"/>
      <c r="AX28" s="1295"/>
      <c r="AY28" s="1296"/>
    </row>
    <row r="29" spans="2:51" ht="23.1" customHeight="1" x14ac:dyDescent="0.15">
      <c r="B29" s="1319"/>
      <c r="C29" s="1320"/>
      <c r="D29" s="1746"/>
      <c r="E29" s="1747"/>
      <c r="F29" s="1747"/>
      <c r="G29" s="1747"/>
      <c r="H29" s="1747"/>
      <c r="I29" s="1747"/>
      <c r="J29" s="1747"/>
      <c r="K29" s="1747"/>
      <c r="L29" s="1748"/>
      <c r="M29" s="1745"/>
      <c r="N29" s="1745"/>
      <c r="O29" s="1745"/>
      <c r="P29" s="1745"/>
      <c r="Q29" s="1745"/>
      <c r="R29" s="1745"/>
      <c r="S29" s="1745"/>
      <c r="T29" s="1745"/>
      <c r="U29" s="1745"/>
      <c r="V29" s="1745"/>
      <c r="W29" s="1745"/>
      <c r="X29" s="1745"/>
      <c r="Y29" s="1294"/>
      <c r="Z29" s="1295"/>
      <c r="AA29" s="1295"/>
      <c r="AB29" s="1295"/>
      <c r="AC29" s="1295"/>
      <c r="AD29" s="1295"/>
      <c r="AE29" s="1295"/>
      <c r="AF29" s="1295"/>
      <c r="AG29" s="1295"/>
      <c r="AH29" s="1295"/>
      <c r="AI29" s="1295"/>
      <c r="AJ29" s="1295"/>
      <c r="AK29" s="1295"/>
      <c r="AL29" s="1295"/>
      <c r="AM29" s="1295"/>
      <c r="AN29" s="1295"/>
      <c r="AO29" s="1295"/>
      <c r="AP29" s="1295"/>
      <c r="AQ29" s="1295"/>
      <c r="AR29" s="1295"/>
      <c r="AS29" s="1295"/>
      <c r="AT29" s="1295"/>
      <c r="AU29" s="1295"/>
      <c r="AV29" s="1295"/>
      <c r="AW29" s="1295"/>
      <c r="AX29" s="1295"/>
      <c r="AY29" s="1296"/>
    </row>
    <row r="30" spans="2:51" ht="23.1" customHeight="1" x14ac:dyDescent="0.15">
      <c r="B30" s="1319"/>
      <c r="C30" s="1320"/>
      <c r="D30" s="1746"/>
      <c r="E30" s="1747"/>
      <c r="F30" s="1747"/>
      <c r="G30" s="1747"/>
      <c r="H30" s="1747"/>
      <c r="I30" s="1747"/>
      <c r="J30" s="1747"/>
      <c r="K30" s="1747"/>
      <c r="L30" s="1748"/>
      <c r="M30" s="1745"/>
      <c r="N30" s="1745"/>
      <c r="O30" s="1745"/>
      <c r="P30" s="1745"/>
      <c r="Q30" s="1745"/>
      <c r="R30" s="1745"/>
      <c r="S30" s="1745"/>
      <c r="T30" s="1745"/>
      <c r="U30" s="1745"/>
      <c r="V30" s="1745"/>
      <c r="W30" s="1745"/>
      <c r="X30" s="1745"/>
      <c r="Y30" s="1294"/>
      <c r="Z30" s="1295"/>
      <c r="AA30" s="1295"/>
      <c r="AB30" s="1295"/>
      <c r="AC30" s="1295"/>
      <c r="AD30" s="1295"/>
      <c r="AE30" s="1295"/>
      <c r="AF30" s="1295"/>
      <c r="AG30" s="1295"/>
      <c r="AH30" s="1295"/>
      <c r="AI30" s="1295"/>
      <c r="AJ30" s="1295"/>
      <c r="AK30" s="1295"/>
      <c r="AL30" s="1295"/>
      <c r="AM30" s="1295"/>
      <c r="AN30" s="1295"/>
      <c r="AO30" s="1295"/>
      <c r="AP30" s="1295"/>
      <c r="AQ30" s="1295"/>
      <c r="AR30" s="1295"/>
      <c r="AS30" s="1295"/>
      <c r="AT30" s="1295"/>
      <c r="AU30" s="1295"/>
      <c r="AV30" s="1295"/>
      <c r="AW30" s="1295"/>
      <c r="AX30" s="1295"/>
      <c r="AY30" s="1296"/>
    </row>
    <row r="31" spans="2:51" ht="23.1" customHeight="1" x14ac:dyDescent="0.15">
      <c r="B31" s="1319"/>
      <c r="C31" s="1320"/>
      <c r="D31" s="528"/>
      <c r="E31" s="529"/>
      <c r="F31" s="529"/>
      <c r="G31" s="529"/>
      <c r="H31" s="529"/>
      <c r="I31" s="529"/>
      <c r="J31" s="529"/>
      <c r="K31" s="529"/>
      <c r="L31" s="530"/>
      <c r="M31" s="531"/>
      <c r="N31" s="531"/>
      <c r="O31" s="531"/>
      <c r="P31" s="531"/>
      <c r="Q31" s="531"/>
      <c r="R31" s="531"/>
      <c r="S31" s="531"/>
      <c r="T31" s="531"/>
      <c r="U31" s="531"/>
      <c r="V31" s="531"/>
      <c r="W31" s="531"/>
      <c r="X31" s="531"/>
      <c r="Y31" s="1294"/>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6"/>
    </row>
    <row r="32" spans="2:51" ht="23.1" customHeight="1" x14ac:dyDescent="0.15">
      <c r="B32" s="1319"/>
      <c r="C32" s="1320"/>
      <c r="D32" s="528"/>
      <c r="E32" s="529"/>
      <c r="F32" s="529"/>
      <c r="G32" s="529"/>
      <c r="H32" s="529"/>
      <c r="I32" s="529"/>
      <c r="J32" s="529"/>
      <c r="K32" s="529"/>
      <c r="L32" s="530"/>
      <c r="M32" s="531"/>
      <c r="N32" s="531"/>
      <c r="O32" s="531"/>
      <c r="P32" s="531"/>
      <c r="Q32" s="531"/>
      <c r="R32" s="531"/>
      <c r="S32" s="531"/>
      <c r="T32" s="531"/>
      <c r="U32" s="531"/>
      <c r="V32" s="531"/>
      <c r="W32" s="531"/>
      <c r="X32" s="531"/>
      <c r="Y32" s="1294"/>
      <c r="Z32" s="1295"/>
      <c r="AA32" s="1295"/>
      <c r="AB32" s="1295"/>
      <c r="AC32" s="1295"/>
      <c r="AD32" s="1295"/>
      <c r="AE32" s="1295"/>
      <c r="AF32" s="1295"/>
      <c r="AG32" s="1295"/>
      <c r="AH32" s="1295"/>
      <c r="AI32" s="1295"/>
      <c r="AJ32" s="1295"/>
      <c r="AK32" s="1295"/>
      <c r="AL32" s="1295"/>
      <c r="AM32" s="1295"/>
      <c r="AN32" s="1295"/>
      <c r="AO32" s="1295"/>
      <c r="AP32" s="1295"/>
      <c r="AQ32" s="1295"/>
      <c r="AR32" s="1295"/>
      <c r="AS32" s="1295"/>
      <c r="AT32" s="1295"/>
      <c r="AU32" s="1295"/>
      <c r="AV32" s="1295"/>
      <c r="AW32" s="1295"/>
      <c r="AX32" s="1295"/>
      <c r="AY32" s="1296"/>
    </row>
    <row r="33" spans="1:51" ht="23.1" customHeight="1" x14ac:dyDescent="0.15">
      <c r="B33" s="1319"/>
      <c r="C33" s="1320"/>
      <c r="D33" s="535"/>
      <c r="E33" s="536"/>
      <c r="F33" s="536"/>
      <c r="G33" s="536"/>
      <c r="H33" s="536"/>
      <c r="I33" s="536"/>
      <c r="J33" s="536"/>
      <c r="K33" s="536"/>
      <c r="L33" s="537"/>
      <c r="M33" s="538"/>
      <c r="N33" s="538"/>
      <c r="O33" s="538"/>
      <c r="P33" s="538"/>
      <c r="Q33" s="538"/>
      <c r="R33" s="538"/>
      <c r="S33" s="538"/>
      <c r="T33" s="538"/>
      <c r="U33" s="538"/>
      <c r="V33" s="538"/>
      <c r="W33" s="538"/>
      <c r="X33" s="538"/>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23.1" customHeight="1" x14ac:dyDescent="0.15">
      <c r="B34" s="1321"/>
      <c r="C34" s="1322"/>
      <c r="D34" s="540" t="s">
        <v>21</v>
      </c>
      <c r="E34" s="541"/>
      <c r="F34" s="541"/>
      <c r="G34" s="541"/>
      <c r="H34" s="541"/>
      <c r="I34" s="541"/>
      <c r="J34" s="541"/>
      <c r="K34" s="541"/>
      <c r="L34" s="542"/>
      <c r="M34" s="1756">
        <f>SUM(M27:R33)</f>
        <v>10009.317999999999</v>
      </c>
      <c r="N34" s="1757"/>
      <c r="O34" s="1757"/>
      <c r="P34" s="1757"/>
      <c r="Q34" s="1757"/>
      <c r="R34" s="1757"/>
      <c r="S34" s="1756">
        <f>SUM(S27:X33)</f>
        <v>8165.3040000000001</v>
      </c>
      <c r="T34" s="1757"/>
      <c r="U34" s="1757"/>
      <c r="V34" s="1757"/>
      <c r="W34" s="1757"/>
      <c r="X34" s="1757"/>
      <c r="Y34" s="1310"/>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2"/>
    </row>
    <row r="35" spans="1:51" ht="2.95" customHeight="1" x14ac:dyDescent="0.15">
      <c r="A35" s="1"/>
      <c r="B35" s="2"/>
      <c r="C35" s="2"/>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row>
    <row r="36" spans="1:51" ht="2.95" customHeight="1" thickBot="1" x14ac:dyDescent="0.2">
      <c r="A36" s="1"/>
      <c r="B36" s="3"/>
      <c r="C36" s="3"/>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556" t="s">
        <v>42</v>
      </c>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8"/>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562"/>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4"/>
    </row>
    <row r="41" spans="1:51" ht="20.95" hidden="1" customHeight="1" x14ac:dyDescent="0.15">
      <c r="A41" s="4"/>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4"/>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4"/>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4"/>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row>
    <row r="45" spans="1:51" ht="26.2" customHeight="1" x14ac:dyDescent="0.15">
      <c r="A45" s="4"/>
      <c r="B45" s="565" t="s">
        <v>49</v>
      </c>
      <c r="C45" s="566"/>
      <c r="D45" s="1758" t="s">
        <v>1089</v>
      </c>
      <c r="E45" s="572"/>
      <c r="F45" s="572"/>
      <c r="G45" s="573"/>
      <c r="H45" s="574" t="s">
        <v>51</v>
      </c>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3"/>
      <c r="AH45" s="1759" t="s">
        <v>1090</v>
      </c>
      <c r="AI45" s="1363"/>
      <c r="AJ45" s="1363"/>
      <c r="AK45" s="1363"/>
      <c r="AL45" s="1363"/>
      <c r="AM45" s="1363"/>
      <c r="AN45" s="1363"/>
      <c r="AO45" s="1363"/>
      <c r="AP45" s="1363"/>
      <c r="AQ45" s="1363"/>
      <c r="AR45" s="1363"/>
      <c r="AS45" s="1363"/>
      <c r="AT45" s="1363"/>
      <c r="AU45" s="1363"/>
      <c r="AV45" s="1363"/>
      <c r="AW45" s="1363"/>
      <c r="AX45" s="1363"/>
      <c r="AY45" s="1364"/>
    </row>
    <row r="46" spans="1:51" ht="33.4" customHeight="1" x14ac:dyDescent="0.15">
      <c r="A46" s="4"/>
      <c r="B46" s="567"/>
      <c r="C46" s="568"/>
      <c r="D46" s="1760" t="s">
        <v>1089</v>
      </c>
      <c r="E46" s="585"/>
      <c r="F46" s="585"/>
      <c r="G46" s="586"/>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1365"/>
      <c r="AI46" s="1366"/>
      <c r="AJ46" s="1366"/>
      <c r="AK46" s="1366"/>
      <c r="AL46" s="1366"/>
      <c r="AM46" s="1366"/>
      <c r="AN46" s="1366"/>
      <c r="AO46" s="1366"/>
      <c r="AP46" s="1366"/>
      <c r="AQ46" s="1366"/>
      <c r="AR46" s="1366"/>
      <c r="AS46" s="1366"/>
      <c r="AT46" s="1366"/>
      <c r="AU46" s="1366"/>
      <c r="AV46" s="1366"/>
      <c r="AW46" s="1366"/>
      <c r="AX46" s="1366"/>
      <c r="AY46" s="1367"/>
    </row>
    <row r="47" spans="1:51" ht="26.2" customHeight="1" x14ac:dyDescent="0.15">
      <c r="A47" s="4"/>
      <c r="B47" s="569"/>
      <c r="C47" s="570"/>
      <c r="D47" s="590" t="s">
        <v>1089</v>
      </c>
      <c r="E47" s="591"/>
      <c r="F47" s="591"/>
      <c r="G47" s="592"/>
      <c r="H47" s="593" t="s">
        <v>1091</v>
      </c>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5"/>
      <c r="AH47" s="1368"/>
      <c r="AI47" s="1369"/>
      <c r="AJ47" s="1369"/>
      <c r="AK47" s="1369"/>
      <c r="AL47" s="1369"/>
      <c r="AM47" s="1369"/>
      <c r="AN47" s="1369"/>
      <c r="AO47" s="1369"/>
      <c r="AP47" s="1369"/>
      <c r="AQ47" s="1369"/>
      <c r="AR47" s="1369"/>
      <c r="AS47" s="1369"/>
      <c r="AT47" s="1369"/>
      <c r="AU47" s="1369"/>
      <c r="AV47" s="1369"/>
      <c r="AW47" s="1369"/>
      <c r="AX47" s="1369"/>
      <c r="AY47" s="1370"/>
    </row>
    <row r="48" spans="1:51" ht="26.2" customHeight="1" x14ac:dyDescent="0.15">
      <c r="A48" s="4"/>
      <c r="B48" s="567" t="s">
        <v>53</v>
      </c>
      <c r="C48" s="568"/>
      <c r="D48" s="626" t="s">
        <v>1070</v>
      </c>
      <c r="E48" s="611"/>
      <c r="F48" s="611"/>
      <c r="G48" s="612"/>
      <c r="H48" s="574" t="s">
        <v>54</v>
      </c>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3"/>
      <c r="AH48" s="613"/>
      <c r="AI48" s="614"/>
      <c r="AJ48" s="614"/>
      <c r="AK48" s="614"/>
      <c r="AL48" s="614"/>
      <c r="AM48" s="614"/>
      <c r="AN48" s="614"/>
      <c r="AO48" s="614"/>
      <c r="AP48" s="614"/>
      <c r="AQ48" s="614"/>
      <c r="AR48" s="614"/>
      <c r="AS48" s="614"/>
      <c r="AT48" s="614"/>
      <c r="AU48" s="614"/>
      <c r="AV48" s="614"/>
      <c r="AW48" s="614"/>
      <c r="AX48" s="614"/>
      <c r="AY48" s="615"/>
    </row>
    <row r="49" spans="1:51" ht="26.2" customHeight="1" x14ac:dyDescent="0.15">
      <c r="A49" s="4"/>
      <c r="B49" s="567"/>
      <c r="C49" s="568"/>
      <c r="D49" s="622" t="s">
        <v>1070</v>
      </c>
      <c r="E49" s="623"/>
      <c r="F49" s="623"/>
      <c r="G49" s="624"/>
      <c r="H49" s="625" t="s">
        <v>1092</v>
      </c>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6"/>
      <c r="AH49" s="616"/>
      <c r="AI49" s="617"/>
      <c r="AJ49" s="617"/>
      <c r="AK49" s="617"/>
      <c r="AL49" s="617"/>
      <c r="AM49" s="617"/>
      <c r="AN49" s="617"/>
      <c r="AO49" s="617"/>
      <c r="AP49" s="617"/>
      <c r="AQ49" s="617"/>
      <c r="AR49" s="617"/>
      <c r="AS49" s="617"/>
      <c r="AT49" s="617"/>
      <c r="AU49" s="617"/>
      <c r="AV49" s="617"/>
      <c r="AW49" s="617"/>
      <c r="AX49" s="617"/>
      <c r="AY49" s="618"/>
    </row>
    <row r="50" spans="1:51" ht="26.2" customHeight="1" x14ac:dyDescent="0.15">
      <c r="A50" s="4"/>
      <c r="B50" s="567"/>
      <c r="C50" s="568"/>
      <c r="D50" s="622" t="s">
        <v>1089</v>
      </c>
      <c r="E50" s="623"/>
      <c r="F50" s="623"/>
      <c r="G50" s="624"/>
      <c r="H50" s="625" t="s">
        <v>55</v>
      </c>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6"/>
      <c r="AH50" s="616"/>
      <c r="AI50" s="617"/>
      <c r="AJ50" s="617"/>
      <c r="AK50" s="617"/>
      <c r="AL50" s="617"/>
      <c r="AM50" s="617"/>
      <c r="AN50" s="617"/>
      <c r="AO50" s="617"/>
      <c r="AP50" s="617"/>
      <c r="AQ50" s="617"/>
      <c r="AR50" s="617"/>
      <c r="AS50" s="617"/>
      <c r="AT50" s="617"/>
      <c r="AU50" s="617"/>
      <c r="AV50" s="617"/>
      <c r="AW50" s="617"/>
      <c r="AX50" s="617"/>
      <c r="AY50" s="618"/>
    </row>
    <row r="51" spans="1:51" ht="26.2" customHeight="1" x14ac:dyDescent="0.15">
      <c r="A51" s="4"/>
      <c r="B51" s="567"/>
      <c r="C51" s="568"/>
      <c r="D51" s="622" t="s">
        <v>1089</v>
      </c>
      <c r="E51" s="623"/>
      <c r="F51" s="623"/>
      <c r="G51" s="624"/>
      <c r="H51" s="625" t="s">
        <v>56</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6"/>
      <c r="AH51" s="616"/>
      <c r="AI51" s="617"/>
      <c r="AJ51" s="617"/>
      <c r="AK51" s="617"/>
      <c r="AL51" s="617"/>
      <c r="AM51" s="617"/>
      <c r="AN51" s="617"/>
      <c r="AO51" s="617"/>
      <c r="AP51" s="617"/>
      <c r="AQ51" s="617"/>
      <c r="AR51" s="617"/>
      <c r="AS51" s="617"/>
      <c r="AT51" s="617"/>
      <c r="AU51" s="617"/>
      <c r="AV51" s="617"/>
      <c r="AW51" s="617"/>
      <c r="AX51" s="617"/>
      <c r="AY51" s="618"/>
    </row>
    <row r="52" spans="1:51" ht="26.2" customHeight="1" x14ac:dyDescent="0.15">
      <c r="A52" s="4"/>
      <c r="B52" s="569"/>
      <c r="C52" s="570"/>
      <c r="D52" s="590" t="s">
        <v>1089</v>
      </c>
      <c r="E52" s="591"/>
      <c r="F52" s="591"/>
      <c r="G52" s="592"/>
      <c r="H52" s="593" t="s">
        <v>57</v>
      </c>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595"/>
      <c r="AH52" s="619"/>
      <c r="AI52" s="620"/>
      <c r="AJ52" s="620"/>
      <c r="AK52" s="620"/>
      <c r="AL52" s="620"/>
      <c r="AM52" s="620"/>
      <c r="AN52" s="620"/>
      <c r="AO52" s="620"/>
      <c r="AP52" s="620"/>
      <c r="AQ52" s="620"/>
      <c r="AR52" s="620"/>
      <c r="AS52" s="620"/>
      <c r="AT52" s="620"/>
      <c r="AU52" s="620"/>
      <c r="AV52" s="620"/>
      <c r="AW52" s="620"/>
      <c r="AX52" s="620"/>
      <c r="AY52" s="621"/>
    </row>
    <row r="53" spans="1:51" ht="26.2" customHeight="1" x14ac:dyDescent="0.15">
      <c r="A53" s="4"/>
      <c r="B53" s="565" t="s">
        <v>58</v>
      </c>
      <c r="C53" s="566"/>
      <c r="D53" s="626" t="s">
        <v>1089</v>
      </c>
      <c r="E53" s="611"/>
      <c r="F53" s="611"/>
      <c r="G53" s="612"/>
      <c r="H53" s="574" t="s">
        <v>59</v>
      </c>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3"/>
      <c r="AH53" s="613"/>
      <c r="AI53" s="614"/>
      <c r="AJ53" s="614"/>
      <c r="AK53" s="614"/>
      <c r="AL53" s="614"/>
      <c r="AM53" s="614"/>
      <c r="AN53" s="614"/>
      <c r="AO53" s="614"/>
      <c r="AP53" s="614"/>
      <c r="AQ53" s="614"/>
      <c r="AR53" s="614"/>
      <c r="AS53" s="614"/>
      <c r="AT53" s="614"/>
      <c r="AU53" s="614"/>
      <c r="AV53" s="614"/>
      <c r="AW53" s="614"/>
      <c r="AX53" s="614"/>
      <c r="AY53" s="615"/>
    </row>
    <row r="54" spans="1:51" ht="26.2" customHeight="1" x14ac:dyDescent="0.15">
      <c r="A54" s="4"/>
      <c r="B54" s="567"/>
      <c r="C54" s="568"/>
      <c r="D54" s="622" t="s">
        <v>1070</v>
      </c>
      <c r="E54" s="623"/>
      <c r="F54" s="623"/>
      <c r="G54" s="624"/>
      <c r="H54" s="625" t="s">
        <v>60</v>
      </c>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6"/>
      <c r="AH54" s="616"/>
      <c r="AI54" s="617"/>
      <c r="AJ54" s="617"/>
      <c r="AK54" s="617"/>
      <c r="AL54" s="617"/>
      <c r="AM54" s="617"/>
      <c r="AN54" s="617"/>
      <c r="AO54" s="617"/>
      <c r="AP54" s="617"/>
      <c r="AQ54" s="617"/>
      <c r="AR54" s="617"/>
      <c r="AS54" s="617"/>
      <c r="AT54" s="617"/>
      <c r="AU54" s="617"/>
      <c r="AV54" s="617"/>
      <c r="AW54" s="617"/>
      <c r="AX54" s="617"/>
      <c r="AY54" s="618"/>
    </row>
    <row r="55" spans="1:51" ht="26.2" customHeight="1" x14ac:dyDescent="0.15">
      <c r="A55" s="4"/>
      <c r="B55" s="567"/>
      <c r="C55" s="568"/>
      <c r="D55" s="622" t="s">
        <v>1070</v>
      </c>
      <c r="E55" s="623"/>
      <c r="F55" s="623"/>
      <c r="G55" s="624"/>
      <c r="H55" s="625" t="s">
        <v>1093</v>
      </c>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6"/>
      <c r="AH55" s="616"/>
      <c r="AI55" s="617"/>
      <c r="AJ55" s="617"/>
      <c r="AK55" s="617"/>
      <c r="AL55" s="617"/>
      <c r="AM55" s="617"/>
      <c r="AN55" s="617"/>
      <c r="AO55" s="617"/>
      <c r="AP55" s="617"/>
      <c r="AQ55" s="617"/>
      <c r="AR55" s="617"/>
      <c r="AS55" s="617"/>
      <c r="AT55" s="617"/>
      <c r="AU55" s="617"/>
      <c r="AV55" s="617"/>
      <c r="AW55" s="617"/>
      <c r="AX55" s="617"/>
      <c r="AY55" s="618"/>
    </row>
    <row r="56" spans="1:51" ht="26.2" customHeight="1" x14ac:dyDescent="0.15">
      <c r="A56" s="4"/>
      <c r="B56" s="567"/>
      <c r="C56" s="568"/>
      <c r="D56" s="628" t="s">
        <v>1070</v>
      </c>
      <c r="E56" s="629"/>
      <c r="F56" s="629"/>
      <c r="G56" s="630"/>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616"/>
      <c r="AI56" s="617"/>
      <c r="AJ56" s="617"/>
      <c r="AK56" s="617"/>
      <c r="AL56" s="617"/>
      <c r="AM56" s="617"/>
      <c r="AN56" s="617"/>
      <c r="AO56" s="617"/>
      <c r="AP56" s="617"/>
      <c r="AQ56" s="617"/>
      <c r="AR56" s="617"/>
      <c r="AS56" s="617"/>
      <c r="AT56" s="617"/>
      <c r="AU56" s="617"/>
      <c r="AV56" s="617"/>
      <c r="AW56" s="617"/>
      <c r="AX56" s="617"/>
      <c r="AY56" s="618"/>
    </row>
    <row r="57" spans="1:51" ht="26.2" customHeight="1" x14ac:dyDescent="0.15">
      <c r="A57" s="4"/>
      <c r="B57" s="567"/>
      <c r="C57" s="568"/>
      <c r="D57" s="634"/>
      <c r="E57" s="635"/>
      <c r="F57" s="635"/>
      <c r="G57" s="636"/>
      <c r="H57" s="637" t="s">
        <v>62</v>
      </c>
      <c r="I57" s="638"/>
      <c r="J57" s="638"/>
      <c r="K57" s="638"/>
      <c r="L57" s="638"/>
      <c r="M57" s="638"/>
      <c r="N57" s="638"/>
      <c r="O57" s="638"/>
      <c r="P57" s="638"/>
      <c r="Q57" s="638"/>
      <c r="R57" s="638"/>
      <c r="S57" s="638"/>
      <c r="T57" s="638"/>
      <c r="U57" s="638"/>
      <c r="V57" s="639"/>
      <c r="W57" s="639"/>
      <c r="X57" s="639"/>
      <c r="Y57" s="639"/>
      <c r="Z57" s="639"/>
      <c r="AA57" s="639"/>
      <c r="AB57" s="639"/>
      <c r="AC57" s="639"/>
      <c r="AD57" s="639"/>
      <c r="AE57" s="639"/>
      <c r="AF57" s="639"/>
      <c r="AG57" s="640"/>
      <c r="AH57" s="616"/>
      <c r="AI57" s="617"/>
      <c r="AJ57" s="617"/>
      <c r="AK57" s="617"/>
      <c r="AL57" s="617"/>
      <c r="AM57" s="617"/>
      <c r="AN57" s="617"/>
      <c r="AO57" s="617"/>
      <c r="AP57" s="617"/>
      <c r="AQ57" s="617"/>
      <c r="AR57" s="617"/>
      <c r="AS57" s="617"/>
      <c r="AT57" s="617"/>
      <c r="AU57" s="617"/>
      <c r="AV57" s="617"/>
      <c r="AW57" s="617"/>
      <c r="AX57" s="617"/>
      <c r="AY57" s="618"/>
    </row>
    <row r="58" spans="1:51" ht="26.2" customHeight="1" x14ac:dyDescent="0.15">
      <c r="A58" s="4"/>
      <c r="B58" s="569"/>
      <c r="C58" s="570"/>
      <c r="D58" s="590" t="s">
        <v>1070</v>
      </c>
      <c r="E58" s="591"/>
      <c r="F58" s="591"/>
      <c r="G58" s="592"/>
      <c r="H58" s="593" t="s">
        <v>63</v>
      </c>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4"/>
      <c r="AG58" s="595"/>
      <c r="AH58" s="619"/>
      <c r="AI58" s="620"/>
      <c r="AJ58" s="620"/>
      <c r="AK58" s="620"/>
      <c r="AL58" s="620"/>
      <c r="AM58" s="620"/>
      <c r="AN58" s="620"/>
      <c r="AO58" s="620"/>
      <c r="AP58" s="620"/>
      <c r="AQ58" s="620"/>
      <c r="AR58" s="620"/>
      <c r="AS58" s="620"/>
      <c r="AT58" s="620"/>
      <c r="AU58" s="620"/>
      <c r="AV58" s="620"/>
      <c r="AW58" s="620"/>
      <c r="AX58" s="620"/>
      <c r="AY58" s="621"/>
    </row>
    <row r="59" spans="1:51" ht="180" customHeight="1" thickBot="1" x14ac:dyDescent="0.2">
      <c r="A59" s="4"/>
      <c r="B59" s="659" t="s">
        <v>64</v>
      </c>
      <c r="C59" s="660"/>
      <c r="D59" s="1764" t="s">
        <v>1094</v>
      </c>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c r="AA59" s="1765"/>
      <c r="AB59" s="1765"/>
      <c r="AC59" s="1765"/>
      <c r="AD59" s="1765"/>
      <c r="AE59" s="1765"/>
      <c r="AF59" s="1765"/>
      <c r="AG59" s="1765"/>
      <c r="AH59" s="1765"/>
      <c r="AI59" s="1765"/>
      <c r="AJ59" s="1765"/>
      <c r="AK59" s="1765"/>
      <c r="AL59" s="1765"/>
      <c r="AM59" s="1765"/>
      <c r="AN59" s="1765"/>
      <c r="AO59" s="1765"/>
      <c r="AP59" s="1765"/>
      <c r="AQ59" s="1765"/>
      <c r="AR59" s="1765"/>
      <c r="AS59" s="1765"/>
      <c r="AT59" s="1765"/>
      <c r="AU59" s="1765"/>
      <c r="AV59" s="1765"/>
      <c r="AW59" s="1765"/>
      <c r="AX59" s="1765"/>
      <c r="AY59" s="1766"/>
    </row>
    <row r="60" spans="1:51" ht="20.95" hidden="1" customHeight="1" x14ac:dyDescent="0.15">
      <c r="A60" s="4"/>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4"/>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19.8" hidden="1" customHeight="1" x14ac:dyDescent="0.15">
      <c r="A62" s="4"/>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4"/>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122.4" customHeight="1" x14ac:dyDescent="0.15">
      <c r="A64" s="9"/>
      <c r="B64" s="641" t="s">
        <v>1095</v>
      </c>
      <c r="C64" s="642"/>
      <c r="D64" s="642"/>
      <c r="E64" s="642"/>
      <c r="F64" s="643"/>
      <c r="G64" s="1383" t="s">
        <v>1096</v>
      </c>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6"/>
    </row>
    <row r="65" spans="1:52" ht="18.350000000000001" customHeight="1" x14ac:dyDescent="0.15">
      <c r="A65" s="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52" ht="119.15" customHeight="1" thickBot="1" x14ac:dyDescent="0.2">
      <c r="A66" s="9"/>
      <c r="B66" s="1386" t="s">
        <v>846</v>
      </c>
      <c r="C66" s="651"/>
      <c r="D66" s="651"/>
      <c r="E66" s="651"/>
      <c r="F66" s="652"/>
      <c r="G66" s="1761" t="s">
        <v>1097</v>
      </c>
      <c r="H66" s="1762"/>
      <c r="I66" s="1762"/>
      <c r="J66" s="1762"/>
      <c r="K66" s="176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3"/>
    </row>
    <row r="67" spans="1:52" ht="19.649999999999999" customHeight="1" x14ac:dyDescent="0.15">
      <c r="A67" s="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52" ht="205.2" customHeight="1" thickBot="1" x14ac:dyDescent="0.2">
      <c r="A68" s="9"/>
      <c r="B68" s="671"/>
      <c r="C68" s="672"/>
      <c r="D68" s="672"/>
      <c r="E68" s="672"/>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3"/>
    </row>
    <row r="69" spans="1:52" ht="19.649999999999999" customHeight="1" x14ac:dyDescent="0.15">
      <c r="A69" s="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52" ht="20" customHeight="1" x14ac:dyDescent="0.15">
      <c r="A70" s="9"/>
      <c r="B70" s="10" t="s">
        <v>72</v>
      </c>
      <c r="C70" s="11"/>
      <c r="D70" s="11"/>
      <c r="E70" s="11"/>
      <c r="F70" s="11"/>
      <c r="G70" s="11"/>
      <c r="H70" s="11"/>
      <c r="I70" s="11"/>
      <c r="J70" s="11"/>
      <c r="K70" s="11"/>
      <c r="L70" s="12"/>
      <c r="M70" s="680" t="s">
        <v>1098</v>
      </c>
      <c r="N70" s="678"/>
      <c r="O70" s="678"/>
      <c r="P70" s="678"/>
      <c r="Q70" s="678"/>
      <c r="R70" s="678"/>
      <c r="S70" s="678"/>
      <c r="T70" s="678"/>
      <c r="U70" s="678"/>
      <c r="V70" s="678"/>
      <c r="W70" s="678"/>
      <c r="X70" s="678"/>
      <c r="Y70" s="678"/>
      <c r="Z70" s="678"/>
      <c r="AA70" s="679"/>
      <c r="AB70" s="11" t="s">
        <v>73</v>
      </c>
      <c r="AC70" s="11"/>
      <c r="AD70" s="11"/>
      <c r="AE70" s="11"/>
      <c r="AF70" s="11"/>
      <c r="AG70" s="11"/>
      <c r="AH70" s="11"/>
      <c r="AI70" s="11"/>
      <c r="AJ70" s="11"/>
      <c r="AK70" s="12"/>
      <c r="AL70" s="680" t="s">
        <v>1099</v>
      </c>
      <c r="AM70" s="678"/>
      <c r="AN70" s="678"/>
      <c r="AO70" s="678"/>
      <c r="AP70" s="678"/>
      <c r="AQ70" s="678"/>
      <c r="AR70" s="678"/>
      <c r="AS70" s="678"/>
      <c r="AT70" s="678"/>
      <c r="AU70" s="678"/>
      <c r="AV70" s="678"/>
      <c r="AW70" s="678"/>
      <c r="AX70" s="678"/>
      <c r="AY70" s="681"/>
    </row>
    <row r="71" spans="1:52" ht="2.95" customHeight="1" x14ac:dyDescent="0.15">
      <c r="A71" s="4"/>
      <c r="B71" s="2"/>
      <c r="C71" s="2"/>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row>
    <row r="72" spans="1:52" ht="2.95" customHeight="1" thickBot="1" x14ac:dyDescent="0.2">
      <c r="A72" s="4"/>
      <c r="B72" s="3"/>
      <c r="C72" s="3"/>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row>
    <row r="73" spans="1:52" ht="385.55" customHeight="1" x14ac:dyDescent="0.15">
      <c r="A73" s="9"/>
      <c r="B73" s="682" t="s">
        <v>74</v>
      </c>
      <c r="C73" s="683"/>
      <c r="D73" s="683"/>
      <c r="E73" s="683"/>
      <c r="F73" s="683"/>
      <c r="G73" s="684"/>
      <c r="H73" s="15"/>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7"/>
    </row>
    <row r="74" spans="1:52" ht="348.9" customHeight="1" x14ac:dyDescent="0.15">
      <c r="B74" s="685"/>
      <c r="C74" s="686"/>
      <c r="D74" s="686"/>
      <c r="E74" s="686"/>
      <c r="F74" s="686"/>
      <c r="G74" s="687"/>
      <c r="H74" s="18"/>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K74" s="19"/>
      <c r="AL74" s="19"/>
      <c r="AM74" s="19"/>
      <c r="AN74" s="19"/>
      <c r="AO74" s="19"/>
      <c r="AP74" s="19"/>
      <c r="AQ74" s="19"/>
      <c r="AR74" s="19"/>
      <c r="AS74" s="19"/>
      <c r="AT74" s="19"/>
      <c r="AU74" s="19"/>
      <c r="AV74" s="19"/>
      <c r="AW74" s="19"/>
      <c r="AX74" s="19"/>
      <c r="AY74" s="20"/>
    </row>
    <row r="75" spans="1:52" ht="324" customHeight="1" thickBot="1" x14ac:dyDescent="0.2">
      <c r="B75" s="1767"/>
      <c r="C75" s="1768"/>
      <c r="D75" s="1768"/>
      <c r="E75" s="1768"/>
      <c r="F75" s="1768"/>
      <c r="G75" s="1769"/>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2" ht="2.95" customHeight="1" x14ac:dyDescent="0.15">
      <c r="B76" s="21"/>
      <c r="C76" s="21"/>
      <c r="D76" s="21"/>
      <c r="E76" s="21"/>
      <c r="F76" s="21"/>
      <c r="G76" s="21"/>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2" ht="2.95" customHeight="1" thickBot="1" x14ac:dyDescent="0.2">
      <c r="B77" s="22"/>
      <c r="C77" s="22"/>
      <c r="D77" s="22"/>
      <c r="E77" s="22"/>
      <c r="F77" s="22"/>
      <c r="G77" s="22"/>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row>
    <row r="78" spans="1:52" ht="24.75" customHeight="1" x14ac:dyDescent="0.15">
      <c r="B78" s="688" t="s">
        <v>120</v>
      </c>
      <c r="C78" s="689"/>
      <c r="D78" s="689"/>
      <c r="E78" s="689"/>
      <c r="F78" s="689"/>
      <c r="G78" s="690"/>
      <c r="H78" s="694" t="s">
        <v>1100</v>
      </c>
      <c r="I78" s="695"/>
      <c r="J78" s="695"/>
      <c r="K78" s="695"/>
      <c r="L78" s="695"/>
      <c r="M78" s="695"/>
      <c r="N78" s="695"/>
      <c r="O78" s="695"/>
      <c r="P78" s="695"/>
      <c r="Q78" s="695"/>
      <c r="R78" s="695"/>
      <c r="S78" s="695"/>
      <c r="T78" s="695"/>
      <c r="U78" s="695"/>
      <c r="V78" s="695"/>
      <c r="W78" s="695"/>
      <c r="X78" s="695"/>
      <c r="Y78" s="695"/>
      <c r="Z78" s="695"/>
      <c r="AA78" s="695"/>
      <c r="AB78" s="695"/>
      <c r="AC78" s="696"/>
      <c r="AD78" s="694" t="s">
        <v>1101</v>
      </c>
      <c r="AE78" s="695"/>
      <c r="AF78" s="695"/>
      <c r="AG78" s="695"/>
      <c r="AH78" s="695"/>
      <c r="AI78" s="695"/>
      <c r="AJ78" s="695"/>
      <c r="AK78" s="695"/>
      <c r="AL78" s="695"/>
      <c r="AM78" s="695"/>
      <c r="AN78" s="695"/>
      <c r="AO78" s="695"/>
      <c r="AP78" s="695"/>
      <c r="AQ78" s="695"/>
      <c r="AR78" s="695"/>
      <c r="AS78" s="695"/>
      <c r="AT78" s="695"/>
      <c r="AU78" s="695"/>
      <c r="AV78" s="695"/>
      <c r="AW78" s="695"/>
      <c r="AX78" s="695"/>
      <c r="AY78" s="697"/>
    </row>
    <row r="79" spans="1:52" ht="24.75" customHeight="1" x14ac:dyDescent="0.15">
      <c r="B79" s="688"/>
      <c r="C79" s="689"/>
      <c r="D79" s="689"/>
      <c r="E79" s="689"/>
      <c r="F79" s="689"/>
      <c r="G79" s="690"/>
      <c r="H79" s="698" t="s">
        <v>37</v>
      </c>
      <c r="I79" s="699"/>
      <c r="J79" s="699"/>
      <c r="K79" s="699"/>
      <c r="L79" s="699"/>
      <c r="M79" s="700" t="s">
        <v>76</v>
      </c>
      <c r="N79" s="701"/>
      <c r="O79" s="701"/>
      <c r="P79" s="701"/>
      <c r="Q79" s="701"/>
      <c r="R79" s="701"/>
      <c r="S79" s="701"/>
      <c r="T79" s="701"/>
      <c r="U79" s="701"/>
      <c r="V79" s="701"/>
      <c r="W79" s="701"/>
      <c r="X79" s="701"/>
      <c r="Y79" s="702"/>
      <c r="Z79" s="714" t="s">
        <v>77</v>
      </c>
      <c r="AA79" s="715"/>
      <c r="AB79" s="715"/>
      <c r="AC79" s="716"/>
      <c r="AD79" s="698" t="s">
        <v>37</v>
      </c>
      <c r="AE79" s="699"/>
      <c r="AF79" s="699"/>
      <c r="AG79" s="699"/>
      <c r="AH79" s="699"/>
      <c r="AI79" s="700" t="s">
        <v>76</v>
      </c>
      <c r="AJ79" s="701"/>
      <c r="AK79" s="701"/>
      <c r="AL79" s="701"/>
      <c r="AM79" s="701"/>
      <c r="AN79" s="701"/>
      <c r="AO79" s="701"/>
      <c r="AP79" s="701"/>
      <c r="AQ79" s="701"/>
      <c r="AR79" s="701"/>
      <c r="AS79" s="701"/>
      <c r="AT79" s="701"/>
      <c r="AU79" s="702"/>
      <c r="AV79" s="714" t="s">
        <v>77</v>
      </c>
      <c r="AW79" s="715"/>
      <c r="AX79" s="715"/>
      <c r="AY79" s="717"/>
    </row>
    <row r="80" spans="1:52" ht="69.05" customHeight="1" x14ac:dyDescent="0.15">
      <c r="B80" s="688"/>
      <c r="C80" s="689"/>
      <c r="D80" s="689"/>
      <c r="E80" s="689"/>
      <c r="F80" s="689"/>
      <c r="G80" s="690"/>
      <c r="H80" s="610" t="s">
        <v>111</v>
      </c>
      <c r="I80" s="1337"/>
      <c r="J80" s="1337"/>
      <c r="K80" s="1337"/>
      <c r="L80" s="1338"/>
      <c r="M80" s="1779" t="s">
        <v>1102</v>
      </c>
      <c r="N80" s="1780"/>
      <c r="O80" s="1780"/>
      <c r="P80" s="1780"/>
      <c r="Q80" s="1780"/>
      <c r="R80" s="1780"/>
      <c r="S80" s="1780"/>
      <c r="T80" s="1780"/>
      <c r="U80" s="1780"/>
      <c r="V80" s="1780"/>
      <c r="W80" s="1780"/>
      <c r="X80" s="1780"/>
      <c r="Y80" s="1781"/>
      <c r="Z80" s="1782">
        <f>624+72</f>
        <v>696</v>
      </c>
      <c r="AA80" s="1783"/>
      <c r="AB80" s="1783"/>
      <c r="AC80" s="1784"/>
      <c r="AD80" s="626" t="s">
        <v>1103</v>
      </c>
      <c r="AE80" s="1337"/>
      <c r="AF80" s="1337"/>
      <c r="AG80" s="1337"/>
      <c r="AH80" s="1338"/>
      <c r="AI80" s="1779" t="s">
        <v>1104</v>
      </c>
      <c r="AJ80" s="1780"/>
      <c r="AK80" s="1780"/>
      <c r="AL80" s="1780"/>
      <c r="AM80" s="1780"/>
      <c r="AN80" s="1780"/>
      <c r="AO80" s="1780"/>
      <c r="AP80" s="1780"/>
      <c r="AQ80" s="1780"/>
      <c r="AR80" s="1780"/>
      <c r="AS80" s="1780"/>
      <c r="AT80" s="1780"/>
      <c r="AU80" s="1781"/>
      <c r="AV80" s="1782">
        <f>61+11+47+2+2+6</f>
        <v>129</v>
      </c>
      <c r="AW80" s="1783"/>
      <c r="AX80" s="1783"/>
      <c r="AY80" s="1785"/>
      <c r="AZ80" s="1"/>
    </row>
    <row r="81" spans="2:52" ht="24.75" customHeight="1" x14ac:dyDescent="0.15">
      <c r="B81" s="688"/>
      <c r="C81" s="689"/>
      <c r="D81" s="689"/>
      <c r="E81" s="689"/>
      <c r="F81" s="689"/>
      <c r="G81" s="690"/>
      <c r="H81" s="627" t="s">
        <v>1105</v>
      </c>
      <c r="I81" s="1298"/>
      <c r="J81" s="1298"/>
      <c r="K81" s="1298"/>
      <c r="L81" s="1299"/>
      <c r="M81" s="1770" t="s">
        <v>1106</v>
      </c>
      <c r="N81" s="1771"/>
      <c r="O81" s="1771"/>
      <c r="P81" s="1771"/>
      <c r="Q81" s="1771"/>
      <c r="R81" s="1771"/>
      <c r="S81" s="1771"/>
      <c r="T81" s="1771"/>
      <c r="U81" s="1771"/>
      <c r="V81" s="1771"/>
      <c r="W81" s="1771"/>
      <c r="X81" s="1771"/>
      <c r="Y81" s="1772"/>
      <c r="Z81" s="1773">
        <v>0.05</v>
      </c>
      <c r="AA81" s="1774"/>
      <c r="AB81" s="1774"/>
      <c r="AC81" s="1775"/>
      <c r="AD81" s="622" t="s">
        <v>1107</v>
      </c>
      <c r="AE81" s="1298"/>
      <c r="AF81" s="1298"/>
      <c r="AG81" s="1298"/>
      <c r="AH81" s="1299"/>
      <c r="AI81" s="1770" t="s">
        <v>1108</v>
      </c>
      <c r="AJ81" s="1771"/>
      <c r="AK81" s="1771"/>
      <c r="AL81" s="1771"/>
      <c r="AM81" s="1771"/>
      <c r="AN81" s="1771"/>
      <c r="AO81" s="1771"/>
      <c r="AP81" s="1771"/>
      <c r="AQ81" s="1771"/>
      <c r="AR81" s="1771"/>
      <c r="AS81" s="1771"/>
      <c r="AT81" s="1771"/>
      <c r="AU81" s="1772"/>
      <c r="AV81" s="1776">
        <f>23+19</f>
        <v>42</v>
      </c>
      <c r="AW81" s="1777"/>
      <c r="AX81" s="1777"/>
      <c r="AY81" s="1778"/>
      <c r="AZ81" s="1"/>
    </row>
    <row r="82" spans="2:52" ht="24.75" customHeight="1" x14ac:dyDescent="0.15">
      <c r="B82" s="688"/>
      <c r="C82" s="689"/>
      <c r="D82" s="689"/>
      <c r="E82" s="689"/>
      <c r="F82" s="689"/>
      <c r="G82" s="690"/>
      <c r="H82" s="627"/>
      <c r="I82" s="1298"/>
      <c r="J82" s="1298"/>
      <c r="K82" s="1298"/>
      <c r="L82" s="1299"/>
      <c r="M82" s="1770" t="s">
        <v>1109</v>
      </c>
      <c r="N82" s="1771"/>
      <c r="O82" s="1771"/>
      <c r="P82" s="1771"/>
      <c r="Q82" s="1771"/>
      <c r="R82" s="1771"/>
      <c r="S82" s="1771"/>
      <c r="T82" s="1771"/>
      <c r="U82" s="1771"/>
      <c r="V82" s="1771"/>
      <c r="W82" s="1771"/>
      <c r="X82" s="1771"/>
      <c r="Y82" s="1772"/>
      <c r="Z82" s="1773">
        <v>0.02</v>
      </c>
      <c r="AA82" s="1774"/>
      <c r="AB82" s="1774"/>
      <c r="AC82" s="1775"/>
      <c r="AD82" s="1376"/>
      <c r="AE82" s="1793"/>
      <c r="AF82" s="1793"/>
      <c r="AG82" s="1793"/>
      <c r="AH82" s="1794"/>
      <c r="AI82" s="1770"/>
      <c r="AJ82" s="1771"/>
      <c r="AK82" s="1771"/>
      <c r="AL82" s="1771"/>
      <c r="AM82" s="1771"/>
      <c r="AN82" s="1771"/>
      <c r="AO82" s="1771"/>
      <c r="AP82" s="1771"/>
      <c r="AQ82" s="1771"/>
      <c r="AR82" s="1771"/>
      <c r="AS82" s="1771"/>
      <c r="AT82" s="1771"/>
      <c r="AU82" s="1772"/>
      <c r="AV82" s="1795"/>
      <c r="AW82" s="1796"/>
      <c r="AX82" s="1796"/>
      <c r="AY82" s="1797"/>
      <c r="AZ82" s="1"/>
    </row>
    <row r="83" spans="2:52" ht="24.75" customHeight="1" x14ac:dyDescent="0.15">
      <c r="B83" s="688"/>
      <c r="C83" s="689"/>
      <c r="D83" s="689"/>
      <c r="E83" s="689"/>
      <c r="F83" s="689"/>
      <c r="G83" s="690"/>
      <c r="H83" s="622"/>
      <c r="I83" s="1786"/>
      <c r="J83" s="1786"/>
      <c r="K83" s="1786"/>
      <c r="L83" s="1787"/>
      <c r="M83" s="1770"/>
      <c r="N83" s="1788"/>
      <c r="O83" s="1788"/>
      <c r="P83" s="1788"/>
      <c r="Q83" s="1788"/>
      <c r="R83" s="1788"/>
      <c r="S83" s="1788"/>
      <c r="T83" s="1788"/>
      <c r="U83" s="1788"/>
      <c r="V83" s="1788"/>
      <c r="W83" s="1788"/>
      <c r="X83" s="1788"/>
      <c r="Y83" s="1789"/>
      <c r="Z83" s="1790"/>
      <c r="AA83" s="1791"/>
      <c r="AB83" s="1791"/>
      <c r="AC83" s="1792"/>
      <c r="AD83" s="622"/>
      <c r="AE83" s="1298"/>
      <c r="AF83" s="1298"/>
      <c r="AG83" s="1298"/>
      <c r="AH83" s="1299"/>
      <c r="AI83" s="1770"/>
      <c r="AJ83" s="1771"/>
      <c r="AK83" s="1771"/>
      <c r="AL83" s="1771"/>
      <c r="AM83" s="1771"/>
      <c r="AN83" s="1771"/>
      <c r="AO83" s="1771"/>
      <c r="AP83" s="1771"/>
      <c r="AQ83" s="1771"/>
      <c r="AR83" s="1771"/>
      <c r="AS83" s="1771"/>
      <c r="AT83" s="1771"/>
      <c r="AU83" s="1772"/>
      <c r="AV83" s="1776"/>
      <c r="AW83" s="1777"/>
      <c r="AX83" s="1777"/>
      <c r="AY83" s="1778"/>
      <c r="AZ83" s="1"/>
    </row>
    <row r="84" spans="2:52" ht="24.75" customHeight="1" x14ac:dyDescent="0.15">
      <c r="B84" s="688"/>
      <c r="C84" s="689"/>
      <c r="D84" s="689"/>
      <c r="E84" s="689"/>
      <c r="F84" s="689"/>
      <c r="G84" s="690"/>
      <c r="H84" s="622"/>
      <c r="I84" s="1786"/>
      <c r="J84" s="1786"/>
      <c r="K84" s="1786"/>
      <c r="L84" s="1787"/>
      <c r="M84" s="1770"/>
      <c r="N84" s="1788"/>
      <c r="O84" s="1788"/>
      <c r="P84" s="1788"/>
      <c r="Q84" s="1788"/>
      <c r="R84" s="1788"/>
      <c r="S84" s="1788"/>
      <c r="T84" s="1788"/>
      <c r="U84" s="1788"/>
      <c r="V84" s="1788"/>
      <c r="W84" s="1788"/>
      <c r="X84" s="1788"/>
      <c r="Y84" s="1789"/>
      <c r="Z84" s="1790"/>
      <c r="AA84" s="1791"/>
      <c r="AB84" s="1791"/>
      <c r="AC84" s="1791"/>
      <c r="AD84" s="622"/>
      <c r="AE84" s="1786"/>
      <c r="AF84" s="1786"/>
      <c r="AG84" s="1786"/>
      <c r="AH84" s="1787"/>
      <c r="AI84" s="1770"/>
      <c r="AJ84" s="1788"/>
      <c r="AK84" s="1788"/>
      <c r="AL84" s="1788"/>
      <c r="AM84" s="1788"/>
      <c r="AN84" s="1788"/>
      <c r="AO84" s="1788"/>
      <c r="AP84" s="1788"/>
      <c r="AQ84" s="1788"/>
      <c r="AR84" s="1788"/>
      <c r="AS84" s="1788"/>
      <c r="AT84" s="1788"/>
      <c r="AU84" s="1789"/>
      <c r="AV84" s="1790"/>
      <c r="AW84" s="1791"/>
      <c r="AX84" s="1791"/>
      <c r="AY84" s="1798"/>
      <c r="AZ84" s="1"/>
    </row>
    <row r="85" spans="2:52" ht="24.75" customHeight="1" x14ac:dyDescent="0.15">
      <c r="B85" s="688"/>
      <c r="C85" s="689"/>
      <c r="D85" s="689"/>
      <c r="E85" s="689"/>
      <c r="F85" s="689"/>
      <c r="G85" s="690"/>
      <c r="H85" s="622"/>
      <c r="I85" s="1786"/>
      <c r="J85" s="1786"/>
      <c r="K85" s="1786"/>
      <c r="L85" s="1787"/>
      <c r="M85" s="1770"/>
      <c r="N85" s="1788"/>
      <c r="O85" s="1788"/>
      <c r="P85" s="1788"/>
      <c r="Q85" s="1788"/>
      <c r="R85" s="1788"/>
      <c r="S85" s="1788"/>
      <c r="T85" s="1788"/>
      <c r="U85" s="1788"/>
      <c r="V85" s="1788"/>
      <c r="W85" s="1788"/>
      <c r="X85" s="1788"/>
      <c r="Y85" s="1789"/>
      <c r="Z85" s="1790"/>
      <c r="AA85" s="1791"/>
      <c r="AB85" s="1791"/>
      <c r="AC85" s="1791"/>
      <c r="AD85" s="622"/>
      <c r="AE85" s="1786"/>
      <c r="AF85" s="1786"/>
      <c r="AG85" s="1786"/>
      <c r="AH85" s="1787"/>
      <c r="AI85" s="1770"/>
      <c r="AJ85" s="1788"/>
      <c r="AK85" s="1788"/>
      <c r="AL85" s="1788"/>
      <c r="AM85" s="1788"/>
      <c r="AN85" s="1788"/>
      <c r="AO85" s="1788"/>
      <c r="AP85" s="1788"/>
      <c r="AQ85" s="1788"/>
      <c r="AR85" s="1788"/>
      <c r="AS85" s="1788"/>
      <c r="AT85" s="1788"/>
      <c r="AU85" s="1789"/>
      <c r="AV85" s="1790"/>
      <c r="AW85" s="1791"/>
      <c r="AX85" s="1791"/>
      <c r="AY85" s="1798"/>
      <c r="AZ85" s="1"/>
    </row>
    <row r="86" spans="2:52" ht="24.75" customHeight="1" x14ac:dyDescent="0.15">
      <c r="B86" s="688"/>
      <c r="C86" s="689"/>
      <c r="D86" s="689"/>
      <c r="E86" s="689"/>
      <c r="F86" s="689"/>
      <c r="G86" s="690"/>
      <c r="H86" s="622"/>
      <c r="I86" s="1786"/>
      <c r="J86" s="1786"/>
      <c r="K86" s="1786"/>
      <c r="L86" s="1787"/>
      <c r="M86" s="1770"/>
      <c r="N86" s="1788"/>
      <c r="O86" s="1788"/>
      <c r="P86" s="1788"/>
      <c r="Q86" s="1788"/>
      <c r="R86" s="1788"/>
      <c r="S86" s="1788"/>
      <c r="T86" s="1788"/>
      <c r="U86" s="1788"/>
      <c r="V86" s="1788"/>
      <c r="W86" s="1788"/>
      <c r="X86" s="1788"/>
      <c r="Y86" s="1789"/>
      <c r="Z86" s="1790"/>
      <c r="AA86" s="1791"/>
      <c r="AB86" s="1791"/>
      <c r="AC86" s="1791"/>
      <c r="AD86" s="622"/>
      <c r="AE86" s="1786"/>
      <c r="AF86" s="1786"/>
      <c r="AG86" s="1786"/>
      <c r="AH86" s="1787"/>
      <c r="AI86" s="1770"/>
      <c r="AJ86" s="1788"/>
      <c r="AK86" s="1788"/>
      <c r="AL86" s="1788"/>
      <c r="AM86" s="1788"/>
      <c r="AN86" s="1788"/>
      <c r="AO86" s="1788"/>
      <c r="AP86" s="1788"/>
      <c r="AQ86" s="1788"/>
      <c r="AR86" s="1788"/>
      <c r="AS86" s="1788"/>
      <c r="AT86" s="1788"/>
      <c r="AU86" s="1789"/>
      <c r="AV86" s="1790"/>
      <c r="AW86" s="1791"/>
      <c r="AX86" s="1791"/>
      <c r="AY86" s="1798"/>
      <c r="AZ86" s="1"/>
    </row>
    <row r="87" spans="2:52" ht="24.75" customHeight="1" x14ac:dyDescent="0.15">
      <c r="B87" s="688"/>
      <c r="C87" s="689"/>
      <c r="D87" s="689"/>
      <c r="E87" s="689"/>
      <c r="F87" s="689"/>
      <c r="G87" s="690"/>
      <c r="H87" s="590"/>
      <c r="I87" s="1799"/>
      <c r="J87" s="1799"/>
      <c r="K87" s="1799"/>
      <c r="L87" s="1800"/>
      <c r="M87" s="1801"/>
      <c r="N87" s="1802"/>
      <c r="O87" s="1802"/>
      <c r="P87" s="1802"/>
      <c r="Q87" s="1802"/>
      <c r="R87" s="1802"/>
      <c r="S87" s="1802"/>
      <c r="T87" s="1802"/>
      <c r="U87" s="1802"/>
      <c r="V87" s="1802"/>
      <c r="W87" s="1802"/>
      <c r="X87" s="1802"/>
      <c r="Y87" s="1803"/>
      <c r="Z87" s="1804"/>
      <c r="AA87" s="1805"/>
      <c r="AB87" s="1805"/>
      <c r="AC87" s="1805"/>
      <c r="AD87" s="590"/>
      <c r="AE87" s="1799"/>
      <c r="AF87" s="1799"/>
      <c r="AG87" s="1799"/>
      <c r="AH87" s="1800"/>
      <c r="AI87" s="1801"/>
      <c r="AJ87" s="1802"/>
      <c r="AK87" s="1802"/>
      <c r="AL87" s="1802"/>
      <c r="AM87" s="1802"/>
      <c r="AN87" s="1802"/>
      <c r="AO87" s="1802"/>
      <c r="AP87" s="1802"/>
      <c r="AQ87" s="1802"/>
      <c r="AR87" s="1802"/>
      <c r="AS87" s="1802"/>
      <c r="AT87" s="1802"/>
      <c r="AU87" s="1803"/>
      <c r="AV87" s="1804"/>
      <c r="AW87" s="1805"/>
      <c r="AX87" s="1805"/>
      <c r="AY87" s="1806"/>
      <c r="AZ87" s="1"/>
    </row>
    <row r="88" spans="2:52" ht="24.75" customHeight="1" x14ac:dyDescent="0.15">
      <c r="B88" s="688"/>
      <c r="C88" s="689"/>
      <c r="D88" s="689"/>
      <c r="E88" s="689"/>
      <c r="F88" s="689"/>
      <c r="G88" s="690"/>
      <c r="H88" s="740" t="s">
        <v>21</v>
      </c>
      <c r="I88" s="741"/>
      <c r="J88" s="741"/>
      <c r="K88" s="741"/>
      <c r="L88" s="741"/>
      <c r="M88" s="742"/>
      <c r="N88" s="743"/>
      <c r="O88" s="743"/>
      <c r="P88" s="743"/>
      <c r="Q88" s="743"/>
      <c r="R88" s="743"/>
      <c r="S88" s="743"/>
      <c r="T88" s="743"/>
      <c r="U88" s="743"/>
      <c r="V88" s="743"/>
      <c r="W88" s="743"/>
      <c r="X88" s="743"/>
      <c r="Y88" s="744"/>
      <c r="Z88" s="745">
        <f>SUM(Z80:AC87)</f>
        <v>696.06999999999994</v>
      </c>
      <c r="AA88" s="746"/>
      <c r="AB88" s="746"/>
      <c r="AC88" s="747"/>
      <c r="AD88" s="740" t="s">
        <v>21</v>
      </c>
      <c r="AE88" s="741"/>
      <c r="AF88" s="741"/>
      <c r="AG88" s="741"/>
      <c r="AH88" s="741"/>
      <c r="AI88" s="742"/>
      <c r="AJ88" s="743"/>
      <c r="AK88" s="743"/>
      <c r="AL88" s="743"/>
      <c r="AM88" s="743"/>
      <c r="AN88" s="743"/>
      <c r="AO88" s="743"/>
      <c r="AP88" s="743"/>
      <c r="AQ88" s="743"/>
      <c r="AR88" s="743"/>
      <c r="AS88" s="743"/>
      <c r="AT88" s="743"/>
      <c r="AU88" s="744"/>
      <c r="AV88" s="745">
        <v>171.22399999999999</v>
      </c>
      <c r="AW88" s="746"/>
      <c r="AX88" s="746"/>
      <c r="AY88" s="748"/>
    </row>
    <row r="89" spans="2:52" ht="25.2" customHeight="1" x14ac:dyDescent="0.15">
      <c r="B89" s="688"/>
      <c r="C89" s="689"/>
      <c r="D89" s="689"/>
      <c r="E89" s="689"/>
      <c r="F89" s="689"/>
      <c r="G89" s="690"/>
      <c r="H89" s="736" t="s">
        <v>1110</v>
      </c>
      <c r="I89" s="737"/>
      <c r="J89" s="737"/>
      <c r="K89" s="737"/>
      <c r="L89" s="737"/>
      <c r="M89" s="737"/>
      <c r="N89" s="737"/>
      <c r="O89" s="737"/>
      <c r="P89" s="737"/>
      <c r="Q89" s="737"/>
      <c r="R89" s="737"/>
      <c r="S89" s="737"/>
      <c r="T89" s="737"/>
      <c r="U89" s="737"/>
      <c r="V89" s="737"/>
      <c r="W89" s="737"/>
      <c r="X89" s="737"/>
      <c r="Y89" s="737"/>
      <c r="Z89" s="737"/>
      <c r="AA89" s="737"/>
      <c r="AB89" s="737"/>
      <c r="AC89" s="738"/>
      <c r="AD89" s="736" t="s">
        <v>752</v>
      </c>
      <c r="AE89" s="737"/>
      <c r="AF89" s="737"/>
      <c r="AG89" s="737"/>
      <c r="AH89" s="737"/>
      <c r="AI89" s="737"/>
      <c r="AJ89" s="737"/>
      <c r="AK89" s="737"/>
      <c r="AL89" s="737"/>
      <c r="AM89" s="737"/>
      <c r="AN89" s="737"/>
      <c r="AO89" s="737"/>
      <c r="AP89" s="737"/>
      <c r="AQ89" s="737"/>
      <c r="AR89" s="737"/>
      <c r="AS89" s="737"/>
      <c r="AT89" s="737"/>
      <c r="AU89" s="737"/>
      <c r="AV89" s="737"/>
      <c r="AW89" s="737"/>
      <c r="AX89" s="737"/>
      <c r="AY89" s="739"/>
    </row>
    <row r="90" spans="2:52" ht="25.55" customHeight="1" x14ac:dyDescent="0.15">
      <c r="B90" s="688"/>
      <c r="C90" s="689"/>
      <c r="D90" s="689"/>
      <c r="E90" s="689"/>
      <c r="F90" s="689"/>
      <c r="G90" s="690"/>
      <c r="H90" s="698" t="s">
        <v>37</v>
      </c>
      <c r="I90" s="699"/>
      <c r="J90" s="699"/>
      <c r="K90" s="699"/>
      <c r="L90" s="699"/>
      <c r="M90" s="700" t="s">
        <v>76</v>
      </c>
      <c r="N90" s="701"/>
      <c r="O90" s="701"/>
      <c r="P90" s="701"/>
      <c r="Q90" s="701"/>
      <c r="R90" s="701"/>
      <c r="S90" s="701"/>
      <c r="T90" s="701"/>
      <c r="U90" s="701"/>
      <c r="V90" s="701"/>
      <c r="W90" s="701"/>
      <c r="X90" s="701"/>
      <c r="Y90" s="702"/>
      <c r="Z90" s="714" t="s">
        <v>77</v>
      </c>
      <c r="AA90" s="715"/>
      <c r="AB90" s="715"/>
      <c r="AC90" s="716"/>
      <c r="AD90" s="698" t="s">
        <v>37</v>
      </c>
      <c r="AE90" s="699"/>
      <c r="AF90" s="699"/>
      <c r="AG90" s="699"/>
      <c r="AH90" s="699"/>
      <c r="AI90" s="700" t="s">
        <v>76</v>
      </c>
      <c r="AJ90" s="701"/>
      <c r="AK90" s="701"/>
      <c r="AL90" s="701"/>
      <c r="AM90" s="701"/>
      <c r="AN90" s="701"/>
      <c r="AO90" s="701"/>
      <c r="AP90" s="701"/>
      <c r="AQ90" s="701"/>
      <c r="AR90" s="701"/>
      <c r="AS90" s="701"/>
      <c r="AT90" s="701"/>
      <c r="AU90" s="702"/>
      <c r="AV90" s="714" t="s">
        <v>77</v>
      </c>
      <c r="AW90" s="715"/>
      <c r="AX90" s="715"/>
      <c r="AY90" s="717"/>
    </row>
    <row r="91" spans="2:52" ht="24.75" customHeight="1" x14ac:dyDescent="0.15">
      <c r="B91" s="688"/>
      <c r="C91" s="689"/>
      <c r="D91" s="689"/>
      <c r="E91" s="689"/>
      <c r="F91" s="689"/>
      <c r="G91" s="690"/>
      <c r="H91" s="626" t="s">
        <v>1111</v>
      </c>
      <c r="I91" s="1810"/>
      <c r="J91" s="1810"/>
      <c r="K91" s="1810"/>
      <c r="L91" s="1811"/>
      <c r="M91" s="1779" t="s">
        <v>1112</v>
      </c>
      <c r="N91" s="1812"/>
      <c r="O91" s="1812"/>
      <c r="P91" s="1812"/>
      <c r="Q91" s="1812"/>
      <c r="R91" s="1812"/>
      <c r="S91" s="1812"/>
      <c r="T91" s="1812"/>
      <c r="U91" s="1812"/>
      <c r="V91" s="1812"/>
      <c r="W91" s="1812"/>
      <c r="X91" s="1812"/>
      <c r="Y91" s="1813"/>
      <c r="Z91" s="1814">
        <v>9.9</v>
      </c>
      <c r="AA91" s="1815"/>
      <c r="AB91" s="1815"/>
      <c r="AC91" s="1816"/>
      <c r="AD91" s="718"/>
      <c r="AE91" s="611"/>
      <c r="AF91" s="611"/>
      <c r="AG91" s="611"/>
      <c r="AH91" s="612"/>
      <c r="AI91" s="725"/>
      <c r="AJ91" s="726"/>
      <c r="AK91" s="726"/>
      <c r="AL91" s="726"/>
      <c r="AM91" s="726"/>
      <c r="AN91" s="726"/>
      <c r="AO91" s="726"/>
      <c r="AP91" s="726"/>
      <c r="AQ91" s="726"/>
      <c r="AR91" s="726"/>
      <c r="AS91" s="726"/>
      <c r="AT91" s="726"/>
      <c r="AU91" s="727"/>
      <c r="AV91" s="722"/>
      <c r="AW91" s="723"/>
      <c r="AX91" s="723"/>
      <c r="AY91" s="728"/>
    </row>
    <row r="92" spans="2:52" ht="44.2" customHeight="1" x14ac:dyDescent="0.15">
      <c r="B92" s="688"/>
      <c r="C92" s="689"/>
      <c r="D92" s="689"/>
      <c r="E92" s="689"/>
      <c r="F92" s="689"/>
      <c r="G92" s="690"/>
      <c r="H92" s="622" t="s">
        <v>856</v>
      </c>
      <c r="I92" s="1786"/>
      <c r="J92" s="1786"/>
      <c r="K92" s="1786"/>
      <c r="L92" s="1787"/>
      <c r="M92" s="1770" t="s">
        <v>1113</v>
      </c>
      <c r="N92" s="1788"/>
      <c r="O92" s="1788"/>
      <c r="P92" s="1788"/>
      <c r="Q92" s="1788"/>
      <c r="R92" s="1788"/>
      <c r="S92" s="1788"/>
      <c r="T92" s="1788"/>
      <c r="U92" s="1788"/>
      <c r="V92" s="1788"/>
      <c r="W92" s="1788"/>
      <c r="X92" s="1788"/>
      <c r="Y92" s="1789"/>
      <c r="Z92" s="1807">
        <v>0.1</v>
      </c>
      <c r="AA92" s="1808"/>
      <c r="AB92" s="1808"/>
      <c r="AC92" s="1809"/>
      <c r="AD92" s="703"/>
      <c r="AE92" s="623"/>
      <c r="AF92" s="623"/>
      <c r="AG92" s="623"/>
      <c r="AH92" s="624"/>
      <c r="AI92" s="710"/>
      <c r="AJ92" s="711"/>
      <c r="AK92" s="711"/>
      <c r="AL92" s="711"/>
      <c r="AM92" s="711"/>
      <c r="AN92" s="711"/>
      <c r="AO92" s="711"/>
      <c r="AP92" s="711"/>
      <c r="AQ92" s="711"/>
      <c r="AR92" s="711"/>
      <c r="AS92" s="711"/>
      <c r="AT92" s="711"/>
      <c r="AU92" s="712"/>
      <c r="AV92" s="707"/>
      <c r="AW92" s="708"/>
      <c r="AX92" s="708"/>
      <c r="AY92" s="713"/>
    </row>
    <row r="93" spans="2:52" ht="24.75" customHeight="1" x14ac:dyDescent="0.15">
      <c r="B93" s="688"/>
      <c r="C93" s="689"/>
      <c r="D93" s="689"/>
      <c r="E93" s="689"/>
      <c r="F93" s="689"/>
      <c r="G93" s="690"/>
      <c r="H93" s="703"/>
      <c r="I93" s="623"/>
      <c r="J93" s="623"/>
      <c r="K93" s="623"/>
      <c r="L93" s="624"/>
      <c r="M93" s="710"/>
      <c r="N93" s="711"/>
      <c r="O93" s="711"/>
      <c r="P93" s="711"/>
      <c r="Q93" s="711"/>
      <c r="R93" s="711"/>
      <c r="S93" s="711"/>
      <c r="T93" s="711"/>
      <c r="U93" s="711"/>
      <c r="V93" s="711"/>
      <c r="W93" s="711"/>
      <c r="X93" s="711"/>
      <c r="Y93" s="712"/>
      <c r="Z93" s="707"/>
      <c r="AA93" s="708"/>
      <c r="AB93" s="708"/>
      <c r="AC93" s="709"/>
      <c r="AD93" s="703"/>
      <c r="AE93" s="623"/>
      <c r="AF93" s="623"/>
      <c r="AG93" s="623"/>
      <c r="AH93" s="624"/>
      <c r="AI93" s="710"/>
      <c r="AJ93" s="711"/>
      <c r="AK93" s="711"/>
      <c r="AL93" s="711"/>
      <c r="AM93" s="711"/>
      <c r="AN93" s="711"/>
      <c r="AO93" s="711"/>
      <c r="AP93" s="711"/>
      <c r="AQ93" s="711"/>
      <c r="AR93" s="711"/>
      <c r="AS93" s="711"/>
      <c r="AT93" s="711"/>
      <c r="AU93" s="712"/>
      <c r="AV93" s="707"/>
      <c r="AW93" s="708"/>
      <c r="AX93" s="708"/>
      <c r="AY93" s="713"/>
    </row>
    <row r="94" spans="2:52" ht="24.75" customHeight="1" x14ac:dyDescent="0.15">
      <c r="B94" s="688"/>
      <c r="C94" s="689"/>
      <c r="D94" s="689"/>
      <c r="E94" s="689"/>
      <c r="F94" s="689"/>
      <c r="G94" s="690"/>
      <c r="H94" s="703"/>
      <c r="I94" s="623"/>
      <c r="J94" s="623"/>
      <c r="K94" s="623"/>
      <c r="L94" s="624"/>
      <c r="M94" s="710"/>
      <c r="N94" s="711"/>
      <c r="O94" s="711"/>
      <c r="P94" s="711"/>
      <c r="Q94" s="711"/>
      <c r="R94" s="711"/>
      <c r="S94" s="711"/>
      <c r="T94" s="711"/>
      <c r="U94" s="711"/>
      <c r="V94" s="711"/>
      <c r="W94" s="711"/>
      <c r="X94" s="711"/>
      <c r="Y94" s="712"/>
      <c r="Z94" s="707"/>
      <c r="AA94" s="708"/>
      <c r="AB94" s="708"/>
      <c r="AC94" s="709"/>
      <c r="AD94" s="703"/>
      <c r="AE94" s="623"/>
      <c r="AF94" s="623"/>
      <c r="AG94" s="623"/>
      <c r="AH94" s="624"/>
      <c r="AI94" s="710"/>
      <c r="AJ94" s="711"/>
      <c r="AK94" s="711"/>
      <c r="AL94" s="711"/>
      <c r="AM94" s="711"/>
      <c r="AN94" s="711"/>
      <c r="AO94" s="711"/>
      <c r="AP94" s="711"/>
      <c r="AQ94" s="711"/>
      <c r="AR94" s="711"/>
      <c r="AS94" s="711"/>
      <c r="AT94" s="711"/>
      <c r="AU94" s="712"/>
      <c r="AV94" s="707"/>
      <c r="AW94" s="708"/>
      <c r="AX94" s="708"/>
      <c r="AY94" s="713"/>
    </row>
    <row r="95" spans="2:52" ht="24.75" customHeight="1" x14ac:dyDescent="0.15">
      <c r="B95" s="688"/>
      <c r="C95" s="689"/>
      <c r="D95" s="689"/>
      <c r="E95" s="689"/>
      <c r="F95" s="689"/>
      <c r="G95" s="690"/>
      <c r="H95" s="703"/>
      <c r="I95" s="623"/>
      <c r="J95" s="623"/>
      <c r="K95" s="623"/>
      <c r="L95" s="624"/>
      <c r="M95" s="710"/>
      <c r="N95" s="711"/>
      <c r="O95" s="711"/>
      <c r="P95" s="711"/>
      <c r="Q95" s="711"/>
      <c r="R95" s="711"/>
      <c r="S95" s="711"/>
      <c r="T95" s="711"/>
      <c r="U95" s="711"/>
      <c r="V95" s="711"/>
      <c r="W95" s="711"/>
      <c r="X95" s="711"/>
      <c r="Y95" s="712"/>
      <c r="Z95" s="707"/>
      <c r="AA95" s="708"/>
      <c r="AB95" s="708"/>
      <c r="AC95" s="708"/>
      <c r="AD95" s="703"/>
      <c r="AE95" s="623"/>
      <c r="AF95" s="623"/>
      <c r="AG95" s="623"/>
      <c r="AH95" s="624"/>
      <c r="AI95" s="710"/>
      <c r="AJ95" s="711"/>
      <c r="AK95" s="711"/>
      <c r="AL95" s="711"/>
      <c r="AM95" s="711"/>
      <c r="AN95" s="711"/>
      <c r="AO95" s="711"/>
      <c r="AP95" s="711"/>
      <c r="AQ95" s="711"/>
      <c r="AR95" s="711"/>
      <c r="AS95" s="711"/>
      <c r="AT95" s="711"/>
      <c r="AU95" s="712"/>
      <c r="AV95" s="707"/>
      <c r="AW95" s="708"/>
      <c r="AX95" s="708"/>
      <c r="AY95" s="713"/>
    </row>
    <row r="96" spans="2:52" ht="24.75" customHeight="1" x14ac:dyDescent="0.15">
      <c r="B96" s="688"/>
      <c r="C96" s="689"/>
      <c r="D96" s="689"/>
      <c r="E96" s="689"/>
      <c r="F96" s="689"/>
      <c r="G96" s="690"/>
      <c r="H96" s="703"/>
      <c r="I96" s="623"/>
      <c r="J96" s="623"/>
      <c r="K96" s="623"/>
      <c r="L96" s="624"/>
      <c r="M96" s="710"/>
      <c r="N96" s="711"/>
      <c r="O96" s="711"/>
      <c r="P96" s="711"/>
      <c r="Q96" s="711"/>
      <c r="R96" s="711"/>
      <c r="S96" s="711"/>
      <c r="T96" s="711"/>
      <c r="U96" s="711"/>
      <c r="V96" s="711"/>
      <c r="W96" s="711"/>
      <c r="X96" s="711"/>
      <c r="Y96" s="712"/>
      <c r="Z96" s="707"/>
      <c r="AA96" s="708"/>
      <c r="AB96" s="708"/>
      <c r="AC96" s="708"/>
      <c r="AD96" s="703"/>
      <c r="AE96" s="623"/>
      <c r="AF96" s="623"/>
      <c r="AG96" s="623"/>
      <c r="AH96" s="624"/>
      <c r="AI96" s="710"/>
      <c r="AJ96" s="711"/>
      <c r="AK96" s="711"/>
      <c r="AL96" s="711"/>
      <c r="AM96" s="711"/>
      <c r="AN96" s="711"/>
      <c r="AO96" s="711"/>
      <c r="AP96" s="711"/>
      <c r="AQ96" s="711"/>
      <c r="AR96" s="711"/>
      <c r="AS96" s="711"/>
      <c r="AT96" s="711"/>
      <c r="AU96" s="712"/>
      <c r="AV96" s="707"/>
      <c r="AW96" s="708"/>
      <c r="AX96" s="708"/>
      <c r="AY96" s="713"/>
    </row>
    <row r="97" spans="2:51" ht="24.75" customHeight="1" x14ac:dyDescent="0.15">
      <c r="B97" s="688"/>
      <c r="C97" s="689"/>
      <c r="D97" s="689"/>
      <c r="E97" s="689"/>
      <c r="F97" s="689"/>
      <c r="G97" s="690"/>
      <c r="H97" s="703"/>
      <c r="I97" s="623"/>
      <c r="J97" s="623"/>
      <c r="K97" s="623"/>
      <c r="L97" s="624"/>
      <c r="M97" s="710"/>
      <c r="N97" s="711"/>
      <c r="O97" s="711"/>
      <c r="P97" s="711"/>
      <c r="Q97" s="711"/>
      <c r="R97" s="711"/>
      <c r="S97" s="711"/>
      <c r="T97" s="711"/>
      <c r="U97" s="711"/>
      <c r="V97" s="711"/>
      <c r="W97" s="711"/>
      <c r="X97" s="711"/>
      <c r="Y97" s="712"/>
      <c r="Z97" s="707"/>
      <c r="AA97" s="708"/>
      <c r="AB97" s="708"/>
      <c r="AC97" s="708"/>
      <c r="AD97" s="703"/>
      <c r="AE97" s="623"/>
      <c r="AF97" s="623"/>
      <c r="AG97" s="623"/>
      <c r="AH97" s="624"/>
      <c r="AI97" s="710"/>
      <c r="AJ97" s="711"/>
      <c r="AK97" s="711"/>
      <c r="AL97" s="711"/>
      <c r="AM97" s="711"/>
      <c r="AN97" s="711"/>
      <c r="AO97" s="711"/>
      <c r="AP97" s="711"/>
      <c r="AQ97" s="711"/>
      <c r="AR97" s="711"/>
      <c r="AS97" s="711"/>
      <c r="AT97" s="711"/>
      <c r="AU97" s="712"/>
      <c r="AV97" s="707"/>
      <c r="AW97" s="708"/>
      <c r="AX97" s="708"/>
      <c r="AY97" s="713"/>
    </row>
    <row r="98" spans="2:51" ht="24.75" customHeight="1" x14ac:dyDescent="0.15">
      <c r="B98" s="688"/>
      <c r="C98" s="689"/>
      <c r="D98" s="689"/>
      <c r="E98" s="689"/>
      <c r="F98" s="689"/>
      <c r="G98" s="690"/>
      <c r="H98" s="729"/>
      <c r="I98" s="591"/>
      <c r="J98" s="591"/>
      <c r="K98" s="591"/>
      <c r="L98" s="592"/>
      <c r="M98" s="730"/>
      <c r="N98" s="731"/>
      <c r="O98" s="731"/>
      <c r="P98" s="731"/>
      <c r="Q98" s="731"/>
      <c r="R98" s="731"/>
      <c r="S98" s="731"/>
      <c r="T98" s="731"/>
      <c r="U98" s="731"/>
      <c r="V98" s="731"/>
      <c r="W98" s="731"/>
      <c r="X98" s="731"/>
      <c r="Y98" s="732"/>
      <c r="Z98" s="733"/>
      <c r="AA98" s="734"/>
      <c r="AB98" s="734"/>
      <c r="AC98" s="734"/>
      <c r="AD98" s="729"/>
      <c r="AE98" s="591"/>
      <c r="AF98" s="591"/>
      <c r="AG98" s="591"/>
      <c r="AH98" s="592"/>
      <c r="AI98" s="730"/>
      <c r="AJ98" s="731"/>
      <c r="AK98" s="731"/>
      <c r="AL98" s="731"/>
      <c r="AM98" s="731"/>
      <c r="AN98" s="731"/>
      <c r="AO98" s="731"/>
      <c r="AP98" s="731"/>
      <c r="AQ98" s="731"/>
      <c r="AR98" s="731"/>
      <c r="AS98" s="731"/>
      <c r="AT98" s="731"/>
      <c r="AU98" s="732"/>
      <c r="AV98" s="733"/>
      <c r="AW98" s="734"/>
      <c r="AX98" s="734"/>
      <c r="AY98" s="735"/>
    </row>
    <row r="99" spans="2:51" ht="24.75" customHeight="1" x14ac:dyDescent="0.15">
      <c r="B99" s="688"/>
      <c r="C99" s="689"/>
      <c r="D99" s="689"/>
      <c r="E99" s="689"/>
      <c r="F99" s="689"/>
      <c r="G99" s="690"/>
      <c r="H99" s="740" t="s">
        <v>21</v>
      </c>
      <c r="I99" s="741"/>
      <c r="J99" s="741"/>
      <c r="K99" s="741"/>
      <c r="L99" s="741"/>
      <c r="M99" s="742"/>
      <c r="N99" s="743"/>
      <c r="O99" s="743"/>
      <c r="P99" s="743"/>
      <c r="Q99" s="743"/>
      <c r="R99" s="743"/>
      <c r="S99" s="743"/>
      <c r="T99" s="743"/>
      <c r="U99" s="743"/>
      <c r="V99" s="743"/>
      <c r="W99" s="743"/>
      <c r="X99" s="743"/>
      <c r="Y99" s="744"/>
      <c r="Z99" s="722">
        <v>9.7289999999999992</v>
      </c>
      <c r="AA99" s="723"/>
      <c r="AB99" s="723"/>
      <c r="AC99" s="724"/>
      <c r="AD99" s="740" t="s">
        <v>21</v>
      </c>
      <c r="AE99" s="741"/>
      <c r="AF99" s="741"/>
      <c r="AG99" s="741"/>
      <c r="AH99" s="741"/>
      <c r="AI99" s="742"/>
      <c r="AJ99" s="743"/>
      <c r="AK99" s="743"/>
      <c r="AL99" s="743"/>
      <c r="AM99" s="743"/>
      <c r="AN99" s="743"/>
      <c r="AO99" s="743"/>
      <c r="AP99" s="743"/>
      <c r="AQ99" s="743"/>
      <c r="AR99" s="743"/>
      <c r="AS99" s="743"/>
      <c r="AT99" s="743"/>
      <c r="AU99" s="744"/>
      <c r="AV99" s="745">
        <f>SUM(AV91:AY98)</f>
        <v>0</v>
      </c>
      <c r="AW99" s="746"/>
      <c r="AX99" s="746"/>
      <c r="AY99" s="748"/>
    </row>
    <row r="100" spans="2:51" ht="24.75" customHeight="1" x14ac:dyDescent="0.15">
      <c r="B100" s="688"/>
      <c r="C100" s="689"/>
      <c r="D100" s="689"/>
      <c r="E100" s="689"/>
      <c r="F100" s="689"/>
      <c r="G100" s="690"/>
      <c r="H100" s="736" t="s">
        <v>1114</v>
      </c>
      <c r="I100" s="737"/>
      <c r="J100" s="737"/>
      <c r="K100" s="737"/>
      <c r="L100" s="737"/>
      <c r="M100" s="737"/>
      <c r="N100" s="737"/>
      <c r="O100" s="737"/>
      <c r="P100" s="737"/>
      <c r="Q100" s="737"/>
      <c r="R100" s="737"/>
      <c r="S100" s="737"/>
      <c r="T100" s="737"/>
      <c r="U100" s="737"/>
      <c r="V100" s="737"/>
      <c r="W100" s="737"/>
      <c r="X100" s="737"/>
      <c r="Y100" s="737"/>
      <c r="Z100" s="737"/>
      <c r="AA100" s="737"/>
      <c r="AB100" s="737"/>
      <c r="AC100" s="738"/>
      <c r="AD100" s="736" t="s">
        <v>755</v>
      </c>
      <c r="AE100" s="737"/>
      <c r="AF100" s="737"/>
      <c r="AG100" s="737"/>
      <c r="AH100" s="737"/>
      <c r="AI100" s="737"/>
      <c r="AJ100" s="737"/>
      <c r="AK100" s="737"/>
      <c r="AL100" s="737"/>
      <c r="AM100" s="737"/>
      <c r="AN100" s="737"/>
      <c r="AO100" s="737"/>
      <c r="AP100" s="737"/>
      <c r="AQ100" s="737"/>
      <c r="AR100" s="737"/>
      <c r="AS100" s="737"/>
      <c r="AT100" s="737"/>
      <c r="AU100" s="737"/>
      <c r="AV100" s="737"/>
      <c r="AW100" s="737"/>
      <c r="AX100" s="737"/>
      <c r="AY100" s="739"/>
    </row>
    <row r="101" spans="2:51" ht="24.75" customHeight="1" x14ac:dyDescent="0.15">
      <c r="B101" s="688"/>
      <c r="C101" s="689"/>
      <c r="D101" s="689"/>
      <c r="E101" s="689"/>
      <c r="F101" s="689"/>
      <c r="G101" s="690"/>
      <c r="H101" s="698" t="s">
        <v>37</v>
      </c>
      <c r="I101" s="699"/>
      <c r="J101" s="699"/>
      <c r="K101" s="699"/>
      <c r="L101" s="699"/>
      <c r="M101" s="700" t="s">
        <v>76</v>
      </c>
      <c r="N101" s="701"/>
      <c r="O101" s="701"/>
      <c r="P101" s="701"/>
      <c r="Q101" s="701"/>
      <c r="R101" s="701"/>
      <c r="S101" s="701"/>
      <c r="T101" s="701"/>
      <c r="U101" s="701"/>
      <c r="V101" s="701"/>
      <c r="W101" s="701"/>
      <c r="X101" s="701"/>
      <c r="Y101" s="702"/>
      <c r="Z101" s="714" t="s">
        <v>77</v>
      </c>
      <c r="AA101" s="715"/>
      <c r="AB101" s="715"/>
      <c r="AC101" s="716"/>
      <c r="AD101" s="698" t="s">
        <v>37</v>
      </c>
      <c r="AE101" s="699"/>
      <c r="AF101" s="699"/>
      <c r="AG101" s="699"/>
      <c r="AH101" s="699"/>
      <c r="AI101" s="700" t="s">
        <v>76</v>
      </c>
      <c r="AJ101" s="701"/>
      <c r="AK101" s="701"/>
      <c r="AL101" s="701"/>
      <c r="AM101" s="701"/>
      <c r="AN101" s="701"/>
      <c r="AO101" s="701"/>
      <c r="AP101" s="701"/>
      <c r="AQ101" s="701"/>
      <c r="AR101" s="701"/>
      <c r="AS101" s="701"/>
      <c r="AT101" s="701"/>
      <c r="AU101" s="702"/>
      <c r="AV101" s="714" t="s">
        <v>77</v>
      </c>
      <c r="AW101" s="715"/>
      <c r="AX101" s="715"/>
      <c r="AY101" s="717"/>
    </row>
    <row r="102" spans="2:51" ht="24.75" customHeight="1" x14ac:dyDescent="0.15">
      <c r="B102" s="688"/>
      <c r="C102" s="689"/>
      <c r="D102" s="689"/>
      <c r="E102" s="689"/>
      <c r="F102" s="689"/>
      <c r="G102" s="690"/>
      <c r="H102" s="718" t="s">
        <v>111</v>
      </c>
      <c r="I102" s="611"/>
      <c r="J102" s="611"/>
      <c r="K102" s="611"/>
      <c r="L102" s="612"/>
      <c r="M102" s="710" t="s">
        <v>1115</v>
      </c>
      <c r="N102" s="711"/>
      <c r="O102" s="711"/>
      <c r="P102" s="711"/>
      <c r="Q102" s="711"/>
      <c r="R102" s="711"/>
      <c r="S102" s="711"/>
      <c r="T102" s="711"/>
      <c r="U102" s="711"/>
      <c r="V102" s="711"/>
      <c r="W102" s="711"/>
      <c r="X102" s="711"/>
      <c r="Y102" s="712"/>
      <c r="Z102" s="707">
        <v>142.142</v>
      </c>
      <c r="AA102" s="708"/>
      <c r="AB102" s="708"/>
      <c r="AC102" s="709"/>
      <c r="AD102" s="718"/>
      <c r="AE102" s="611"/>
      <c r="AF102" s="611"/>
      <c r="AG102" s="611"/>
      <c r="AH102" s="612"/>
      <c r="AI102" s="725"/>
      <c r="AJ102" s="726"/>
      <c r="AK102" s="726"/>
      <c r="AL102" s="726"/>
      <c r="AM102" s="726"/>
      <c r="AN102" s="726"/>
      <c r="AO102" s="726"/>
      <c r="AP102" s="726"/>
      <c r="AQ102" s="726"/>
      <c r="AR102" s="726"/>
      <c r="AS102" s="726"/>
      <c r="AT102" s="726"/>
      <c r="AU102" s="727"/>
      <c r="AV102" s="722"/>
      <c r="AW102" s="723"/>
      <c r="AX102" s="723"/>
      <c r="AY102" s="728"/>
    </row>
    <row r="103" spans="2:51" ht="24.75" customHeight="1" x14ac:dyDescent="0.15">
      <c r="B103" s="688"/>
      <c r="C103" s="689"/>
      <c r="D103" s="689"/>
      <c r="E103" s="689"/>
      <c r="F103" s="689"/>
      <c r="G103" s="690"/>
      <c r="H103" s="703" t="s">
        <v>111</v>
      </c>
      <c r="I103" s="623"/>
      <c r="J103" s="623"/>
      <c r="K103" s="623"/>
      <c r="L103" s="624"/>
      <c r="M103" s="1817" t="s">
        <v>1116</v>
      </c>
      <c r="N103" s="1818"/>
      <c r="O103" s="1818"/>
      <c r="P103" s="1818"/>
      <c r="Q103" s="1818"/>
      <c r="R103" s="1818"/>
      <c r="S103" s="1818"/>
      <c r="T103" s="1818"/>
      <c r="U103" s="1818"/>
      <c r="V103" s="1818"/>
      <c r="W103" s="1818"/>
      <c r="X103" s="1818"/>
      <c r="Y103" s="1819"/>
      <c r="Z103" s="1820">
        <v>30.119</v>
      </c>
      <c r="AA103" s="1821"/>
      <c r="AB103" s="1821"/>
      <c r="AC103" s="1822"/>
      <c r="AD103" s="703"/>
      <c r="AE103" s="623"/>
      <c r="AF103" s="623"/>
      <c r="AG103" s="623"/>
      <c r="AH103" s="624"/>
      <c r="AI103" s="710"/>
      <c r="AJ103" s="711"/>
      <c r="AK103" s="711"/>
      <c r="AL103" s="711"/>
      <c r="AM103" s="711"/>
      <c r="AN103" s="711"/>
      <c r="AO103" s="711"/>
      <c r="AP103" s="711"/>
      <c r="AQ103" s="711"/>
      <c r="AR103" s="711"/>
      <c r="AS103" s="711"/>
      <c r="AT103" s="711"/>
      <c r="AU103" s="712"/>
      <c r="AV103" s="707"/>
      <c r="AW103" s="708"/>
      <c r="AX103" s="708"/>
      <c r="AY103" s="713"/>
    </row>
    <row r="104" spans="2:51" ht="24.75" customHeight="1" x14ac:dyDescent="0.15">
      <c r="B104" s="688"/>
      <c r="C104" s="689"/>
      <c r="D104" s="689"/>
      <c r="E104" s="689"/>
      <c r="F104" s="689"/>
      <c r="G104" s="690"/>
      <c r="H104" s="703" t="s">
        <v>111</v>
      </c>
      <c r="I104" s="623"/>
      <c r="J104" s="623"/>
      <c r="K104" s="623"/>
      <c r="L104" s="624"/>
      <c r="M104" s="710" t="s">
        <v>1117</v>
      </c>
      <c r="N104" s="711"/>
      <c r="O104" s="711"/>
      <c r="P104" s="711"/>
      <c r="Q104" s="711"/>
      <c r="R104" s="711"/>
      <c r="S104" s="711"/>
      <c r="T104" s="711"/>
      <c r="U104" s="711"/>
      <c r="V104" s="711"/>
      <c r="W104" s="711"/>
      <c r="X104" s="711"/>
      <c r="Y104" s="712"/>
      <c r="Z104" s="707">
        <v>16.233000000000001</v>
      </c>
      <c r="AA104" s="708"/>
      <c r="AB104" s="708"/>
      <c r="AC104" s="1823"/>
      <c r="AD104" s="703"/>
      <c r="AE104" s="623"/>
      <c r="AF104" s="623"/>
      <c r="AG104" s="623"/>
      <c r="AH104" s="624"/>
      <c r="AI104" s="710"/>
      <c r="AJ104" s="711"/>
      <c r="AK104" s="711"/>
      <c r="AL104" s="711"/>
      <c r="AM104" s="711"/>
      <c r="AN104" s="711"/>
      <c r="AO104" s="711"/>
      <c r="AP104" s="711"/>
      <c r="AQ104" s="711"/>
      <c r="AR104" s="711"/>
      <c r="AS104" s="711"/>
      <c r="AT104" s="711"/>
      <c r="AU104" s="712"/>
      <c r="AV104" s="707"/>
      <c r="AW104" s="708"/>
      <c r="AX104" s="708"/>
      <c r="AY104" s="713"/>
    </row>
    <row r="105" spans="2:51" ht="24.75" customHeight="1" x14ac:dyDescent="0.15">
      <c r="B105" s="688"/>
      <c r="C105" s="689"/>
      <c r="D105" s="689"/>
      <c r="E105" s="689"/>
      <c r="F105" s="689"/>
      <c r="G105" s="690"/>
      <c r="H105" s="703"/>
      <c r="I105" s="623"/>
      <c r="J105" s="623"/>
      <c r="K105" s="623"/>
      <c r="L105" s="624"/>
      <c r="M105" s="710"/>
      <c r="N105" s="1400"/>
      <c r="O105" s="1400"/>
      <c r="P105" s="1400"/>
      <c r="Q105" s="1400"/>
      <c r="R105" s="1400"/>
      <c r="S105" s="1400"/>
      <c r="T105" s="1400"/>
      <c r="U105" s="1400"/>
      <c r="V105" s="1400"/>
      <c r="W105" s="1400"/>
      <c r="X105" s="1400"/>
      <c r="Y105" s="1401"/>
      <c r="Z105" s="707"/>
      <c r="AA105" s="708"/>
      <c r="AB105" s="708"/>
      <c r="AC105" s="1823"/>
      <c r="AD105" s="703"/>
      <c r="AE105" s="623"/>
      <c r="AF105" s="623"/>
      <c r="AG105" s="623"/>
      <c r="AH105" s="624"/>
      <c r="AI105" s="710"/>
      <c r="AJ105" s="711"/>
      <c r="AK105" s="711"/>
      <c r="AL105" s="711"/>
      <c r="AM105" s="711"/>
      <c r="AN105" s="711"/>
      <c r="AO105" s="711"/>
      <c r="AP105" s="711"/>
      <c r="AQ105" s="711"/>
      <c r="AR105" s="711"/>
      <c r="AS105" s="711"/>
      <c r="AT105" s="711"/>
      <c r="AU105" s="712"/>
      <c r="AV105" s="707"/>
      <c r="AW105" s="708"/>
      <c r="AX105" s="708"/>
      <c r="AY105" s="713"/>
    </row>
    <row r="106" spans="2:51" ht="24.75" customHeight="1" x14ac:dyDescent="0.15">
      <c r="B106" s="688"/>
      <c r="C106" s="689"/>
      <c r="D106" s="689"/>
      <c r="E106" s="689"/>
      <c r="F106" s="689"/>
      <c r="G106" s="690"/>
      <c r="H106" s="703"/>
      <c r="I106" s="623"/>
      <c r="J106" s="623"/>
      <c r="K106" s="623"/>
      <c r="L106" s="624"/>
      <c r="M106" s="1824"/>
      <c r="N106" s="1825"/>
      <c r="O106" s="1825"/>
      <c r="P106" s="1825"/>
      <c r="Q106" s="1825"/>
      <c r="R106" s="1825"/>
      <c r="S106" s="1825"/>
      <c r="T106" s="1825"/>
      <c r="U106" s="1825"/>
      <c r="V106" s="1825"/>
      <c r="W106" s="1825"/>
      <c r="X106" s="1825"/>
      <c r="Y106" s="1826"/>
      <c r="Z106" s="1827"/>
      <c r="AA106" s="1828"/>
      <c r="AB106" s="1828"/>
      <c r="AC106" s="1829"/>
      <c r="AD106" s="703"/>
      <c r="AE106" s="623"/>
      <c r="AF106" s="623"/>
      <c r="AG106" s="623"/>
      <c r="AH106" s="624"/>
      <c r="AI106" s="710"/>
      <c r="AJ106" s="711"/>
      <c r="AK106" s="711"/>
      <c r="AL106" s="711"/>
      <c r="AM106" s="711"/>
      <c r="AN106" s="711"/>
      <c r="AO106" s="711"/>
      <c r="AP106" s="711"/>
      <c r="AQ106" s="711"/>
      <c r="AR106" s="711"/>
      <c r="AS106" s="711"/>
      <c r="AT106" s="711"/>
      <c r="AU106" s="712"/>
      <c r="AV106" s="707"/>
      <c r="AW106" s="708"/>
      <c r="AX106" s="708"/>
      <c r="AY106" s="713"/>
    </row>
    <row r="107" spans="2:51" ht="24.75" customHeight="1" x14ac:dyDescent="0.15">
      <c r="B107" s="688"/>
      <c r="C107" s="689"/>
      <c r="D107" s="689"/>
      <c r="E107" s="689"/>
      <c r="F107" s="689"/>
      <c r="G107" s="690"/>
      <c r="H107" s="703"/>
      <c r="I107" s="623"/>
      <c r="J107" s="623"/>
      <c r="K107" s="623"/>
      <c r="L107" s="624"/>
      <c r="M107" s="710"/>
      <c r="N107" s="711"/>
      <c r="O107" s="711"/>
      <c r="P107" s="711"/>
      <c r="Q107" s="711"/>
      <c r="R107" s="711"/>
      <c r="S107" s="711"/>
      <c r="T107" s="711"/>
      <c r="U107" s="711"/>
      <c r="V107" s="711"/>
      <c r="W107" s="711"/>
      <c r="X107" s="711"/>
      <c r="Y107" s="712"/>
      <c r="Z107" s="707"/>
      <c r="AA107" s="708"/>
      <c r="AB107" s="708"/>
      <c r="AC107" s="708"/>
      <c r="AD107" s="703"/>
      <c r="AE107" s="623"/>
      <c r="AF107" s="623"/>
      <c r="AG107" s="623"/>
      <c r="AH107" s="624"/>
      <c r="AI107" s="710"/>
      <c r="AJ107" s="711"/>
      <c r="AK107" s="711"/>
      <c r="AL107" s="711"/>
      <c r="AM107" s="711"/>
      <c r="AN107" s="711"/>
      <c r="AO107" s="711"/>
      <c r="AP107" s="711"/>
      <c r="AQ107" s="711"/>
      <c r="AR107" s="711"/>
      <c r="AS107" s="711"/>
      <c r="AT107" s="711"/>
      <c r="AU107" s="712"/>
      <c r="AV107" s="707"/>
      <c r="AW107" s="708"/>
      <c r="AX107" s="708"/>
      <c r="AY107" s="713"/>
    </row>
    <row r="108" spans="2:51" ht="24.75" customHeight="1" x14ac:dyDescent="0.15">
      <c r="B108" s="688"/>
      <c r="C108" s="689"/>
      <c r="D108" s="689"/>
      <c r="E108" s="689"/>
      <c r="F108" s="689"/>
      <c r="G108" s="690"/>
      <c r="H108" s="703"/>
      <c r="I108" s="623"/>
      <c r="J108" s="623"/>
      <c r="K108" s="623"/>
      <c r="L108" s="624"/>
      <c r="M108" s="710"/>
      <c r="N108" s="711"/>
      <c r="O108" s="711"/>
      <c r="P108" s="711"/>
      <c r="Q108" s="711"/>
      <c r="R108" s="711"/>
      <c r="S108" s="711"/>
      <c r="T108" s="711"/>
      <c r="U108" s="711"/>
      <c r="V108" s="711"/>
      <c r="W108" s="711"/>
      <c r="X108" s="711"/>
      <c r="Y108" s="712"/>
      <c r="Z108" s="707"/>
      <c r="AA108" s="708"/>
      <c r="AB108" s="708"/>
      <c r="AC108" s="708"/>
      <c r="AD108" s="703"/>
      <c r="AE108" s="623"/>
      <c r="AF108" s="623"/>
      <c r="AG108" s="623"/>
      <c r="AH108" s="624"/>
      <c r="AI108" s="710"/>
      <c r="AJ108" s="711"/>
      <c r="AK108" s="711"/>
      <c r="AL108" s="711"/>
      <c r="AM108" s="711"/>
      <c r="AN108" s="711"/>
      <c r="AO108" s="711"/>
      <c r="AP108" s="711"/>
      <c r="AQ108" s="711"/>
      <c r="AR108" s="711"/>
      <c r="AS108" s="711"/>
      <c r="AT108" s="711"/>
      <c r="AU108" s="712"/>
      <c r="AV108" s="707"/>
      <c r="AW108" s="708"/>
      <c r="AX108" s="708"/>
      <c r="AY108" s="713"/>
    </row>
    <row r="109" spans="2:51" ht="24.75" customHeight="1" x14ac:dyDescent="0.15">
      <c r="B109" s="688"/>
      <c r="C109" s="689"/>
      <c r="D109" s="689"/>
      <c r="E109" s="689"/>
      <c r="F109" s="689"/>
      <c r="G109" s="690"/>
      <c r="H109" s="729"/>
      <c r="I109" s="591"/>
      <c r="J109" s="591"/>
      <c r="K109" s="591"/>
      <c r="L109" s="592"/>
      <c r="M109" s="730"/>
      <c r="N109" s="731"/>
      <c r="O109" s="731"/>
      <c r="P109" s="731"/>
      <c r="Q109" s="731"/>
      <c r="R109" s="731"/>
      <c r="S109" s="731"/>
      <c r="T109" s="731"/>
      <c r="U109" s="731"/>
      <c r="V109" s="731"/>
      <c r="W109" s="731"/>
      <c r="X109" s="731"/>
      <c r="Y109" s="732"/>
      <c r="Z109" s="733"/>
      <c r="AA109" s="734"/>
      <c r="AB109" s="734"/>
      <c r="AC109" s="734"/>
      <c r="AD109" s="729"/>
      <c r="AE109" s="591"/>
      <c r="AF109" s="591"/>
      <c r="AG109" s="591"/>
      <c r="AH109" s="592"/>
      <c r="AI109" s="730"/>
      <c r="AJ109" s="731"/>
      <c r="AK109" s="731"/>
      <c r="AL109" s="731"/>
      <c r="AM109" s="731"/>
      <c r="AN109" s="731"/>
      <c r="AO109" s="731"/>
      <c r="AP109" s="731"/>
      <c r="AQ109" s="731"/>
      <c r="AR109" s="731"/>
      <c r="AS109" s="731"/>
      <c r="AT109" s="731"/>
      <c r="AU109" s="732"/>
      <c r="AV109" s="733"/>
      <c r="AW109" s="734"/>
      <c r="AX109" s="734"/>
      <c r="AY109" s="735"/>
    </row>
    <row r="110" spans="2:51" ht="24.75" customHeight="1" x14ac:dyDescent="0.15">
      <c r="B110" s="688"/>
      <c r="C110" s="689"/>
      <c r="D110" s="689"/>
      <c r="E110" s="689"/>
      <c r="F110" s="689"/>
      <c r="G110" s="690"/>
      <c r="H110" s="740" t="s">
        <v>21</v>
      </c>
      <c r="I110" s="741"/>
      <c r="J110" s="741"/>
      <c r="K110" s="741"/>
      <c r="L110" s="741"/>
      <c r="M110" s="742"/>
      <c r="N110" s="743"/>
      <c r="O110" s="743"/>
      <c r="P110" s="743"/>
      <c r="Q110" s="743"/>
      <c r="R110" s="743"/>
      <c r="S110" s="743"/>
      <c r="T110" s="743"/>
      <c r="U110" s="743"/>
      <c r="V110" s="743"/>
      <c r="W110" s="743"/>
      <c r="X110" s="743"/>
      <c r="Y110" s="744"/>
      <c r="Z110" s="745">
        <f>SUM(Z102:AC109)</f>
        <v>188.494</v>
      </c>
      <c r="AA110" s="746"/>
      <c r="AB110" s="746"/>
      <c r="AC110" s="747"/>
      <c r="AD110" s="740" t="s">
        <v>21</v>
      </c>
      <c r="AE110" s="741"/>
      <c r="AF110" s="741"/>
      <c r="AG110" s="741"/>
      <c r="AH110" s="741"/>
      <c r="AI110" s="742"/>
      <c r="AJ110" s="743"/>
      <c r="AK110" s="743"/>
      <c r="AL110" s="743"/>
      <c r="AM110" s="743"/>
      <c r="AN110" s="743"/>
      <c r="AO110" s="743"/>
      <c r="AP110" s="743"/>
      <c r="AQ110" s="743"/>
      <c r="AR110" s="743"/>
      <c r="AS110" s="743"/>
      <c r="AT110" s="743"/>
      <c r="AU110" s="744"/>
      <c r="AV110" s="745">
        <f>SUM(AV102:AY109)</f>
        <v>0</v>
      </c>
      <c r="AW110" s="746"/>
      <c r="AX110" s="746"/>
      <c r="AY110" s="748"/>
    </row>
    <row r="111" spans="2:51" ht="24.75" customHeight="1" x14ac:dyDescent="0.15">
      <c r="B111" s="688"/>
      <c r="C111" s="689"/>
      <c r="D111" s="689"/>
      <c r="E111" s="689"/>
      <c r="F111" s="689"/>
      <c r="G111" s="690"/>
      <c r="H111" s="736" t="s">
        <v>1118</v>
      </c>
      <c r="I111" s="737"/>
      <c r="J111" s="737"/>
      <c r="K111" s="737"/>
      <c r="L111" s="737"/>
      <c r="M111" s="737"/>
      <c r="N111" s="737"/>
      <c r="O111" s="737"/>
      <c r="P111" s="737"/>
      <c r="Q111" s="737"/>
      <c r="R111" s="737"/>
      <c r="S111" s="737"/>
      <c r="T111" s="737"/>
      <c r="U111" s="737"/>
      <c r="V111" s="737"/>
      <c r="W111" s="737"/>
      <c r="X111" s="737"/>
      <c r="Y111" s="737"/>
      <c r="Z111" s="737"/>
      <c r="AA111" s="737"/>
      <c r="AB111" s="737"/>
      <c r="AC111" s="738"/>
      <c r="AD111" s="736" t="s">
        <v>757</v>
      </c>
      <c r="AE111" s="737"/>
      <c r="AF111" s="737"/>
      <c r="AG111" s="737"/>
      <c r="AH111" s="737"/>
      <c r="AI111" s="737"/>
      <c r="AJ111" s="737"/>
      <c r="AK111" s="737"/>
      <c r="AL111" s="737"/>
      <c r="AM111" s="737"/>
      <c r="AN111" s="737"/>
      <c r="AO111" s="737"/>
      <c r="AP111" s="737"/>
      <c r="AQ111" s="737"/>
      <c r="AR111" s="737"/>
      <c r="AS111" s="737"/>
      <c r="AT111" s="737"/>
      <c r="AU111" s="737"/>
      <c r="AV111" s="737"/>
      <c r="AW111" s="737"/>
      <c r="AX111" s="737"/>
      <c r="AY111" s="739"/>
    </row>
    <row r="112" spans="2:51" ht="24.75" customHeight="1" x14ac:dyDescent="0.15">
      <c r="B112" s="688"/>
      <c r="C112" s="689"/>
      <c r="D112" s="689"/>
      <c r="E112" s="689"/>
      <c r="F112" s="689"/>
      <c r="G112" s="690"/>
      <c r="H112" s="698" t="s">
        <v>37</v>
      </c>
      <c r="I112" s="699"/>
      <c r="J112" s="699"/>
      <c r="K112" s="699"/>
      <c r="L112" s="699"/>
      <c r="M112" s="700" t="s">
        <v>76</v>
      </c>
      <c r="N112" s="701"/>
      <c r="O112" s="701"/>
      <c r="P112" s="701"/>
      <c r="Q112" s="701"/>
      <c r="R112" s="701"/>
      <c r="S112" s="701"/>
      <c r="T112" s="701"/>
      <c r="U112" s="701"/>
      <c r="V112" s="701"/>
      <c r="W112" s="701"/>
      <c r="X112" s="701"/>
      <c r="Y112" s="702"/>
      <c r="Z112" s="714" t="s">
        <v>77</v>
      </c>
      <c r="AA112" s="715"/>
      <c r="AB112" s="715"/>
      <c r="AC112" s="716"/>
      <c r="AD112" s="698" t="s">
        <v>37</v>
      </c>
      <c r="AE112" s="699"/>
      <c r="AF112" s="699"/>
      <c r="AG112" s="699"/>
      <c r="AH112" s="699"/>
      <c r="AI112" s="700" t="s">
        <v>76</v>
      </c>
      <c r="AJ112" s="701"/>
      <c r="AK112" s="701"/>
      <c r="AL112" s="701"/>
      <c r="AM112" s="701"/>
      <c r="AN112" s="701"/>
      <c r="AO112" s="701"/>
      <c r="AP112" s="701"/>
      <c r="AQ112" s="701"/>
      <c r="AR112" s="701"/>
      <c r="AS112" s="701"/>
      <c r="AT112" s="701"/>
      <c r="AU112" s="702"/>
      <c r="AV112" s="714" t="s">
        <v>77</v>
      </c>
      <c r="AW112" s="715"/>
      <c r="AX112" s="715"/>
      <c r="AY112" s="717"/>
    </row>
    <row r="113" spans="2:51" ht="24.75" customHeight="1" x14ac:dyDescent="0.15">
      <c r="B113" s="688"/>
      <c r="C113" s="689"/>
      <c r="D113" s="689"/>
      <c r="E113" s="689"/>
      <c r="F113" s="689"/>
      <c r="G113" s="690"/>
      <c r="H113" s="626" t="s">
        <v>1119</v>
      </c>
      <c r="I113" s="1810"/>
      <c r="J113" s="1810"/>
      <c r="K113" s="1810"/>
      <c r="L113" s="1811"/>
      <c r="M113" s="1779" t="s">
        <v>1120</v>
      </c>
      <c r="N113" s="1830"/>
      <c r="O113" s="1830"/>
      <c r="P113" s="1830"/>
      <c r="Q113" s="1830"/>
      <c r="R113" s="1830"/>
      <c r="S113" s="1830"/>
      <c r="T113" s="1830"/>
      <c r="U113" s="1830"/>
      <c r="V113" s="1830"/>
      <c r="W113" s="1830"/>
      <c r="X113" s="1830"/>
      <c r="Y113" s="1831"/>
      <c r="Z113" s="1832">
        <v>2.3879999999999999</v>
      </c>
      <c r="AA113" s="1833"/>
      <c r="AB113" s="1833"/>
      <c r="AC113" s="1834"/>
      <c r="AD113" s="626"/>
      <c r="AE113" s="1810"/>
      <c r="AF113" s="1810"/>
      <c r="AG113" s="1810"/>
      <c r="AH113" s="1811"/>
      <c r="AI113" s="725"/>
      <c r="AJ113" s="726"/>
      <c r="AK113" s="726"/>
      <c r="AL113" s="726"/>
      <c r="AM113" s="726"/>
      <c r="AN113" s="726"/>
      <c r="AO113" s="726"/>
      <c r="AP113" s="726"/>
      <c r="AQ113" s="726"/>
      <c r="AR113" s="726"/>
      <c r="AS113" s="726"/>
      <c r="AT113" s="726"/>
      <c r="AU113" s="727"/>
      <c r="AV113" s="722"/>
      <c r="AW113" s="723"/>
      <c r="AX113" s="723"/>
      <c r="AY113" s="728"/>
    </row>
    <row r="114" spans="2:51" ht="24.75" customHeight="1" x14ac:dyDescent="0.15">
      <c r="B114" s="688"/>
      <c r="C114" s="689"/>
      <c r="D114" s="689"/>
      <c r="E114" s="689"/>
      <c r="F114" s="689"/>
      <c r="G114" s="690"/>
      <c r="H114" s="703"/>
      <c r="I114" s="623"/>
      <c r="J114" s="623"/>
      <c r="K114" s="623"/>
      <c r="L114" s="624"/>
      <c r="M114" s="710"/>
      <c r="N114" s="711"/>
      <c r="O114" s="711"/>
      <c r="P114" s="711"/>
      <c r="Q114" s="711"/>
      <c r="R114" s="711"/>
      <c r="S114" s="711"/>
      <c r="T114" s="711"/>
      <c r="U114" s="711"/>
      <c r="V114" s="711"/>
      <c r="W114" s="711"/>
      <c r="X114" s="711"/>
      <c r="Y114" s="712"/>
      <c r="Z114" s="707"/>
      <c r="AA114" s="708"/>
      <c r="AB114" s="708"/>
      <c r="AC114" s="709"/>
      <c r="AD114" s="703"/>
      <c r="AE114" s="623"/>
      <c r="AF114" s="623"/>
      <c r="AG114" s="623"/>
      <c r="AH114" s="624"/>
      <c r="AI114" s="710"/>
      <c r="AJ114" s="711"/>
      <c r="AK114" s="711"/>
      <c r="AL114" s="711"/>
      <c r="AM114" s="711"/>
      <c r="AN114" s="711"/>
      <c r="AO114" s="711"/>
      <c r="AP114" s="711"/>
      <c r="AQ114" s="711"/>
      <c r="AR114" s="711"/>
      <c r="AS114" s="711"/>
      <c r="AT114" s="711"/>
      <c r="AU114" s="712"/>
      <c r="AV114" s="707"/>
      <c r="AW114" s="708"/>
      <c r="AX114" s="708"/>
      <c r="AY114" s="713"/>
    </row>
    <row r="115" spans="2:51" ht="24.75" customHeight="1" x14ac:dyDescent="0.15">
      <c r="B115" s="688"/>
      <c r="C115" s="689"/>
      <c r="D115" s="689"/>
      <c r="E115" s="689"/>
      <c r="F115" s="689"/>
      <c r="G115" s="690"/>
      <c r="H115" s="703"/>
      <c r="I115" s="623"/>
      <c r="J115" s="623"/>
      <c r="K115" s="623"/>
      <c r="L115" s="624"/>
      <c r="M115" s="710"/>
      <c r="N115" s="711"/>
      <c r="O115" s="711"/>
      <c r="P115" s="711"/>
      <c r="Q115" s="711"/>
      <c r="R115" s="711"/>
      <c r="S115" s="711"/>
      <c r="T115" s="711"/>
      <c r="U115" s="711"/>
      <c r="V115" s="711"/>
      <c r="W115" s="711"/>
      <c r="X115" s="711"/>
      <c r="Y115" s="712"/>
      <c r="Z115" s="707"/>
      <c r="AA115" s="708"/>
      <c r="AB115" s="708"/>
      <c r="AC115" s="709"/>
      <c r="AD115" s="703"/>
      <c r="AE115" s="623"/>
      <c r="AF115" s="623"/>
      <c r="AG115" s="623"/>
      <c r="AH115" s="624"/>
      <c r="AI115" s="710"/>
      <c r="AJ115" s="711"/>
      <c r="AK115" s="711"/>
      <c r="AL115" s="711"/>
      <c r="AM115" s="711"/>
      <c r="AN115" s="711"/>
      <c r="AO115" s="711"/>
      <c r="AP115" s="711"/>
      <c r="AQ115" s="711"/>
      <c r="AR115" s="711"/>
      <c r="AS115" s="711"/>
      <c r="AT115" s="711"/>
      <c r="AU115" s="712"/>
      <c r="AV115" s="707"/>
      <c r="AW115" s="708"/>
      <c r="AX115" s="708"/>
      <c r="AY115" s="713"/>
    </row>
    <row r="116" spans="2:51" ht="24.75" customHeight="1" x14ac:dyDescent="0.15">
      <c r="B116" s="688"/>
      <c r="C116" s="689"/>
      <c r="D116" s="689"/>
      <c r="E116" s="689"/>
      <c r="F116" s="689"/>
      <c r="G116" s="690"/>
      <c r="H116" s="703"/>
      <c r="I116" s="623"/>
      <c r="J116" s="623"/>
      <c r="K116" s="623"/>
      <c r="L116" s="624"/>
      <c r="M116" s="710"/>
      <c r="N116" s="711"/>
      <c r="O116" s="711"/>
      <c r="P116" s="711"/>
      <c r="Q116" s="711"/>
      <c r="R116" s="711"/>
      <c r="S116" s="711"/>
      <c r="T116" s="711"/>
      <c r="U116" s="711"/>
      <c r="V116" s="711"/>
      <c r="W116" s="711"/>
      <c r="X116" s="711"/>
      <c r="Y116" s="712"/>
      <c r="Z116" s="707"/>
      <c r="AA116" s="708"/>
      <c r="AB116" s="708"/>
      <c r="AC116" s="709"/>
      <c r="AD116" s="703"/>
      <c r="AE116" s="623"/>
      <c r="AF116" s="623"/>
      <c r="AG116" s="623"/>
      <c r="AH116" s="624"/>
      <c r="AI116" s="710"/>
      <c r="AJ116" s="711"/>
      <c r="AK116" s="711"/>
      <c r="AL116" s="711"/>
      <c r="AM116" s="711"/>
      <c r="AN116" s="711"/>
      <c r="AO116" s="711"/>
      <c r="AP116" s="711"/>
      <c r="AQ116" s="711"/>
      <c r="AR116" s="711"/>
      <c r="AS116" s="711"/>
      <c r="AT116" s="711"/>
      <c r="AU116" s="712"/>
      <c r="AV116" s="707"/>
      <c r="AW116" s="708"/>
      <c r="AX116" s="708"/>
      <c r="AY116" s="713"/>
    </row>
    <row r="117" spans="2:51" ht="24.75" customHeight="1" x14ac:dyDescent="0.15">
      <c r="B117" s="688"/>
      <c r="C117" s="689"/>
      <c r="D117" s="689"/>
      <c r="E117" s="689"/>
      <c r="F117" s="689"/>
      <c r="G117" s="690"/>
      <c r="H117" s="703"/>
      <c r="I117" s="623"/>
      <c r="J117" s="623"/>
      <c r="K117" s="623"/>
      <c r="L117" s="624"/>
      <c r="M117" s="710"/>
      <c r="N117" s="711"/>
      <c r="O117" s="711"/>
      <c r="P117" s="711"/>
      <c r="Q117" s="711"/>
      <c r="R117" s="711"/>
      <c r="S117" s="711"/>
      <c r="T117" s="711"/>
      <c r="U117" s="711"/>
      <c r="V117" s="711"/>
      <c r="W117" s="711"/>
      <c r="X117" s="711"/>
      <c r="Y117" s="712"/>
      <c r="Z117" s="707"/>
      <c r="AA117" s="708"/>
      <c r="AB117" s="708"/>
      <c r="AC117" s="708"/>
      <c r="AD117" s="703"/>
      <c r="AE117" s="623"/>
      <c r="AF117" s="623"/>
      <c r="AG117" s="623"/>
      <c r="AH117" s="624"/>
      <c r="AI117" s="710"/>
      <c r="AJ117" s="711"/>
      <c r="AK117" s="711"/>
      <c r="AL117" s="711"/>
      <c r="AM117" s="711"/>
      <c r="AN117" s="711"/>
      <c r="AO117" s="711"/>
      <c r="AP117" s="711"/>
      <c r="AQ117" s="711"/>
      <c r="AR117" s="711"/>
      <c r="AS117" s="711"/>
      <c r="AT117" s="711"/>
      <c r="AU117" s="712"/>
      <c r="AV117" s="707"/>
      <c r="AW117" s="708"/>
      <c r="AX117" s="708"/>
      <c r="AY117" s="713"/>
    </row>
    <row r="118" spans="2:51" ht="24.75" customHeight="1" x14ac:dyDescent="0.15">
      <c r="B118" s="688"/>
      <c r="C118" s="689"/>
      <c r="D118" s="689"/>
      <c r="E118" s="689"/>
      <c r="F118" s="689"/>
      <c r="G118" s="690"/>
      <c r="H118" s="703"/>
      <c r="I118" s="623"/>
      <c r="J118" s="623"/>
      <c r="K118" s="623"/>
      <c r="L118" s="624"/>
      <c r="M118" s="710"/>
      <c r="N118" s="711"/>
      <c r="O118" s="711"/>
      <c r="P118" s="711"/>
      <c r="Q118" s="711"/>
      <c r="R118" s="711"/>
      <c r="S118" s="711"/>
      <c r="T118" s="711"/>
      <c r="U118" s="711"/>
      <c r="V118" s="711"/>
      <c r="W118" s="711"/>
      <c r="X118" s="711"/>
      <c r="Y118" s="712"/>
      <c r="Z118" s="707"/>
      <c r="AA118" s="708"/>
      <c r="AB118" s="708"/>
      <c r="AC118" s="708"/>
      <c r="AD118" s="703"/>
      <c r="AE118" s="623"/>
      <c r="AF118" s="623"/>
      <c r="AG118" s="623"/>
      <c r="AH118" s="624"/>
      <c r="AI118" s="710"/>
      <c r="AJ118" s="711"/>
      <c r="AK118" s="711"/>
      <c r="AL118" s="711"/>
      <c r="AM118" s="711"/>
      <c r="AN118" s="711"/>
      <c r="AO118" s="711"/>
      <c r="AP118" s="711"/>
      <c r="AQ118" s="711"/>
      <c r="AR118" s="711"/>
      <c r="AS118" s="711"/>
      <c r="AT118" s="711"/>
      <c r="AU118" s="712"/>
      <c r="AV118" s="707"/>
      <c r="AW118" s="708"/>
      <c r="AX118" s="708"/>
      <c r="AY118" s="713"/>
    </row>
    <row r="119" spans="2:51" ht="24.75" customHeight="1" x14ac:dyDescent="0.15">
      <c r="B119" s="688"/>
      <c r="C119" s="689"/>
      <c r="D119" s="689"/>
      <c r="E119" s="689"/>
      <c r="F119" s="689"/>
      <c r="G119" s="690"/>
      <c r="H119" s="703"/>
      <c r="I119" s="623"/>
      <c r="J119" s="623"/>
      <c r="K119" s="623"/>
      <c r="L119" s="624"/>
      <c r="M119" s="710"/>
      <c r="N119" s="711"/>
      <c r="O119" s="711"/>
      <c r="P119" s="711"/>
      <c r="Q119" s="711"/>
      <c r="R119" s="711"/>
      <c r="S119" s="711"/>
      <c r="T119" s="711"/>
      <c r="U119" s="711"/>
      <c r="V119" s="711"/>
      <c r="W119" s="711"/>
      <c r="X119" s="711"/>
      <c r="Y119" s="712"/>
      <c r="Z119" s="707"/>
      <c r="AA119" s="708"/>
      <c r="AB119" s="708"/>
      <c r="AC119" s="708"/>
      <c r="AD119" s="703"/>
      <c r="AE119" s="623"/>
      <c r="AF119" s="623"/>
      <c r="AG119" s="623"/>
      <c r="AH119" s="624"/>
      <c r="AI119" s="710"/>
      <c r="AJ119" s="711"/>
      <c r="AK119" s="711"/>
      <c r="AL119" s="711"/>
      <c r="AM119" s="711"/>
      <c r="AN119" s="711"/>
      <c r="AO119" s="711"/>
      <c r="AP119" s="711"/>
      <c r="AQ119" s="711"/>
      <c r="AR119" s="711"/>
      <c r="AS119" s="711"/>
      <c r="AT119" s="711"/>
      <c r="AU119" s="712"/>
      <c r="AV119" s="707"/>
      <c r="AW119" s="708"/>
      <c r="AX119" s="708"/>
      <c r="AY119" s="713"/>
    </row>
    <row r="120" spans="2:51" ht="24.75" customHeight="1" x14ac:dyDescent="0.15">
      <c r="B120" s="688"/>
      <c r="C120" s="689"/>
      <c r="D120" s="689"/>
      <c r="E120" s="689"/>
      <c r="F120" s="689"/>
      <c r="G120" s="690"/>
      <c r="H120" s="729"/>
      <c r="I120" s="591"/>
      <c r="J120" s="591"/>
      <c r="K120" s="591"/>
      <c r="L120" s="592"/>
      <c r="M120" s="730"/>
      <c r="N120" s="731"/>
      <c r="O120" s="731"/>
      <c r="P120" s="731"/>
      <c r="Q120" s="731"/>
      <c r="R120" s="731"/>
      <c r="S120" s="731"/>
      <c r="T120" s="731"/>
      <c r="U120" s="731"/>
      <c r="V120" s="731"/>
      <c r="W120" s="731"/>
      <c r="X120" s="731"/>
      <c r="Y120" s="732"/>
      <c r="Z120" s="733"/>
      <c r="AA120" s="734"/>
      <c r="AB120" s="734"/>
      <c r="AC120" s="734"/>
      <c r="AD120" s="729"/>
      <c r="AE120" s="591"/>
      <c r="AF120" s="591"/>
      <c r="AG120" s="591"/>
      <c r="AH120" s="592"/>
      <c r="AI120" s="730"/>
      <c r="AJ120" s="731"/>
      <c r="AK120" s="731"/>
      <c r="AL120" s="731"/>
      <c r="AM120" s="731"/>
      <c r="AN120" s="731"/>
      <c r="AO120" s="731"/>
      <c r="AP120" s="731"/>
      <c r="AQ120" s="731"/>
      <c r="AR120" s="731"/>
      <c r="AS120" s="731"/>
      <c r="AT120" s="731"/>
      <c r="AU120" s="732"/>
      <c r="AV120" s="733"/>
      <c r="AW120" s="734"/>
      <c r="AX120" s="734"/>
      <c r="AY120" s="735"/>
    </row>
    <row r="121" spans="2:51" ht="24.75" customHeight="1" thickBot="1" x14ac:dyDescent="0.2">
      <c r="B121" s="691"/>
      <c r="C121" s="692"/>
      <c r="D121" s="692"/>
      <c r="E121" s="692"/>
      <c r="F121" s="692"/>
      <c r="G121" s="693"/>
      <c r="H121" s="752" t="s">
        <v>21</v>
      </c>
      <c r="I121" s="753"/>
      <c r="J121" s="753"/>
      <c r="K121" s="753"/>
      <c r="L121" s="753"/>
      <c r="M121" s="754"/>
      <c r="N121" s="755"/>
      <c r="O121" s="755"/>
      <c r="P121" s="755"/>
      <c r="Q121" s="755"/>
      <c r="R121" s="755"/>
      <c r="S121" s="755"/>
      <c r="T121" s="755"/>
      <c r="U121" s="755"/>
      <c r="V121" s="755"/>
      <c r="W121" s="755"/>
      <c r="X121" s="755"/>
      <c r="Y121" s="756"/>
      <c r="Z121" s="757">
        <v>2.3889999999999998</v>
      </c>
      <c r="AA121" s="758"/>
      <c r="AB121" s="758"/>
      <c r="AC121" s="1835"/>
      <c r="AD121" s="752" t="s">
        <v>21</v>
      </c>
      <c r="AE121" s="753"/>
      <c r="AF121" s="753"/>
      <c r="AG121" s="753"/>
      <c r="AH121" s="753"/>
      <c r="AI121" s="754"/>
      <c r="AJ121" s="755"/>
      <c r="AK121" s="755"/>
      <c r="AL121" s="755"/>
      <c r="AM121" s="755"/>
      <c r="AN121" s="755"/>
      <c r="AO121" s="755"/>
      <c r="AP121" s="755"/>
      <c r="AQ121" s="755"/>
      <c r="AR121" s="755"/>
      <c r="AS121" s="755"/>
      <c r="AT121" s="755"/>
      <c r="AU121" s="756"/>
      <c r="AV121" s="757">
        <f>SUM(AV113:AY120)</f>
        <v>0</v>
      </c>
      <c r="AW121" s="758"/>
      <c r="AX121" s="758"/>
      <c r="AY121" s="760"/>
    </row>
    <row r="124" spans="2:51" ht="14.4" x14ac:dyDescent="0.15">
      <c r="C124" s="24" t="s">
        <v>758</v>
      </c>
    </row>
    <row r="125" spans="2:51" x14ac:dyDescent="0.15">
      <c r="C125" t="s">
        <v>759</v>
      </c>
      <c r="D125" t="s">
        <v>1121</v>
      </c>
    </row>
    <row r="126" spans="2:51" ht="34.549999999999997" customHeight="1" x14ac:dyDescent="0.15">
      <c r="B126" s="749"/>
      <c r="C126" s="749"/>
      <c r="D126" s="750" t="s">
        <v>760</v>
      </c>
      <c r="E126" s="750"/>
      <c r="F126" s="750"/>
      <c r="G126" s="750"/>
      <c r="H126" s="750"/>
      <c r="I126" s="750"/>
      <c r="J126" s="750"/>
      <c r="K126" s="750"/>
      <c r="L126" s="750"/>
      <c r="M126" s="750"/>
      <c r="N126" s="750" t="s">
        <v>761</v>
      </c>
      <c r="O126" s="750"/>
      <c r="P126" s="750"/>
      <c r="Q126" s="750"/>
      <c r="R126" s="750"/>
      <c r="S126" s="750"/>
      <c r="T126" s="750"/>
      <c r="U126" s="750"/>
      <c r="V126" s="750"/>
      <c r="W126" s="750"/>
      <c r="X126" s="750"/>
      <c r="Y126" s="750"/>
      <c r="Z126" s="750"/>
      <c r="AA126" s="750"/>
      <c r="AB126" s="750"/>
      <c r="AC126" s="750"/>
      <c r="AD126" s="750"/>
      <c r="AE126" s="750"/>
      <c r="AF126" s="750"/>
      <c r="AG126" s="750"/>
      <c r="AH126" s="750"/>
      <c r="AI126" s="750"/>
      <c r="AJ126" s="750"/>
      <c r="AK126" s="750"/>
      <c r="AL126" s="751" t="s">
        <v>762</v>
      </c>
      <c r="AM126" s="750"/>
      <c r="AN126" s="750"/>
      <c r="AO126" s="750"/>
      <c r="AP126" s="750"/>
      <c r="AQ126" s="750"/>
      <c r="AR126" s="750" t="s">
        <v>87</v>
      </c>
      <c r="AS126" s="750"/>
      <c r="AT126" s="750"/>
      <c r="AU126" s="750"/>
      <c r="AV126" s="750" t="s">
        <v>88</v>
      </c>
      <c r="AW126" s="750"/>
      <c r="AX126" s="750"/>
    </row>
    <row r="127" spans="2:51" ht="24.05" customHeight="1" x14ac:dyDescent="0.15">
      <c r="B127" s="749">
        <v>1</v>
      </c>
      <c r="C127" s="749">
        <v>1</v>
      </c>
      <c r="D127" s="761" t="s">
        <v>132</v>
      </c>
      <c r="E127" s="761"/>
      <c r="F127" s="761"/>
      <c r="G127" s="761"/>
      <c r="H127" s="761"/>
      <c r="I127" s="761"/>
      <c r="J127" s="761"/>
      <c r="K127" s="761"/>
      <c r="L127" s="761"/>
      <c r="M127" s="761"/>
      <c r="N127" s="761" t="s">
        <v>1122</v>
      </c>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6">
        <v>696.59100000000001</v>
      </c>
      <c r="AM127" s="767"/>
      <c r="AN127" s="767"/>
      <c r="AO127" s="767"/>
      <c r="AP127" s="767"/>
      <c r="AQ127" s="767"/>
      <c r="AR127" s="768" t="s">
        <v>837</v>
      </c>
      <c r="AS127" s="768"/>
      <c r="AT127" s="768"/>
      <c r="AU127" s="768"/>
      <c r="AV127" s="768" t="s">
        <v>837</v>
      </c>
      <c r="AW127" s="768"/>
      <c r="AX127" s="768"/>
    </row>
    <row r="128" spans="2:51" ht="24.05" customHeight="1" x14ac:dyDescent="0.15">
      <c r="B128" s="749">
        <v>2</v>
      </c>
      <c r="C128" s="749">
        <v>1</v>
      </c>
      <c r="D128" s="761" t="s">
        <v>1123</v>
      </c>
      <c r="E128" s="761"/>
      <c r="F128" s="761"/>
      <c r="G128" s="761"/>
      <c r="H128" s="761"/>
      <c r="I128" s="761"/>
      <c r="J128" s="761"/>
      <c r="K128" s="761"/>
      <c r="L128" s="761"/>
      <c r="M128" s="761"/>
      <c r="N128" s="761" t="s">
        <v>1122</v>
      </c>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6">
        <v>119</v>
      </c>
      <c r="AM128" s="767"/>
      <c r="AN128" s="767"/>
      <c r="AO128" s="767"/>
      <c r="AP128" s="767"/>
      <c r="AQ128" s="767"/>
      <c r="AR128" s="768" t="s">
        <v>837</v>
      </c>
      <c r="AS128" s="768"/>
      <c r="AT128" s="768"/>
      <c r="AU128" s="768"/>
      <c r="AV128" s="768" t="s">
        <v>837</v>
      </c>
      <c r="AW128" s="768"/>
      <c r="AX128" s="768"/>
    </row>
    <row r="129" spans="2:50" ht="24.05" customHeight="1" x14ac:dyDescent="0.15">
      <c r="B129" s="749">
        <v>3</v>
      </c>
      <c r="C129" s="749">
        <v>1</v>
      </c>
      <c r="D129" s="761" t="s">
        <v>1124</v>
      </c>
      <c r="E129" s="761"/>
      <c r="F129" s="761"/>
      <c r="G129" s="761"/>
      <c r="H129" s="761"/>
      <c r="I129" s="761"/>
      <c r="J129" s="761"/>
      <c r="K129" s="761"/>
      <c r="L129" s="761"/>
      <c r="M129" s="761"/>
      <c r="N129" s="761" t="s">
        <v>1122</v>
      </c>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1836">
        <v>10</v>
      </c>
      <c r="AM129" s="761"/>
      <c r="AN129" s="761"/>
      <c r="AO129" s="761"/>
      <c r="AP129" s="761"/>
      <c r="AQ129" s="761"/>
      <c r="AR129" s="768" t="s">
        <v>837</v>
      </c>
      <c r="AS129" s="768"/>
      <c r="AT129" s="768"/>
      <c r="AU129" s="768"/>
      <c r="AV129" s="768" t="s">
        <v>837</v>
      </c>
      <c r="AW129" s="768"/>
      <c r="AX129" s="768"/>
    </row>
    <row r="130" spans="2:50" ht="24.05" customHeight="1" x14ac:dyDescent="0.15">
      <c r="B130" s="749">
        <v>4</v>
      </c>
      <c r="C130" s="749">
        <v>1</v>
      </c>
      <c r="D130" s="761" t="s">
        <v>133</v>
      </c>
      <c r="E130" s="761"/>
      <c r="F130" s="761"/>
      <c r="G130" s="761"/>
      <c r="H130" s="761"/>
      <c r="I130" s="761"/>
      <c r="J130" s="761"/>
      <c r="K130" s="761"/>
      <c r="L130" s="761"/>
      <c r="M130" s="761"/>
      <c r="N130" s="761" t="s">
        <v>1122</v>
      </c>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1836">
        <v>6</v>
      </c>
      <c r="AM130" s="761"/>
      <c r="AN130" s="761"/>
      <c r="AO130" s="761"/>
      <c r="AP130" s="761"/>
      <c r="AQ130" s="761"/>
      <c r="AR130" s="768" t="s">
        <v>837</v>
      </c>
      <c r="AS130" s="768"/>
      <c r="AT130" s="768"/>
      <c r="AU130" s="768"/>
      <c r="AV130" s="768" t="s">
        <v>837</v>
      </c>
      <c r="AW130" s="768"/>
      <c r="AX130" s="768"/>
    </row>
    <row r="131" spans="2:50" ht="24.05" customHeight="1" x14ac:dyDescent="0.15">
      <c r="B131" s="749">
        <v>5</v>
      </c>
      <c r="C131" s="749">
        <v>1</v>
      </c>
      <c r="D131" s="761" t="s">
        <v>134</v>
      </c>
      <c r="E131" s="761"/>
      <c r="F131" s="761"/>
      <c r="G131" s="761"/>
      <c r="H131" s="761"/>
      <c r="I131" s="761"/>
      <c r="J131" s="761"/>
      <c r="K131" s="761"/>
      <c r="L131" s="761"/>
      <c r="M131" s="761"/>
      <c r="N131" s="761" t="s">
        <v>1122</v>
      </c>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1836">
        <v>2</v>
      </c>
      <c r="AM131" s="761"/>
      <c r="AN131" s="761"/>
      <c r="AO131" s="761"/>
      <c r="AP131" s="761"/>
      <c r="AQ131" s="761"/>
      <c r="AR131" s="768" t="s">
        <v>837</v>
      </c>
      <c r="AS131" s="768"/>
      <c r="AT131" s="768"/>
      <c r="AU131" s="768"/>
      <c r="AV131" s="768" t="s">
        <v>837</v>
      </c>
      <c r="AW131" s="768"/>
      <c r="AX131" s="768"/>
    </row>
    <row r="132" spans="2:50" x14ac:dyDescent="0.15">
      <c r="B132" s="749">
        <v>6</v>
      </c>
      <c r="C132" s="749">
        <v>1</v>
      </c>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1836"/>
      <c r="AM132" s="761"/>
      <c r="AN132" s="761"/>
      <c r="AO132" s="761"/>
      <c r="AP132" s="761"/>
      <c r="AQ132" s="761"/>
      <c r="AR132" s="761"/>
      <c r="AS132" s="761"/>
      <c r="AT132" s="761"/>
      <c r="AU132" s="761"/>
      <c r="AV132" s="761"/>
      <c r="AW132" s="761"/>
      <c r="AX132" s="761"/>
    </row>
    <row r="133" spans="2:50" x14ac:dyDescent="0.15">
      <c r="B133" s="749">
        <v>7</v>
      </c>
      <c r="C133" s="749">
        <v>1</v>
      </c>
      <c r="D133" s="761"/>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1836"/>
      <c r="AM133" s="761"/>
      <c r="AN133" s="761"/>
      <c r="AO133" s="761"/>
      <c r="AP133" s="761"/>
      <c r="AQ133" s="761"/>
      <c r="AR133" s="761"/>
      <c r="AS133" s="761"/>
      <c r="AT133" s="761"/>
      <c r="AU133" s="761"/>
      <c r="AV133" s="761"/>
      <c r="AW133" s="761"/>
      <c r="AX133" s="761"/>
    </row>
    <row r="134" spans="2:50" x14ac:dyDescent="0.15">
      <c r="B134" s="749">
        <v>8</v>
      </c>
      <c r="C134" s="749">
        <v>1</v>
      </c>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1836"/>
      <c r="AM134" s="761"/>
      <c r="AN134" s="761"/>
      <c r="AO134" s="761"/>
      <c r="AP134" s="761"/>
      <c r="AQ134" s="761"/>
      <c r="AR134" s="761"/>
      <c r="AS134" s="761"/>
      <c r="AT134" s="761"/>
      <c r="AU134" s="761"/>
      <c r="AV134" s="761"/>
      <c r="AW134" s="761"/>
      <c r="AX134" s="761"/>
    </row>
    <row r="135" spans="2:50" x14ac:dyDescent="0.15">
      <c r="B135" s="749">
        <v>9</v>
      </c>
      <c r="C135" s="749">
        <v>1</v>
      </c>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1836"/>
      <c r="AM135" s="761"/>
      <c r="AN135" s="761"/>
      <c r="AO135" s="761"/>
      <c r="AP135" s="761"/>
      <c r="AQ135" s="761"/>
      <c r="AR135" s="761"/>
      <c r="AS135" s="761"/>
      <c r="AT135" s="761"/>
      <c r="AU135" s="761"/>
      <c r="AV135" s="761"/>
      <c r="AW135" s="761"/>
      <c r="AX135" s="761"/>
    </row>
    <row r="136" spans="2:50" x14ac:dyDescent="0.15">
      <c r="B136" s="749">
        <v>10</v>
      </c>
      <c r="C136" s="749">
        <v>1</v>
      </c>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1836"/>
      <c r="AM136" s="761"/>
      <c r="AN136" s="761"/>
      <c r="AO136" s="761"/>
      <c r="AP136" s="761"/>
      <c r="AQ136" s="761"/>
      <c r="AR136" s="761"/>
      <c r="AS136" s="761"/>
      <c r="AT136" s="761"/>
      <c r="AU136" s="761"/>
      <c r="AV136" s="761"/>
      <c r="AW136" s="761"/>
      <c r="AX136" s="761"/>
    </row>
    <row r="137" spans="2:50" ht="23.25" hidden="1" customHeight="1" x14ac:dyDescent="0.15">
      <c r="B137" t="s">
        <v>89</v>
      </c>
    </row>
    <row r="138" spans="2:50" ht="36" hidden="1" customHeight="1" x14ac:dyDescent="0.15">
      <c r="B138" s="750" t="s">
        <v>90</v>
      </c>
      <c r="C138" s="750"/>
      <c r="D138" s="750"/>
      <c r="E138" s="750"/>
      <c r="F138" s="750"/>
      <c r="G138" s="750"/>
      <c r="H138" s="750"/>
      <c r="I138" s="768"/>
      <c r="J138" s="768"/>
      <c r="K138" s="768"/>
      <c r="L138" s="768"/>
      <c r="M138" s="768"/>
      <c r="N138" s="768"/>
      <c r="O138" s="768"/>
      <c r="P138" s="768"/>
      <c r="Q138" s="768"/>
      <c r="R138" s="768"/>
      <c r="S138" s="768"/>
      <c r="T138" s="768"/>
      <c r="U138" s="768"/>
      <c r="V138" s="768"/>
      <c r="W138" s="768"/>
      <c r="X138" s="768"/>
      <c r="Y138" s="768"/>
    </row>
    <row r="139" spans="2:50" ht="36" hidden="1" customHeight="1" x14ac:dyDescent="0.15">
      <c r="B139" s="769" t="s">
        <v>91</v>
      </c>
      <c r="C139" s="770"/>
      <c r="D139" s="770"/>
      <c r="E139" s="770"/>
      <c r="F139" s="770"/>
      <c r="G139" s="770"/>
      <c r="H139" s="771"/>
      <c r="I139" s="764" t="s">
        <v>771</v>
      </c>
      <c r="J139" s="741"/>
      <c r="K139" s="741"/>
      <c r="L139" s="741"/>
      <c r="M139" s="765"/>
      <c r="N139" s="772" t="s">
        <v>93</v>
      </c>
      <c r="O139" s="770"/>
      <c r="P139" s="770"/>
      <c r="Q139" s="770"/>
      <c r="R139" s="770"/>
      <c r="S139" s="770"/>
      <c r="T139" s="771"/>
      <c r="U139" s="764" t="s">
        <v>771</v>
      </c>
      <c r="V139" s="741"/>
      <c r="W139" s="741"/>
      <c r="X139" s="741"/>
      <c r="Y139" s="765"/>
      <c r="Z139" s="772" t="s">
        <v>94</v>
      </c>
      <c r="AA139" s="770"/>
      <c r="AB139" s="770"/>
      <c r="AC139" s="770"/>
      <c r="AD139" s="770"/>
      <c r="AE139" s="770"/>
      <c r="AF139" s="771"/>
      <c r="AG139" s="764" t="s">
        <v>771</v>
      </c>
      <c r="AH139" s="741"/>
      <c r="AI139" s="741"/>
      <c r="AJ139" s="741"/>
      <c r="AK139" s="765"/>
      <c r="AL139" s="772" t="s">
        <v>95</v>
      </c>
      <c r="AM139" s="770"/>
      <c r="AN139" s="770"/>
      <c r="AO139" s="770"/>
      <c r="AP139" s="770"/>
      <c r="AQ139" s="770"/>
      <c r="AR139" s="771"/>
      <c r="AS139" s="764" t="s">
        <v>771</v>
      </c>
      <c r="AT139" s="741"/>
      <c r="AU139" s="741"/>
      <c r="AV139" s="741"/>
      <c r="AW139" s="765"/>
    </row>
    <row r="140" spans="2:50" ht="36" hidden="1" customHeight="1" x14ac:dyDescent="0.15">
      <c r="B140" s="772" t="s">
        <v>96</v>
      </c>
      <c r="C140" s="770"/>
      <c r="D140" s="770"/>
      <c r="E140" s="770"/>
      <c r="F140" s="770"/>
      <c r="G140" s="770"/>
      <c r="H140" s="771"/>
      <c r="I140" s="773"/>
      <c r="J140" s="774"/>
      <c r="K140" s="774"/>
      <c r="L140" s="774"/>
      <c r="M140" s="775"/>
      <c r="N140" s="772" t="s">
        <v>97</v>
      </c>
      <c r="O140" s="770"/>
      <c r="P140" s="770"/>
      <c r="Q140" s="770"/>
      <c r="R140" s="770"/>
      <c r="S140" s="770"/>
      <c r="T140" s="771"/>
      <c r="U140" s="773"/>
      <c r="V140" s="774"/>
      <c r="W140" s="774"/>
      <c r="X140" s="774"/>
      <c r="Y140" s="775"/>
      <c r="Z140" s="772" t="s">
        <v>98</v>
      </c>
      <c r="AA140" s="770"/>
      <c r="AB140" s="770"/>
      <c r="AC140" s="770"/>
      <c r="AD140" s="770"/>
      <c r="AE140" s="770"/>
      <c r="AF140" s="771"/>
      <c r="AG140" s="773"/>
      <c r="AH140" s="774"/>
      <c r="AI140" s="774"/>
      <c r="AJ140" s="774"/>
      <c r="AK140" s="775"/>
      <c r="AL140" s="769" t="s">
        <v>99</v>
      </c>
      <c r="AM140" s="770"/>
      <c r="AN140" s="770"/>
      <c r="AO140" s="770"/>
      <c r="AP140" s="770"/>
      <c r="AQ140" s="770"/>
      <c r="AR140" s="771"/>
      <c r="AS140" s="773"/>
      <c r="AT140" s="774"/>
      <c r="AU140" s="774"/>
      <c r="AV140" s="774"/>
      <c r="AW140" s="775"/>
    </row>
    <row r="141" spans="2:50" x14ac:dyDescent="0.15">
      <c r="C141" t="s">
        <v>772</v>
      </c>
      <c r="D141" t="s">
        <v>1125</v>
      </c>
    </row>
    <row r="142" spans="2:50" ht="34.549999999999997" customHeight="1" x14ac:dyDescent="0.15">
      <c r="B142" s="749"/>
      <c r="C142" s="749"/>
      <c r="D142" s="750" t="s">
        <v>760</v>
      </c>
      <c r="E142" s="750"/>
      <c r="F142" s="750"/>
      <c r="G142" s="750"/>
      <c r="H142" s="750"/>
      <c r="I142" s="750"/>
      <c r="J142" s="750"/>
      <c r="K142" s="750"/>
      <c r="L142" s="750"/>
      <c r="M142" s="750"/>
      <c r="N142" s="750" t="s">
        <v>761</v>
      </c>
      <c r="O142" s="750"/>
      <c r="P142" s="750"/>
      <c r="Q142" s="750"/>
      <c r="R142" s="750"/>
      <c r="S142" s="750"/>
      <c r="T142" s="750"/>
      <c r="U142" s="750"/>
      <c r="V142" s="750"/>
      <c r="W142" s="750"/>
      <c r="X142" s="750"/>
      <c r="Y142" s="750"/>
      <c r="Z142" s="750"/>
      <c r="AA142" s="750"/>
      <c r="AB142" s="750"/>
      <c r="AC142" s="750"/>
      <c r="AD142" s="750"/>
      <c r="AE142" s="750"/>
      <c r="AF142" s="750"/>
      <c r="AG142" s="750"/>
      <c r="AH142" s="750"/>
      <c r="AI142" s="750"/>
      <c r="AJ142" s="750"/>
      <c r="AK142" s="750"/>
      <c r="AL142" s="751" t="s">
        <v>762</v>
      </c>
      <c r="AM142" s="750"/>
      <c r="AN142" s="750"/>
      <c r="AO142" s="750"/>
      <c r="AP142" s="750"/>
      <c r="AQ142" s="750"/>
      <c r="AR142" s="750" t="s">
        <v>87</v>
      </c>
      <c r="AS142" s="750"/>
      <c r="AT142" s="750"/>
      <c r="AU142" s="750"/>
      <c r="AV142" s="750" t="s">
        <v>88</v>
      </c>
      <c r="AW142" s="750"/>
      <c r="AX142" s="750"/>
    </row>
    <row r="143" spans="2:50" s="1" customFormat="1" ht="24.05" customHeight="1" x14ac:dyDescent="0.15">
      <c r="B143" s="1837">
        <v>1</v>
      </c>
      <c r="C143" s="1837">
        <v>1</v>
      </c>
      <c r="D143" s="1838" t="s">
        <v>1124</v>
      </c>
      <c r="E143" s="645"/>
      <c r="F143" s="645"/>
      <c r="G143" s="645"/>
      <c r="H143" s="645"/>
      <c r="I143" s="645"/>
      <c r="J143" s="645"/>
      <c r="K143" s="645"/>
      <c r="L143" s="645"/>
      <c r="M143" s="1839"/>
      <c r="N143" s="1840" t="s">
        <v>1126</v>
      </c>
      <c r="O143" s="1840"/>
      <c r="P143" s="1840"/>
      <c r="Q143" s="1840"/>
      <c r="R143" s="1840"/>
      <c r="S143" s="1840"/>
      <c r="T143" s="1840"/>
      <c r="U143" s="1840"/>
      <c r="V143" s="1840"/>
      <c r="W143" s="1840"/>
      <c r="X143" s="1840"/>
      <c r="Y143" s="1840"/>
      <c r="Z143" s="1840"/>
      <c r="AA143" s="1840"/>
      <c r="AB143" s="1840"/>
      <c r="AC143" s="1840"/>
      <c r="AD143" s="1840"/>
      <c r="AE143" s="1840"/>
      <c r="AF143" s="1840"/>
      <c r="AG143" s="1840"/>
      <c r="AH143" s="1840"/>
      <c r="AI143" s="1840"/>
      <c r="AJ143" s="1840"/>
      <c r="AK143" s="1840"/>
      <c r="AL143" s="1841">
        <v>9.7289999999999992</v>
      </c>
      <c r="AM143" s="1842"/>
      <c r="AN143" s="1842"/>
      <c r="AO143" s="1842"/>
      <c r="AP143" s="1842"/>
      <c r="AQ143" s="1842"/>
      <c r="AR143" s="1840" t="s">
        <v>1127</v>
      </c>
      <c r="AS143" s="1840"/>
      <c r="AT143" s="1840"/>
      <c r="AU143" s="1840"/>
      <c r="AV143" s="1840">
        <v>96.8</v>
      </c>
      <c r="AW143" s="1840"/>
      <c r="AX143" s="1840"/>
    </row>
    <row r="144" spans="2:50" s="1" customFormat="1" ht="24.05" customHeight="1" x14ac:dyDescent="0.15">
      <c r="B144" s="1837">
        <v>2</v>
      </c>
      <c r="C144" s="1837">
        <v>1</v>
      </c>
      <c r="D144" s="1856" t="s">
        <v>132</v>
      </c>
      <c r="E144" s="645"/>
      <c r="F144" s="645"/>
      <c r="G144" s="645"/>
      <c r="H144" s="645"/>
      <c r="I144" s="645"/>
      <c r="J144" s="645"/>
      <c r="K144" s="645"/>
      <c r="L144" s="645"/>
      <c r="M144" s="1839"/>
      <c r="N144" s="1840" t="s">
        <v>1128</v>
      </c>
      <c r="O144" s="1840"/>
      <c r="P144" s="1840"/>
      <c r="Q144" s="1840"/>
      <c r="R144" s="1840"/>
      <c r="S144" s="1840"/>
      <c r="T144" s="1840"/>
      <c r="U144" s="1840"/>
      <c r="V144" s="1840"/>
      <c r="W144" s="1840"/>
      <c r="X144" s="1840"/>
      <c r="Y144" s="1840"/>
      <c r="Z144" s="1840"/>
      <c r="AA144" s="1840"/>
      <c r="AB144" s="1840"/>
      <c r="AC144" s="1840"/>
      <c r="AD144" s="1840"/>
      <c r="AE144" s="1840"/>
      <c r="AF144" s="1840"/>
      <c r="AG144" s="1840"/>
      <c r="AH144" s="1840"/>
      <c r="AI144" s="1840"/>
      <c r="AJ144" s="1840"/>
      <c r="AK144" s="1840"/>
      <c r="AL144" s="1841">
        <v>9</v>
      </c>
      <c r="AM144" s="1842"/>
      <c r="AN144" s="1842"/>
      <c r="AO144" s="1842"/>
      <c r="AP144" s="1842"/>
      <c r="AQ144" s="1842"/>
      <c r="AR144" s="1840">
        <v>7</v>
      </c>
      <c r="AS144" s="1840"/>
      <c r="AT144" s="1840"/>
      <c r="AU144" s="1840"/>
      <c r="AV144" s="1857">
        <v>0.875</v>
      </c>
      <c r="AW144" s="1857"/>
      <c r="AX144" s="1857"/>
    </row>
    <row r="145" spans="2:50" s="1" customFormat="1" ht="24.05" customHeight="1" x14ac:dyDescent="0.15">
      <c r="B145" s="1843">
        <v>3</v>
      </c>
      <c r="C145" s="1843">
        <v>1</v>
      </c>
      <c r="D145" s="151" t="s">
        <v>132</v>
      </c>
      <c r="E145" s="152"/>
      <c r="F145" s="152"/>
      <c r="G145" s="152"/>
      <c r="H145" s="152"/>
      <c r="I145" s="152"/>
      <c r="J145" s="152"/>
      <c r="K145" s="152"/>
      <c r="L145" s="152"/>
      <c r="M145" s="153"/>
      <c r="N145" s="1844" t="s">
        <v>1129</v>
      </c>
      <c r="O145" s="1845"/>
      <c r="P145" s="1845"/>
      <c r="Q145" s="1845"/>
      <c r="R145" s="1845"/>
      <c r="S145" s="1845"/>
      <c r="T145" s="1845"/>
      <c r="U145" s="1845"/>
      <c r="V145" s="1845"/>
      <c r="W145" s="1845"/>
      <c r="X145" s="1845"/>
      <c r="Y145" s="1845"/>
      <c r="Z145" s="1845"/>
      <c r="AA145" s="1845"/>
      <c r="AB145" s="1845"/>
      <c r="AC145" s="1845"/>
      <c r="AD145" s="1845"/>
      <c r="AE145" s="1845"/>
      <c r="AF145" s="1845"/>
      <c r="AG145" s="1845"/>
      <c r="AH145" s="1845"/>
      <c r="AI145" s="1845"/>
      <c r="AJ145" s="1845"/>
      <c r="AK145" s="1846"/>
      <c r="AL145" s="1847">
        <v>8</v>
      </c>
      <c r="AM145" s="1848"/>
      <c r="AN145" s="1848"/>
      <c r="AO145" s="1848"/>
      <c r="AP145" s="1848"/>
      <c r="AQ145" s="1849"/>
      <c r="AR145" s="1850"/>
      <c r="AS145" s="1850"/>
      <c r="AT145" s="1850"/>
      <c r="AU145" s="1850"/>
      <c r="AV145" s="1850"/>
      <c r="AW145" s="1850"/>
      <c r="AX145" s="1850"/>
    </row>
    <row r="146" spans="2:50" s="1" customFormat="1" ht="24.05" customHeight="1" x14ac:dyDescent="0.15">
      <c r="B146" s="154"/>
      <c r="C146" s="155"/>
      <c r="D146" s="156"/>
      <c r="E146" s="157"/>
      <c r="F146" s="157"/>
      <c r="G146" s="157"/>
      <c r="H146" s="157"/>
      <c r="I146" s="157"/>
      <c r="J146" s="157"/>
      <c r="K146" s="157"/>
      <c r="L146" s="157"/>
      <c r="M146" s="158"/>
      <c r="N146" s="159"/>
      <c r="O146" s="160" t="s">
        <v>1130</v>
      </c>
      <c r="P146" s="160"/>
      <c r="Q146" s="160"/>
      <c r="R146" s="160"/>
      <c r="S146" s="160"/>
      <c r="T146" s="160"/>
      <c r="U146" s="160"/>
      <c r="V146" s="160"/>
      <c r="W146" s="160"/>
      <c r="X146" s="160"/>
      <c r="Y146" s="160"/>
      <c r="Z146" s="160"/>
      <c r="AA146" s="160"/>
      <c r="AB146" s="160"/>
      <c r="AC146" s="160"/>
      <c r="AD146" s="160"/>
      <c r="AE146" s="160"/>
      <c r="AF146" s="160"/>
      <c r="AG146" s="160"/>
      <c r="AH146" s="160"/>
      <c r="AI146" s="160"/>
      <c r="AJ146" s="160"/>
      <c r="AK146" s="161"/>
      <c r="AL146" s="1851">
        <v>7</v>
      </c>
      <c r="AM146" s="1852"/>
      <c r="AN146" s="1852"/>
      <c r="AO146" s="1852"/>
      <c r="AP146" s="1852"/>
      <c r="AQ146" s="1853"/>
      <c r="AR146" s="1854">
        <v>1</v>
      </c>
      <c r="AS146" s="1854"/>
      <c r="AT146" s="1854"/>
      <c r="AU146" s="1854"/>
      <c r="AV146" s="1855">
        <v>0.99680000000000002</v>
      </c>
      <c r="AW146" s="1855"/>
      <c r="AX146" s="1855"/>
    </row>
    <row r="147" spans="2:50" s="1" customFormat="1" ht="24.05" customHeight="1" x14ac:dyDescent="0.15">
      <c r="B147" s="154"/>
      <c r="C147" s="155"/>
      <c r="D147" s="162"/>
      <c r="E147" s="163"/>
      <c r="F147" s="163"/>
      <c r="G147" s="163"/>
      <c r="H147" s="163"/>
      <c r="I147" s="163"/>
      <c r="J147" s="163"/>
      <c r="K147" s="163"/>
      <c r="L147" s="163"/>
      <c r="M147" s="164"/>
      <c r="N147" s="165"/>
      <c r="O147" s="166" t="s">
        <v>1131</v>
      </c>
      <c r="P147" s="166"/>
      <c r="Q147" s="166"/>
      <c r="R147" s="166"/>
      <c r="S147" s="166"/>
      <c r="T147" s="166"/>
      <c r="U147" s="166"/>
      <c r="V147" s="166"/>
      <c r="W147" s="166"/>
      <c r="X147" s="166"/>
      <c r="Y147" s="166"/>
      <c r="Z147" s="166"/>
      <c r="AA147" s="166"/>
      <c r="AB147" s="166"/>
      <c r="AC147" s="166"/>
      <c r="AD147" s="166"/>
      <c r="AE147" s="166"/>
      <c r="AF147" s="166"/>
      <c r="AG147" s="166"/>
      <c r="AH147" s="166"/>
      <c r="AI147" s="166"/>
      <c r="AJ147" s="166"/>
      <c r="AK147" s="167"/>
      <c r="AL147" s="1851">
        <v>1</v>
      </c>
      <c r="AM147" s="1852"/>
      <c r="AN147" s="1852"/>
      <c r="AO147" s="1852"/>
      <c r="AP147" s="1852"/>
      <c r="AQ147" s="1853"/>
      <c r="AR147" s="1854">
        <v>1</v>
      </c>
      <c r="AS147" s="1854"/>
      <c r="AT147" s="1854"/>
      <c r="AU147" s="1854"/>
      <c r="AV147" s="1855">
        <v>0.79010000000000002</v>
      </c>
      <c r="AW147" s="1855"/>
      <c r="AX147" s="1855"/>
    </row>
    <row r="148" spans="2:50" s="1" customFormat="1" ht="24.05" customHeight="1" x14ac:dyDescent="0.15">
      <c r="B148" s="1837">
        <v>4</v>
      </c>
      <c r="C148" s="1837">
        <v>1</v>
      </c>
      <c r="D148" s="1858" t="s">
        <v>132</v>
      </c>
      <c r="E148" s="1859"/>
      <c r="F148" s="1859"/>
      <c r="G148" s="1859"/>
      <c r="H148" s="1859"/>
      <c r="I148" s="1859"/>
      <c r="J148" s="1859"/>
      <c r="K148" s="1859"/>
      <c r="L148" s="1859"/>
      <c r="M148" s="1860"/>
      <c r="N148" s="1858" t="s">
        <v>1132</v>
      </c>
      <c r="O148" s="1859"/>
      <c r="P148" s="1859"/>
      <c r="Q148" s="1859"/>
      <c r="R148" s="1859"/>
      <c r="S148" s="1859"/>
      <c r="T148" s="1859"/>
      <c r="U148" s="1859"/>
      <c r="V148" s="1859"/>
      <c r="W148" s="1859"/>
      <c r="X148" s="1859"/>
      <c r="Y148" s="1859"/>
      <c r="Z148" s="1859"/>
      <c r="AA148" s="1859"/>
      <c r="AB148" s="1859"/>
      <c r="AC148" s="1859"/>
      <c r="AD148" s="1859"/>
      <c r="AE148" s="1859"/>
      <c r="AF148" s="1859"/>
      <c r="AG148" s="1859"/>
      <c r="AH148" s="1859"/>
      <c r="AI148" s="1859"/>
      <c r="AJ148" s="1859"/>
      <c r="AK148" s="1860"/>
      <c r="AL148" s="1838">
        <v>1</v>
      </c>
      <c r="AM148" s="1861"/>
      <c r="AN148" s="1861"/>
      <c r="AO148" s="1861"/>
      <c r="AP148" s="1861"/>
      <c r="AQ148" s="1862"/>
      <c r="AR148" s="1840">
        <v>1</v>
      </c>
      <c r="AS148" s="1840"/>
      <c r="AT148" s="1840"/>
      <c r="AU148" s="1840"/>
      <c r="AV148" s="1857">
        <v>0.99729999999999996</v>
      </c>
      <c r="AW148" s="1857"/>
      <c r="AX148" s="1857"/>
    </row>
    <row r="149" spans="2:50" ht="24.05" customHeight="1" x14ac:dyDescent="0.15">
      <c r="B149" s="1837">
        <v>5</v>
      </c>
      <c r="C149" s="1837">
        <v>1</v>
      </c>
      <c r="D149" s="761"/>
      <c r="E149" s="761"/>
      <c r="F149" s="761"/>
      <c r="G149" s="761"/>
      <c r="H149" s="761"/>
      <c r="I149" s="761"/>
      <c r="J149" s="761"/>
      <c r="K149" s="761"/>
      <c r="L149" s="761"/>
      <c r="M149" s="761"/>
      <c r="N149" s="761"/>
      <c r="O149" s="761"/>
      <c r="P149" s="761"/>
      <c r="Q149" s="761"/>
      <c r="R149" s="761"/>
      <c r="S149" s="761"/>
      <c r="T149" s="761"/>
      <c r="U149" s="761"/>
      <c r="V149" s="761"/>
      <c r="W149" s="761"/>
      <c r="X149" s="761"/>
      <c r="Y149" s="761"/>
      <c r="Z149" s="761"/>
      <c r="AA149" s="761"/>
      <c r="AB149" s="761"/>
      <c r="AC149" s="761"/>
      <c r="AD149" s="761"/>
      <c r="AE149" s="761"/>
      <c r="AF149" s="761"/>
      <c r="AG149" s="761"/>
      <c r="AH149" s="761"/>
      <c r="AI149" s="761"/>
      <c r="AJ149" s="761"/>
      <c r="AK149" s="761"/>
      <c r="AL149" s="1836"/>
      <c r="AM149" s="761"/>
      <c r="AN149" s="761"/>
      <c r="AO149" s="761"/>
      <c r="AP149" s="761"/>
      <c r="AQ149" s="761"/>
      <c r="AR149" s="761"/>
      <c r="AS149" s="761"/>
      <c r="AT149" s="761"/>
      <c r="AU149" s="761"/>
      <c r="AV149" s="761"/>
      <c r="AW149" s="761"/>
      <c r="AX149" s="761"/>
    </row>
    <row r="150" spans="2:50" ht="24.05" customHeight="1" x14ac:dyDescent="0.15">
      <c r="B150" s="1837">
        <v>6</v>
      </c>
      <c r="C150" s="1837">
        <v>1</v>
      </c>
      <c r="D150" s="761"/>
      <c r="E150" s="761"/>
      <c r="F150" s="761"/>
      <c r="G150" s="761"/>
      <c r="H150" s="761"/>
      <c r="I150" s="761"/>
      <c r="J150" s="761"/>
      <c r="K150" s="761"/>
      <c r="L150" s="761"/>
      <c r="M150" s="761"/>
      <c r="N150" s="761"/>
      <c r="O150" s="761"/>
      <c r="P150" s="761"/>
      <c r="Q150" s="761"/>
      <c r="R150" s="761"/>
      <c r="S150" s="761"/>
      <c r="T150" s="761"/>
      <c r="U150" s="761"/>
      <c r="V150" s="761"/>
      <c r="W150" s="761"/>
      <c r="X150" s="761"/>
      <c r="Y150" s="761"/>
      <c r="Z150" s="761"/>
      <c r="AA150" s="761"/>
      <c r="AB150" s="761"/>
      <c r="AC150" s="761"/>
      <c r="AD150" s="761"/>
      <c r="AE150" s="761"/>
      <c r="AF150" s="761"/>
      <c r="AG150" s="761"/>
      <c r="AH150" s="761"/>
      <c r="AI150" s="761"/>
      <c r="AJ150" s="761"/>
      <c r="AK150" s="761"/>
      <c r="AL150" s="1836"/>
      <c r="AM150" s="761"/>
      <c r="AN150" s="761"/>
      <c r="AO150" s="761"/>
      <c r="AP150" s="761"/>
      <c r="AQ150" s="761"/>
      <c r="AR150" s="761"/>
      <c r="AS150" s="761"/>
      <c r="AT150" s="761"/>
      <c r="AU150" s="761"/>
      <c r="AV150" s="761"/>
      <c r="AW150" s="761"/>
      <c r="AX150" s="761"/>
    </row>
    <row r="151" spans="2:50" ht="24.05" customHeight="1" x14ac:dyDescent="0.15">
      <c r="B151" s="749">
        <v>7</v>
      </c>
      <c r="C151" s="749">
        <v>1</v>
      </c>
      <c r="D151" s="761"/>
      <c r="E151" s="761"/>
      <c r="F151" s="761"/>
      <c r="G151" s="761"/>
      <c r="H151" s="761"/>
      <c r="I151" s="761"/>
      <c r="J151" s="761"/>
      <c r="K151" s="761"/>
      <c r="L151" s="761"/>
      <c r="M151" s="761"/>
      <c r="N151" s="761"/>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1836"/>
      <c r="AM151" s="761"/>
      <c r="AN151" s="761"/>
      <c r="AO151" s="761"/>
      <c r="AP151" s="761"/>
      <c r="AQ151" s="761"/>
      <c r="AR151" s="761"/>
      <c r="AS151" s="761"/>
      <c r="AT151" s="761"/>
      <c r="AU151" s="761"/>
      <c r="AV151" s="761"/>
      <c r="AW151" s="761"/>
      <c r="AX151" s="761"/>
    </row>
    <row r="152" spans="2:50" ht="24.05" customHeight="1" x14ac:dyDescent="0.15">
      <c r="B152" s="749">
        <v>8</v>
      </c>
      <c r="C152" s="749">
        <v>1</v>
      </c>
      <c r="D152" s="761"/>
      <c r="E152" s="761"/>
      <c r="F152" s="761"/>
      <c r="G152" s="761"/>
      <c r="H152" s="761"/>
      <c r="I152" s="761"/>
      <c r="J152" s="761"/>
      <c r="K152" s="761"/>
      <c r="L152" s="761"/>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1836"/>
      <c r="AM152" s="761"/>
      <c r="AN152" s="761"/>
      <c r="AO152" s="761"/>
      <c r="AP152" s="761"/>
      <c r="AQ152" s="761"/>
      <c r="AR152" s="761"/>
      <c r="AS152" s="761"/>
      <c r="AT152" s="761"/>
      <c r="AU152" s="761"/>
      <c r="AV152" s="761"/>
      <c r="AW152" s="761"/>
      <c r="AX152" s="761"/>
    </row>
    <row r="153" spans="2:50" ht="24.05" customHeight="1" x14ac:dyDescent="0.15">
      <c r="B153" s="749">
        <v>9</v>
      </c>
      <c r="C153" s="749">
        <v>1</v>
      </c>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1836"/>
      <c r="AM153" s="761"/>
      <c r="AN153" s="761"/>
      <c r="AO153" s="761"/>
      <c r="AP153" s="761"/>
      <c r="AQ153" s="761"/>
      <c r="AR153" s="761"/>
      <c r="AS153" s="761"/>
      <c r="AT153" s="761"/>
      <c r="AU153" s="761"/>
      <c r="AV153" s="761"/>
      <c r="AW153" s="761"/>
      <c r="AX153" s="761"/>
    </row>
    <row r="154" spans="2:50" ht="24.05" customHeight="1" x14ac:dyDescent="0.15">
      <c r="B154" s="749">
        <v>10</v>
      </c>
      <c r="C154" s="749">
        <v>1</v>
      </c>
      <c r="D154" s="761"/>
      <c r="E154" s="761"/>
      <c r="F154" s="761"/>
      <c r="G154" s="761"/>
      <c r="H154" s="761"/>
      <c r="I154" s="761"/>
      <c r="J154" s="761"/>
      <c r="K154" s="761"/>
      <c r="L154" s="761"/>
      <c r="M154" s="761"/>
      <c r="N154" s="761"/>
      <c r="O154" s="761"/>
      <c r="P154" s="761"/>
      <c r="Q154" s="761"/>
      <c r="R154" s="761"/>
      <c r="S154" s="761"/>
      <c r="T154" s="761"/>
      <c r="U154" s="761"/>
      <c r="V154" s="761"/>
      <c r="W154" s="761"/>
      <c r="X154" s="761"/>
      <c r="Y154" s="761"/>
      <c r="Z154" s="761"/>
      <c r="AA154" s="761"/>
      <c r="AB154" s="761"/>
      <c r="AC154" s="761"/>
      <c r="AD154" s="761"/>
      <c r="AE154" s="761"/>
      <c r="AF154" s="761"/>
      <c r="AG154" s="761"/>
      <c r="AH154" s="761"/>
      <c r="AI154" s="761"/>
      <c r="AJ154" s="761"/>
      <c r="AK154" s="761"/>
      <c r="AL154" s="1836"/>
      <c r="AM154" s="761"/>
      <c r="AN154" s="761"/>
      <c r="AO154" s="761"/>
      <c r="AP154" s="761"/>
      <c r="AQ154" s="761"/>
      <c r="AR154" s="761"/>
      <c r="AS154" s="761"/>
      <c r="AT154" s="761"/>
      <c r="AU154" s="761"/>
      <c r="AV154" s="761"/>
      <c r="AW154" s="761"/>
      <c r="AX154" s="761"/>
    </row>
    <row r="155" spans="2:50" x14ac:dyDescent="0.15">
      <c r="C155" t="s">
        <v>1133</v>
      </c>
      <c r="D155" t="s">
        <v>1134</v>
      </c>
    </row>
    <row r="156" spans="2:50" ht="34.549999999999997" customHeight="1" x14ac:dyDescent="0.15">
      <c r="B156" s="749"/>
      <c r="C156" s="749"/>
      <c r="D156" s="750" t="s">
        <v>1135</v>
      </c>
      <c r="E156" s="750"/>
      <c r="F156" s="750"/>
      <c r="G156" s="750"/>
      <c r="H156" s="750"/>
      <c r="I156" s="750"/>
      <c r="J156" s="750"/>
      <c r="K156" s="750"/>
      <c r="L156" s="750"/>
      <c r="M156" s="750"/>
      <c r="N156" s="750" t="s">
        <v>1136</v>
      </c>
      <c r="O156" s="750"/>
      <c r="P156" s="750"/>
      <c r="Q156" s="750"/>
      <c r="R156" s="750"/>
      <c r="S156" s="750"/>
      <c r="T156" s="750"/>
      <c r="U156" s="750"/>
      <c r="V156" s="750"/>
      <c r="W156" s="750"/>
      <c r="X156" s="750"/>
      <c r="Y156" s="750"/>
      <c r="Z156" s="750"/>
      <c r="AA156" s="750"/>
      <c r="AB156" s="750"/>
      <c r="AC156" s="750"/>
      <c r="AD156" s="750"/>
      <c r="AE156" s="750"/>
      <c r="AF156" s="750"/>
      <c r="AG156" s="750"/>
      <c r="AH156" s="750"/>
      <c r="AI156" s="750"/>
      <c r="AJ156" s="750"/>
      <c r="AK156" s="750"/>
      <c r="AL156" s="751" t="s">
        <v>1137</v>
      </c>
      <c r="AM156" s="750"/>
      <c r="AN156" s="750"/>
      <c r="AO156" s="750"/>
      <c r="AP156" s="750"/>
      <c r="AQ156" s="750"/>
      <c r="AR156" s="750" t="s">
        <v>87</v>
      </c>
      <c r="AS156" s="750"/>
      <c r="AT156" s="750"/>
      <c r="AU156" s="750"/>
      <c r="AV156" s="750" t="s">
        <v>88</v>
      </c>
      <c r="AW156" s="750"/>
      <c r="AX156" s="750"/>
    </row>
    <row r="157" spans="2:50" ht="24.05" customHeight="1" x14ac:dyDescent="0.15">
      <c r="B157" s="749">
        <v>1</v>
      </c>
      <c r="C157" s="749">
        <v>1</v>
      </c>
      <c r="D157" s="761" t="s">
        <v>1138</v>
      </c>
      <c r="E157" s="761"/>
      <c r="F157" s="761"/>
      <c r="G157" s="761"/>
      <c r="H157" s="761"/>
      <c r="I157" s="761"/>
      <c r="J157" s="761"/>
      <c r="K157" s="761"/>
      <c r="L157" s="761"/>
      <c r="M157" s="761"/>
      <c r="N157" s="761" t="s">
        <v>1139</v>
      </c>
      <c r="O157" s="761"/>
      <c r="P157" s="761"/>
      <c r="Q157" s="761"/>
      <c r="R157" s="761"/>
      <c r="S157" s="761"/>
      <c r="T157" s="761"/>
      <c r="U157" s="761"/>
      <c r="V157" s="761"/>
      <c r="W157" s="761"/>
      <c r="X157" s="761"/>
      <c r="Y157" s="761"/>
      <c r="Z157" s="761"/>
      <c r="AA157" s="761"/>
      <c r="AB157" s="761"/>
      <c r="AC157" s="761"/>
      <c r="AD157" s="761"/>
      <c r="AE157" s="761"/>
      <c r="AF157" s="761"/>
      <c r="AG157" s="761"/>
      <c r="AH157" s="761"/>
      <c r="AI157" s="761"/>
      <c r="AJ157" s="761"/>
      <c r="AK157" s="761"/>
      <c r="AL157" s="1836">
        <v>188</v>
      </c>
      <c r="AM157" s="761"/>
      <c r="AN157" s="761"/>
      <c r="AO157" s="761"/>
      <c r="AP157" s="761"/>
      <c r="AQ157" s="761"/>
      <c r="AR157" s="768" t="s">
        <v>1140</v>
      </c>
      <c r="AS157" s="768"/>
      <c r="AT157" s="768"/>
      <c r="AU157" s="768"/>
      <c r="AV157" s="768" t="s">
        <v>1140</v>
      </c>
      <c r="AW157" s="768"/>
      <c r="AX157" s="768"/>
    </row>
    <row r="158" spans="2:50" ht="24.05" customHeight="1" x14ac:dyDescent="0.15">
      <c r="B158" s="749">
        <v>2</v>
      </c>
      <c r="C158" s="749">
        <v>1</v>
      </c>
      <c r="D158" s="761" t="s">
        <v>1141</v>
      </c>
      <c r="E158" s="761"/>
      <c r="F158" s="761"/>
      <c r="G158" s="761"/>
      <c r="H158" s="761"/>
      <c r="I158" s="761"/>
      <c r="J158" s="761"/>
      <c r="K158" s="761"/>
      <c r="L158" s="761"/>
      <c r="M158" s="761"/>
      <c r="N158" s="761" t="s">
        <v>1139</v>
      </c>
      <c r="O158" s="761"/>
      <c r="P158" s="761"/>
      <c r="Q158" s="761"/>
      <c r="R158" s="761"/>
      <c r="S158" s="761"/>
      <c r="T158" s="761"/>
      <c r="U158" s="761"/>
      <c r="V158" s="761"/>
      <c r="W158" s="761"/>
      <c r="X158" s="761"/>
      <c r="Y158" s="761"/>
      <c r="Z158" s="761"/>
      <c r="AA158" s="761"/>
      <c r="AB158" s="761"/>
      <c r="AC158" s="761"/>
      <c r="AD158" s="761"/>
      <c r="AE158" s="761"/>
      <c r="AF158" s="761"/>
      <c r="AG158" s="761"/>
      <c r="AH158" s="761"/>
      <c r="AI158" s="761"/>
      <c r="AJ158" s="761"/>
      <c r="AK158" s="761"/>
      <c r="AL158" s="1836">
        <v>171</v>
      </c>
      <c r="AM158" s="761"/>
      <c r="AN158" s="761"/>
      <c r="AO158" s="761"/>
      <c r="AP158" s="761"/>
      <c r="AQ158" s="761"/>
      <c r="AR158" s="768" t="s">
        <v>1140</v>
      </c>
      <c r="AS158" s="768"/>
      <c r="AT158" s="768"/>
      <c r="AU158" s="768"/>
      <c r="AV158" s="768" t="s">
        <v>1140</v>
      </c>
      <c r="AW158" s="768"/>
      <c r="AX158" s="768"/>
    </row>
    <row r="159" spans="2:50" ht="24.05" customHeight="1" x14ac:dyDescent="0.15">
      <c r="B159" s="749">
        <v>3</v>
      </c>
      <c r="C159" s="749">
        <v>1</v>
      </c>
      <c r="D159" s="761" t="s">
        <v>1142</v>
      </c>
      <c r="E159" s="761"/>
      <c r="F159" s="761"/>
      <c r="G159" s="761"/>
      <c r="H159" s="761"/>
      <c r="I159" s="761"/>
      <c r="J159" s="761"/>
      <c r="K159" s="761"/>
      <c r="L159" s="761"/>
      <c r="M159" s="761"/>
      <c r="N159" s="761" t="s">
        <v>1139</v>
      </c>
      <c r="O159" s="761"/>
      <c r="P159" s="761"/>
      <c r="Q159" s="761"/>
      <c r="R159" s="761"/>
      <c r="S159" s="761"/>
      <c r="T159" s="761"/>
      <c r="U159" s="761"/>
      <c r="V159" s="761"/>
      <c r="W159" s="761"/>
      <c r="X159" s="761"/>
      <c r="Y159" s="761"/>
      <c r="Z159" s="761"/>
      <c r="AA159" s="761"/>
      <c r="AB159" s="761"/>
      <c r="AC159" s="761"/>
      <c r="AD159" s="761"/>
      <c r="AE159" s="761"/>
      <c r="AF159" s="761"/>
      <c r="AG159" s="761"/>
      <c r="AH159" s="761"/>
      <c r="AI159" s="761"/>
      <c r="AJ159" s="761"/>
      <c r="AK159" s="761"/>
      <c r="AL159" s="1836">
        <v>122</v>
      </c>
      <c r="AM159" s="761"/>
      <c r="AN159" s="761"/>
      <c r="AO159" s="761"/>
      <c r="AP159" s="761"/>
      <c r="AQ159" s="761"/>
      <c r="AR159" s="768" t="s">
        <v>1140</v>
      </c>
      <c r="AS159" s="768"/>
      <c r="AT159" s="768"/>
      <c r="AU159" s="768"/>
      <c r="AV159" s="768" t="s">
        <v>1140</v>
      </c>
      <c r="AW159" s="768"/>
      <c r="AX159" s="768"/>
    </row>
    <row r="160" spans="2:50" ht="24.05" customHeight="1" x14ac:dyDescent="0.15">
      <c r="B160" s="749">
        <v>4</v>
      </c>
      <c r="C160" s="749">
        <v>1</v>
      </c>
      <c r="D160" s="761" t="s">
        <v>1143</v>
      </c>
      <c r="E160" s="761"/>
      <c r="F160" s="761"/>
      <c r="G160" s="761"/>
      <c r="H160" s="761"/>
      <c r="I160" s="761"/>
      <c r="J160" s="761"/>
      <c r="K160" s="761"/>
      <c r="L160" s="761"/>
      <c r="M160" s="761"/>
      <c r="N160" s="761" t="s">
        <v>1139</v>
      </c>
      <c r="O160" s="761"/>
      <c r="P160" s="761"/>
      <c r="Q160" s="761"/>
      <c r="R160" s="761"/>
      <c r="S160" s="761"/>
      <c r="T160" s="761"/>
      <c r="U160" s="761"/>
      <c r="V160" s="761"/>
      <c r="W160" s="761"/>
      <c r="X160" s="761"/>
      <c r="Y160" s="761"/>
      <c r="Z160" s="761"/>
      <c r="AA160" s="761"/>
      <c r="AB160" s="761"/>
      <c r="AC160" s="761"/>
      <c r="AD160" s="761"/>
      <c r="AE160" s="761"/>
      <c r="AF160" s="761"/>
      <c r="AG160" s="761"/>
      <c r="AH160" s="761"/>
      <c r="AI160" s="761"/>
      <c r="AJ160" s="761"/>
      <c r="AK160" s="761"/>
      <c r="AL160" s="1836">
        <v>117</v>
      </c>
      <c r="AM160" s="761"/>
      <c r="AN160" s="761"/>
      <c r="AO160" s="761"/>
      <c r="AP160" s="761"/>
      <c r="AQ160" s="761"/>
      <c r="AR160" s="768" t="s">
        <v>1140</v>
      </c>
      <c r="AS160" s="768"/>
      <c r="AT160" s="768"/>
      <c r="AU160" s="768"/>
      <c r="AV160" s="768" t="s">
        <v>1140</v>
      </c>
      <c r="AW160" s="768"/>
      <c r="AX160" s="768"/>
    </row>
    <row r="161" spans="2:50" ht="24.05" customHeight="1" x14ac:dyDescent="0.15">
      <c r="B161" s="749">
        <v>5</v>
      </c>
      <c r="C161" s="749">
        <v>1</v>
      </c>
      <c r="D161" s="761" t="s">
        <v>1144</v>
      </c>
      <c r="E161" s="761"/>
      <c r="F161" s="761"/>
      <c r="G161" s="761"/>
      <c r="H161" s="761"/>
      <c r="I161" s="761"/>
      <c r="J161" s="761"/>
      <c r="K161" s="761"/>
      <c r="L161" s="761"/>
      <c r="M161" s="761"/>
      <c r="N161" s="761" t="s">
        <v>1139</v>
      </c>
      <c r="O161" s="761"/>
      <c r="P161" s="761"/>
      <c r="Q161" s="761"/>
      <c r="R161" s="761"/>
      <c r="S161" s="761"/>
      <c r="T161" s="761"/>
      <c r="U161" s="761"/>
      <c r="V161" s="761"/>
      <c r="W161" s="761"/>
      <c r="X161" s="761"/>
      <c r="Y161" s="761"/>
      <c r="Z161" s="761"/>
      <c r="AA161" s="761"/>
      <c r="AB161" s="761"/>
      <c r="AC161" s="761"/>
      <c r="AD161" s="761"/>
      <c r="AE161" s="761"/>
      <c r="AF161" s="761"/>
      <c r="AG161" s="761"/>
      <c r="AH161" s="761"/>
      <c r="AI161" s="761"/>
      <c r="AJ161" s="761"/>
      <c r="AK161" s="761"/>
      <c r="AL161" s="1836">
        <v>80</v>
      </c>
      <c r="AM161" s="761"/>
      <c r="AN161" s="761"/>
      <c r="AO161" s="761"/>
      <c r="AP161" s="761"/>
      <c r="AQ161" s="761"/>
      <c r="AR161" s="768" t="s">
        <v>1140</v>
      </c>
      <c r="AS161" s="768"/>
      <c r="AT161" s="768"/>
      <c r="AU161" s="768"/>
      <c r="AV161" s="768" t="s">
        <v>1140</v>
      </c>
      <c r="AW161" s="768"/>
      <c r="AX161" s="768"/>
    </row>
    <row r="162" spans="2:50" ht="24.05" customHeight="1" x14ac:dyDescent="0.15">
      <c r="B162" s="749">
        <v>6</v>
      </c>
      <c r="C162" s="749">
        <v>1</v>
      </c>
      <c r="D162" s="761" t="s">
        <v>1145</v>
      </c>
      <c r="E162" s="761"/>
      <c r="F162" s="761"/>
      <c r="G162" s="761"/>
      <c r="H162" s="761"/>
      <c r="I162" s="761"/>
      <c r="J162" s="761"/>
      <c r="K162" s="761"/>
      <c r="L162" s="761"/>
      <c r="M162" s="761"/>
      <c r="N162" s="761" t="s">
        <v>1139</v>
      </c>
      <c r="O162" s="761"/>
      <c r="P162" s="761"/>
      <c r="Q162" s="761"/>
      <c r="R162" s="761"/>
      <c r="S162" s="761"/>
      <c r="T162" s="761"/>
      <c r="U162" s="761"/>
      <c r="V162" s="761"/>
      <c r="W162" s="761"/>
      <c r="X162" s="761"/>
      <c r="Y162" s="761"/>
      <c r="Z162" s="761"/>
      <c r="AA162" s="761"/>
      <c r="AB162" s="761"/>
      <c r="AC162" s="761"/>
      <c r="AD162" s="761"/>
      <c r="AE162" s="761"/>
      <c r="AF162" s="761"/>
      <c r="AG162" s="761"/>
      <c r="AH162" s="761"/>
      <c r="AI162" s="761"/>
      <c r="AJ162" s="761"/>
      <c r="AK162" s="761"/>
      <c r="AL162" s="1836">
        <v>63</v>
      </c>
      <c r="AM162" s="761"/>
      <c r="AN162" s="761"/>
      <c r="AO162" s="761"/>
      <c r="AP162" s="761"/>
      <c r="AQ162" s="761"/>
      <c r="AR162" s="768" t="s">
        <v>1140</v>
      </c>
      <c r="AS162" s="768"/>
      <c r="AT162" s="768"/>
      <c r="AU162" s="768"/>
      <c r="AV162" s="768" t="s">
        <v>1140</v>
      </c>
      <c r="AW162" s="768"/>
      <c r="AX162" s="768"/>
    </row>
    <row r="163" spans="2:50" ht="24.05" customHeight="1" x14ac:dyDescent="0.15">
      <c r="B163" s="749">
        <v>7</v>
      </c>
      <c r="C163" s="749">
        <v>1</v>
      </c>
      <c r="D163" s="761" t="s">
        <v>1146</v>
      </c>
      <c r="E163" s="761"/>
      <c r="F163" s="761"/>
      <c r="G163" s="761"/>
      <c r="H163" s="761"/>
      <c r="I163" s="761"/>
      <c r="J163" s="761"/>
      <c r="K163" s="761"/>
      <c r="L163" s="761"/>
      <c r="M163" s="761"/>
      <c r="N163" s="761" t="s">
        <v>1139</v>
      </c>
      <c r="O163" s="761"/>
      <c r="P163" s="761"/>
      <c r="Q163" s="761"/>
      <c r="R163" s="761"/>
      <c r="S163" s="761"/>
      <c r="T163" s="761"/>
      <c r="U163" s="761"/>
      <c r="V163" s="761"/>
      <c r="W163" s="761"/>
      <c r="X163" s="761"/>
      <c r="Y163" s="761"/>
      <c r="Z163" s="761"/>
      <c r="AA163" s="761"/>
      <c r="AB163" s="761"/>
      <c r="AC163" s="761"/>
      <c r="AD163" s="761"/>
      <c r="AE163" s="761"/>
      <c r="AF163" s="761"/>
      <c r="AG163" s="761"/>
      <c r="AH163" s="761"/>
      <c r="AI163" s="761"/>
      <c r="AJ163" s="761"/>
      <c r="AK163" s="761"/>
      <c r="AL163" s="1863">
        <v>32.841999999999999</v>
      </c>
      <c r="AM163" s="1864"/>
      <c r="AN163" s="1864"/>
      <c r="AO163" s="1864"/>
      <c r="AP163" s="1864"/>
      <c r="AQ163" s="1864"/>
      <c r="AR163" s="768" t="s">
        <v>1140</v>
      </c>
      <c r="AS163" s="768"/>
      <c r="AT163" s="768"/>
      <c r="AU163" s="768"/>
      <c r="AV163" s="768" t="s">
        <v>1140</v>
      </c>
      <c r="AW163" s="768"/>
      <c r="AX163" s="768"/>
    </row>
    <row r="164" spans="2:50" ht="24.05" customHeight="1" x14ac:dyDescent="0.15">
      <c r="B164" s="749">
        <v>8</v>
      </c>
      <c r="C164" s="749">
        <v>1</v>
      </c>
      <c r="D164" s="761" t="s">
        <v>1147</v>
      </c>
      <c r="E164" s="761"/>
      <c r="F164" s="761"/>
      <c r="G164" s="761"/>
      <c r="H164" s="761"/>
      <c r="I164" s="761"/>
      <c r="J164" s="761"/>
      <c r="K164" s="761"/>
      <c r="L164" s="761"/>
      <c r="M164" s="761"/>
      <c r="N164" s="761" t="s">
        <v>1139</v>
      </c>
      <c r="O164" s="761"/>
      <c r="P164" s="761"/>
      <c r="Q164" s="761"/>
      <c r="R164" s="761"/>
      <c r="S164" s="761"/>
      <c r="T164" s="761"/>
      <c r="U164" s="761"/>
      <c r="V164" s="761"/>
      <c r="W164" s="761"/>
      <c r="X164" s="761"/>
      <c r="Y164" s="761"/>
      <c r="Z164" s="761"/>
      <c r="AA164" s="761"/>
      <c r="AB164" s="761"/>
      <c r="AC164" s="761"/>
      <c r="AD164" s="761"/>
      <c r="AE164" s="761"/>
      <c r="AF164" s="761"/>
      <c r="AG164" s="761"/>
      <c r="AH164" s="761"/>
      <c r="AI164" s="761"/>
      <c r="AJ164" s="761"/>
      <c r="AK164" s="761"/>
      <c r="AL164" s="1836">
        <v>15</v>
      </c>
      <c r="AM164" s="761"/>
      <c r="AN164" s="761"/>
      <c r="AO164" s="761"/>
      <c r="AP164" s="761"/>
      <c r="AQ164" s="761"/>
      <c r="AR164" s="768" t="s">
        <v>1140</v>
      </c>
      <c r="AS164" s="768"/>
      <c r="AT164" s="768"/>
      <c r="AU164" s="768"/>
      <c r="AV164" s="768" t="s">
        <v>1140</v>
      </c>
      <c r="AW164" s="768"/>
      <c r="AX164" s="768"/>
    </row>
    <row r="165" spans="2:50" ht="24.05" customHeight="1" x14ac:dyDescent="0.15">
      <c r="B165" s="749">
        <v>9</v>
      </c>
      <c r="C165" s="749">
        <v>1</v>
      </c>
      <c r="D165" s="761" t="s">
        <v>1148</v>
      </c>
      <c r="E165" s="761"/>
      <c r="F165" s="761"/>
      <c r="G165" s="761"/>
      <c r="H165" s="761"/>
      <c r="I165" s="761"/>
      <c r="J165" s="761"/>
      <c r="K165" s="761"/>
      <c r="L165" s="761"/>
      <c r="M165" s="761"/>
      <c r="N165" s="761" t="s">
        <v>1139</v>
      </c>
      <c r="O165" s="761"/>
      <c r="P165" s="761"/>
      <c r="Q165" s="761"/>
      <c r="R165" s="761"/>
      <c r="S165" s="761"/>
      <c r="T165" s="761"/>
      <c r="U165" s="761"/>
      <c r="V165" s="761"/>
      <c r="W165" s="761"/>
      <c r="X165" s="761"/>
      <c r="Y165" s="761"/>
      <c r="Z165" s="761"/>
      <c r="AA165" s="761"/>
      <c r="AB165" s="761"/>
      <c r="AC165" s="761"/>
      <c r="AD165" s="761"/>
      <c r="AE165" s="761"/>
      <c r="AF165" s="761"/>
      <c r="AG165" s="761"/>
      <c r="AH165" s="761"/>
      <c r="AI165" s="761"/>
      <c r="AJ165" s="761"/>
      <c r="AK165" s="761"/>
      <c r="AL165" s="1836">
        <v>7</v>
      </c>
      <c r="AM165" s="761"/>
      <c r="AN165" s="761"/>
      <c r="AO165" s="761"/>
      <c r="AP165" s="761"/>
      <c r="AQ165" s="761"/>
      <c r="AR165" s="768" t="s">
        <v>1140</v>
      </c>
      <c r="AS165" s="768"/>
      <c r="AT165" s="768"/>
      <c r="AU165" s="768"/>
      <c r="AV165" s="768" t="s">
        <v>1140</v>
      </c>
      <c r="AW165" s="768"/>
      <c r="AX165" s="768"/>
    </row>
    <row r="166" spans="2:50" ht="24.05" customHeight="1" x14ac:dyDescent="0.15">
      <c r="B166" s="749">
        <v>10</v>
      </c>
      <c r="C166" s="749">
        <v>1</v>
      </c>
      <c r="D166" s="761" t="s">
        <v>1149</v>
      </c>
      <c r="E166" s="761"/>
      <c r="F166" s="761"/>
      <c r="G166" s="761"/>
      <c r="H166" s="761"/>
      <c r="I166" s="761"/>
      <c r="J166" s="761"/>
      <c r="K166" s="761"/>
      <c r="L166" s="761"/>
      <c r="M166" s="761"/>
      <c r="N166" s="761" t="s">
        <v>1139</v>
      </c>
      <c r="O166" s="761"/>
      <c r="P166" s="761"/>
      <c r="Q166" s="761"/>
      <c r="R166" s="761"/>
      <c r="S166" s="761"/>
      <c r="T166" s="761"/>
      <c r="U166" s="761"/>
      <c r="V166" s="761"/>
      <c r="W166" s="761"/>
      <c r="X166" s="761"/>
      <c r="Y166" s="761"/>
      <c r="Z166" s="761"/>
      <c r="AA166" s="761"/>
      <c r="AB166" s="761"/>
      <c r="AC166" s="761"/>
      <c r="AD166" s="761"/>
      <c r="AE166" s="761"/>
      <c r="AF166" s="761"/>
      <c r="AG166" s="761"/>
      <c r="AH166" s="761"/>
      <c r="AI166" s="761"/>
      <c r="AJ166" s="761"/>
      <c r="AK166" s="761"/>
      <c r="AL166" s="1836">
        <v>6</v>
      </c>
      <c r="AM166" s="761"/>
      <c r="AN166" s="761"/>
      <c r="AO166" s="761"/>
      <c r="AP166" s="761"/>
      <c r="AQ166" s="761"/>
      <c r="AR166" s="768" t="s">
        <v>1140</v>
      </c>
      <c r="AS166" s="768"/>
      <c r="AT166" s="768"/>
      <c r="AU166" s="768"/>
      <c r="AV166" s="768" t="s">
        <v>1140</v>
      </c>
      <c r="AW166" s="768"/>
      <c r="AX166" s="768"/>
    </row>
    <row r="167" spans="2:50" ht="23.25" hidden="1" customHeight="1" x14ac:dyDescent="0.15">
      <c r="B167" t="s">
        <v>89</v>
      </c>
    </row>
    <row r="168" spans="2:50" ht="36" hidden="1" customHeight="1" x14ac:dyDescent="0.15">
      <c r="B168" s="750" t="s">
        <v>90</v>
      </c>
      <c r="C168" s="750"/>
      <c r="D168" s="750"/>
      <c r="E168" s="750"/>
      <c r="F168" s="750"/>
      <c r="G168" s="750"/>
      <c r="H168" s="750"/>
      <c r="I168" s="768"/>
      <c r="J168" s="768"/>
      <c r="K168" s="768"/>
      <c r="L168" s="768"/>
      <c r="M168" s="768"/>
      <c r="N168" s="768"/>
      <c r="O168" s="768"/>
      <c r="P168" s="768"/>
      <c r="Q168" s="768"/>
      <c r="R168" s="768"/>
      <c r="S168" s="768"/>
      <c r="T168" s="768"/>
      <c r="U168" s="768"/>
      <c r="V168" s="768"/>
      <c r="W168" s="768"/>
      <c r="X168" s="768"/>
      <c r="Y168" s="768"/>
    </row>
    <row r="169" spans="2:50" ht="36" hidden="1" customHeight="1" x14ac:dyDescent="0.15">
      <c r="B169" s="769" t="s">
        <v>91</v>
      </c>
      <c r="C169" s="770"/>
      <c r="D169" s="770"/>
      <c r="E169" s="770"/>
      <c r="F169" s="770"/>
      <c r="G169" s="770"/>
      <c r="H169" s="771"/>
      <c r="I169" s="764" t="s">
        <v>1150</v>
      </c>
      <c r="J169" s="741"/>
      <c r="K169" s="741"/>
      <c r="L169" s="741"/>
      <c r="M169" s="765"/>
      <c r="N169" s="772" t="s">
        <v>93</v>
      </c>
      <c r="O169" s="770"/>
      <c r="P169" s="770"/>
      <c r="Q169" s="770"/>
      <c r="R169" s="770"/>
      <c r="S169" s="770"/>
      <c r="T169" s="771"/>
      <c r="U169" s="764" t="s">
        <v>1150</v>
      </c>
      <c r="V169" s="741"/>
      <c r="W169" s="741"/>
      <c r="X169" s="741"/>
      <c r="Y169" s="765"/>
      <c r="Z169" s="772" t="s">
        <v>94</v>
      </c>
      <c r="AA169" s="770"/>
      <c r="AB169" s="770"/>
      <c r="AC169" s="770"/>
      <c r="AD169" s="770"/>
      <c r="AE169" s="770"/>
      <c r="AF169" s="771"/>
      <c r="AG169" s="764" t="s">
        <v>1150</v>
      </c>
      <c r="AH169" s="741"/>
      <c r="AI169" s="741"/>
      <c r="AJ169" s="741"/>
      <c r="AK169" s="765"/>
      <c r="AL169" s="772" t="s">
        <v>95</v>
      </c>
      <c r="AM169" s="770"/>
      <c r="AN169" s="770"/>
      <c r="AO169" s="770"/>
      <c r="AP169" s="770"/>
      <c r="AQ169" s="770"/>
      <c r="AR169" s="771"/>
      <c r="AS169" s="764" t="s">
        <v>1150</v>
      </c>
      <c r="AT169" s="741"/>
      <c r="AU169" s="741"/>
      <c r="AV169" s="741"/>
      <c r="AW169" s="765"/>
    </row>
    <row r="170" spans="2:50" ht="36" hidden="1" customHeight="1" x14ac:dyDescent="0.15">
      <c r="B170" s="772" t="s">
        <v>96</v>
      </c>
      <c r="C170" s="770"/>
      <c r="D170" s="770"/>
      <c r="E170" s="770"/>
      <c r="F170" s="770"/>
      <c r="G170" s="770"/>
      <c r="H170" s="771"/>
      <c r="I170" s="773"/>
      <c r="J170" s="774"/>
      <c r="K170" s="774"/>
      <c r="L170" s="774"/>
      <c r="M170" s="775"/>
      <c r="N170" s="772" t="s">
        <v>97</v>
      </c>
      <c r="O170" s="770"/>
      <c r="P170" s="770"/>
      <c r="Q170" s="770"/>
      <c r="R170" s="770"/>
      <c r="S170" s="770"/>
      <c r="T170" s="771"/>
      <c r="U170" s="773"/>
      <c r="V170" s="774"/>
      <c r="W170" s="774"/>
      <c r="X170" s="774"/>
      <c r="Y170" s="775"/>
      <c r="Z170" s="772" t="s">
        <v>98</v>
      </c>
      <c r="AA170" s="770"/>
      <c r="AB170" s="770"/>
      <c r="AC170" s="770"/>
      <c r="AD170" s="770"/>
      <c r="AE170" s="770"/>
      <c r="AF170" s="771"/>
      <c r="AG170" s="773"/>
      <c r="AH170" s="774"/>
      <c r="AI170" s="774"/>
      <c r="AJ170" s="774"/>
      <c r="AK170" s="775"/>
      <c r="AL170" s="769" t="s">
        <v>99</v>
      </c>
      <c r="AM170" s="770"/>
      <c r="AN170" s="770"/>
      <c r="AO170" s="770"/>
      <c r="AP170" s="770"/>
      <c r="AQ170" s="770"/>
      <c r="AR170" s="771"/>
      <c r="AS170" s="773"/>
      <c r="AT170" s="774"/>
      <c r="AU170" s="774"/>
      <c r="AV170" s="774"/>
      <c r="AW170" s="775"/>
    </row>
    <row r="171" spans="2:50" x14ac:dyDescent="0.15">
      <c r="C171" t="s">
        <v>1151</v>
      </c>
      <c r="D171" t="s">
        <v>1152</v>
      </c>
    </row>
    <row r="172" spans="2:50" ht="34.549999999999997" customHeight="1" x14ac:dyDescent="0.15">
      <c r="B172" s="749"/>
      <c r="C172" s="749"/>
      <c r="D172" s="750" t="s">
        <v>1135</v>
      </c>
      <c r="E172" s="750"/>
      <c r="F172" s="750"/>
      <c r="G172" s="750"/>
      <c r="H172" s="750"/>
      <c r="I172" s="750"/>
      <c r="J172" s="750"/>
      <c r="K172" s="750"/>
      <c r="L172" s="750"/>
      <c r="M172" s="750"/>
      <c r="N172" s="750" t="s">
        <v>1136</v>
      </c>
      <c r="O172" s="750"/>
      <c r="P172" s="750"/>
      <c r="Q172" s="750"/>
      <c r="R172" s="750"/>
      <c r="S172" s="750"/>
      <c r="T172" s="750"/>
      <c r="U172" s="750"/>
      <c r="V172" s="750"/>
      <c r="W172" s="750"/>
      <c r="X172" s="750"/>
      <c r="Y172" s="750"/>
      <c r="Z172" s="750"/>
      <c r="AA172" s="750"/>
      <c r="AB172" s="750"/>
      <c r="AC172" s="750"/>
      <c r="AD172" s="750"/>
      <c r="AE172" s="750"/>
      <c r="AF172" s="750"/>
      <c r="AG172" s="750"/>
      <c r="AH172" s="750"/>
      <c r="AI172" s="750"/>
      <c r="AJ172" s="750"/>
      <c r="AK172" s="750"/>
      <c r="AL172" s="751" t="s">
        <v>1137</v>
      </c>
      <c r="AM172" s="750"/>
      <c r="AN172" s="750"/>
      <c r="AO172" s="750"/>
      <c r="AP172" s="750"/>
      <c r="AQ172" s="750"/>
      <c r="AR172" s="750" t="s">
        <v>87</v>
      </c>
      <c r="AS172" s="750"/>
      <c r="AT172" s="750"/>
      <c r="AU172" s="750"/>
      <c r="AV172" s="750" t="s">
        <v>88</v>
      </c>
      <c r="AW172" s="750"/>
      <c r="AX172" s="750"/>
    </row>
    <row r="173" spans="2:50" s="1" customFormat="1" ht="24.05" customHeight="1" x14ac:dyDescent="0.15">
      <c r="B173" s="1837">
        <v>1</v>
      </c>
      <c r="C173" s="1837">
        <v>1</v>
      </c>
      <c r="D173" s="1840" t="s">
        <v>1153</v>
      </c>
      <c r="E173" s="1840"/>
      <c r="F173" s="1840"/>
      <c r="G173" s="1840"/>
      <c r="H173" s="1840"/>
      <c r="I173" s="1840"/>
      <c r="J173" s="1840"/>
      <c r="K173" s="1840"/>
      <c r="L173" s="1840"/>
      <c r="M173" s="1840"/>
      <c r="N173" s="1840" t="s">
        <v>1154</v>
      </c>
      <c r="O173" s="1840"/>
      <c r="P173" s="1840"/>
      <c r="Q173" s="1840"/>
      <c r="R173" s="1840"/>
      <c r="S173" s="1840"/>
      <c r="T173" s="1840"/>
      <c r="U173" s="1840"/>
      <c r="V173" s="1840"/>
      <c r="W173" s="1840"/>
      <c r="X173" s="1840"/>
      <c r="Y173" s="1840"/>
      <c r="Z173" s="1840"/>
      <c r="AA173" s="1840"/>
      <c r="AB173" s="1840"/>
      <c r="AC173" s="1840"/>
      <c r="AD173" s="1840"/>
      <c r="AE173" s="1840"/>
      <c r="AF173" s="1840"/>
      <c r="AG173" s="1840"/>
      <c r="AH173" s="1840"/>
      <c r="AI173" s="1840"/>
      <c r="AJ173" s="1840"/>
      <c r="AK173" s="1840"/>
      <c r="AL173" s="1865">
        <v>2.3889999999999998</v>
      </c>
      <c r="AM173" s="1866"/>
      <c r="AN173" s="1866"/>
      <c r="AO173" s="1866"/>
      <c r="AP173" s="1866"/>
      <c r="AQ173" s="1866"/>
      <c r="AR173" s="1858">
        <v>6</v>
      </c>
      <c r="AS173" s="1859"/>
      <c r="AT173" s="1859"/>
      <c r="AU173" s="1860"/>
      <c r="AV173" s="1867">
        <v>0.95789999999999997</v>
      </c>
      <c r="AW173" s="1868"/>
      <c r="AX173" s="1869"/>
    </row>
    <row r="174" spans="2:50" s="1" customFormat="1" ht="24.05" customHeight="1" x14ac:dyDescent="0.15">
      <c r="B174" s="1876">
        <v>2</v>
      </c>
      <c r="C174" s="1877"/>
      <c r="D174" s="151" t="s">
        <v>1155</v>
      </c>
      <c r="E174" s="152"/>
      <c r="F174" s="152"/>
      <c r="G174" s="152"/>
      <c r="H174" s="152"/>
      <c r="I174" s="152"/>
      <c r="J174" s="152"/>
      <c r="K174" s="152"/>
      <c r="L174" s="152"/>
      <c r="M174" s="153"/>
      <c r="N174" s="1882" t="s">
        <v>1129</v>
      </c>
      <c r="O174" s="1882"/>
      <c r="P174" s="1882"/>
      <c r="Q174" s="1882"/>
      <c r="R174" s="1882"/>
      <c r="S174" s="1882"/>
      <c r="T174" s="1882"/>
      <c r="U174" s="1882"/>
      <c r="V174" s="1882"/>
      <c r="W174" s="1882"/>
      <c r="X174" s="1882"/>
      <c r="Y174" s="1882"/>
      <c r="Z174" s="1882"/>
      <c r="AA174" s="1882"/>
      <c r="AB174" s="1882"/>
      <c r="AC174" s="1882"/>
      <c r="AD174" s="1882"/>
      <c r="AE174" s="1882"/>
      <c r="AF174" s="1882"/>
      <c r="AG174" s="1882"/>
      <c r="AH174" s="1882"/>
      <c r="AI174" s="1882"/>
      <c r="AJ174" s="1882"/>
      <c r="AK174" s="1882"/>
      <c r="AL174" s="1883">
        <v>1.88</v>
      </c>
      <c r="AM174" s="1884"/>
      <c r="AN174" s="1884"/>
      <c r="AO174" s="1884"/>
      <c r="AP174" s="1884"/>
      <c r="AQ174" s="1885"/>
      <c r="AR174" s="1886"/>
      <c r="AS174" s="1886"/>
      <c r="AT174" s="1886"/>
      <c r="AU174" s="1886"/>
      <c r="AV174" s="1886"/>
      <c r="AW174" s="1886"/>
      <c r="AX174" s="1886"/>
    </row>
    <row r="175" spans="2:50" s="1" customFormat="1" ht="24.05" customHeight="1" x14ac:dyDescent="0.15">
      <c r="B175" s="1878"/>
      <c r="C175" s="1879"/>
      <c r="D175" s="156"/>
      <c r="E175" s="157"/>
      <c r="F175" s="157"/>
      <c r="G175" s="157"/>
      <c r="H175" s="157"/>
      <c r="I175" s="157"/>
      <c r="J175" s="157"/>
      <c r="K175" s="157"/>
      <c r="L175" s="157"/>
      <c r="M175" s="158"/>
      <c r="N175" s="1872" t="s">
        <v>1156</v>
      </c>
      <c r="O175" s="1872"/>
      <c r="P175" s="1872"/>
      <c r="Q175" s="1872"/>
      <c r="R175" s="1872"/>
      <c r="S175" s="1872"/>
      <c r="T175" s="1872"/>
      <c r="U175" s="1872"/>
      <c r="V175" s="1872"/>
      <c r="W175" s="1872"/>
      <c r="X175" s="1872"/>
      <c r="Y175" s="1872"/>
      <c r="Z175" s="1872"/>
      <c r="AA175" s="1872"/>
      <c r="AB175" s="1872"/>
      <c r="AC175" s="1872"/>
      <c r="AD175" s="1872"/>
      <c r="AE175" s="1872"/>
      <c r="AF175" s="1872"/>
      <c r="AG175" s="1872"/>
      <c r="AH175" s="1872"/>
      <c r="AI175" s="1872"/>
      <c r="AJ175" s="1872"/>
      <c r="AK175" s="1872"/>
      <c r="AL175" s="1870">
        <v>1.32</v>
      </c>
      <c r="AM175" s="1871"/>
      <c r="AN175" s="1871"/>
      <c r="AO175" s="1871"/>
      <c r="AP175" s="1871"/>
      <c r="AQ175" s="1871"/>
      <c r="AR175" s="1872" t="s">
        <v>1127</v>
      </c>
      <c r="AS175" s="1872"/>
      <c r="AT175" s="1872"/>
      <c r="AU175" s="1872"/>
      <c r="AV175" s="1872">
        <v>93.3</v>
      </c>
      <c r="AW175" s="1872"/>
      <c r="AX175" s="1872"/>
    </row>
    <row r="176" spans="2:50" s="1" customFormat="1" ht="24.05" customHeight="1" x14ac:dyDescent="0.15">
      <c r="B176" s="1878"/>
      <c r="C176" s="1879"/>
      <c r="D176" s="156"/>
      <c r="E176" s="157"/>
      <c r="F176" s="157"/>
      <c r="G176" s="157"/>
      <c r="H176" s="157"/>
      <c r="I176" s="157"/>
      <c r="J176" s="157"/>
      <c r="K176" s="157"/>
      <c r="L176" s="157"/>
      <c r="M176" s="158"/>
      <c r="N176" s="1872" t="s">
        <v>1157</v>
      </c>
      <c r="O176" s="1872"/>
      <c r="P176" s="1872"/>
      <c r="Q176" s="1872"/>
      <c r="R176" s="1872"/>
      <c r="S176" s="1872"/>
      <c r="T176" s="1872"/>
      <c r="U176" s="1872"/>
      <c r="V176" s="1872"/>
      <c r="W176" s="1872"/>
      <c r="X176" s="1872"/>
      <c r="Y176" s="1872"/>
      <c r="Z176" s="1872"/>
      <c r="AA176" s="1872"/>
      <c r="AB176" s="1872"/>
      <c r="AC176" s="1872"/>
      <c r="AD176" s="1872"/>
      <c r="AE176" s="1872"/>
      <c r="AF176" s="1872"/>
      <c r="AG176" s="1872"/>
      <c r="AH176" s="1872"/>
      <c r="AI176" s="1872"/>
      <c r="AJ176" s="1872"/>
      <c r="AK176" s="1872"/>
      <c r="AL176" s="1870">
        <v>0.5</v>
      </c>
      <c r="AM176" s="1871"/>
      <c r="AN176" s="1871"/>
      <c r="AO176" s="1871"/>
      <c r="AP176" s="1871"/>
      <c r="AQ176" s="1871"/>
      <c r="AR176" s="1872" t="s">
        <v>1127</v>
      </c>
      <c r="AS176" s="1872"/>
      <c r="AT176" s="1872"/>
      <c r="AU176" s="1872"/>
      <c r="AV176" s="1872">
        <v>87.4</v>
      </c>
      <c r="AW176" s="1872"/>
      <c r="AX176" s="1872"/>
    </row>
    <row r="177" spans="2:50" s="1" customFormat="1" ht="24.05" customHeight="1" x14ac:dyDescent="0.15">
      <c r="B177" s="1880"/>
      <c r="C177" s="1881"/>
      <c r="D177" s="162"/>
      <c r="E177" s="163"/>
      <c r="F177" s="163"/>
      <c r="G177" s="163"/>
      <c r="H177" s="163"/>
      <c r="I177" s="163"/>
      <c r="J177" s="163"/>
      <c r="K177" s="163"/>
      <c r="L177" s="163"/>
      <c r="M177" s="164"/>
      <c r="N177" s="1873" t="s">
        <v>1158</v>
      </c>
      <c r="O177" s="1873"/>
      <c r="P177" s="1873"/>
      <c r="Q177" s="1873"/>
      <c r="R177" s="1873"/>
      <c r="S177" s="1873"/>
      <c r="T177" s="1873"/>
      <c r="U177" s="1873"/>
      <c r="V177" s="1873"/>
      <c r="W177" s="1873"/>
      <c r="X177" s="1873"/>
      <c r="Y177" s="1873"/>
      <c r="Z177" s="1873"/>
      <c r="AA177" s="1873"/>
      <c r="AB177" s="1873"/>
      <c r="AC177" s="1873"/>
      <c r="AD177" s="1873"/>
      <c r="AE177" s="1873"/>
      <c r="AF177" s="1873"/>
      <c r="AG177" s="1873"/>
      <c r="AH177" s="1873"/>
      <c r="AI177" s="1873"/>
      <c r="AJ177" s="1873"/>
      <c r="AK177" s="1873"/>
      <c r="AL177" s="1874">
        <v>0.06</v>
      </c>
      <c r="AM177" s="1875"/>
      <c r="AN177" s="1875"/>
      <c r="AO177" s="1875"/>
      <c r="AP177" s="1875"/>
      <c r="AQ177" s="1875"/>
      <c r="AR177" s="1873" t="s">
        <v>1127</v>
      </c>
      <c r="AS177" s="1873"/>
      <c r="AT177" s="1873"/>
      <c r="AU177" s="1873"/>
      <c r="AV177" s="1873">
        <v>91.5</v>
      </c>
      <c r="AW177" s="1873"/>
      <c r="AX177" s="1873"/>
    </row>
    <row r="178" spans="2:50" ht="24.05" customHeight="1" x14ac:dyDescent="0.15">
      <c r="B178" s="749">
        <v>3</v>
      </c>
      <c r="C178" s="749">
        <v>1</v>
      </c>
      <c r="D178" s="761"/>
      <c r="E178" s="761"/>
      <c r="F178" s="761"/>
      <c r="G178" s="761"/>
      <c r="H178" s="761"/>
      <c r="I178" s="761"/>
      <c r="J178" s="761"/>
      <c r="K178" s="761"/>
      <c r="L178" s="761"/>
      <c r="M178" s="761"/>
      <c r="N178" s="761"/>
      <c r="O178" s="761"/>
      <c r="P178" s="761"/>
      <c r="Q178" s="761"/>
      <c r="R178" s="761"/>
      <c r="S178" s="761"/>
      <c r="T178" s="761"/>
      <c r="U178" s="761"/>
      <c r="V178" s="761"/>
      <c r="W178" s="761"/>
      <c r="X178" s="761"/>
      <c r="Y178" s="761"/>
      <c r="Z178" s="761"/>
      <c r="AA178" s="761"/>
      <c r="AB178" s="761"/>
      <c r="AC178" s="761"/>
      <c r="AD178" s="761"/>
      <c r="AE178" s="761"/>
      <c r="AF178" s="761"/>
      <c r="AG178" s="761"/>
      <c r="AH178" s="761"/>
      <c r="AI178" s="761"/>
      <c r="AJ178" s="761"/>
      <c r="AK178" s="761"/>
      <c r="AL178" s="1836"/>
      <c r="AM178" s="761"/>
      <c r="AN178" s="761"/>
      <c r="AO178" s="761"/>
      <c r="AP178" s="761"/>
      <c r="AQ178" s="761"/>
      <c r="AR178" s="761"/>
      <c r="AS178" s="761"/>
      <c r="AT178" s="761"/>
      <c r="AU178" s="761"/>
      <c r="AV178" s="761"/>
      <c r="AW178" s="761"/>
      <c r="AX178" s="761"/>
    </row>
    <row r="179" spans="2:50" ht="24.05" customHeight="1" x14ac:dyDescent="0.15">
      <c r="B179" s="749">
        <v>4</v>
      </c>
      <c r="C179" s="749">
        <v>1</v>
      </c>
      <c r="D179" s="761"/>
      <c r="E179" s="761"/>
      <c r="F179" s="761"/>
      <c r="G179" s="761"/>
      <c r="H179" s="761"/>
      <c r="I179" s="761"/>
      <c r="J179" s="761"/>
      <c r="K179" s="761"/>
      <c r="L179" s="761"/>
      <c r="M179" s="761"/>
      <c r="N179" s="761"/>
      <c r="O179" s="761"/>
      <c r="P179" s="761"/>
      <c r="Q179" s="761"/>
      <c r="R179" s="761"/>
      <c r="S179" s="761"/>
      <c r="T179" s="761"/>
      <c r="U179" s="761"/>
      <c r="V179" s="761"/>
      <c r="W179" s="761"/>
      <c r="X179" s="761"/>
      <c r="Y179" s="761"/>
      <c r="Z179" s="761"/>
      <c r="AA179" s="761"/>
      <c r="AB179" s="761"/>
      <c r="AC179" s="761"/>
      <c r="AD179" s="761"/>
      <c r="AE179" s="761"/>
      <c r="AF179" s="761"/>
      <c r="AG179" s="761"/>
      <c r="AH179" s="761"/>
      <c r="AI179" s="761"/>
      <c r="AJ179" s="761"/>
      <c r="AK179" s="761"/>
      <c r="AL179" s="1836"/>
      <c r="AM179" s="761"/>
      <c r="AN179" s="761"/>
      <c r="AO179" s="761"/>
      <c r="AP179" s="761"/>
      <c r="AQ179" s="761"/>
      <c r="AR179" s="761"/>
      <c r="AS179" s="761"/>
      <c r="AT179" s="761"/>
      <c r="AU179" s="761"/>
      <c r="AV179" s="761"/>
      <c r="AW179" s="761"/>
      <c r="AX179" s="761"/>
    </row>
    <row r="180" spans="2:50" ht="24.05" customHeight="1" x14ac:dyDescent="0.15">
      <c r="B180" s="749">
        <v>5</v>
      </c>
      <c r="C180" s="749">
        <v>1</v>
      </c>
      <c r="D180" s="761"/>
      <c r="E180" s="761"/>
      <c r="F180" s="761"/>
      <c r="G180" s="761"/>
      <c r="H180" s="761"/>
      <c r="I180" s="761"/>
      <c r="J180" s="761"/>
      <c r="K180" s="761"/>
      <c r="L180" s="761"/>
      <c r="M180" s="761"/>
      <c r="N180" s="761"/>
      <c r="O180" s="761"/>
      <c r="P180" s="761"/>
      <c r="Q180" s="761"/>
      <c r="R180" s="761"/>
      <c r="S180" s="761"/>
      <c r="T180" s="761"/>
      <c r="U180" s="761"/>
      <c r="V180" s="761"/>
      <c r="W180" s="761"/>
      <c r="X180" s="761"/>
      <c r="Y180" s="761"/>
      <c r="Z180" s="761"/>
      <c r="AA180" s="761"/>
      <c r="AB180" s="761"/>
      <c r="AC180" s="761"/>
      <c r="AD180" s="761"/>
      <c r="AE180" s="761"/>
      <c r="AF180" s="761"/>
      <c r="AG180" s="761"/>
      <c r="AH180" s="761"/>
      <c r="AI180" s="761"/>
      <c r="AJ180" s="761"/>
      <c r="AK180" s="761"/>
      <c r="AL180" s="1836"/>
      <c r="AM180" s="761"/>
      <c r="AN180" s="761"/>
      <c r="AO180" s="761"/>
      <c r="AP180" s="761"/>
      <c r="AQ180" s="761"/>
      <c r="AR180" s="761"/>
      <c r="AS180" s="761"/>
      <c r="AT180" s="761"/>
      <c r="AU180" s="761"/>
      <c r="AV180" s="761"/>
      <c r="AW180" s="761"/>
      <c r="AX180" s="761"/>
    </row>
    <row r="181" spans="2:50" ht="24.05" customHeight="1" x14ac:dyDescent="0.15">
      <c r="B181" s="749">
        <v>6</v>
      </c>
      <c r="C181" s="749">
        <v>1</v>
      </c>
      <c r="D181" s="761"/>
      <c r="E181" s="761"/>
      <c r="F181" s="761"/>
      <c r="G181" s="761"/>
      <c r="H181" s="761"/>
      <c r="I181" s="761"/>
      <c r="J181" s="761"/>
      <c r="K181" s="761"/>
      <c r="L181" s="761"/>
      <c r="M181" s="761"/>
      <c r="N181" s="761"/>
      <c r="O181" s="761"/>
      <c r="P181" s="761"/>
      <c r="Q181" s="761"/>
      <c r="R181" s="761"/>
      <c r="S181" s="761"/>
      <c r="T181" s="761"/>
      <c r="U181" s="761"/>
      <c r="V181" s="761"/>
      <c r="W181" s="761"/>
      <c r="X181" s="761"/>
      <c r="Y181" s="761"/>
      <c r="Z181" s="761"/>
      <c r="AA181" s="761"/>
      <c r="AB181" s="761"/>
      <c r="AC181" s="761"/>
      <c r="AD181" s="761"/>
      <c r="AE181" s="761"/>
      <c r="AF181" s="761"/>
      <c r="AG181" s="761"/>
      <c r="AH181" s="761"/>
      <c r="AI181" s="761"/>
      <c r="AJ181" s="761"/>
      <c r="AK181" s="761"/>
      <c r="AL181" s="1836"/>
      <c r="AM181" s="761"/>
      <c r="AN181" s="761"/>
      <c r="AO181" s="761"/>
      <c r="AP181" s="761"/>
      <c r="AQ181" s="761"/>
      <c r="AR181" s="761"/>
      <c r="AS181" s="761"/>
      <c r="AT181" s="761"/>
      <c r="AU181" s="761"/>
      <c r="AV181" s="761"/>
      <c r="AW181" s="761"/>
      <c r="AX181" s="761"/>
    </row>
    <row r="182" spans="2:50" ht="24.05" customHeight="1" x14ac:dyDescent="0.15">
      <c r="B182" s="749">
        <v>7</v>
      </c>
      <c r="C182" s="749">
        <v>1</v>
      </c>
      <c r="D182" s="761"/>
      <c r="E182" s="761"/>
      <c r="F182" s="761"/>
      <c r="G182" s="761"/>
      <c r="H182" s="761"/>
      <c r="I182" s="761"/>
      <c r="J182" s="761"/>
      <c r="K182" s="761"/>
      <c r="L182" s="761"/>
      <c r="M182" s="761"/>
      <c r="N182" s="761"/>
      <c r="O182" s="761"/>
      <c r="P182" s="761"/>
      <c r="Q182" s="761"/>
      <c r="R182" s="761"/>
      <c r="S182" s="761"/>
      <c r="T182" s="761"/>
      <c r="U182" s="761"/>
      <c r="V182" s="761"/>
      <c r="W182" s="761"/>
      <c r="X182" s="761"/>
      <c r="Y182" s="761"/>
      <c r="Z182" s="761"/>
      <c r="AA182" s="761"/>
      <c r="AB182" s="761"/>
      <c r="AC182" s="761"/>
      <c r="AD182" s="761"/>
      <c r="AE182" s="761"/>
      <c r="AF182" s="761"/>
      <c r="AG182" s="761"/>
      <c r="AH182" s="761"/>
      <c r="AI182" s="761"/>
      <c r="AJ182" s="761"/>
      <c r="AK182" s="761"/>
      <c r="AL182" s="1836"/>
      <c r="AM182" s="761"/>
      <c r="AN182" s="761"/>
      <c r="AO182" s="761"/>
      <c r="AP182" s="761"/>
      <c r="AQ182" s="761"/>
      <c r="AR182" s="761"/>
      <c r="AS182" s="761"/>
      <c r="AT182" s="761"/>
      <c r="AU182" s="761"/>
      <c r="AV182" s="761"/>
      <c r="AW182" s="761"/>
      <c r="AX182" s="761"/>
    </row>
    <row r="183" spans="2:50" ht="24.05" customHeight="1" x14ac:dyDescent="0.15">
      <c r="B183" s="749">
        <v>8</v>
      </c>
      <c r="C183" s="749">
        <v>1</v>
      </c>
      <c r="D183" s="761"/>
      <c r="E183" s="761"/>
      <c r="F183" s="761"/>
      <c r="G183" s="761"/>
      <c r="H183" s="761"/>
      <c r="I183" s="761"/>
      <c r="J183" s="761"/>
      <c r="K183" s="761"/>
      <c r="L183" s="761"/>
      <c r="M183" s="761"/>
      <c r="N183" s="761"/>
      <c r="O183" s="761"/>
      <c r="P183" s="761"/>
      <c r="Q183" s="761"/>
      <c r="R183" s="761"/>
      <c r="S183" s="761"/>
      <c r="T183" s="761"/>
      <c r="U183" s="761"/>
      <c r="V183" s="761"/>
      <c r="W183" s="761"/>
      <c r="X183" s="761"/>
      <c r="Y183" s="761"/>
      <c r="Z183" s="761"/>
      <c r="AA183" s="761"/>
      <c r="AB183" s="761"/>
      <c r="AC183" s="761"/>
      <c r="AD183" s="761"/>
      <c r="AE183" s="761"/>
      <c r="AF183" s="761"/>
      <c r="AG183" s="761"/>
      <c r="AH183" s="761"/>
      <c r="AI183" s="761"/>
      <c r="AJ183" s="761"/>
      <c r="AK183" s="761"/>
      <c r="AL183" s="1836"/>
      <c r="AM183" s="761"/>
      <c r="AN183" s="761"/>
      <c r="AO183" s="761"/>
      <c r="AP183" s="761"/>
      <c r="AQ183" s="761"/>
      <c r="AR183" s="761"/>
      <c r="AS183" s="761"/>
      <c r="AT183" s="761"/>
      <c r="AU183" s="761"/>
      <c r="AV183" s="761"/>
      <c r="AW183" s="761"/>
      <c r="AX183" s="761"/>
    </row>
    <row r="184" spans="2:50" ht="24.05" customHeight="1" x14ac:dyDescent="0.15">
      <c r="B184" s="749">
        <v>9</v>
      </c>
      <c r="C184" s="749">
        <v>1</v>
      </c>
      <c r="D184" s="761"/>
      <c r="E184" s="761"/>
      <c r="F184" s="761"/>
      <c r="G184" s="761"/>
      <c r="H184" s="761"/>
      <c r="I184" s="761"/>
      <c r="J184" s="761"/>
      <c r="K184" s="761"/>
      <c r="L184" s="761"/>
      <c r="M184" s="761"/>
      <c r="N184" s="761"/>
      <c r="O184" s="761"/>
      <c r="P184" s="761"/>
      <c r="Q184" s="761"/>
      <c r="R184" s="761"/>
      <c r="S184" s="761"/>
      <c r="T184" s="761"/>
      <c r="U184" s="761"/>
      <c r="V184" s="761"/>
      <c r="W184" s="761"/>
      <c r="X184" s="761"/>
      <c r="Y184" s="761"/>
      <c r="Z184" s="761"/>
      <c r="AA184" s="761"/>
      <c r="AB184" s="761"/>
      <c r="AC184" s="761"/>
      <c r="AD184" s="761"/>
      <c r="AE184" s="761"/>
      <c r="AF184" s="761"/>
      <c r="AG184" s="761"/>
      <c r="AH184" s="761"/>
      <c r="AI184" s="761"/>
      <c r="AJ184" s="761"/>
      <c r="AK184" s="761"/>
      <c r="AL184" s="1836"/>
      <c r="AM184" s="761"/>
      <c r="AN184" s="761"/>
      <c r="AO184" s="761"/>
      <c r="AP184" s="761"/>
      <c r="AQ184" s="761"/>
      <c r="AR184" s="761"/>
      <c r="AS184" s="761"/>
      <c r="AT184" s="761"/>
      <c r="AU184" s="761"/>
      <c r="AV184" s="761"/>
      <c r="AW184" s="761"/>
      <c r="AX184" s="761"/>
    </row>
    <row r="185" spans="2:50" ht="24.05" customHeight="1" x14ac:dyDescent="0.15">
      <c r="B185" s="749">
        <v>10</v>
      </c>
      <c r="C185" s="749">
        <v>1</v>
      </c>
      <c r="D185" s="761"/>
      <c r="E185" s="761"/>
      <c r="F185" s="761"/>
      <c r="G185" s="761"/>
      <c r="H185" s="761"/>
      <c r="I185" s="761"/>
      <c r="J185" s="761"/>
      <c r="K185" s="761"/>
      <c r="L185" s="761"/>
      <c r="M185" s="761"/>
      <c r="N185" s="761"/>
      <c r="O185" s="761"/>
      <c r="P185" s="761"/>
      <c r="Q185" s="761"/>
      <c r="R185" s="761"/>
      <c r="S185" s="761"/>
      <c r="T185" s="761"/>
      <c r="U185" s="761"/>
      <c r="V185" s="761"/>
      <c r="W185" s="761"/>
      <c r="X185" s="761"/>
      <c r="Y185" s="761"/>
      <c r="Z185" s="761"/>
      <c r="AA185" s="761"/>
      <c r="AB185" s="761"/>
      <c r="AC185" s="761"/>
      <c r="AD185" s="761"/>
      <c r="AE185" s="761"/>
      <c r="AF185" s="761"/>
      <c r="AG185" s="761"/>
      <c r="AH185" s="761"/>
      <c r="AI185" s="761"/>
      <c r="AJ185" s="761"/>
      <c r="AK185" s="761"/>
      <c r="AL185" s="1836"/>
      <c r="AM185" s="761"/>
      <c r="AN185" s="761"/>
      <c r="AO185" s="761"/>
      <c r="AP185" s="761"/>
      <c r="AQ185" s="761"/>
      <c r="AR185" s="761"/>
      <c r="AS185" s="761"/>
      <c r="AT185" s="761"/>
      <c r="AU185" s="761"/>
      <c r="AV185" s="761"/>
      <c r="AW185" s="761"/>
      <c r="AX185" s="761"/>
    </row>
    <row r="187" spans="2:50" x14ac:dyDescent="0.15">
      <c r="C187" t="s">
        <v>1151</v>
      </c>
      <c r="D187" t="s">
        <v>1159</v>
      </c>
    </row>
    <row r="188" spans="2:50" ht="34.549999999999997" customHeight="1" x14ac:dyDescent="0.15">
      <c r="B188" s="749"/>
      <c r="C188" s="749"/>
      <c r="D188" s="750" t="s">
        <v>1135</v>
      </c>
      <c r="E188" s="750"/>
      <c r="F188" s="750"/>
      <c r="G188" s="750"/>
      <c r="H188" s="750"/>
      <c r="I188" s="750"/>
      <c r="J188" s="750"/>
      <c r="K188" s="750"/>
      <c r="L188" s="750"/>
      <c r="M188" s="750"/>
      <c r="N188" s="750" t="s">
        <v>1136</v>
      </c>
      <c r="O188" s="750"/>
      <c r="P188" s="750"/>
      <c r="Q188" s="750"/>
      <c r="R188" s="750"/>
      <c r="S188" s="750"/>
      <c r="T188" s="750"/>
      <c r="U188" s="750"/>
      <c r="V188" s="750"/>
      <c r="W188" s="750"/>
      <c r="X188" s="750"/>
      <c r="Y188" s="750"/>
      <c r="Z188" s="750"/>
      <c r="AA188" s="750"/>
      <c r="AB188" s="750"/>
      <c r="AC188" s="750"/>
      <c r="AD188" s="750"/>
      <c r="AE188" s="750"/>
      <c r="AF188" s="750"/>
      <c r="AG188" s="750"/>
      <c r="AH188" s="750"/>
      <c r="AI188" s="750"/>
      <c r="AJ188" s="750"/>
      <c r="AK188" s="750"/>
      <c r="AL188" s="751" t="s">
        <v>1137</v>
      </c>
      <c r="AM188" s="750"/>
      <c r="AN188" s="750"/>
      <c r="AO188" s="750"/>
      <c r="AP188" s="750"/>
      <c r="AQ188" s="750"/>
      <c r="AR188" s="750" t="s">
        <v>87</v>
      </c>
      <c r="AS188" s="750"/>
      <c r="AT188" s="750"/>
      <c r="AU188" s="750"/>
      <c r="AV188" s="750" t="s">
        <v>88</v>
      </c>
      <c r="AW188" s="750"/>
      <c r="AX188" s="750"/>
    </row>
    <row r="189" spans="2:50" s="1" customFormat="1" ht="24.05" customHeight="1" x14ac:dyDescent="0.15">
      <c r="B189" s="1843">
        <v>1</v>
      </c>
      <c r="C189" s="1843">
        <v>1</v>
      </c>
      <c r="D189" s="1887" t="s">
        <v>1160</v>
      </c>
      <c r="E189" s="1887"/>
      <c r="F189" s="1887"/>
      <c r="G189" s="1887"/>
      <c r="H189" s="1887"/>
      <c r="I189" s="1887"/>
      <c r="J189" s="1887"/>
      <c r="K189" s="1887"/>
      <c r="L189" s="1887"/>
      <c r="M189" s="1887"/>
      <c r="N189" s="1888" t="s">
        <v>1161</v>
      </c>
      <c r="O189" s="1888"/>
      <c r="P189" s="1888"/>
      <c r="Q189" s="1888"/>
      <c r="R189" s="1888"/>
      <c r="S189" s="1888"/>
      <c r="T189" s="1888"/>
      <c r="U189" s="1888"/>
      <c r="V189" s="1888"/>
      <c r="W189" s="1888"/>
      <c r="X189" s="1888"/>
      <c r="Y189" s="1888"/>
      <c r="Z189" s="1888"/>
      <c r="AA189" s="1888"/>
      <c r="AB189" s="1888"/>
      <c r="AC189" s="1888"/>
      <c r="AD189" s="1888"/>
      <c r="AE189" s="1888"/>
      <c r="AF189" s="1888"/>
      <c r="AG189" s="1888"/>
      <c r="AH189" s="1888"/>
      <c r="AI189" s="1888"/>
      <c r="AJ189" s="1888"/>
      <c r="AK189" s="1888"/>
      <c r="AL189" s="1889">
        <v>171</v>
      </c>
      <c r="AM189" s="1890"/>
      <c r="AN189" s="1890"/>
      <c r="AO189" s="1890"/>
      <c r="AP189" s="1890"/>
      <c r="AQ189" s="1890"/>
      <c r="AR189" s="1891"/>
      <c r="AS189" s="1891"/>
      <c r="AT189" s="1891"/>
      <c r="AU189" s="1891"/>
      <c r="AV189" s="1891"/>
      <c r="AW189" s="1891"/>
      <c r="AX189" s="1891"/>
    </row>
    <row r="190" spans="2:50" s="1" customFormat="1" ht="24.05" customHeight="1" x14ac:dyDescent="0.15">
      <c r="B190" s="154"/>
      <c r="C190" s="155"/>
      <c r="D190" s="168"/>
      <c r="E190" s="169"/>
      <c r="F190" s="169"/>
      <c r="G190" s="169"/>
      <c r="H190" s="169"/>
      <c r="I190" s="169"/>
      <c r="J190" s="169"/>
      <c r="K190" s="169"/>
      <c r="L190" s="169"/>
      <c r="M190" s="170"/>
      <c r="N190" s="159"/>
      <c r="O190" s="160" t="s">
        <v>1162</v>
      </c>
      <c r="P190" s="160"/>
      <c r="Q190" s="160"/>
      <c r="R190" s="160"/>
      <c r="S190" s="160"/>
      <c r="T190" s="160"/>
      <c r="U190" s="160"/>
      <c r="V190" s="160"/>
      <c r="W190" s="160"/>
      <c r="X190" s="160"/>
      <c r="Y190" s="160"/>
      <c r="Z190" s="160"/>
      <c r="AA190" s="160"/>
      <c r="AB190" s="160"/>
      <c r="AC190" s="160"/>
      <c r="AD190" s="160"/>
      <c r="AE190" s="160"/>
      <c r="AF190" s="160"/>
      <c r="AG190" s="160"/>
      <c r="AH190" s="160"/>
      <c r="AI190" s="160"/>
      <c r="AJ190" s="160"/>
      <c r="AK190" s="161"/>
      <c r="AL190" s="1892">
        <v>28</v>
      </c>
      <c r="AM190" s="1893"/>
      <c r="AN190" s="1893"/>
      <c r="AO190" s="1893"/>
      <c r="AP190" s="1893"/>
      <c r="AQ190" s="1893"/>
      <c r="AR190" s="1872">
        <v>3</v>
      </c>
      <c r="AS190" s="1872"/>
      <c r="AT190" s="1872"/>
      <c r="AU190" s="1872"/>
      <c r="AV190" s="1894">
        <v>0.99570000000000003</v>
      </c>
      <c r="AW190" s="1894"/>
      <c r="AX190" s="1894"/>
    </row>
    <row r="191" spans="2:50" s="1" customFormat="1" ht="24.05" customHeight="1" x14ac:dyDescent="0.15">
      <c r="B191" s="154"/>
      <c r="C191" s="155"/>
      <c r="D191" s="168"/>
      <c r="E191" s="169"/>
      <c r="F191" s="169"/>
      <c r="G191" s="169"/>
      <c r="H191" s="169"/>
      <c r="I191" s="169"/>
      <c r="J191" s="169"/>
      <c r="K191" s="169"/>
      <c r="L191" s="169"/>
      <c r="M191" s="170"/>
      <c r="N191" s="171"/>
      <c r="O191" s="172" t="s">
        <v>1163</v>
      </c>
      <c r="P191" s="172"/>
      <c r="Q191" s="172"/>
      <c r="R191" s="172"/>
      <c r="S191" s="172"/>
      <c r="T191" s="172"/>
      <c r="U191" s="172"/>
      <c r="V191" s="172"/>
      <c r="W191" s="172"/>
      <c r="X191" s="172"/>
      <c r="Y191" s="172"/>
      <c r="Z191" s="172"/>
      <c r="AA191" s="172"/>
      <c r="AB191" s="172"/>
      <c r="AC191" s="172"/>
      <c r="AD191" s="172"/>
      <c r="AE191" s="172"/>
      <c r="AF191" s="172"/>
      <c r="AG191" s="172"/>
      <c r="AH191" s="172"/>
      <c r="AI191" s="172"/>
      <c r="AJ191" s="172"/>
      <c r="AK191" s="173"/>
      <c r="AL191" s="1895">
        <v>23</v>
      </c>
      <c r="AM191" s="1896"/>
      <c r="AN191" s="1896"/>
      <c r="AO191" s="1896"/>
      <c r="AP191" s="1896"/>
      <c r="AQ191" s="1896"/>
      <c r="AR191" s="1897" t="s">
        <v>1127</v>
      </c>
      <c r="AS191" s="1897"/>
      <c r="AT191" s="1897"/>
      <c r="AU191" s="1897"/>
      <c r="AV191" s="1898">
        <v>0.9889</v>
      </c>
      <c r="AW191" s="1898"/>
      <c r="AX191" s="1898"/>
    </row>
    <row r="192" spans="2:50" s="1" customFormat="1" ht="24.05" customHeight="1" x14ac:dyDescent="0.15">
      <c r="B192" s="154"/>
      <c r="C192" s="155"/>
      <c r="D192" s="168"/>
      <c r="E192" s="169"/>
      <c r="F192" s="169"/>
      <c r="G192" s="169"/>
      <c r="H192" s="169"/>
      <c r="I192" s="169"/>
      <c r="J192" s="169"/>
      <c r="K192" s="169"/>
      <c r="L192" s="169"/>
      <c r="M192" s="170"/>
      <c r="N192" s="159"/>
      <c r="O192" s="160" t="s">
        <v>1164</v>
      </c>
      <c r="P192" s="160"/>
      <c r="Q192" s="160"/>
      <c r="R192" s="160"/>
      <c r="S192" s="160"/>
      <c r="T192" s="160"/>
      <c r="U192" s="160"/>
      <c r="V192" s="160"/>
      <c r="W192" s="160"/>
      <c r="X192" s="160"/>
      <c r="Y192" s="160"/>
      <c r="Z192" s="160"/>
      <c r="AA192" s="160"/>
      <c r="AB192" s="160"/>
      <c r="AC192" s="160"/>
      <c r="AD192" s="160"/>
      <c r="AE192" s="160"/>
      <c r="AF192" s="160"/>
      <c r="AG192" s="160"/>
      <c r="AH192" s="160"/>
      <c r="AI192" s="160"/>
      <c r="AJ192" s="160"/>
      <c r="AK192" s="161"/>
      <c r="AL192" s="1892">
        <v>19</v>
      </c>
      <c r="AM192" s="1893"/>
      <c r="AN192" s="1893"/>
      <c r="AO192" s="1893"/>
      <c r="AP192" s="1893"/>
      <c r="AQ192" s="1893"/>
      <c r="AR192" s="1872" t="s">
        <v>1127</v>
      </c>
      <c r="AS192" s="1872"/>
      <c r="AT192" s="1872"/>
      <c r="AU192" s="1872"/>
      <c r="AV192" s="1894">
        <v>0.99299999999999999</v>
      </c>
      <c r="AW192" s="1894"/>
      <c r="AX192" s="1894"/>
    </row>
    <row r="193" spans="2:50" s="1" customFormat="1" ht="24.05" customHeight="1" x14ac:dyDescent="0.15">
      <c r="B193" s="154"/>
      <c r="C193" s="155"/>
      <c r="D193" s="168"/>
      <c r="E193" s="169"/>
      <c r="F193" s="169"/>
      <c r="G193" s="169"/>
      <c r="H193" s="169"/>
      <c r="I193" s="169"/>
      <c r="J193" s="169"/>
      <c r="K193" s="169"/>
      <c r="L193" s="169"/>
      <c r="M193" s="170"/>
      <c r="N193" s="159"/>
      <c r="O193" s="160" t="s">
        <v>1165</v>
      </c>
      <c r="P193" s="160"/>
      <c r="Q193" s="160"/>
      <c r="R193" s="160"/>
      <c r="S193" s="160"/>
      <c r="T193" s="160"/>
      <c r="U193" s="160"/>
      <c r="V193" s="160"/>
      <c r="W193" s="160"/>
      <c r="X193" s="160"/>
      <c r="Y193" s="160"/>
      <c r="Z193" s="160"/>
      <c r="AA193" s="160"/>
      <c r="AB193" s="160"/>
      <c r="AC193" s="160"/>
      <c r="AD193" s="160"/>
      <c r="AE193" s="160"/>
      <c r="AF193" s="160"/>
      <c r="AG193" s="160"/>
      <c r="AH193" s="160"/>
      <c r="AI193" s="160"/>
      <c r="AJ193" s="160"/>
      <c r="AK193" s="161"/>
      <c r="AL193" s="1892">
        <v>17</v>
      </c>
      <c r="AM193" s="1893"/>
      <c r="AN193" s="1893"/>
      <c r="AO193" s="1893"/>
      <c r="AP193" s="1893"/>
      <c r="AQ193" s="1893"/>
      <c r="AR193" s="1872">
        <v>3</v>
      </c>
      <c r="AS193" s="1872"/>
      <c r="AT193" s="1872"/>
      <c r="AU193" s="1872"/>
      <c r="AV193" s="1894">
        <v>0.96740000000000004</v>
      </c>
      <c r="AW193" s="1894"/>
      <c r="AX193" s="1894"/>
    </row>
    <row r="194" spans="2:50" s="1" customFormat="1" ht="24.05" customHeight="1" x14ac:dyDescent="0.15">
      <c r="B194" s="154"/>
      <c r="C194" s="155"/>
      <c r="D194" s="168"/>
      <c r="E194" s="169"/>
      <c r="F194" s="169"/>
      <c r="G194" s="169"/>
      <c r="H194" s="169"/>
      <c r="I194" s="169"/>
      <c r="J194" s="169"/>
      <c r="K194" s="169"/>
      <c r="L194" s="169"/>
      <c r="M194" s="170"/>
      <c r="N194" s="159"/>
      <c r="O194" s="160" t="s">
        <v>1166</v>
      </c>
      <c r="P194" s="160"/>
      <c r="Q194" s="160"/>
      <c r="R194" s="160"/>
      <c r="S194" s="160"/>
      <c r="T194" s="160"/>
      <c r="U194" s="160"/>
      <c r="V194" s="160"/>
      <c r="W194" s="160"/>
      <c r="X194" s="160"/>
      <c r="Y194" s="160"/>
      <c r="Z194" s="160"/>
      <c r="AA194" s="160"/>
      <c r="AB194" s="160"/>
      <c r="AC194" s="160"/>
      <c r="AD194" s="160"/>
      <c r="AE194" s="160"/>
      <c r="AF194" s="160"/>
      <c r="AG194" s="160"/>
      <c r="AH194" s="160"/>
      <c r="AI194" s="160"/>
      <c r="AJ194" s="160"/>
      <c r="AK194" s="161"/>
      <c r="AL194" s="1892">
        <v>17</v>
      </c>
      <c r="AM194" s="1893"/>
      <c r="AN194" s="1893"/>
      <c r="AO194" s="1893"/>
      <c r="AP194" s="1893"/>
      <c r="AQ194" s="1893"/>
      <c r="AR194" s="1872">
        <v>3</v>
      </c>
      <c r="AS194" s="1872"/>
      <c r="AT194" s="1872"/>
      <c r="AU194" s="1872"/>
      <c r="AV194" s="1894">
        <v>0.99809999999999999</v>
      </c>
      <c r="AW194" s="1894"/>
      <c r="AX194" s="1894"/>
    </row>
    <row r="195" spans="2:50" s="1" customFormat="1" ht="24.05" customHeight="1" x14ac:dyDescent="0.15">
      <c r="B195" s="154"/>
      <c r="C195" s="155"/>
      <c r="D195" s="168"/>
      <c r="E195" s="169"/>
      <c r="F195" s="169"/>
      <c r="G195" s="169"/>
      <c r="H195" s="169"/>
      <c r="I195" s="169"/>
      <c r="J195" s="169"/>
      <c r="K195" s="169"/>
      <c r="L195" s="169"/>
      <c r="M195" s="170"/>
      <c r="N195" s="159"/>
      <c r="O195" s="160" t="s">
        <v>1167</v>
      </c>
      <c r="P195" s="160"/>
      <c r="Q195" s="160"/>
      <c r="R195" s="160"/>
      <c r="S195" s="160"/>
      <c r="T195" s="160"/>
      <c r="U195" s="160"/>
      <c r="V195" s="160"/>
      <c r="W195" s="160"/>
      <c r="X195" s="160"/>
      <c r="Y195" s="160"/>
      <c r="Z195" s="160"/>
      <c r="AA195" s="160"/>
      <c r="AB195" s="160"/>
      <c r="AC195" s="160"/>
      <c r="AD195" s="160"/>
      <c r="AE195" s="160"/>
      <c r="AF195" s="160"/>
      <c r="AG195" s="160"/>
      <c r="AH195" s="160"/>
      <c r="AI195" s="160"/>
      <c r="AJ195" s="160"/>
      <c r="AK195" s="161"/>
      <c r="AL195" s="1892">
        <v>12</v>
      </c>
      <c r="AM195" s="1893"/>
      <c r="AN195" s="1893"/>
      <c r="AO195" s="1893"/>
      <c r="AP195" s="1893"/>
      <c r="AQ195" s="1893"/>
      <c r="AR195" s="1872">
        <v>3</v>
      </c>
      <c r="AS195" s="1872"/>
      <c r="AT195" s="1872"/>
      <c r="AU195" s="1872"/>
      <c r="AV195" s="1894">
        <v>0.98699999999999999</v>
      </c>
      <c r="AW195" s="1894"/>
      <c r="AX195" s="1894"/>
    </row>
    <row r="196" spans="2:50" s="1" customFormat="1" ht="24.05" customHeight="1" x14ac:dyDescent="0.15">
      <c r="B196" s="154"/>
      <c r="C196" s="155"/>
      <c r="D196" s="168"/>
      <c r="E196" s="169"/>
      <c r="F196" s="169"/>
      <c r="G196" s="169"/>
      <c r="H196" s="169"/>
      <c r="I196" s="169"/>
      <c r="J196" s="169"/>
      <c r="K196" s="169"/>
      <c r="L196" s="169"/>
      <c r="M196" s="170"/>
      <c r="N196" s="159"/>
      <c r="O196" s="160" t="s">
        <v>1168</v>
      </c>
      <c r="P196" s="160"/>
      <c r="Q196" s="160"/>
      <c r="R196" s="160"/>
      <c r="S196" s="160"/>
      <c r="T196" s="160"/>
      <c r="U196" s="160"/>
      <c r="V196" s="160"/>
      <c r="W196" s="160"/>
      <c r="X196" s="160"/>
      <c r="Y196" s="160"/>
      <c r="Z196" s="160"/>
      <c r="AA196" s="160"/>
      <c r="AB196" s="160"/>
      <c r="AC196" s="160"/>
      <c r="AD196" s="160"/>
      <c r="AE196" s="160"/>
      <c r="AF196" s="160"/>
      <c r="AG196" s="160"/>
      <c r="AH196" s="160"/>
      <c r="AI196" s="160"/>
      <c r="AJ196" s="160"/>
      <c r="AK196" s="161"/>
      <c r="AL196" s="1892">
        <v>10</v>
      </c>
      <c r="AM196" s="1893"/>
      <c r="AN196" s="1893"/>
      <c r="AO196" s="1893"/>
      <c r="AP196" s="1893"/>
      <c r="AQ196" s="1893"/>
      <c r="AR196" s="1872">
        <v>3</v>
      </c>
      <c r="AS196" s="1872"/>
      <c r="AT196" s="1872"/>
      <c r="AU196" s="1872"/>
      <c r="AV196" s="1894">
        <v>0.98680000000000001</v>
      </c>
      <c r="AW196" s="1894"/>
      <c r="AX196" s="1894"/>
    </row>
    <row r="197" spans="2:50" s="1" customFormat="1" ht="24.05" customHeight="1" x14ac:dyDescent="0.15">
      <c r="B197" s="154"/>
      <c r="C197" s="155"/>
      <c r="D197" s="168"/>
      <c r="E197" s="169"/>
      <c r="F197" s="169"/>
      <c r="G197" s="169"/>
      <c r="H197" s="169"/>
      <c r="I197" s="169"/>
      <c r="J197" s="169"/>
      <c r="K197" s="169"/>
      <c r="L197" s="169"/>
      <c r="M197" s="170"/>
      <c r="N197" s="159"/>
      <c r="O197" s="160" t="s">
        <v>1169</v>
      </c>
      <c r="P197" s="160"/>
      <c r="Q197" s="160"/>
      <c r="R197" s="160"/>
      <c r="S197" s="160"/>
      <c r="T197" s="160"/>
      <c r="U197" s="160"/>
      <c r="V197" s="160"/>
      <c r="W197" s="160"/>
      <c r="X197" s="160"/>
      <c r="Y197" s="160"/>
      <c r="Z197" s="160"/>
      <c r="AA197" s="160"/>
      <c r="AB197" s="160"/>
      <c r="AC197" s="160"/>
      <c r="AD197" s="160"/>
      <c r="AE197" s="160"/>
      <c r="AF197" s="160"/>
      <c r="AG197" s="160"/>
      <c r="AH197" s="160"/>
      <c r="AI197" s="160"/>
      <c r="AJ197" s="160"/>
      <c r="AK197" s="161"/>
      <c r="AL197" s="1892">
        <v>8</v>
      </c>
      <c r="AM197" s="1893"/>
      <c r="AN197" s="1893"/>
      <c r="AO197" s="1893"/>
      <c r="AP197" s="1893"/>
      <c r="AQ197" s="1893"/>
      <c r="AR197" s="1872">
        <v>3</v>
      </c>
      <c r="AS197" s="1872"/>
      <c r="AT197" s="1872"/>
      <c r="AU197" s="1872"/>
      <c r="AV197" s="1894">
        <v>0.98780000000000001</v>
      </c>
      <c r="AW197" s="1894"/>
      <c r="AX197" s="1894"/>
    </row>
    <row r="198" spans="2:50" s="1" customFormat="1" ht="24.05" customHeight="1" x14ac:dyDescent="0.15">
      <c r="B198" s="154"/>
      <c r="C198" s="155"/>
      <c r="D198" s="168"/>
      <c r="E198" s="169"/>
      <c r="F198" s="169"/>
      <c r="G198" s="169"/>
      <c r="H198" s="169"/>
      <c r="I198" s="169"/>
      <c r="J198" s="169"/>
      <c r="K198" s="169"/>
      <c r="L198" s="169"/>
      <c r="M198" s="170"/>
      <c r="N198" s="159"/>
      <c r="O198" s="160" t="s">
        <v>1170</v>
      </c>
      <c r="P198" s="160"/>
      <c r="Q198" s="160"/>
      <c r="R198" s="160"/>
      <c r="S198" s="160"/>
      <c r="T198" s="160"/>
      <c r="U198" s="160"/>
      <c r="V198" s="160"/>
      <c r="W198" s="160"/>
      <c r="X198" s="160"/>
      <c r="Y198" s="160"/>
      <c r="Z198" s="160"/>
      <c r="AA198" s="160"/>
      <c r="AB198" s="160"/>
      <c r="AC198" s="160"/>
      <c r="AD198" s="160"/>
      <c r="AE198" s="160"/>
      <c r="AF198" s="160"/>
      <c r="AG198" s="160"/>
      <c r="AH198" s="160"/>
      <c r="AI198" s="160"/>
      <c r="AJ198" s="160"/>
      <c r="AK198" s="161"/>
      <c r="AL198" s="1892">
        <v>8</v>
      </c>
      <c r="AM198" s="1893"/>
      <c r="AN198" s="1893"/>
      <c r="AO198" s="1893"/>
      <c r="AP198" s="1893"/>
      <c r="AQ198" s="1893"/>
      <c r="AR198" s="1872">
        <v>3</v>
      </c>
      <c r="AS198" s="1872"/>
      <c r="AT198" s="1872"/>
      <c r="AU198" s="1872"/>
      <c r="AV198" s="1894">
        <v>0.93869999999999998</v>
      </c>
      <c r="AW198" s="1894"/>
      <c r="AX198" s="1894"/>
    </row>
    <row r="199" spans="2:50" s="1" customFormat="1" ht="24.05" customHeight="1" x14ac:dyDescent="0.15">
      <c r="B199" s="154"/>
      <c r="C199" s="155"/>
      <c r="D199" s="168"/>
      <c r="E199" s="169"/>
      <c r="F199" s="169"/>
      <c r="G199" s="169"/>
      <c r="H199" s="169"/>
      <c r="I199" s="169"/>
      <c r="J199" s="169"/>
      <c r="K199" s="169"/>
      <c r="L199" s="169"/>
      <c r="M199" s="170"/>
      <c r="N199" s="159"/>
      <c r="O199" s="160" t="s">
        <v>1171</v>
      </c>
      <c r="P199" s="160"/>
      <c r="Q199" s="160"/>
      <c r="R199" s="160"/>
      <c r="S199" s="160"/>
      <c r="T199" s="160"/>
      <c r="U199" s="160"/>
      <c r="V199" s="160"/>
      <c r="W199" s="160"/>
      <c r="X199" s="160"/>
      <c r="Y199" s="160"/>
      <c r="Z199" s="160"/>
      <c r="AA199" s="160"/>
      <c r="AB199" s="160"/>
      <c r="AC199" s="160"/>
      <c r="AD199" s="160"/>
      <c r="AE199" s="160"/>
      <c r="AF199" s="160"/>
      <c r="AG199" s="160"/>
      <c r="AH199" s="160"/>
      <c r="AI199" s="160"/>
      <c r="AJ199" s="160"/>
      <c r="AK199" s="161"/>
      <c r="AL199" s="1892">
        <v>7</v>
      </c>
      <c r="AM199" s="1893"/>
      <c r="AN199" s="1893"/>
      <c r="AO199" s="1893"/>
      <c r="AP199" s="1893"/>
      <c r="AQ199" s="1893"/>
      <c r="AR199" s="1872">
        <v>3</v>
      </c>
      <c r="AS199" s="1872"/>
      <c r="AT199" s="1872"/>
      <c r="AU199" s="1872"/>
      <c r="AV199" s="1894">
        <v>0.99460000000000004</v>
      </c>
      <c r="AW199" s="1894"/>
      <c r="AX199" s="1894"/>
    </row>
    <row r="200" spans="2:50" s="1" customFormat="1" ht="24.05" customHeight="1" x14ac:dyDescent="0.15">
      <c r="B200" s="154"/>
      <c r="C200" s="155"/>
      <c r="D200" s="168"/>
      <c r="E200" s="169"/>
      <c r="F200" s="169"/>
      <c r="G200" s="169"/>
      <c r="H200" s="169"/>
      <c r="I200" s="169"/>
      <c r="J200" s="169"/>
      <c r="K200" s="169"/>
      <c r="L200" s="169"/>
      <c r="M200" s="170"/>
      <c r="N200" s="159"/>
      <c r="O200" s="160" t="s">
        <v>1172</v>
      </c>
      <c r="P200" s="160"/>
      <c r="Q200" s="160"/>
      <c r="R200" s="160"/>
      <c r="S200" s="160"/>
      <c r="T200" s="160"/>
      <c r="U200" s="160"/>
      <c r="V200" s="160"/>
      <c r="W200" s="160"/>
      <c r="X200" s="160"/>
      <c r="Y200" s="160"/>
      <c r="Z200" s="160"/>
      <c r="AA200" s="160"/>
      <c r="AB200" s="160"/>
      <c r="AC200" s="160"/>
      <c r="AD200" s="160"/>
      <c r="AE200" s="160"/>
      <c r="AF200" s="160"/>
      <c r="AG200" s="160"/>
      <c r="AH200" s="160"/>
      <c r="AI200" s="160"/>
      <c r="AJ200" s="160"/>
      <c r="AK200" s="161"/>
      <c r="AL200" s="1892">
        <v>6</v>
      </c>
      <c r="AM200" s="1893"/>
      <c r="AN200" s="1893"/>
      <c r="AO200" s="1893"/>
      <c r="AP200" s="1893"/>
      <c r="AQ200" s="1893"/>
      <c r="AR200" s="1872">
        <v>3</v>
      </c>
      <c r="AS200" s="1872"/>
      <c r="AT200" s="1872"/>
      <c r="AU200" s="1872"/>
      <c r="AV200" s="1894">
        <v>0.98299999999999998</v>
      </c>
      <c r="AW200" s="1894"/>
      <c r="AX200" s="1894"/>
    </row>
    <row r="201" spans="2:50" s="1" customFormat="1" ht="24.05" customHeight="1" x14ac:dyDescent="0.15">
      <c r="B201" s="154"/>
      <c r="C201" s="155"/>
      <c r="D201" s="168"/>
      <c r="E201" s="169"/>
      <c r="F201" s="169"/>
      <c r="G201" s="169"/>
      <c r="H201" s="169"/>
      <c r="I201" s="169"/>
      <c r="J201" s="169"/>
      <c r="K201" s="169"/>
      <c r="L201" s="169"/>
      <c r="M201" s="170"/>
      <c r="N201" s="159"/>
      <c r="O201" s="160" t="s">
        <v>1173</v>
      </c>
      <c r="P201" s="160"/>
      <c r="Q201" s="160"/>
      <c r="R201" s="160"/>
      <c r="S201" s="160"/>
      <c r="T201" s="160"/>
      <c r="U201" s="160"/>
      <c r="V201" s="160"/>
      <c r="W201" s="160"/>
      <c r="X201" s="160"/>
      <c r="Y201" s="160"/>
      <c r="Z201" s="160"/>
      <c r="AA201" s="160"/>
      <c r="AB201" s="160"/>
      <c r="AC201" s="160"/>
      <c r="AD201" s="160"/>
      <c r="AE201" s="160"/>
      <c r="AF201" s="160"/>
      <c r="AG201" s="160"/>
      <c r="AH201" s="160"/>
      <c r="AI201" s="160"/>
      <c r="AJ201" s="160"/>
      <c r="AK201" s="161"/>
      <c r="AL201" s="1892">
        <v>5</v>
      </c>
      <c r="AM201" s="1893"/>
      <c r="AN201" s="1893"/>
      <c r="AO201" s="1893"/>
      <c r="AP201" s="1893"/>
      <c r="AQ201" s="1893"/>
      <c r="AR201" s="1872">
        <v>3</v>
      </c>
      <c r="AS201" s="1872"/>
      <c r="AT201" s="1872"/>
      <c r="AU201" s="1872"/>
      <c r="AV201" s="1894">
        <v>0.96</v>
      </c>
      <c r="AW201" s="1894"/>
      <c r="AX201" s="1894"/>
    </row>
    <row r="202" spans="2:50" s="1" customFormat="1" ht="24.05" customHeight="1" x14ac:dyDescent="0.15">
      <c r="B202" s="154"/>
      <c r="C202" s="155"/>
      <c r="D202" s="168"/>
      <c r="E202" s="169"/>
      <c r="F202" s="169"/>
      <c r="G202" s="169"/>
      <c r="H202" s="169"/>
      <c r="I202" s="169"/>
      <c r="J202" s="169"/>
      <c r="K202" s="169"/>
      <c r="L202" s="169"/>
      <c r="M202" s="170"/>
      <c r="N202" s="159"/>
      <c r="O202" s="160" t="s">
        <v>1174</v>
      </c>
      <c r="P202" s="160"/>
      <c r="Q202" s="160"/>
      <c r="R202" s="160"/>
      <c r="S202" s="160"/>
      <c r="T202" s="160"/>
      <c r="U202" s="160"/>
      <c r="V202" s="160"/>
      <c r="W202" s="160"/>
      <c r="X202" s="160"/>
      <c r="Y202" s="160"/>
      <c r="Z202" s="160"/>
      <c r="AA202" s="160"/>
      <c r="AB202" s="160"/>
      <c r="AC202" s="160"/>
      <c r="AD202" s="160"/>
      <c r="AE202" s="160"/>
      <c r="AF202" s="160"/>
      <c r="AG202" s="160"/>
      <c r="AH202" s="160"/>
      <c r="AI202" s="160"/>
      <c r="AJ202" s="160"/>
      <c r="AK202" s="161"/>
      <c r="AL202" s="1892">
        <v>4</v>
      </c>
      <c r="AM202" s="1893"/>
      <c r="AN202" s="1893"/>
      <c r="AO202" s="1893"/>
      <c r="AP202" s="1893"/>
      <c r="AQ202" s="1893"/>
      <c r="AR202" s="1872" t="s">
        <v>1127</v>
      </c>
      <c r="AS202" s="1872"/>
      <c r="AT202" s="1872"/>
      <c r="AU202" s="1872"/>
      <c r="AV202" s="1894">
        <v>1</v>
      </c>
      <c r="AW202" s="1894"/>
      <c r="AX202" s="1894"/>
    </row>
    <row r="203" spans="2:50" s="1" customFormat="1" ht="24.05" customHeight="1" x14ac:dyDescent="0.15">
      <c r="B203" s="154"/>
      <c r="C203" s="155"/>
      <c r="D203" s="168"/>
      <c r="E203" s="169"/>
      <c r="F203" s="169"/>
      <c r="G203" s="169"/>
      <c r="H203" s="169"/>
      <c r="I203" s="169"/>
      <c r="J203" s="169"/>
      <c r="K203" s="169"/>
      <c r="L203" s="169"/>
      <c r="M203" s="170"/>
      <c r="N203" s="159"/>
      <c r="O203" s="160" t="s">
        <v>1175</v>
      </c>
      <c r="P203" s="160"/>
      <c r="Q203" s="160"/>
      <c r="R203" s="160"/>
      <c r="S203" s="160"/>
      <c r="T203" s="160"/>
      <c r="U203" s="160"/>
      <c r="V203" s="160"/>
      <c r="W203" s="160"/>
      <c r="X203" s="160"/>
      <c r="Y203" s="160"/>
      <c r="Z203" s="160"/>
      <c r="AA203" s="160"/>
      <c r="AB203" s="160"/>
      <c r="AC203" s="160"/>
      <c r="AD203" s="160"/>
      <c r="AE203" s="160"/>
      <c r="AF203" s="160"/>
      <c r="AG203" s="160"/>
      <c r="AH203" s="160"/>
      <c r="AI203" s="160"/>
      <c r="AJ203" s="160"/>
      <c r="AK203" s="161"/>
      <c r="AL203" s="1892">
        <v>2</v>
      </c>
      <c r="AM203" s="1893"/>
      <c r="AN203" s="1893"/>
      <c r="AO203" s="1893"/>
      <c r="AP203" s="1893"/>
      <c r="AQ203" s="1893"/>
      <c r="AR203" s="1872" t="s">
        <v>1127</v>
      </c>
      <c r="AS203" s="1872"/>
      <c r="AT203" s="1872"/>
      <c r="AU203" s="1872"/>
      <c r="AV203" s="1894">
        <v>1</v>
      </c>
      <c r="AW203" s="1894"/>
      <c r="AX203" s="1894"/>
    </row>
    <row r="204" spans="2:50" s="1" customFormat="1" ht="24.05" customHeight="1" x14ac:dyDescent="0.15">
      <c r="B204" s="154"/>
      <c r="C204" s="155"/>
      <c r="D204" s="168"/>
      <c r="E204" s="169"/>
      <c r="F204" s="169"/>
      <c r="G204" s="169"/>
      <c r="H204" s="169"/>
      <c r="I204" s="169"/>
      <c r="J204" s="169"/>
      <c r="K204" s="169"/>
      <c r="L204" s="169"/>
      <c r="M204" s="170"/>
      <c r="N204" s="159"/>
      <c r="O204" s="160" t="s">
        <v>1176</v>
      </c>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1"/>
      <c r="AL204" s="1892">
        <v>2</v>
      </c>
      <c r="AM204" s="1893"/>
      <c r="AN204" s="1893"/>
      <c r="AO204" s="1893"/>
      <c r="AP204" s="1893"/>
      <c r="AQ204" s="1893"/>
      <c r="AR204" s="1872" t="s">
        <v>1127</v>
      </c>
      <c r="AS204" s="1872"/>
      <c r="AT204" s="1872"/>
      <c r="AU204" s="1872"/>
      <c r="AV204" s="1894">
        <v>1</v>
      </c>
      <c r="AW204" s="1894"/>
      <c r="AX204" s="1894"/>
    </row>
    <row r="205" spans="2:50" s="1" customFormat="1" ht="24.05" customHeight="1" x14ac:dyDescent="0.15">
      <c r="B205" s="154"/>
      <c r="C205" s="155"/>
      <c r="D205" s="168"/>
      <c r="E205" s="169"/>
      <c r="F205" s="169"/>
      <c r="G205" s="169"/>
      <c r="H205" s="169"/>
      <c r="I205" s="169"/>
      <c r="J205" s="169"/>
      <c r="K205" s="169"/>
      <c r="L205" s="169"/>
      <c r="M205" s="170"/>
      <c r="N205" s="159"/>
      <c r="O205" s="160" t="s">
        <v>1177</v>
      </c>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1"/>
      <c r="AL205" s="1892">
        <v>2</v>
      </c>
      <c r="AM205" s="1893"/>
      <c r="AN205" s="1893"/>
      <c r="AO205" s="1893"/>
      <c r="AP205" s="1893"/>
      <c r="AQ205" s="1893"/>
      <c r="AR205" s="1872" t="s">
        <v>1127</v>
      </c>
      <c r="AS205" s="1872"/>
      <c r="AT205" s="1872"/>
      <c r="AU205" s="1872"/>
      <c r="AV205" s="1894">
        <v>1</v>
      </c>
      <c r="AW205" s="1894"/>
      <c r="AX205" s="1894"/>
    </row>
    <row r="206" spans="2:50" s="1" customFormat="1" ht="24.05" customHeight="1" x14ac:dyDescent="0.15">
      <c r="B206" s="154"/>
      <c r="C206" s="155"/>
      <c r="D206" s="168"/>
      <c r="E206" s="169"/>
      <c r="F206" s="169"/>
      <c r="G206" s="169"/>
      <c r="H206" s="169"/>
      <c r="I206" s="169"/>
      <c r="J206" s="169"/>
      <c r="K206" s="169"/>
      <c r="L206" s="169"/>
      <c r="M206" s="170"/>
      <c r="N206" s="159"/>
      <c r="O206" s="160" t="s">
        <v>1178</v>
      </c>
      <c r="P206" s="160"/>
      <c r="Q206" s="160"/>
      <c r="R206" s="160"/>
      <c r="S206" s="160"/>
      <c r="T206" s="160"/>
      <c r="U206" s="160"/>
      <c r="V206" s="160"/>
      <c r="W206" s="160"/>
      <c r="X206" s="160"/>
      <c r="Y206" s="160"/>
      <c r="Z206" s="160"/>
      <c r="AA206" s="160"/>
      <c r="AB206" s="160"/>
      <c r="AC206" s="160"/>
      <c r="AD206" s="160"/>
      <c r="AE206" s="160"/>
      <c r="AF206" s="160"/>
      <c r="AG206" s="160"/>
      <c r="AH206" s="160"/>
      <c r="AI206" s="160"/>
      <c r="AJ206" s="160"/>
      <c r="AK206" s="161"/>
      <c r="AL206" s="1892">
        <v>1</v>
      </c>
      <c r="AM206" s="1893"/>
      <c r="AN206" s="1893"/>
      <c r="AO206" s="1893"/>
      <c r="AP206" s="1893"/>
      <c r="AQ206" s="1893"/>
      <c r="AR206" s="1872">
        <v>3</v>
      </c>
      <c r="AS206" s="1872"/>
      <c r="AT206" s="1872"/>
      <c r="AU206" s="1872"/>
      <c r="AV206" s="1894">
        <v>0.9728</v>
      </c>
      <c r="AW206" s="1894"/>
      <c r="AX206" s="1894"/>
    </row>
    <row r="207" spans="2:50" s="1" customFormat="1" ht="24.05" customHeight="1" x14ac:dyDescent="0.15">
      <c r="B207" s="154"/>
      <c r="C207" s="155"/>
      <c r="D207" s="168"/>
      <c r="E207" s="169"/>
      <c r="F207" s="169"/>
      <c r="G207" s="169"/>
      <c r="H207" s="169"/>
      <c r="I207" s="169"/>
      <c r="J207" s="169"/>
      <c r="K207" s="169"/>
      <c r="L207" s="169"/>
      <c r="M207" s="170"/>
      <c r="N207" s="159"/>
      <c r="O207" s="160" t="s">
        <v>1179</v>
      </c>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1"/>
      <c r="AL207" s="1900">
        <v>0.2</v>
      </c>
      <c r="AM207" s="1901"/>
      <c r="AN207" s="1901"/>
      <c r="AO207" s="1901"/>
      <c r="AP207" s="1901"/>
      <c r="AQ207" s="1901"/>
      <c r="AR207" s="1872">
        <v>3</v>
      </c>
      <c r="AS207" s="1872"/>
      <c r="AT207" s="1872"/>
      <c r="AU207" s="1872"/>
      <c r="AV207" s="1894">
        <v>0.98009999999999997</v>
      </c>
      <c r="AW207" s="1894"/>
      <c r="AX207" s="1894"/>
    </row>
    <row r="208" spans="2:50" s="1" customFormat="1" ht="24.05" customHeight="1" x14ac:dyDescent="0.15">
      <c r="B208" s="1843">
        <v>2</v>
      </c>
      <c r="C208" s="1843">
        <v>1</v>
      </c>
      <c r="D208" s="1887" t="s">
        <v>1180</v>
      </c>
      <c r="E208" s="1887"/>
      <c r="F208" s="1887"/>
      <c r="G208" s="1887"/>
      <c r="H208" s="1887"/>
      <c r="I208" s="1887"/>
      <c r="J208" s="1887"/>
      <c r="K208" s="1887"/>
      <c r="L208" s="1887"/>
      <c r="M208" s="1887"/>
      <c r="N208" s="1888" t="s">
        <v>1161</v>
      </c>
      <c r="O208" s="1888"/>
      <c r="P208" s="1888"/>
      <c r="Q208" s="1888"/>
      <c r="R208" s="1888"/>
      <c r="S208" s="1888"/>
      <c r="T208" s="1888"/>
      <c r="U208" s="1888"/>
      <c r="V208" s="1888"/>
      <c r="W208" s="1888"/>
      <c r="X208" s="1888"/>
      <c r="Y208" s="1888"/>
      <c r="Z208" s="1888"/>
      <c r="AA208" s="1888"/>
      <c r="AB208" s="1888"/>
      <c r="AC208" s="1888"/>
      <c r="AD208" s="1888"/>
      <c r="AE208" s="1888"/>
      <c r="AF208" s="1888"/>
      <c r="AG208" s="1888"/>
      <c r="AH208" s="1888"/>
      <c r="AI208" s="1888"/>
      <c r="AJ208" s="1888"/>
      <c r="AK208" s="1888"/>
      <c r="AL208" s="1889">
        <v>142</v>
      </c>
      <c r="AM208" s="1890"/>
      <c r="AN208" s="1890"/>
      <c r="AO208" s="1890"/>
      <c r="AP208" s="1890"/>
      <c r="AQ208" s="1890"/>
      <c r="AR208" s="1899"/>
      <c r="AS208" s="1899"/>
      <c r="AT208" s="1899"/>
      <c r="AU208" s="1899"/>
      <c r="AV208" s="1891"/>
      <c r="AW208" s="1891"/>
      <c r="AX208" s="1891"/>
    </row>
    <row r="209" spans="2:50" s="1" customFormat="1" ht="24.05" customHeight="1" x14ac:dyDescent="0.15">
      <c r="B209" s="154"/>
      <c r="C209" s="155"/>
      <c r="D209" s="168"/>
      <c r="E209" s="169"/>
      <c r="F209" s="169"/>
      <c r="G209" s="169"/>
      <c r="H209" s="169"/>
      <c r="I209" s="169"/>
      <c r="J209" s="169"/>
      <c r="K209" s="169"/>
      <c r="L209" s="169"/>
      <c r="M209" s="170"/>
      <c r="N209" s="159"/>
      <c r="O209" s="160" t="s">
        <v>1181</v>
      </c>
      <c r="P209" s="160"/>
      <c r="Q209" s="160"/>
      <c r="R209" s="160"/>
      <c r="S209" s="160"/>
      <c r="T209" s="160"/>
      <c r="U209" s="160"/>
      <c r="V209" s="160"/>
      <c r="W209" s="160"/>
      <c r="X209" s="160"/>
      <c r="Y209" s="160"/>
      <c r="Z209" s="160"/>
      <c r="AA209" s="160"/>
      <c r="AB209" s="160"/>
      <c r="AC209" s="160"/>
      <c r="AD209" s="160"/>
      <c r="AE209" s="160"/>
      <c r="AF209" s="160"/>
      <c r="AG209" s="160"/>
      <c r="AH209" s="160"/>
      <c r="AI209" s="160"/>
      <c r="AJ209" s="160"/>
      <c r="AK209" s="161"/>
      <c r="AL209" s="1892">
        <v>93</v>
      </c>
      <c r="AM209" s="1893"/>
      <c r="AN209" s="1893"/>
      <c r="AO209" s="1893"/>
      <c r="AP209" s="1893"/>
      <c r="AQ209" s="1893"/>
      <c r="AR209" s="1902">
        <v>5</v>
      </c>
      <c r="AS209" s="1902"/>
      <c r="AT209" s="1902"/>
      <c r="AU209" s="1902"/>
      <c r="AV209" s="1894">
        <v>0.99960000000000004</v>
      </c>
      <c r="AW209" s="1894"/>
      <c r="AX209" s="1894"/>
    </row>
    <row r="210" spans="2:50" s="1" customFormat="1" ht="24.05" customHeight="1" x14ac:dyDescent="0.15">
      <c r="B210" s="154"/>
      <c r="C210" s="155"/>
      <c r="D210" s="168"/>
      <c r="E210" s="169"/>
      <c r="F210" s="169"/>
      <c r="G210" s="169"/>
      <c r="H210" s="169"/>
      <c r="I210" s="169"/>
      <c r="J210" s="169"/>
      <c r="K210" s="169"/>
      <c r="L210" s="169"/>
      <c r="M210" s="170"/>
      <c r="N210" s="159"/>
      <c r="O210" s="160" t="s">
        <v>1182</v>
      </c>
      <c r="P210" s="160"/>
      <c r="Q210" s="160"/>
      <c r="R210" s="160"/>
      <c r="S210" s="160"/>
      <c r="T210" s="160"/>
      <c r="U210" s="160"/>
      <c r="V210" s="160"/>
      <c r="W210" s="160"/>
      <c r="X210" s="160"/>
      <c r="Y210" s="160"/>
      <c r="Z210" s="160"/>
      <c r="AA210" s="160"/>
      <c r="AB210" s="160"/>
      <c r="AC210" s="160"/>
      <c r="AD210" s="160"/>
      <c r="AE210" s="160"/>
      <c r="AF210" s="160"/>
      <c r="AG210" s="160"/>
      <c r="AH210" s="160"/>
      <c r="AI210" s="160"/>
      <c r="AJ210" s="160"/>
      <c r="AK210" s="161"/>
      <c r="AL210" s="1892">
        <v>32</v>
      </c>
      <c r="AM210" s="1893"/>
      <c r="AN210" s="1893"/>
      <c r="AO210" s="1893"/>
      <c r="AP210" s="1893"/>
      <c r="AQ210" s="1893"/>
      <c r="AR210" s="1902">
        <v>4</v>
      </c>
      <c r="AS210" s="1902"/>
      <c r="AT210" s="1902"/>
      <c r="AU210" s="1902"/>
      <c r="AV210" s="1894">
        <v>0.99809999999999999</v>
      </c>
      <c r="AW210" s="1894"/>
      <c r="AX210" s="1894"/>
    </row>
    <row r="211" spans="2:50" s="1" customFormat="1" ht="24.05" customHeight="1" x14ac:dyDescent="0.15">
      <c r="B211" s="174"/>
      <c r="C211" s="175"/>
      <c r="D211" s="176"/>
      <c r="E211" s="177"/>
      <c r="F211" s="177"/>
      <c r="G211" s="177"/>
      <c r="H211" s="177"/>
      <c r="I211" s="177"/>
      <c r="J211" s="177"/>
      <c r="K211" s="177"/>
      <c r="L211" s="177"/>
      <c r="M211" s="178"/>
      <c r="N211" s="179"/>
      <c r="O211" s="180" t="s">
        <v>1130</v>
      </c>
      <c r="P211" s="180"/>
      <c r="Q211" s="180"/>
      <c r="R211" s="180"/>
      <c r="S211" s="180"/>
      <c r="T211" s="180"/>
      <c r="U211" s="180"/>
      <c r="V211" s="180"/>
      <c r="W211" s="180"/>
      <c r="X211" s="180"/>
      <c r="Y211" s="180"/>
      <c r="Z211" s="180"/>
      <c r="AA211" s="180"/>
      <c r="AB211" s="180"/>
      <c r="AC211" s="180"/>
      <c r="AD211" s="180"/>
      <c r="AE211" s="180"/>
      <c r="AF211" s="180"/>
      <c r="AG211" s="180"/>
      <c r="AH211" s="180"/>
      <c r="AI211" s="180"/>
      <c r="AJ211" s="180"/>
      <c r="AK211" s="181"/>
      <c r="AL211" s="1909">
        <v>17</v>
      </c>
      <c r="AM211" s="1910"/>
      <c r="AN211" s="1910"/>
      <c r="AO211" s="1910"/>
      <c r="AP211" s="1910"/>
      <c r="AQ211" s="1910"/>
      <c r="AR211" s="1911">
        <v>4</v>
      </c>
      <c r="AS211" s="1911"/>
      <c r="AT211" s="1911"/>
      <c r="AU211" s="1911"/>
      <c r="AV211" s="1912">
        <v>0.998</v>
      </c>
      <c r="AW211" s="1912"/>
      <c r="AX211" s="1912"/>
    </row>
    <row r="212" spans="2:50" s="1" customFormat="1" ht="24.05" customHeight="1" x14ac:dyDescent="0.15">
      <c r="B212" s="1843">
        <v>3</v>
      </c>
      <c r="C212" s="1843">
        <v>1</v>
      </c>
      <c r="D212" s="1887" t="s">
        <v>1183</v>
      </c>
      <c r="E212" s="1887"/>
      <c r="F212" s="1887"/>
      <c r="G212" s="1887"/>
      <c r="H212" s="1887"/>
      <c r="I212" s="1887"/>
      <c r="J212" s="1887"/>
      <c r="K212" s="1887"/>
      <c r="L212" s="1887"/>
      <c r="M212" s="1887"/>
      <c r="N212" s="1888" t="s">
        <v>1161</v>
      </c>
      <c r="O212" s="1888"/>
      <c r="P212" s="1888"/>
      <c r="Q212" s="1888"/>
      <c r="R212" s="1888"/>
      <c r="S212" s="1888"/>
      <c r="T212" s="1888"/>
      <c r="U212" s="1888"/>
      <c r="V212" s="1888"/>
      <c r="W212" s="1888"/>
      <c r="X212" s="1888"/>
      <c r="Y212" s="1888"/>
      <c r="Z212" s="1888"/>
      <c r="AA212" s="1888"/>
      <c r="AB212" s="1888"/>
      <c r="AC212" s="1888"/>
      <c r="AD212" s="1888"/>
      <c r="AE212" s="1888"/>
      <c r="AF212" s="1888"/>
      <c r="AG212" s="1888"/>
      <c r="AH212" s="1888"/>
      <c r="AI212" s="1888"/>
      <c r="AJ212" s="1888"/>
      <c r="AK212" s="1888"/>
      <c r="AL212" s="1889">
        <v>80</v>
      </c>
      <c r="AM212" s="1890"/>
      <c r="AN212" s="1890"/>
      <c r="AO212" s="1890"/>
      <c r="AP212" s="1890"/>
      <c r="AQ212" s="1890"/>
      <c r="AR212" s="1899"/>
      <c r="AS212" s="1899"/>
      <c r="AT212" s="1899"/>
      <c r="AU212" s="1899"/>
      <c r="AV212" s="1891"/>
      <c r="AW212" s="1891"/>
      <c r="AX212" s="1891"/>
    </row>
    <row r="213" spans="2:50" s="1" customFormat="1" ht="24.05" customHeight="1" x14ac:dyDescent="0.15">
      <c r="B213" s="154"/>
      <c r="C213" s="155"/>
      <c r="D213" s="168"/>
      <c r="E213" s="169"/>
      <c r="F213" s="169"/>
      <c r="G213" s="169"/>
      <c r="H213" s="169"/>
      <c r="I213" s="169"/>
      <c r="J213" s="169"/>
      <c r="K213" s="169"/>
      <c r="L213" s="169"/>
      <c r="M213" s="170"/>
      <c r="N213" s="171"/>
      <c r="O213" s="172" t="s">
        <v>1162</v>
      </c>
      <c r="P213" s="172"/>
      <c r="Q213" s="172"/>
      <c r="R213" s="172"/>
      <c r="S213" s="172"/>
      <c r="T213" s="172"/>
      <c r="U213" s="172"/>
      <c r="V213" s="172"/>
      <c r="W213" s="172"/>
      <c r="X213" s="172"/>
      <c r="Y213" s="172"/>
      <c r="Z213" s="172"/>
      <c r="AA213" s="172"/>
      <c r="AB213" s="172"/>
      <c r="AC213" s="172"/>
      <c r="AD213" s="172"/>
      <c r="AE213" s="172"/>
      <c r="AF213" s="172"/>
      <c r="AG213" s="172"/>
      <c r="AH213" s="172"/>
      <c r="AI213" s="172"/>
      <c r="AJ213" s="172"/>
      <c r="AK213" s="173"/>
      <c r="AL213" s="1895">
        <v>30</v>
      </c>
      <c r="AM213" s="1896"/>
      <c r="AN213" s="1896"/>
      <c r="AO213" s="1896"/>
      <c r="AP213" s="1896"/>
      <c r="AQ213" s="1896"/>
      <c r="AR213" s="1903">
        <v>3</v>
      </c>
      <c r="AS213" s="1904"/>
      <c r="AT213" s="1904"/>
      <c r="AU213" s="1905"/>
      <c r="AV213" s="1898">
        <v>0.99099999999999999</v>
      </c>
      <c r="AW213" s="1898"/>
      <c r="AX213" s="1898"/>
    </row>
    <row r="214" spans="2:50" s="1" customFormat="1" ht="24.05" customHeight="1" x14ac:dyDescent="0.15">
      <c r="B214" s="154"/>
      <c r="C214" s="155"/>
      <c r="D214" s="168"/>
      <c r="E214" s="169"/>
      <c r="F214" s="169"/>
      <c r="G214" s="169"/>
      <c r="H214" s="169"/>
      <c r="I214" s="169"/>
      <c r="J214" s="169"/>
      <c r="K214" s="169"/>
      <c r="L214" s="169"/>
      <c r="M214" s="170"/>
      <c r="N214" s="159"/>
      <c r="O214" s="160" t="s">
        <v>1130</v>
      </c>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1"/>
      <c r="AL214" s="1892">
        <v>28</v>
      </c>
      <c r="AM214" s="1893"/>
      <c r="AN214" s="1893"/>
      <c r="AO214" s="1893"/>
      <c r="AP214" s="1893"/>
      <c r="AQ214" s="1893"/>
      <c r="AR214" s="1906">
        <v>3</v>
      </c>
      <c r="AS214" s="1907"/>
      <c r="AT214" s="1907"/>
      <c r="AU214" s="1908"/>
      <c r="AV214" s="1894">
        <v>0.99</v>
      </c>
      <c r="AW214" s="1894"/>
      <c r="AX214" s="1894"/>
    </row>
    <row r="215" spans="2:50" s="1" customFormat="1" ht="24.05" customHeight="1" x14ac:dyDescent="0.15">
      <c r="B215" s="154"/>
      <c r="C215" s="155"/>
      <c r="D215" s="168"/>
      <c r="E215" s="169"/>
      <c r="F215" s="169"/>
      <c r="G215" s="169"/>
      <c r="H215" s="169"/>
      <c r="I215" s="169"/>
      <c r="J215" s="169"/>
      <c r="K215" s="169"/>
      <c r="L215" s="169"/>
      <c r="M215" s="170"/>
      <c r="N215" s="159"/>
      <c r="O215" s="160" t="s">
        <v>1165</v>
      </c>
      <c r="P215" s="160"/>
      <c r="Q215" s="160"/>
      <c r="R215" s="160"/>
      <c r="S215" s="160"/>
      <c r="T215" s="160"/>
      <c r="U215" s="160"/>
      <c r="V215" s="160"/>
      <c r="W215" s="160"/>
      <c r="X215" s="160"/>
      <c r="Y215" s="160"/>
      <c r="Z215" s="160"/>
      <c r="AA215" s="160"/>
      <c r="AB215" s="160"/>
      <c r="AC215" s="160"/>
      <c r="AD215" s="160"/>
      <c r="AE215" s="160"/>
      <c r="AF215" s="160"/>
      <c r="AG215" s="160"/>
      <c r="AH215" s="160"/>
      <c r="AI215" s="160"/>
      <c r="AJ215" s="160"/>
      <c r="AK215" s="161"/>
      <c r="AL215" s="1892">
        <v>19</v>
      </c>
      <c r="AM215" s="1893"/>
      <c r="AN215" s="1893"/>
      <c r="AO215" s="1893"/>
      <c r="AP215" s="1893"/>
      <c r="AQ215" s="1893"/>
      <c r="AR215" s="1906">
        <v>3</v>
      </c>
      <c r="AS215" s="1907"/>
      <c r="AT215" s="1907"/>
      <c r="AU215" s="1908"/>
      <c r="AV215" s="1894">
        <v>0.99299999999999999</v>
      </c>
      <c r="AW215" s="1894"/>
      <c r="AX215" s="1894"/>
    </row>
    <row r="216" spans="2:50" s="1" customFormat="1" ht="24.05" customHeight="1" x14ac:dyDescent="0.15">
      <c r="B216" s="154"/>
      <c r="C216" s="155"/>
      <c r="D216" s="168"/>
      <c r="E216" s="169"/>
      <c r="F216" s="169"/>
      <c r="G216" s="169"/>
      <c r="H216" s="169"/>
      <c r="I216" s="169"/>
      <c r="J216" s="169"/>
      <c r="K216" s="169"/>
      <c r="L216" s="169"/>
      <c r="M216" s="170"/>
      <c r="N216" s="159"/>
      <c r="O216" s="160" t="s">
        <v>1182</v>
      </c>
      <c r="P216" s="160"/>
      <c r="Q216" s="160"/>
      <c r="R216" s="160"/>
      <c r="S216" s="160"/>
      <c r="T216" s="160"/>
      <c r="U216" s="160"/>
      <c r="V216" s="160"/>
      <c r="W216" s="160"/>
      <c r="X216" s="160"/>
      <c r="Y216" s="160"/>
      <c r="Z216" s="160"/>
      <c r="AA216" s="160"/>
      <c r="AB216" s="160"/>
      <c r="AC216" s="160"/>
      <c r="AD216" s="160"/>
      <c r="AE216" s="160"/>
      <c r="AF216" s="160"/>
      <c r="AG216" s="160"/>
      <c r="AH216" s="160"/>
      <c r="AI216" s="160"/>
      <c r="AJ216" s="160"/>
      <c r="AK216" s="161"/>
      <c r="AL216" s="1892">
        <v>3</v>
      </c>
      <c r="AM216" s="1893"/>
      <c r="AN216" s="1893"/>
      <c r="AO216" s="1893"/>
      <c r="AP216" s="1893"/>
      <c r="AQ216" s="1893"/>
      <c r="AR216" s="1906">
        <v>3</v>
      </c>
      <c r="AS216" s="1907"/>
      <c r="AT216" s="1907"/>
      <c r="AU216" s="1908"/>
      <c r="AV216" s="1894">
        <v>0.89600000000000002</v>
      </c>
      <c r="AW216" s="1894"/>
      <c r="AX216" s="1894"/>
    </row>
    <row r="217" spans="2:50" s="1" customFormat="1" ht="24.05" customHeight="1" x14ac:dyDescent="0.15">
      <c r="B217" s="1843">
        <v>4</v>
      </c>
      <c r="C217" s="1843">
        <v>1</v>
      </c>
      <c r="D217" s="1887" t="s">
        <v>1184</v>
      </c>
      <c r="E217" s="1887"/>
      <c r="F217" s="1887"/>
      <c r="G217" s="1887"/>
      <c r="H217" s="1887"/>
      <c r="I217" s="1887"/>
      <c r="J217" s="1887"/>
      <c r="K217" s="1887"/>
      <c r="L217" s="1887"/>
      <c r="M217" s="1887"/>
      <c r="N217" s="1913" t="s">
        <v>1161</v>
      </c>
      <c r="O217" s="1913"/>
      <c r="P217" s="1913"/>
      <c r="Q217" s="1913"/>
      <c r="R217" s="1913"/>
      <c r="S217" s="1913"/>
      <c r="T217" s="1913"/>
      <c r="U217" s="1913"/>
      <c r="V217" s="1913"/>
      <c r="W217" s="1913"/>
      <c r="X217" s="1913"/>
      <c r="Y217" s="1913"/>
      <c r="Z217" s="1913"/>
      <c r="AA217" s="1913"/>
      <c r="AB217" s="1913"/>
      <c r="AC217" s="1913"/>
      <c r="AD217" s="1913"/>
      <c r="AE217" s="1913"/>
      <c r="AF217" s="1913"/>
      <c r="AG217" s="1913"/>
      <c r="AH217" s="1913"/>
      <c r="AI217" s="1913"/>
      <c r="AJ217" s="1913"/>
      <c r="AK217" s="1913"/>
      <c r="AL217" s="1914">
        <v>77</v>
      </c>
      <c r="AM217" s="1915"/>
      <c r="AN217" s="1915"/>
      <c r="AO217" s="1915"/>
      <c r="AP217" s="1915"/>
      <c r="AQ217" s="1915"/>
      <c r="AR217" s="1899"/>
      <c r="AS217" s="1899"/>
      <c r="AT217" s="1899"/>
      <c r="AU217" s="1899"/>
      <c r="AV217" s="1899"/>
      <c r="AW217" s="1899"/>
      <c r="AX217" s="1899"/>
    </row>
    <row r="218" spans="2:50" s="1" customFormat="1" ht="24.05" customHeight="1" x14ac:dyDescent="0.15">
      <c r="B218" s="154"/>
      <c r="C218" s="155"/>
      <c r="D218" s="168"/>
      <c r="E218" s="169"/>
      <c r="F218" s="169"/>
      <c r="G218" s="169"/>
      <c r="H218" s="169"/>
      <c r="I218" s="169"/>
      <c r="J218" s="169"/>
      <c r="K218" s="169"/>
      <c r="L218" s="169"/>
      <c r="M218" s="170"/>
      <c r="N218" s="159"/>
      <c r="O218" s="160" t="s">
        <v>1181</v>
      </c>
      <c r="P218" s="160"/>
      <c r="Q218" s="160"/>
      <c r="R218" s="160"/>
      <c r="S218" s="160"/>
      <c r="T218" s="160"/>
      <c r="U218" s="160"/>
      <c r="V218" s="160"/>
      <c r="W218" s="160"/>
      <c r="X218" s="160"/>
      <c r="Y218" s="160"/>
      <c r="Z218" s="160"/>
      <c r="AA218" s="160"/>
      <c r="AB218" s="160"/>
      <c r="AC218" s="160"/>
      <c r="AD218" s="160"/>
      <c r="AE218" s="160"/>
      <c r="AF218" s="160"/>
      <c r="AG218" s="160"/>
      <c r="AH218" s="160"/>
      <c r="AI218" s="160"/>
      <c r="AJ218" s="160"/>
      <c r="AK218" s="161"/>
      <c r="AL218" s="1919">
        <v>59</v>
      </c>
      <c r="AM218" s="1920"/>
      <c r="AN218" s="1920"/>
      <c r="AO218" s="1920"/>
      <c r="AP218" s="1920"/>
      <c r="AQ218" s="1921"/>
      <c r="AR218" s="1922">
        <v>3</v>
      </c>
      <c r="AS218" s="1923"/>
      <c r="AT218" s="1923"/>
      <c r="AU218" s="1924"/>
      <c r="AV218" s="1925">
        <v>0.73199999999999998</v>
      </c>
      <c r="AW218" s="1926"/>
      <c r="AX218" s="1927"/>
    </row>
    <row r="219" spans="2:50" s="1" customFormat="1" ht="24.05" customHeight="1" x14ac:dyDescent="0.15">
      <c r="B219" s="154"/>
      <c r="C219" s="155"/>
      <c r="D219" s="168"/>
      <c r="E219" s="169"/>
      <c r="F219" s="169"/>
      <c r="G219" s="169"/>
      <c r="H219" s="169"/>
      <c r="I219" s="169"/>
      <c r="J219" s="169"/>
      <c r="K219" s="169"/>
      <c r="L219" s="169"/>
      <c r="M219" s="170"/>
      <c r="N219" s="159"/>
      <c r="O219" s="160" t="s">
        <v>1163</v>
      </c>
      <c r="P219" s="160"/>
      <c r="Q219" s="160"/>
      <c r="R219" s="160"/>
      <c r="S219" s="160"/>
      <c r="T219" s="160"/>
      <c r="U219" s="160"/>
      <c r="V219" s="160"/>
      <c r="W219" s="160"/>
      <c r="X219" s="160"/>
      <c r="Y219" s="160"/>
      <c r="Z219" s="160"/>
      <c r="AA219" s="160"/>
      <c r="AB219" s="160"/>
      <c r="AC219" s="160"/>
      <c r="AD219" s="160"/>
      <c r="AE219" s="160"/>
      <c r="AF219" s="160"/>
      <c r="AG219" s="160"/>
      <c r="AH219" s="160"/>
      <c r="AI219" s="160"/>
      <c r="AJ219" s="160"/>
      <c r="AK219" s="161"/>
      <c r="AL219" s="1919">
        <v>11</v>
      </c>
      <c r="AM219" s="1920"/>
      <c r="AN219" s="1920"/>
      <c r="AO219" s="1920"/>
      <c r="AP219" s="1920"/>
      <c r="AQ219" s="1921"/>
      <c r="AR219" s="1922" t="s">
        <v>1127</v>
      </c>
      <c r="AS219" s="1923"/>
      <c r="AT219" s="1923"/>
      <c r="AU219" s="1924"/>
      <c r="AV219" s="1925">
        <v>1</v>
      </c>
      <c r="AW219" s="1926"/>
      <c r="AX219" s="1927"/>
    </row>
    <row r="220" spans="2:50" s="1" customFormat="1" ht="24.05" customHeight="1" x14ac:dyDescent="0.15">
      <c r="B220" s="174"/>
      <c r="C220" s="175"/>
      <c r="D220" s="176"/>
      <c r="E220" s="177"/>
      <c r="F220" s="177"/>
      <c r="G220" s="177"/>
      <c r="H220" s="177"/>
      <c r="I220" s="177"/>
      <c r="J220" s="177"/>
      <c r="K220" s="177"/>
      <c r="L220" s="177"/>
      <c r="M220" s="178"/>
      <c r="N220" s="179"/>
      <c r="O220" s="180" t="s">
        <v>1164</v>
      </c>
      <c r="P220" s="180"/>
      <c r="Q220" s="180"/>
      <c r="R220" s="180"/>
      <c r="S220" s="180"/>
      <c r="T220" s="180"/>
      <c r="U220" s="180"/>
      <c r="V220" s="180"/>
      <c r="W220" s="180"/>
      <c r="X220" s="180"/>
      <c r="Y220" s="180"/>
      <c r="Z220" s="180"/>
      <c r="AA220" s="180"/>
      <c r="AB220" s="180"/>
      <c r="AC220" s="180"/>
      <c r="AD220" s="180"/>
      <c r="AE220" s="180"/>
      <c r="AF220" s="180"/>
      <c r="AG220" s="180"/>
      <c r="AH220" s="180"/>
      <c r="AI220" s="180"/>
      <c r="AJ220" s="180"/>
      <c r="AK220" s="181"/>
      <c r="AL220" s="1928">
        <v>7</v>
      </c>
      <c r="AM220" s="1929"/>
      <c r="AN220" s="1929"/>
      <c r="AO220" s="1929"/>
      <c r="AP220" s="1929"/>
      <c r="AQ220" s="1930"/>
      <c r="AR220" s="1931">
        <v>3</v>
      </c>
      <c r="AS220" s="1932"/>
      <c r="AT220" s="1932"/>
      <c r="AU220" s="1933"/>
      <c r="AV220" s="1934">
        <v>0.86099999999999999</v>
      </c>
      <c r="AW220" s="1935"/>
      <c r="AX220" s="1936"/>
    </row>
    <row r="221" spans="2:50" s="1" customFormat="1" ht="24.05" customHeight="1" x14ac:dyDescent="0.15">
      <c r="B221" s="1843">
        <v>5</v>
      </c>
      <c r="C221" s="1843">
        <v>1</v>
      </c>
      <c r="D221" s="1887" t="s">
        <v>1185</v>
      </c>
      <c r="E221" s="1887"/>
      <c r="F221" s="1887"/>
      <c r="G221" s="1887"/>
      <c r="H221" s="1887"/>
      <c r="I221" s="1887"/>
      <c r="J221" s="1887"/>
      <c r="K221" s="1887"/>
      <c r="L221" s="1887"/>
      <c r="M221" s="1887"/>
      <c r="N221" s="1916" t="s">
        <v>1186</v>
      </c>
      <c r="O221" s="1916"/>
      <c r="P221" s="1916"/>
      <c r="Q221" s="1916"/>
      <c r="R221" s="1916"/>
      <c r="S221" s="1916"/>
      <c r="T221" s="1916"/>
      <c r="U221" s="1916"/>
      <c r="V221" s="1916"/>
      <c r="W221" s="1916"/>
      <c r="X221" s="1916"/>
      <c r="Y221" s="1916"/>
      <c r="Z221" s="1916"/>
      <c r="AA221" s="1916"/>
      <c r="AB221" s="1916"/>
      <c r="AC221" s="1916"/>
      <c r="AD221" s="1916"/>
      <c r="AE221" s="1916"/>
      <c r="AF221" s="1916"/>
      <c r="AG221" s="1916"/>
      <c r="AH221" s="1916"/>
      <c r="AI221" s="1916"/>
      <c r="AJ221" s="1916"/>
      <c r="AK221" s="1916"/>
      <c r="AL221" s="1917">
        <v>71</v>
      </c>
      <c r="AM221" s="1918"/>
      <c r="AN221" s="1890"/>
      <c r="AO221" s="1890"/>
      <c r="AP221" s="1890"/>
      <c r="AQ221" s="1890"/>
      <c r="AR221" s="1899"/>
      <c r="AS221" s="1899"/>
      <c r="AT221" s="1899"/>
      <c r="AU221" s="1899"/>
      <c r="AV221" s="1891"/>
      <c r="AW221" s="1891"/>
      <c r="AX221" s="1891"/>
    </row>
    <row r="222" spans="2:50" s="1" customFormat="1" ht="24.05" customHeight="1" x14ac:dyDescent="0.15">
      <c r="B222" s="154"/>
      <c r="C222" s="155"/>
      <c r="D222" s="168"/>
      <c r="E222" s="169"/>
      <c r="F222" s="169"/>
      <c r="G222" s="169"/>
      <c r="H222" s="169"/>
      <c r="I222" s="169"/>
      <c r="J222" s="169"/>
      <c r="K222" s="169"/>
      <c r="L222" s="169"/>
      <c r="M222" s="170"/>
      <c r="N222" s="171"/>
      <c r="O222" s="172" t="s">
        <v>1130</v>
      </c>
      <c r="P222" s="172"/>
      <c r="Q222" s="172"/>
      <c r="R222" s="172"/>
      <c r="S222" s="172"/>
      <c r="T222" s="172"/>
      <c r="U222" s="172"/>
      <c r="V222" s="172"/>
      <c r="W222" s="172"/>
      <c r="X222" s="172"/>
      <c r="Y222" s="172"/>
      <c r="Z222" s="172"/>
      <c r="AA222" s="172"/>
      <c r="AB222" s="172"/>
      <c r="AC222" s="172"/>
      <c r="AD222" s="172"/>
      <c r="AE222" s="172"/>
      <c r="AF222" s="172"/>
      <c r="AG222" s="172"/>
      <c r="AH222" s="172"/>
      <c r="AI222" s="172"/>
      <c r="AJ222" s="172"/>
      <c r="AK222" s="173"/>
      <c r="AL222" s="1895">
        <v>68</v>
      </c>
      <c r="AM222" s="1896"/>
      <c r="AN222" s="1896"/>
      <c r="AO222" s="1896"/>
      <c r="AP222" s="1896"/>
      <c r="AQ222" s="1896"/>
      <c r="AR222" s="1854">
        <v>3</v>
      </c>
      <c r="AS222" s="1854"/>
      <c r="AT222" s="1854"/>
      <c r="AU222" s="1854"/>
      <c r="AV222" s="1898">
        <v>0.95599999999999996</v>
      </c>
      <c r="AW222" s="1898"/>
      <c r="AX222" s="1898"/>
    </row>
    <row r="223" spans="2:50" s="1" customFormat="1" ht="24.05" customHeight="1" x14ac:dyDescent="0.15">
      <c r="B223" s="174"/>
      <c r="C223" s="175"/>
      <c r="D223" s="176"/>
      <c r="E223" s="177"/>
      <c r="F223" s="177"/>
      <c r="G223" s="177"/>
      <c r="H223" s="177"/>
      <c r="I223" s="177"/>
      <c r="J223" s="177"/>
      <c r="K223" s="177"/>
      <c r="L223" s="177"/>
      <c r="M223" s="178"/>
      <c r="N223" s="179"/>
      <c r="O223" s="180" t="s">
        <v>1182</v>
      </c>
      <c r="P223" s="180"/>
      <c r="Q223" s="180"/>
      <c r="R223" s="180"/>
      <c r="S223" s="180"/>
      <c r="T223" s="180"/>
      <c r="U223" s="180"/>
      <c r="V223" s="180"/>
      <c r="W223" s="180"/>
      <c r="X223" s="180"/>
      <c r="Y223" s="180"/>
      <c r="Z223" s="180"/>
      <c r="AA223" s="180"/>
      <c r="AB223" s="180"/>
      <c r="AC223" s="180"/>
      <c r="AD223" s="180"/>
      <c r="AE223" s="180"/>
      <c r="AF223" s="180"/>
      <c r="AG223" s="180"/>
      <c r="AH223" s="180"/>
      <c r="AI223" s="180"/>
      <c r="AJ223" s="180"/>
      <c r="AK223" s="181"/>
      <c r="AL223" s="1909">
        <v>3</v>
      </c>
      <c r="AM223" s="1910"/>
      <c r="AN223" s="1910"/>
      <c r="AO223" s="1910"/>
      <c r="AP223" s="1910"/>
      <c r="AQ223" s="1910"/>
      <c r="AR223" s="1911">
        <v>3</v>
      </c>
      <c r="AS223" s="1911"/>
      <c r="AT223" s="1911"/>
      <c r="AU223" s="1911"/>
      <c r="AV223" s="1912">
        <v>0.99399999999999999</v>
      </c>
      <c r="AW223" s="1912"/>
      <c r="AX223" s="1912"/>
    </row>
    <row r="224" spans="2:50" s="1" customFormat="1" ht="24.05" customHeight="1" x14ac:dyDescent="0.15">
      <c r="B224" s="1843">
        <v>6</v>
      </c>
      <c r="C224" s="1843">
        <v>1</v>
      </c>
      <c r="D224" s="1887" t="s">
        <v>1185</v>
      </c>
      <c r="E224" s="1887"/>
      <c r="F224" s="1887"/>
      <c r="G224" s="1887"/>
      <c r="H224" s="1887"/>
      <c r="I224" s="1887"/>
      <c r="J224" s="1887"/>
      <c r="K224" s="1887"/>
      <c r="L224" s="1887"/>
      <c r="M224" s="1887"/>
      <c r="N224" s="1888" t="s">
        <v>1187</v>
      </c>
      <c r="O224" s="1888"/>
      <c r="P224" s="1888"/>
      <c r="Q224" s="1888"/>
      <c r="R224" s="1888"/>
      <c r="S224" s="1888"/>
      <c r="T224" s="1888"/>
      <c r="U224" s="1888"/>
      <c r="V224" s="1888"/>
      <c r="W224" s="1888"/>
      <c r="X224" s="1888"/>
      <c r="Y224" s="1888"/>
      <c r="Z224" s="1888"/>
      <c r="AA224" s="1888"/>
      <c r="AB224" s="1888"/>
      <c r="AC224" s="1888"/>
      <c r="AD224" s="1888"/>
      <c r="AE224" s="1888"/>
      <c r="AF224" s="1888"/>
      <c r="AG224" s="1888"/>
      <c r="AH224" s="1888"/>
      <c r="AI224" s="1888"/>
      <c r="AJ224" s="1888"/>
      <c r="AK224" s="1888"/>
      <c r="AL224" s="1889">
        <v>51</v>
      </c>
      <c r="AM224" s="1890"/>
      <c r="AN224" s="1890"/>
      <c r="AO224" s="1890"/>
      <c r="AP224" s="1890"/>
      <c r="AQ224" s="1890"/>
      <c r="AR224" s="1899"/>
      <c r="AS224" s="1899"/>
      <c r="AT224" s="1899"/>
      <c r="AU224" s="1899"/>
      <c r="AV224" s="1891"/>
      <c r="AW224" s="1891"/>
      <c r="AX224" s="1891"/>
    </row>
    <row r="225" spans="2:50" s="1" customFormat="1" ht="24.05" customHeight="1" x14ac:dyDescent="0.15">
      <c r="B225" s="154"/>
      <c r="C225" s="155"/>
      <c r="D225" s="168"/>
      <c r="E225" s="169"/>
      <c r="F225" s="169"/>
      <c r="G225" s="169"/>
      <c r="H225" s="169"/>
      <c r="I225" s="169"/>
      <c r="J225" s="169"/>
      <c r="K225" s="169"/>
      <c r="L225" s="169"/>
      <c r="M225" s="170"/>
      <c r="N225" s="171"/>
      <c r="O225" s="172" t="s">
        <v>1130</v>
      </c>
      <c r="P225" s="172"/>
      <c r="Q225" s="172"/>
      <c r="R225" s="172"/>
      <c r="S225" s="172"/>
      <c r="T225" s="172"/>
      <c r="U225" s="172"/>
      <c r="V225" s="172"/>
      <c r="W225" s="172"/>
      <c r="X225" s="172"/>
      <c r="Y225" s="172"/>
      <c r="Z225" s="172"/>
      <c r="AA225" s="172"/>
      <c r="AB225" s="172"/>
      <c r="AC225" s="172"/>
      <c r="AD225" s="172"/>
      <c r="AE225" s="172"/>
      <c r="AF225" s="172"/>
      <c r="AG225" s="172"/>
      <c r="AH225" s="172"/>
      <c r="AI225" s="172"/>
      <c r="AJ225" s="172"/>
      <c r="AK225" s="173"/>
      <c r="AL225" s="1895">
        <v>51</v>
      </c>
      <c r="AM225" s="1896"/>
      <c r="AN225" s="1896"/>
      <c r="AO225" s="1896"/>
      <c r="AP225" s="1896"/>
      <c r="AQ225" s="1896"/>
      <c r="AR225" s="1854">
        <v>3</v>
      </c>
      <c r="AS225" s="1854"/>
      <c r="AT225" s="1854"/>
      <c r="AU225" s="1854"/>
      <c r="AV225" s="1898">
        <v>1</v>
      </c>
      <c r="AW225" s="1898"/>
      <c r="AX225" s="1898"/>
    </row>
    <row r="226" spans="2:50" s="1" customFormat="1" ht="24.05" customHeight="1" x14ac:dyDescent="0.15">
      <c r="B226" s="174"/>
      <c r="C226" s="175"/>
      <c r="D226" s="176"/>
      <c r="E226" s="177"/>
      <c r="F226" s="177"/>
      <c r="G226" s="177"/>
      <c r="H226" s="177"/>
      <c r="I226" s="177"/>
      <c r="J226" s="177"/>
      <c r="K226" s="177"/>
      <c r="L226" s="177"/>
      <c r="M226" s="178"/>
      <c r="N226" s="179"/>
      <c r="O226" s="180" t="s">
        <v>1182</v>
      </c>
      <c r="P226" s="180"/>
      <c r="Q226" s="180"/>
      <c r="R226" s="180"/>
      <c r="S226" s="180"/>
      <c r="T226" s="180"/>
      <c r="U226" s="180"/>
      <c r="V226" s="180"/>
      <c r="W226" s="180"/>
      <c r="X226" s="180"/>
      <c r="Y226" s="180"/>
      <c r="Z226" s="180"/>
      <c r="AA226" s="180"/>
      <c r="AB226" s="180"/>
      <c r="AC226" s="180"/>
      <c r="AD226" s="180"/>
      <c r="AE226" s="180"/>
      <c r="AF226" s="180"/>
      <c r="AG226" s="180"/>
      <c r="AH226" s="180"/>
      <c r="AI226" s="180"/>
      <c r="AJ226" s="180"/>
      <c r="AK226" s="181"/>
      <c r="AL226" s="1937">
        <v>0.46600000000000003</v>
      </c>
      <c r="AM226" s="1938"/>
      <c r="AN226" s="1938"/>
      <c r="AO226" s="1938"/>
      <c r="AP226" s="1938"/>
      <c r="AQ226" s="1938"/>
      <c r="AR226" s="1911">
        <v>3</v>
      </c>
      <c r="AS226" s="1911"/>
      <c r="AT226" s="1911"/>
      <c r="AU226" s="1911"/>
      <c r="AV226" s="1912">
        <v>0.95899999999999996</v>
      </c>
      <c r="AW226" s="1912"/>
      <c r="AX226" s="1912"/>
    </row>
    <row r="227" spans="2:50" s="1" customFormat="1" ht="24.05" customHeight="1" x14ac:dyDescent="0.15">
      <c r="B227" s="1837">
        <v>7</v>
      </c>
      <c r="C227" s="1837">
        <v>1</v>
      </c>
      <c r="D227" s="1939" t="s">
        <v>1188</v>
      </c>
      <c r="E227" s="1939"/>
      <c r="F227" s="1939"/>
      <c r="G227" s="1939"/>
      <c r="H227" s="1939"/>
      <c r="I227" s="1939"/>
      <c r="J227" s="1939"/>
      <c r="K227" s="1939"/>
      <c r="L227" s="1939"/>
      <c r="M227" s="1939"/>
      <c r="N227" s="1940" t="s">
        <v>1161</v>
      </c>
      <c r="O227" s="1940"/>
      <c r="P227" s="1940"/>
      <c r="Q227" s="1940"/>
      <c r="R227" s="1940"/>
      <c r="S227" s="1940"/>
      <c r="T227" s="1940"/>
      <c r="U227" s="1940"/>
      <c r="V227" s="1940"/>
      <c r="W227" s="1940"/>
      <c r="X227" s="1940"/>
      <c r="Y227" s="1940"/>
      <c r="Z227" s="1940"/>
      <c r="AA227" s="1940"/>
      <c r="AB227" s="1940"/>
      <c r="AC227" s="1940"/>
      <c r="AD227" s="1940"/>
      <c r="AE227" s="1940"/>
      <c r="AF227" s="1940"/>
      <c r="AG227" s="1940"/>
      <c r="AH227" s="1940"/>
      <c r="AI227" s="1940"/>
      <c r="AJ227" s="1940"/>
      <c r="AK227" s="1940"/>
      <c r="AL227" s="1941">
        <v>45</v>
      </c>
      <c r="AM227" s="1942"/>
      <c r="AN227" s="1942"/>
      <c r="AO227" s="1942"/>
      <c r="AP227" s="1942"/>
      <c r="AQ227" s="1942"/>
      <c r="AR227" s="1940">
        <v>3</v>
      </c>
      <c r="AS227" s="1940"/>
      <c r="AT227" s="1940"/>
      <c r="AU227" s="1940"/>
      <c r="AV227" s="1857">
        <v>0.99399999999999999</v>
      </c>
      <c r="AW227" s="1857"/>
      <c r="AX227" s="1857"/>
    </row>
    <row r="228" spans="2:50" s="1" customFormat="1" ht="24.05" customHeight="1" x14ac:dyDescent="0.15">
      <c r="B228" s="1837">
        <v>8</v>
      </c>
      <c r="C228" s="1837">
        <v>1</v>
      </c>
      <c r="D228" s="1939" t="s">
        <v>1189</v>
      </c>
      <c r="E228" s="1939"/>
      <c r="F228" s="1939"/>
      <c r="G228" s="1939"/>
      <c r="H228" s="1939"/>
      <c r="I228" s="1939"/>
      <c r="J228" s="1939"/>
      <c r="K228" s="1939"/>
      <c r="L228" s="1939"/>
      <c r="M228" s="1939"/>
      <c r="N228" s="1940" t="s">
        <v>1161</v>
      </c>
      <c r="O228" s="1940"/>
      <c r="P228" s="1940"/>
      <c r="Q228" s="1940"/>
      <c r="R228" s="1940"/>
      <c r="S228" s="1940"/>
      <c r="T228" s="1940"/>
      <c r="U228" s="1940"/>
      <c r="V228" s="1940"/>
      <c r="W228" s="1940"/>
      <c r="X228" s="1940"/>
      <c r="Y228" s="1940"/>
      <c r="Z228" s="1940"/>
      <c r="AA228" s="1940"/>
      <c r="AB228" s="1940"/>
      <c r="AC228" s="1940"/>
      <c r="AD228" s="1940"/>
      <c r="AE228" s="1940"/>
      <c r="AF228" s="1940"/>
      <c r="AG228" s="1940"/>
      <c r="AH228" s="1940"/>
      <c r="AI228" s="1940"/>
      <c r="AJ228" s="1940"/>
      <c r="AK228" s="1940"/>
      <c r="AL228" s="1941">
        <v>40</v>
      </c>
      <c r="AM228" s="1942"/>
      <c r="AN228" s="1942"/>
      <c r="AO228" s="1942"/>
      <c r="AP228" s="1942"/>
      <c r="AQ228" s="1942"/>
      <c r="AR228" s="1943">
        <v>3</v>
      </c>
      <c r="AS228" s="1944"/>
      <c r="AT228" s="1944"/>
      <c r="AU228" s="1945"/>
      <c r="AV228" s="1946">
        <v>0.998</v>
      </c>
      <c r="AW228" s="1947"/>
      <c r="AX228" s="1948"/>
    </row>
    <row r="229" spans="2:50" s="1" customFormat="1" ht="24.05" customHeight="1" x14ac:dyDescent="0.15">
      <c r="B229" s="1843">
        <v>9</v>
      </c>
      <c r="C229" s="1843">
        <v>1</v>
      </c>
      <c r="D229" s="1887" t="s">
        <v>1190</v>
      </c>
      <c r="E229" s="1887"/>
      <c r="F229" s="1887"/>
      <c r="G229" s="1887"/>
      <c r="H229" s="1887"/>
      <c r="I229" s="1887"/>
      <c r="J229" s="1887"/>
      <c r="K229" s="1887"/>
      <c r="L229" s="1887"/>
      <c r="M229" s="1887"/>
      <c r="N229" s="1888" t="s">
        <v>1161</v>
      </c>
      <c r="O229" s="1888"/>
      <c r="P229" s="1888"/>
      <c r="Q229" s="1888"/>
      <c r="R229" s="1888"/>
      <c r="S229" s="1888"/>
      <c r="T229" s="1888"/>
      <c r="U229" s="1888"/>
      <c r="V229" s="1888"/>
      <c r="W229" s="1888"/>
      <c r="X229" s="1888"/>
      <c r="Y229" s="1888"/>
      <c r="Z229" s="1888"/>
      <c r="AA229" s="1888"/>
      <c r="AB229" s="1888"/>
      <c r="AC229" s="1888"/>
      <c r="AD229" s="1888"/>
      <c r="AE229" s="1888"/>
      <c r="AF229" s="1888"/>
      <c r="AG229" s="1888"/>
      <c r="AH229" s="1888"/>
      <c r="AI229" s="1888"/>
      <c r="AJ229" s="1888"/>
      <c r="AK229" s="1888"/>
      <c r="AL229" s="1889">
        <v>32</v>
      </c>
      <c r="AM229" s="1890"/>
      <c r="AN229" s="1890"/>
      <c r="AO229" s="1890"/>
      <c r="AP229" s="1890"/>
      <c r="AQ229" s="1890"/>
      <c r="AR229" s="1899"/>
      <c r="AS229" s="1899"/>
      <c r="AT229" s="1899"/>
      <c r="AU229" s="1899"/>
      <c r="AV229" s="1891"/>
      <c r="AW229" s="1891"/>
      <c r="AX229" s="1891"/>
    </row>
    <row r="230" spans="2:50" s="1" customFormat="1" ht="24.05" customHeight="1" x14ac:dyDescent="0.15">
      <c r="B230" s="154"/>
      <c r="C230" s="155"/>
      <c r="D230" s="168"/>
      <c r="E230" s="169"/>
      <c r="F230" s="169"/>
      <c r="G230" s="169"/>
      <c r="H230" s="169"/>
      <c r="I230" s="169"/>
      <c r="J230" s="169"/>
      <c r="K230" s="169"/>
      <c r="L230" s="169"/>
      <c r="M230" s="170"/>
      <c r="N230" s="159"/>
      <c r="O230" s="160" t="s">
        <v>1162</v>
      </c>
      <c r="P230" s="160"/>
      <c r="Q230" s="160"/>
      <c r="R230" s="160"/>
      <c r="S230" s="160"/>
      <c r="T230" s="160"/>
      <c r="U230" s="160"/>
      <c r="V230" s="160"/>
      <c r="W230" s="160"/>
      <c r="X230" s="160"/>
      <c r="Y230" s="160"/>
      <c r="Z230" s="160"/>
      <c r="AA230" s="160"/>
      <c r="AB230" s="160"/>
      <c r="AC230" s="160"/>
      <c r="AD230" s="160"/>
      <c r="AE230" s="160"/>
      <c r="AF230" s="160"/>
      <c r="AG230" s="160"/>
      <c r="AH230" s="160"/>
      <c r="AI230" s="160"/>
      <c r="AJ230" s="160"/>
      <c r="AK230" s="161"/>
      <c r="AL230" s="1892">
        <v>17</v>
      </c>
      <c r="AM230" s="1893"/>
      <c r="AN230" s="1893"/>
      <c r="AO230" s="1893"/>
      <c r="AP230" s="1893"/>
      <c r="AQ230" s="1893"/>
      <c r="AR230" s="1902">
        <v>3</v>
      </c>
      <c r="AS230" s="1902"/>
      <c r="AT230" s="1902"/>
      <c r="AU230" s="1902"/>
      <c r="AV230" s="1894">
        <v>1</v>
      </c>
      <c r="AW230" s="1894"/>
      <c r="AX230" s="1894"/>
    </row>
    <row r="231" spans="2:50" s="1" customFormat="1" ht="24.05" customHeight="1" x14ac:dyDescent="0.15">
      <c r="B231" s="154"/>
      <c r="C231" s="155"/>
      <c r="D231" s="168"/>
      <c r="E231" s="169"/>
      <c r="F231" s="169"/>
      <c r="G231" s="169"/>
      <c r="H231" s="169"/>
      <c r="I231" s="169"/>
      <c r="J231" s="169"/>
      <c r="K231" s="169"/>
      <c r="L231" s="169"/>
      <c r="M231" s="170"/>
      <c r="N231" s="159"/>
      <c r="O231" s="160" t="s">
        <v>1130</v>
      </c>
      <c r="P231" s="160"/>
      <c r="Q231" s="160"/>
      <c r="R231" s="160"/>
      <c r="S231" s="160"/>
      <c r="T231" s="160"/>
      <c r="U231" s="160"/>
      <c r="V231" s="160"/>
      <c r="W231" s="160"/>
      <c r="X231" s="160"/>
      <c r="Y231" s="160"/>
      <c r="Z231" s="160"/>
      <c r="AA231" s="160"/>
      <c r="AB231" s="160"/>
      <c r="AC231" s="160"/>
      <c r="AD231" s="160"/>
      <c r="AE231" s="160"/>
      <c r="AF231" s="160"/>
      <c r="AG231" s="160"/>
      <c r="AH231" s="160"/>
      <c r="AI231" s="160"/>
      <c r="AJ231" s="160"/>
      <c r="AK231" s="161"/>
      <c r="AL231" s="1892">
        <v>11</v>
      </c>
      <c r="AM231" s="1893"/>
      <c r="AN231" s="1893"/>
      <c r="AO231" s="1893"/>
      <c r="AP231" s="1893"/>
      <c r="AQ231" s="1893"/>
      <c r="AR231" s="1902">
        <v>3</v>
      </c>
      <c r="AS231" s="1902"/>
      <c r="AT231" s="1902"/>
      <c r="AU231" s="1902"/>
      <c r="AV231" s="1894">
        <v>1</v>
      </c>
      <c r="AW231" s="1894"/>
      <c r="AX231" s="1894"/>
    </row>
    <row r="232" spans="2:50" s="1" customFormat="1" ht="24.05" customHeight="1" x14ac:dyDescent="0.15">
      <c r="B232" s="174"/>
      <c r="C232" s="175"/>
      <c r="D232" s="176"/>
      <c r="E232" s="177"/>
      <c r="F232" s="177"/>
      <c r="G232" s="177"/>
      <c r="H232" s="177"/>
      <c r="I232" s="177"/>
      <c r="J232" s="177"/>
      <c r="K232" s="177"/>
      <c r="L232" s="177"/>
      <c r="M232" s="178"/>
      <c r="N232" s="179"/>
      <c r="O232" s="180" t="s">
        <v>1165</v>
      </c>
      <c r="P232" s="180"/>
      <c r="Q232" s="180"/>
      <c r="R232" s="180"/>
      <c r="S232" s="180"/>
      <c r="T232" s="180"/>
      <c r="U232" s="180"/>
      <c r="V232" s="180"/>
      <c r="W232" s="180"/>
      <c r="X232" s="180"/>
      <c r="Y232" s="180"/>
      <c r="Z232" s="180"/>
      <c r="AA232" s="180"/>
      <c r="AB232" s="180"/>
      <c r="AC232" s="180"/>
      <c r="AD232" s="180"/>
      <c r="AE232" s="180"/>
      <c r="AF232" s="180"/>
      <c r="AG232" s="180"/>
      <c r="AH232" s="180"/>
      <c r="AI232" s="180"/>
      <c r="AJ232" s="180"/>
      <c r="AK232" s="181"/>
      <c r="AL232" s="1909">
        <v>4</v>
      </c>
      <c r="AM232" s="1910"/>
      <c r="AN232" s="1910"/>
      <c r="AO232" s="1910"/>
      <c r="AP232" s="1910"/>
      <c r="AQ232" s="1910"/>
      <c r="AR232" s="1911">
        <v>3</v>
      </c>
      <c r="AS232" s="1911"/>
      <c r="AT232" s="1911"/>
      <c r="AU232" s="1911"/>
      <c r="AV232" s="1912">
        <v>1</v>
      </c>
      <c r="AW232" s="1912"/>
      <c r="AX232" s="1912"/>
    </row>
    <row r="233" spans="2:50" s="1" customFormat="1" ht="24.05" customHeight="1" x14ac:dyDescent="0.15">
      <c r="B233" s="1843">
        <v>10</v>
      </c>
      <c r="C233" s="1843">
        <v>1</v>
      </c>
      <c r="D233" s="1887" t="s">
        <v>1191</v>
      </c>
      <c r="E233" s="1887"/>
      <c r="F233" s="1887"/>
      <c r="G233" s="1887"/>
      <c r="H233" s="1887"/>
      <c r="I233" s="1887"/>
      <c r="J233" s="1887"/>
      <c r="K233" s="1887"/>
      <c r="L233" s="1887"/>
      <c r="M233" s="1887"/>
      <c r="N233" s="1888" t="s">
        <v>1161</v>
      </c>
      <c r="O233" s="1888"/>
      <c r="P233" s="1888"/>
      <c r="Q233" s="1888"/>
      <c r="R233" s="1888"/>
      <c r="S233" s="1888"/>
      <c r="T233" s="1888"/>
      <c r="U233" s="1888"/>
      <c r="V233" s="1888"/>
      <c r="W233" s="1888"/>
      <c r="X233" s="1888"/>
      <c r="Y233" s="1888"/>
      <c r="Z233" s="1888"/>
      <c r="AA233" s="1888"/>
      <c r="AB233" s="1888"/>
      <c r="AC233" s="1888"/>
      <c r="AD233" s="1888"/>
      <c r="AE233" s="1888"/>
      <c r="AF233" s="1888"/>
      <c r="AG233" s="1888"/>
      <c r="AH233" s="1888"/>
      <c r="AI233" s="1888"/>
      <c r="AJ233" s="1888"/>
      <c r="AK233" s="1888"/>
      <c r="AL233" s="1889">
        <v>30</v>
      </c>
      <c r="AM233" s="1890"/>
      <c r="AN233" s="1890"/>
      <c r="AO233" s="1890"/>
      <c r="AP233" s="1890"/>
      <c r="AQ233" s="1890"/>
      <c r="AR233" s="1899"/>
      <c r="AS233" s="1899"/>
      <c r="AT233" s="1899"/>
      <c r="AU233" s="1899"/>
      <c r="AV233" s="1891"/>
      <c r="AW233" s="1891"/>
      <c r="AX233" s="1891"/>
    </row>
    <row r="234" spans="2:50" s="1" customFormat="1" ht="24.05" customHeight="1" x14ac:dyDescent="0.15">
      <c r="B234" s="154"/>
      <c r="C234" s="155"/>
      <c r="D234" s="168"/>
      <c r="E234" s="169"/>
      <c r="F234" s="169"/>
      <c r="G234" s="169"/>
      <c r="H234" s="169"/>
      <c r="I234" s="169"/>
      <c r="J234" s="169"/>
      <c r="K234" s="169"/>
      <c r="L234" s="169"/>
      <c r="M234" s="170"/>
      <c r="N234" s="171"/>
      <c r="O234" s="172" t="s">
        <v>1130</v>
      </c>
      <c r="P234" s="172"/>
      <c r="Q234" s="172"/>
      <c r="R234" s="172"/>
      <c r="S234" s="172"/>
      <c r="T234" s="172"/>
      <c r="U234" s="172"/>
      <c r="V234" s="172"/>
      <c r="W234" s="172"/>
      <c r="X234" s="172"/>
      <c r="Y234" s="172"/>
      <c r="Z234" s="172"/>
      <c r="AA234" s="172"/>
      <c r="AB234" s="172"/>
      <c r="AC234" s="172"/>
      <c r="AD234" s="172"/>
      <c r="AE234" s="172"/>
      <c r="AF234" s="172"/>
      <c r="AG234" s="172"/>
      <c r="AH234" s="172"/>
      <c r="AI234" s="172"/>
      <c r="AJ234" s="172"/>
      <c r="AK234" s="173"/>
      <c r="AL234" s="1895">
        <v>29</v>
      </c>
      <c r="AM234" s="1896"/>
      <c r="AN234" s="1896"/>
      <c r="AO234" s="1896"/>
      <c r="AP234" s="1896"/>
      <c r="AQ234" s="1896"/>
      <c r="AR234" s="1854">
        <v>4</v>
      </c>
      <c r="AS234" s="1854"/>
      <c r="AT234" s="1854"/>
      <c r="AU234" s="1854"/>
      <c r="AV234" s="1898">
        <v>0.99919999999999998</v>
      </c>
      <c r="AW234" s="1898"/>
      <c r="AX234" s="1898"/>
    </row>
    <row r="235" spans="2:50" s="1" customFormat="1" ht="24.05" customHeight="1" x14ac:dyDescent="0.15">
      <c r="B235" s="174"/>
      <c r="C235" s="175"/>
      <c r="D235" s="176"/>
      <c r="E235" s="177"/>
      <c r="F235" s="177"/>
      <c r="G235" s="177"/>
      <c r="H235" s="177"/>
      <c r="I235" s="177"/>
      <c r="J235" s="177"/>
      <c r="K235" s="177"/>
      <c r="L235" s="177"/>
      <c r="M235" s="178"/>
      <c r="N235" s="179"/>
      <c r="O235" s="180" t="s">
        <v>1182</v>
      </c>
      <c r="P235" s="180"/>
      <c r="Q235" s="180"/>
      <c r="R235" s="180"/>
      <c r="S235" s="180"/>
      <c r="T235" s="180"/>
      <c r="U235" s="180"/>
      <c r="V235" s="180"/>
      <c r="W235" s="180"/>
      <c r="X235" s="180"/>
      <c r="Y235" s="180"/>
      <c r="Z235" s="180"/>
      <c r="AA235" s="180"/>
      <c r="AB235" s="180"/>
      <c r="AC235" s="180"/>
      <c r="AD235" s="180"/>
      <c r="AE235" s="180"/>
      <c r="AF235" s="180"/>
      <c r="AG235" s="180"/>
      <c r="AH235" s="180"/>
      <c r="AI235" s="180"/>
      <c r="AJ235" s="180"/>
      <c r="AK235" s="181"/>
      <c r="AL235" s="1909">
        <v>1</v>
      </c>
      <c r="AM235" s="1910"/>
      <c r="AN235" s="1910"/>
      <c r="AO235" s="1910"/>
      <c r="AP235" s="1910"/>
      <c r="AQ235" s="1910"/>
      <c r="AR235" s="1911">
        <v>3</v>
      </c>
      <c r="AS235" s="1911"/>
      <c r="AT235" s="1911"/>
      <c r="AU235" s="1911"/>
      <c r="AV235" s="1912">
        <v>0.90529999999999999</v>
      </c>
      <c r="AW235" s="1912"/>
      <c r="AX235" s="1912"/>
    </row>
    <row r="236" spans="2:50" ht="23.25" hidden="1" customHeight="1" x14ac:dyDescent="0.15">
      <c r="B236" t="s">
        <v>89</v>
      </c>
    </row>
    <row r="237" spans="2:50" ht="36" hidden="1" customHeight="1" x14ac:dyDescent="0.15">
      <c r="B237" s="750" t="s">
        <v>90</v>
      </c>
      <c r="C237" s="750"/>
      <c r="D237" s="750"/>
      <c r="E237" s="750"/>
      <c r="F237" s="750"/>
      <c r="G237" s="750"/>
      <c r="H237" s="750"/>
      <c r="I237" s="768"/>
      <c r="J237" s="768"/>
      <c r="K237" s="768"/>
      <c r="L237" s="768"/>
      <c r="M237" s="768"/>
      <c r="N237" s="768"/>
      <c r="O237" s="768"/>
      <c r="P237" s="768"/>
      <c r="Q237" s="768"/>
      <c r="R237" s="768"/>
      <c r="S237" s="768"/>
      <c r="T237" s="768"/>
      <c r="U237" s="768"/>
      <c r="V237" s="768"/>
      <c r="W237" s="768"/>
      <c r="X237" s="768"/>
      <c r="Y237" s="768"/>
    </row>
    <row r="238" spans="2:50" ht="36" hidden="1" customHeight="1" x14ac:dyDescent="0.15">
      <c r="B238" s="769" t="s">
        <v>91</v>
      </c>
      <c r="C238" s="770"/>
      <c r="D238" s="770"/>
      <c r="E238" s="770"/>
      <c r="F238" s="770"/>
      <c r="G238" s="770"/>
      <c r="H238" s="771"/>
      <c r="I238" s="764" t="s">
        <v>1150</v>
      </c>
      <c r="J238" s="741"/>
      <c r="K238" s="741"/>
      <c r="L238" s="741"/>
      <c r="M238" s="765"/>
      <c r="N238" s="772" t="s">
        <v>93</v>
      </c>
      <c r="O238" s="770"/>
      <c r="P238" s="770"/>
      <c r="Q238" s="770"/>
      <c r="R238" s="770"/>
      <c r="S238" s="770"/>
      <c r="T238" s="771"/>
      <c r="U238" s="764" t="s">
        <v>1150</v>
      </c>
      <c r="V238" s="741"/>
      <c r="W238" s="741"/>
      <c r="X238" s="741"/>
      <c r="Y238" s="765"/>
      <c r="Z238" s="772" t="s">
        <v>94</v>
      </c>
      <c r="AA238" s="770"/>
      <c r="AB238" s="770"/>
      <c r="AC238" s="770"/>
      <c r="AD238" s="770"/>
      <c r="AE238" s="770"/>
      <c r="AF238" s="771"/>
      <c r="AG238" s="764" t="s">
        <v>1150</v>
      </c>
      <c r="AH238" s="741"/>
      <c r="AI238" s="741"/>
      <c r="AJ238" s="741"/>
      <c r="AK238" s="765"/>
      <c r="AL238" s="772" t="s">
        <v>95</v>
      </c>
      <c r="AM238" s="770"/>
      <c r="AN238" s="770"/>
      <c r="AO238" s="770"/>
      <c r="AP238" s="770"/>
      <c r="AQ238" s="770"/>
      <c r="AR238" s="771"/>
      <c r="AS238" s="764" t="s">
        <v>1150</v>
      </c>
      <c r="AT238" s="741"/>
      <c r="AU238" s="741"/>
      <c r="AV238" s="741"/>
      <c r="AW238" s="765"/>
    </row>
    <row r="239" spans="2:50" ht="36" hidden="1" customHeight="1" x14ac:dyDescent="0.15">
      <c r="B239" s="772" t="s">
        <v>96</v>
      </c>
      <c r="C239" s="770"/>
      <c r="D239" s="770"/>
      <c r="E239" s="770"/>
      <c r="F239" s="770"/>
      <c r="G239" s="770"/>
      <c r="H239" s="771"/>
      <c r="I239" s="773"/>
      <c r="J239" s="774"/>
      <c r="K239" s="774"/>
      <c r="L239" s="774"/>
      <c r="M239" s="775"/>
      <c r="N239" s="772" t="s">
        <v>97</v>
      </c>
      <c r="O239" s="770"/>
      <c r="P239" s="770"/>
      <c r="Q239" s="770"/>
      <c r="R239" s="770"/>
      <c r="S239" s="770"/>
      <c r="T239" s="771"/>
      <c r="U239" s="773"/>
      <c r="V239" s="774"/>
      <c r="W239" s="774"/>
      <c r="X239" s="774"/>
      <c r="Y239" s="775"/>
      <c r="Z239" s="772" t="s">
        <v>98</v>
      </c>
      <c r="AA239" s="770"/>
      <c r="AB239" s="770"/>
      <c r="AC239" s="770"/>
      <c r="AD239" s="770"/>
      <c r="AE239" s="770"/>
      <c r="AF239" s="771"/>
      <c r="AG239" s="773"/>
      <c r="AH239" s="774"/>
      <c r="AI239" s="774"/>
      <c r="AJ239" s="774"/>
      <c r="AK239" s="775"/>
      <c r="AL239" s="769" t="s">
        <v>99</v>
      </c>
      <c r="AM239" s="770"/>
      <c r="AN239" s="770"/>
      <c r="AO239" s="770"/>
      <c r="AP239" s="770"/>
      <c r="AQ239" s="770"/>
      <c r="AR239" s="771"/>
      <c r="AS239" s="773"/>
      <c r="AT239" s="774"/>
      <c r="AU239" s="774"/>
      <c r="AV239" s="774"/>
      <c r="AW239" s="775"/>
    </row>
  </sheetData>
  <mergeCells count="974">
    <mergeCell ref="AL239:AR239"/>
    <mergeCell ref="AS239:AW239"/>
    <mergeCell ref="Z238:AF238"/>
    <mergeCell ref="AG238:AK238"/>
    <mergeCell ref="AL238:AR238"/>
    <mergeCell ref="AS238:AW238"/>
    <mergeCell ref="B239:H239"/>
    <mergeCell ref="I239:M239"/>
    <mergeCell ref="N239:T239"/>
    <mergeCell ref="U239:Y239"/>
    <mergeCell ref="Z239:AF239"/>
    <mergeCell ref="AG239:AK239"/>
    <mergeCell ref="B237:H237"/>
    <mergeCell ref="I237:Y237"/>
    <mergeCell ref="B238:H238"/>
    <mergeCell ref="I238:M238"/>
    <mergeCell ref="N238:T238"/>
    <mergeCell ref="U238:Y238"/>
    <mergeCell ref="AL234:AQ234"/>
    <mergeCell ref="AR234:AU234"/>
    <mergeCell ref="AV234:AX234"/>
    <mergeCell ref="AL235:AQ235"/>
    <mergeCell ref="AR235:AU235"/>
    <mergeCell ref="AV235:AX235"/>
    <mergeCell ref="AL232:AQ232"/>
    <mergeCell ref="AR232:AU232"/>
    <mergeCell ref="AV232:AX232"/>
    <mergeCell ref="B233:C233"/>
    <mergeCell ref="D233:M233"/>
    <mergeCell ref="N233:AK233"/>
    <mergeCell ref="AL233:AQ233"/>
    <mergeCell ref="AR233:AU233"/>
    <mergeCell ref="AV233:AX233"/>
    <mergeCell ref="AL230:AQ230"/>
    <mergeCell ref="AR230:AU230"/>
    <mergeCell ref="AV230:AX230"/>
    <mergeCell ref="AL231:AQ231"/>
    <mergeCell ref="AR231:AU231"/>
    <mergeCell ref="AV231:AX231"/>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AL225:AQ225"/>
    <mergeCell ref="AR225:AU225"/>
    <mergeCell ref="AV225:AX225"/>
    <mergeCell ref="AL226:AQ226"/>
    <mergeCell ref="AR226:AU226"/>
    <mergeCell ref="AV226:AX226"/>
    <mergeCell ref="B224:C224"/>
    <mergeCell ref="D224:M224"/>
    <mergeCell ref="N224:AK224"/>
    <mergeCell ref="AL224:AQ224"/>
    <mergeCell ref="AR224:AU224"/>
    <mergeCell ref="AV224:AX224"/>
    <mergeCell ref="AL222:AQ222"/>
    <mergeCell ref="AR222:AU222"/>
    <mergeCell ref="AV222:AX222"/>
    <mergeCell ref="AL223:AQ223"/>
    <mergeCell ref="AR223:AU223"/>
    <mergeCell ref="AV223:AX223"/>
    <mergeCell ref="AL220:AQ220"/>
    <mergeCell ref="AR220:AU220"/>
    <mergeCell ref="AV220:AX220"/>
    <mergeCell ref="B221:C221"/>
    <mergeCell ref="D221:M221"/>
    <mergeCell ref="N221:AK221"/>
    <mergeCell ref="AL221:AQ221"/>
    <mergeCell ref="AR221:AU221"/>
    <mergeCell ref="AV221:AX221"/>
    <mergeCell ref="AL218:AQ218"/>
    <mergeCell ref="AR218:AU218"/>
    <mergeCell ref="AV218:AX218"/>
    <mergeCell ref="AL219:AQ219"/>
    <mergeCell ref="AR219:AU219"/>
    <mergeCell ref="AV219:AX219"/>
    <mergeCell ref="B217:C217"/>
    <mergeCell ref="D217:M217"/>
    <mergeCell ref="N217:AK217"/>
    <mergeCell ref="AL217:AQ217"/>
    <mergeCell ref="AR217:AU217"/>
    <mergeCell ref="AV217:AX217"/>
    <mergeCell ref="AL215:AQ215"/>
    <mergeCell ref="AR215:AU215"/>
    <mergeCell ref="AV215:AX215"/>
    <mergeCell ref="AL216:AQ216"/>
    <mergeCell ref="AR216:AU216"/>
    <mergeCell ref="AV216:AX216"/>
    <mergeCell ref="AL213:AQ213"/>
    <mergeCell ref="AR213:AU213"/>
    <mergeCell ref="AV213:AX213"/>
    <mergeCell ref="AL214:AQ214"/>
    <mergeCell ref="AR214:AU214"/>
    <mergeCell ref="AV214:AX214"/>
    <mergeCell ref="AL211:AQ211"/>
    <mergeCell ref="AR211:AU211"/>
    <mergeCell ref="AV211:AX211"/>
    <mergeCell ref="B212:C212"/>
    <mergeCell ref="D212:M212"/>
    <mergeCell ref="N212:AK212"/>
    <mergeCell ref="AL212:AQ212"/>
    <mergeCell ref="AR212:AU212"/>
    <mergeCell ref="AV212:AX212"/>
    <mergeCell ref="AL209:AQ209"/>
    <mergeCell ref="AR209:AU209"/>
    <mergeCell ref="AV209:AX209"/>
    <mergeCell ref="AL210:AQ210"/>
    <mergeCell ref="AR210:AU210"/>
    <mergeCell ref="AV210:AX210"/>
    <mergeCell ref="B208:C208"/>
    <mergeCell ref="D208:M208"/>
    <mergeCell ref="N208:AK208"/>
    <mergeCell ref="AL208:AQ208"/>
    <mergeCell ref="AR208:AU208"/>
    <mergeCell ref="AV208:AX208"/>
    <mergeCell ref="AL206:AQ206"/>
    <mergeCell ref="AR206:AU206"/>
    <mergeCell ref="AV206:AX206"/>
    <mergeCell ref="AL207:AQ207"/>
    <mergeCell ref="AR207:AU207"/>
    <mergeCell ref="AV207:AX207"/>
    <mergeCell ref="AL204:AQ204"/>
    <mergeCell ref="AR204:AU204"/>
    <mergeCell ref="AV204:AX204"/>
    <mergeCell ref="AL205:AQ205"/>
    <mergeCell ref="AR205:AU205"/>
    <mergeCell ref="AV205:AX205"/>
    <mergeCell ref="AL202:AQ202"/>
    <mergeCell ref="AR202:AU202"/>
    <mergeCell ref="AV202:AX202"/>
    <mergeCell ref="AL203:AQ203"/>
    <mergeCell ref="AR203:AU203"/>
    <mergeCell ref="AV203:AX203"/>
    <mergeCell ref="AL200:AQ200"/>
    <mergeCell ref="AR200:AU200"/>
    <mergeCell ref="AV200:AX200"/>
    <mergeCell ref="AL201:AQ201"/>
    <mergeCell ref="AR201:AU201"/>
    <mergeCell ref="AV201:AX201"/>
    <mergeCell ref="AL198:AQ198"/>
    <mergeCell ref="AR198:AU198"/>
    <mergeCell ref="AV198:AX198"/>
    <mergeCell ref="AL199:AQ199"/>
    <mergeCell ref="AR199:AU199"/>
    <mergeCell ref="AV199:AX199"/>
    <mergeCell ref="AL196:AQ196"/>
    <mergeCell ref="AR196:AU196"/>
    <mergeCell ref="AV196:AX196"/>
    <mergeCell ref="AL197:AQ197"/>
    <mergeCell ref="AR197:AU197"/>
    <mergeCell ref="AV197:AX197"/>
    <mergeCell ref="AL194:AQ194"/>
    <mergeCell ref="AR194:AU194"/>
    <mergeCell ref="AV194:AX194"/>
    <mergeCell ref="AL195:AQ195"/>
    <mergeCell ref="AR195:AU195"/>
    <mergeCell ref="AV195:AX195"/>
    <mergeCell ref="AL192:AQ192"/>
    <mergeCell ref="AR192:AU192"/>
    <mergeCell ref="AV192:AX192"/>
    <mergeCell ref="AL193:AQ193"/>
    <mergeCell ref="AR193:AU193"/>
    <mergeCell ref="AV193:AX193"/>
    <mergeCell ref="AL190:AQ190"/>
    <mergeCell ref="AR190:AU190"/>
    <mergeCell ref="AV190:AX190"/>
    <mergeCell ref="AL191:AQ191"/>
    <mergeCell ref="AR191:AU191"/>
    <mergeCell ref="AV191:AX191"/>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80:C180"/>
    <mergeCell ref="D180:M180"/>
    <mergeCell ref="N180:AK180"/>
    <mergeCell ref="AL180:AQ180"/>
    <mergeCell ref="AR180:AU180"/>
    <mergeCell ref="AV180:AX180"/>
    <mergeCell ref="B179:C179"/>
    <mergeCell ref="D179:M179"/>
    <mergeCell ref="N179:AK179"/>
    <mergeCell ref="AL179:AQ179"/>
    <mergeCell ref="AR179:AU179"/>
    <mergeCell ref="AV179:AX179"/>
    <mergeCell ref="B178:C178"/>
    <mergeCell ref="D178:M178"/>
    <mergeCell ref="N178:AK178"/>
    <mergeCell ref="AL178:AQ178"/>
    <mergeCell ref="AR178:AU178"/>
    <mergeCell ref="AV178:AX178"/>
    <mergeCell ref="AL176:AQ176"/>
    <mergeCell ref="AR176:AU176"/>
    <mergeCell ref="AV176:AX176"/>
    <mergeCell ref="N177:AK177"/>
    <mergeCell ref="AL177:AQ177"/>
    <mergeCell ref="AR177:AU177"/>
    <mergeCell ref="AV177:AX177"/>
    <mergeCell ref="B174:C177"/>
    <mergeCell ref="N174:AK174"/>
    <mergeCell ref="AL174:AQ174"/>
    <mergeCell ref="AR174:AU174"/>
    <mergeCell ref="AV174:AX174"/>
    <mergeCell ref="N175:AK175"/>
    <mergeCell ref="AL175:AQ175"/>
    <mergeCell ref="AR175:AU175"/>
    <mergeCell ref="AV175:AX175"/>
    <mergeCell ref="N176:AK176"/>
    <mergeCell ref="AL169:AR169"/>
    <mergeCell ref="AS169:AW169"/>
    <mergeCell ref="B170:H170"/>
    <mergeCell ref="I170:M170"/>
    <mergeCell ref="N170:T170"/>
    <mergeCell ref="U170:Y170"/>
    <mergeCell ref="Z170:AF170"/>
    <mergeCell ref="AG170:AK170"/>
    <mergeCell ref="B173:C173"/>
    <mergeCell ref="D173:M173"/>
    <mergeCell ref="N173:AK173"/>
    <mergeCell ref="AL173:AQ173"/>
    <mergeCell ref="AR173:AU173"/>
    <mergeCell ref="AV173:AX173"/>
    <mergeCell ref="AL170:AR170"/>
    <mergeCell ref="AS170:AW170"/>
    <mergeCell ref="B172:C172"/>
    <mergeCell ref="D172:M172"/>
    <mergeCell ref="N172:AK172"/>
    <mergeCell ref="AL172:AQ172"/>
    <mergeCell ref="AR172:AU172"/>
    <mergeCell ref="AV172:AX172"/>
    <mergeCell ref="B168:H168"/>
    <mergeCell ref="I168:Y168"/>
    <mergeCell ref="B169:H169"/>
    <mergeCell ref="I169:M169"/>
    <mergeCell ref="N169:T169"/>
    <mergeCell ref="U169:Y169"/>
    <mergeCell ref="B166:C166"/>
    <mergeCell ref="D166:M166"/>
    <mergeCell ref="N166:AK166"/>
    <mergeCell ref="Z169:AF169"/>
    <mergeCell ref="AG169:AK169"/>
    <mergeCell ref="AL166:AQ166"/>
    <mergeCell ref="AR166:AU166"/>
    <mergeCell ref="AV166:AX166"/>
    <mergeCell ref="B165:C165"/>
    <mergeCell ref="D165:M165"/>
    <mergeCell ref="N165:AK165"/>
    <mergeCell ref="AL165:AQ165"/>
    <mergeCell ref="AR165:AU165"/>
    <mergeCell ref="AV165:AX165"/>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4:C154"/>
    <mergeCell ref="D154:M154"/>
    <mergeCell ref="N154:AK154"/>
    <mergeCell ref="AL154:AQ154"/>
    <mergeCell ref="AR154:AU154"/>
    <mergeCell ref="AV154:AX15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AL147:AQ147"/>
    <mergeCell ref="AR147:AU147"/>
    <mergeCell ref="AV147:AX147"/>
    <mergeCell ref="B148:C148"/>
    <mergeCell ref="D148:M148"/>
    <mergeCell ref="N148:AK148"/>
    <mergeCell ref="AL148:AQ148"/>
    <mergeCell ref="AR148:AU148"/>
    <mergeCell ref="AV148:AX148"/>
    <mergeCell ref="B145:C145"/>
    <mergeCell ref="N145:AK145"/>
    <mergeCell ref="AL145:AQ145"/>
    <mergeCell ref="AR145:AU145"/>
    <mergeCell ref="AV145:AX145"/>
    <mergeCell ref="AL146:AQ146"/>
    <mergeCell ref="AR146:AU146"/>
    <mergeCell ref="AV146:AX146"/>
    <mergeCell ref="B144:C144"/>
    <mergeCell ref="D144:M144"/>
    <mergeCell ref="N144:AK144"/>
    <mergeCell ref="AL144:AQ144"/>
    <mergeCell ref="AR144:AU144"/>
    <mergeCell ref="AV144:AX144"/>
    <mergeCell ref="AL139:AR139"/>
    <mergeCell ref="AS139:AW139"/>
    <mergeCell ref="B140:H140"/>
    <mergeCell ref="I140:M140"/>
    <mergeCell ref="N140:T140"/>
    <mergeCell ref="U140:Y140"/>
    <mergeCell ref="Z140:AF140"/>
    <mergeCell ref="AG140:AK140"/>
    <mergeCell ref="B143:C143"/>
    <mergeCell ref="D143:M143"/>
    <mergeCell ref="N143:AK143"/>
    <mergeCell ref="AL143:AQ143"/>
    <mergeCell ref="AR143:AU143"/>
    <mergeCell ref="AV143:AX143"/>
    <mergeCell ref="AL140:AR140"/>
    <mergeCell ref="AS140:AW140"/>
    <mergeCell ref="B142:C142"/>
    <mergeCell ref="D142:M142"/>
    <mergeCell ref="N142:AK142"/>
    <mergeCell ref="AL142:AQ142"/>
    <mergeCell ref="AR142:AU142"/>
    <mergeCell ref="AV142:AX142"/>
    <mergeCell ref="B138:H138"/>
    <mergeCell ref="I138:Y138"/>
    <mergeCell ref="B139:H139"/>
    <mergeCell ref="I139:M139"/>
    <mergeCell ref="N139:T139"/>
    <mergeCell ref="U139:Y139"/>
    <mergeCell ref="B136:C136"/>
    <mergeCell ref="D136:M136"/>
    <mergeCell ref="N136:AK136"/>
    <mergeCell ref="Z139:AF139"/>
    <mergeCell ref="AG139:AK139"/>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Z92:AC92"/>
    <mergeCell ref="AD92:AH92"/>
    <mergeCell ref="AI92:AU92"/>
    <mergeCell ref="AV92:AY92"/>
    <mergeCell ref="H91:L91"/>
    <mergeCell ref="M91:Y91"/>
    <mergeCell ref="Z91:AC91"/>
    <mergeCell ref="AD91:AH91"/>
    <mergeCell ref="AI91:AU91"/>
    <mergeCell ref="AV91:AY91"/>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B68:AY68"/>
    <mergeCell ref="B69:AY69"/>
    <mergeCell ref="M70:AA70"/>
    <mergeCell ref="AL70:AY70"/>
    <mergeCell ref="B73:G75"/>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Z5:AE5"/>
    <mergeCell ref="AR5:AY5"/>
    <mergeCell ref="B6:G6"/>
    <mergeCell ref="H6:Y6"/>
    <mergeCell ref="Z6:AE6"/>
    <mergeCell ref="AF6:AY6"/>
    <mergeCell ref="AK2:AQ2"/>
    <mergeCell ref="AR2:AY2"/>
    <mergeCell ref="B3:AY3"/>
    <mergeCell ref="B4:G4"/>
    <mergeCell ref="H4:Y4"/>
    <mergeCell ref="Z4:AE4"/>
    <mergeCell ref="AF4:AQ5"/>
    <mergeCell ref="AR4:AY4"/>
    <mergeCell ref="B5:G5"/>
    <mergeCell ref="H5:Y5"/>
  </mergeCells>
  <phoneticPr fontId="2"/>
  <pageMargins left="0.62992125984251968" right="0.39370078740157483" top="0.59055118110236227" bottom="0.39370078740157483" header="0.51181102362204722" footer="0.51181102362204722"/>
  <pageSetup paperSize="9" scale="65" fitToHeight="4" orientation="portrait" r:id="rId1"/>
  <headerFooter differentFirst="1" alignWithMargins="0"/>
  <rowBreaks count="5" manualBreakCount="5">
    <brk id="35" max="50" man="1"/>
    <brk id="71" max="50" man="1"/>
    <brk id="76" max="50" man="1"/>
    <brk id="122" max="16383" man="1"/>
    <brk id="185" max="50"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153"/>
  <sheetViews>
    <sheetView topLeftCell="Y1" zoomScale="75" zoomScaleNormal="75" zoomScaleSheetLayoutView="100"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3.25" customHeight="1" x14ac:dyDescent="0.2">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182"/>
      <c r="AL1" s="182"/>
      <c r="AM1" s="182"/>
      <c r="AN1" s="182"/>
      <c r="AO1" s="182"/>
      <c r="AP1" s="182"/>
      <c r="AQ1" s="182"/>
      <c r="AR1" s="183"/>
      <c r="AS1" s="183"/>
      <c r="AT1" s="183"/>
      <c r="AU1" s="183"/>
      <c r="AV1" s="183"/>
      <c r="AW1" s="183"/>
      <c r="AX1" s="183"/>
      <c r="AY1" s="183"/>
    </row>
    <row r="2" spans="2:51" ht="29.95" customHeight="1" thickBot="1" x14ac:dyDescent="0.25">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1073" t="s">
        <v>0</v>
      </c>
      <c r="AL2" s="1073"/>
      <c r="AM2" s="1073"/>
      <c r="AN2" s="1073"/>
      <c r="AO2" s="1073"/>
      <c r="AP2" s="1073"/>
      <c r="AQ2" s="1073"/>
      <c r="AR2" s="1949" t="s">
        <v>1192</v>
      </c>
      <c r="AS2" s="1949"/>
      <c r="AT2" s="1949"/>
      <c r="AU2" s="1949"/>
      <c r="AV2" s="1949"/>
      <c r="AW2" s="1949"/>
      <c r="AX2" s="1949"/>
      <c r="AY2" s="1949"/>
    </row>
    <row r="3" spans="2:51" ht="19" thickBot="1" x14ac:dyDescent="0.2">
      <c r="B3" s="1076" t="s">
        <v>699</v>
      </c>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c r="AT3" s="1950"/>
      <c r="AU3" s="1950"/>
      <c r="AV3" s="1950"/>
      <c r="AW3" s="1950"/>
      <c r="AX3" s="1950"/>
      <c r="AY3" s="1951"/>
    </row>
    <row r="4" spans="2:51" ht="31.6" customHeight="1" x14ac:dyDescent="0.15">
      <c r="B4" s="1079" t="s">
        <v>1</v>
      </c>
      <c r="C4" s="1080"/>
      <c r="D4" s="1080"/>
      <c r="E4" s="1080"/>
      <c r="F4" s="1080"/>
      <c r="G4" s="1080"/>
      <c r="H4" s="1619" t="s">
        <v>1193</v>
      </c>
      <c r="I4" s="1952"/>
      <c r="J4" s="1952"/>
      <c r="K4" s="1952"/>
      <c r="L4" s="1952"/>
      <c r="M4" s="1952"/>
      <c r="N4" s="1952"/>
      <c r="O4" s="1952"/>
      <c r="P4" s="1952"/>
      <c r="Q4" s="1952"/>
      <c r="R4" s="1952"/>
      <c r="S4" s="1952"/>
      <c r="T4" s="1952"/>
      <c r="U4" s="1952"/>
      <c r="V4" s="1952"/>
      <c r="W4" s="1952"/>
      <c r="X4" s="1952"/>
      <c r="Y4" s="1952"/>
      <c r="Z4" s="1084" t="s">
        <v>1194</v>
      </c>
      <c r="AA4" s="1085"/>
      <c r="AB4" s="1085"/>
      <c r="AC4" s="1085"/>
      <c r="AD4" s="1085"/>
      <c r="AE4" s="1086"/>
      <c r="AF4" s="1087" t="s">
        <v>1195</v>
      </c>
      <c r="AG4" s="1088"/>
      <c r="AH4" s="1088"/>
      <c r="AI4" s="1088"/>
      <c r="AJ4" s="1088"/>
      <c r="AK4" s="1088"/>
      <c r="AL4" s="1088"/>
      <c r="AM4" s="1088"/>
      <c r="AN4" s="1088"/>
      <c r="AO4" s="1088"/>
      <c r="AP4" s="1088"/>
      <c r="AQ4" s="1089"/>
      <c r="AR4" s="1093" t="s">
        <v>2</v>
      </c>
      <c r="AS4" s="1085"/>
      <c r="AT4" s="1085"/>
      <c r="AU4" s="1085"/>
      <c r="AV4" s="1085"/>
      <c r="AW4" s="1085"/>
      <c r="AX4" s="1085"/>
      <c r="AY4" s="1094"/>
    </row>
    <row r="5" spans="2:51" ht="35.35" customHeight="1" x14ac:dyDescent="0.15">
      <c r="B5" s="1095" t="s">
        <v>3</v>
      </c>
      <c r="C5" s="1096"/>
      <c r="D5" s="1096"/>
      <c r="E5" s="1096"/>
      <c r="F5" s="1096"/>
      <c r="G5" s="1097"/>
      <c r="H5" s="1648" t="s">
        <v>1196</v>
      </c>
      <c r="I5" s="1649"/>
      <c r="J5" s="1649"/>
      <c r="K5" s="1649"/>
      <c r="L5" s="1649"/>
      <c r="M5" s="1649"/>
      <c r="N5" s="1649"/>
      <c r="O5" s="1649"/>
      <c r="P5" s="1649"/>
      <c r="Q5" s="1649"/>
      <c r="R5" s="1649"/>
      <c r="S5" s="1649"/>
      <c r="T5" s="1649"/>
      <c r="U5" s="1649"/>
      <c r="V5" s="1649"/>
      <c r="W5" s="1109"/>
      <c r="X5" s="1109"/>
      <c r="Y5" s="1109"/>
      <c r="Z5" s="1125" t="s">
        <v>4</v>
      </c>
      <c r="AA5" s="1126"/>
      <c r="AB5" s="1126"/>
      <c r="AC5" s="1126"/>
      <c r="AD5" s="1126"/>
      <c r="AE5" s="1127"/>
      <c r="AF5" s="1090"/>
      <c r="AG5" s="1091"/>
      <c r="AH5" s="1091"/>
      <c r="AI5" s="1091"/>
      <c r="AJ5" s="1091"/>
      <c r="AK5" s="1091"/>
      <c r="AL5" s="1091"/>
      <c r="AM5" s="1091"/>
      <c r="AN5" s="1091"/>
      <c r="AO5" s="1091"/>
      <c r="AP5" s="1091"/>
      <c r="AQ5" s="1092"/>
      <c r="AR5" s="1956" t="s">
        <v>1197</v>
      </c>
      <c r="AS5" s="1957"/>
      <c r="AT5" s="1957"/>
      <c r="AU5" s="1957"/>
      <c r="AV5" s="1957"/>
      <c r="AW5" s="1957"/>
      <c r="AX5" s="1957"/>
      <c r="AY5" s="1958"/>
    </row>
    <row r="6" spans="2:51" ht="30.8" customHeight="1" x14ac:dyDescent="0.15">
      <c r="B6" s="1131" t="s">
        <v>5</v>
      </c>
      <c r="C6" s="1132"/>
      <c r="D6" s="1132"/>
      <c r="E6" s="1132"/>
      <c r="F6" s="1132"/>
      <c r="G6" s="1132"/>
      <c r="H6" s="1133" t="s">
        <v>705</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1959" t="s">
        <v>1069</v>
      </c>
      <c r="AG6" s="1959"/>
      <c r="AH6" s="1959"/>
      <c r="AI6" s="1959"/>
      <c r="AJ6" s="1959"/>
      <c r="AK6" s="1959"/>
      <c r="AL6" s="1959"/>
      <c r="AM6" s="1959"/>
      <c r="AN6" s="1959"/>
      <c r="AO6" s="1959"/>
      <c r="AP6" s="1959"/>
      <c r="AQ6" s="1959"/>
      <c r="AR6" s="1960"/>
      <c r="AS6" s="1960"/>
      <c r="AT6" s="1960"/>
      <c r="AU6" s="1960"/>
      <c r="AV6" s="1960"/>
      <c r="AW6" s="1960"/>
      <c r="AX6" s="1960"/>
      <c r="AY6" s="1961"/>
    </row>
    <row r="7" spans="2:51" ht="18" customHeight="1" x14ac:dyDescent="0.15">
      <c r="B7" s="1098" t="s">
        <v>112</v>
      </c>
      <c r="C7" s="1099"/>
      <c r="D7" s="1099"/>
      <c r="E7" s="1099"/>
      <c r="F7" s="1099"/>
      <c r="G7" s="1099"/>
      <c r="H7" s="1102" t="s">
        <v>1198</v>
      </c>
      <c r="I7" s="1103"/>
      <c r="J7" s="1103"/>
      <c r="K7" s="1103"/>
      <c r="L7" s="1103"/>
      <c r="M7" s="1103"/>
      <c r="N7" s="1103"/>
      <c r="O7" s="1103"/>
      <c r="P7" s="1103"/>
      <c r="Q7" s="1103"/>
      <c r="R7" s="1103"/>
      <c r="S7" s="1103"/>
      <c r="T7" s="1103"/>
      <c r="U7" s="1103"/>
      <c r="V7" s="1103"/>
      <c r="W7" s="1104"/>
      <c r="X7" s="1104"/>
      <c r="Y7" s="1104"/>
      <c r="Z7" s="1108" t="s">
        <v>1199</v>
      </c>
      <c r="AA7" s="741"/>
      <c r="AB7" s="741"/>
      <c r="AC7" s="741"/>
      <c r="AD7" s="741"/>
      <c r="AE7" s="765"/>
      <c r="AF7" s="1663" t="s">
        <v>1072</v>
      </c>
      <c r="AG7" s="1664"/>
      <c r="AH7" s="1664"/>
      <c r="AI7" s="1664"/>
      <c r="AJ7" s="1664"/>
      <c r="AK7" s="1664"/>
      <c r="AL7" s="1664"/>
      <c r="AM7" s="1664"/>
      <c r="AN7" s="1664"/>
      <c r="AO7" s="1664"/>
      <c r="AP7" s="1664"/>
      <c r="AQ7" s="1664"/>
      <c r="AR7" s="1664"/>
      <c r="AS7" s="1664"/>
      <c r="AT7" s="1664"/>
      <c r="AU7" s="1664"/>
      <c r="AV7" s="1664"/>
      <c r="AW7" s="1664"/>
      <c r="AX7" s="1664"/>
      <c r="AY7" s="1665"/>
    </row>
    <row r="8" spans="2:51" ht="24.05" customHeight="1" x14ac:dyDescent="0.15">
      <c r="B8" s="1100"/>
      <c r="C8" s="1101"/>
      <c r="D8" s="1101"/>
      <c r="E8" s="1101"/>
      <c r="F8" s="1101"/>
      <c r="G8" s="1101"/>
      <c r="H8" s="1105"/>
      <c r="I8" s="1106"/>
      <c r="J8" s="1106"/>
      <c r="K8" s="1106"/>
      <c r="L8" s="1106"/>
      <c r="M8" s="1106"/>
      <c r="N8" s="1106"/>
      <c r="O8" s="1106"/>
      <c r="P8" s="1106"/>
      <c r="Q8" s="1106"/>
      <c r="R8" s="1106"/>
      <c r="S8" s="1106"/>
      <c r="T8" s="1106"/>
      <c r="U8" s="1106"/>
      <c r="V8" s="1106"/>
      <c r="W8" s="1107"/>
      <c r="X8" s="1107"/>
      <c r="Y8" s="1107"/>
      <c r="Z8" s="764"/>
      <c r="AA8" s="741"/>
      <c r="AB8" s="741"/>
      <c r="AC8" s="741"/>
      <c r="AD8" s="741"/>
      <c r="AE8" s="765"/>
      <c r="AF8" s="1666"/>
      <c r="AG8" s="1667"/>
      <c r="AH8" s="1667"/>
      <c r="AI8" s="1667"/>
      <c r="AJ8" s="1667"/>
      <c r="AK8" s="1667"/>
      <c r="AL8" s="1667"/>
      <c r="AM8" s="1667"/>
      <c r="AN8" s="1667"/>
      <c r="AO8" s="1667"/>
      <c r="AP8" s="1667"/>
      <c r="AQ8" s="1667"/>
      <c r="AR8" s="1667"/>
      <c r="AS8" s="1667"/>
      <c r="AT8" s="1667"/>
      <c r="AU8" s="1667"/>
      <c r="AV8" s="1667"/>
      <c r="AW8" s="1667"/>
      <c r="AX8" s="1667"/>
      <c r="AY8" s="1668"/>
    </row>
    <row r="9" spans="2:51" ht="103.75" customHeight="1" x14ac:dyDescent="0.15">
      <c r="B9" s="1118" t="s">
        <v>113</v>
      </c>
      <c r="C9" s="1119"/>
      <c r="D9" s="1119"/>
      <c r="E9" s="1119"/>
      <c r="F9" s="1119"/>
      <c r="G9" s="1119"/>
      <c r="H9" s="1953" t="s">
        <v>1200</v>
      </c>
      <c r="I9" s="1954"/>
      <c r="J9" s="1954"/>
      <c r="K9" s="1954"/>
      <c r="L9" s="1954"/>
      <c r="M9" s="1954"/>
      <c r="N9" s="1954"/>
      <c r="O9" s="1954"/>
      <c r="P9" s="1954"/>
      <c r="Q9" s="1954"/>
      <c r="R9" s="1954"/>
      <c r="S9" s="1954"/>
      <c r="T9" s="1954"/>
      <c r="U9" s="1954"/>
      <c r="V9" s="1954"/>
      <c r="W9" s="1954"/>
      <c r="X9" s="1954"/>
      <c r="Y9" s="1954"/>
      <c r="Z9" s="1954"/>
      <c r="AA9" s="1954"/>
      <c r="AB9" s="1954"/>
      <c r="AC9" s="1954"/>
      <c r="AD9" s="1954"/>
      <c r="AE9" s="1954"/>
      <c r="AF9" s="1954"/>
      <c r="AG9" s="1954"/>
      <c r="AH9" s="1954"/>
      <c r="AI9" s="1954"/>
      <c r="AJ9" s="1954"/>
      <c r="AK9" s="1954"/>
      <c r="AL9" s="1954"/>
      <c r="AM9" s="1954"/>
      <c r="AN9" s="1954"/>
      <c r="AO9" s="1954"/>
      <c r="AP9" s="1954"/>
      <c r="AQ9" s="1954"/>
      <c r="AR9" s="1954"/>
      <c r="AS9" s="1954"/>
      <c r="AT9" s="1954"/>
      <c r="AU9" s="1954"/>
      <c r="AV9" s="1954"/>
      <c r="AW9" s="1954"/>
      <c r="AX9" s="1954"/>
      <c r="AY9" s="1955"/>
    </row>
    <row r="10" spans="2:51" ht="137.30000000000001" customHeight="1" x14ac:dyDescent="0.15">
      <c r="B10" s="1118" t="s">
        <v>114</v>
      </c>
      <c r="C10" s="1119"/>
      <c r="D10" s="1119"/>
      <c r="E10" s="1119"/>
      <c r="F10" s="1119"/>
      <c r="G10" s="1119"/>
      <c r="H10" s="1953" t="s">
        <v>1201</v>
      </c>
      <c r="I10" s="1954"/>
      <c r="J10" s="1954"/>
      <c r="K10" s="1954"/>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c r="AK10" s="1954"/>
      <c r="AL10" s="1954"/>
      <c r="AM10" s="1954"/>
      <c r="AN10" s="1954"/>
      <c r="AO10" s="1954"/>
      <c r="AP10" s="1954"/>
      <c r="AQ10" s="1954"/>
      <c r="AR10" s="1954"/>
      <c r="AS10" s="1954"/>
      <c r="AT10" s="1954"/>
      <c r="AU10" s="1954"/>
      <c r="AV10" s="1954"/>
      <c r="AW10" s="1954"/>
      <c r="AX10" s="1954"/>
      <c r="AY10" s="1955"/>
    </row>
    <row r="11" spans="2:51" ht="29.3" customHeight="1" x14ac:dyDescent="0.15">
      <c r="B11" s="1118" t="s">
        <v>10</v>
      </c>
      <c r="C11" s="1119"/>
      <c r="D11" s="1119"/>
      <c r="E11" s="1119"/>
      <c r="F11" s="1119"/>
      <c r="G11" s="1143"/>
      <c r="H11" s="1628" t="s">
        <v>712</v>
      </c>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6"/>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20.95" customHeight="1" x14ac:dyDescent="0.15">
      <c r="B13" s="685"/>
      <c r="C13" s="686"/>
      <c r="D13" s="686"/>
      <c r="E13" s="686"/>
      <c r="F13" s="686"/>
      <c r="G13" s="687"/>
      <c r="H13" s="1159" t="s">
        <v>17</v>
      </c>
      <c r="I13" s="1962"/>
      <c r="J13" s="1165" t="s">
        <v>18</v>
      </c>
      <c r="K13" s="1166"/>
      <c r="L13" s="1166"/>
      <c r="M13" s="1166"/>
      <c r="N13" s="1166"/>
      <c r="O13" s="1166"/>
      <c r="P13" s="1167"/>
      <c r="Q13" s="1967" t="s">
        <v>1198</v>
      </c>
      <c r="R13" s="1968"/>
      <c r="S13" s="1968"/>
      <c r="T13" s="1968"/>
      <c r="U13" s="1968"/>
      <c r="V13" s="1968"/>
      <c r="W13" s="1969"/>
      <c r="X13" s="1967" t="s">
        <v>1198</v>
      </c>
      <c r="Y13" s="1968"/>
      <c r="Z13" s="1968"/>
      <c r="AA13" s="1968"/>
      <c r="AB13" s="1968"/>
      <c r="AC13" s="1968"/>
      <c r="AD13" s="1969"/>
      <c r="AE13" s="1970">
        <v>0</v>
      </c>
      <c r="AF13" s="1971"/>
      <c r="AG13" s="1971"/>
      <c r="AH13" s="1971"/>
      <c r="AI13" s="1971"/>
      <c r="AJ13" s="1971"/>
      <c r="AK13" s="1972"/>
      <c r="AL13" s="1973" t="s">
        <v>1202</v>
      </c>
      <c r="AM13" s="1974"/>
      <c r="AN13" s="1974"/>
      <c r="AO13" s="1974"/>
      <c r="AP13" s="1974"/>
      <c r="AQ13" s="1974"/>
      <c r="AR13" s="1974"/>
      <c r="AS13" s="1975" t="s">
        <v>1203</v>
      </c>
      <c r="AT13" s="1976"/>
      <c r="AU13" s="1976"/>
      <c r="AV13" s="1976"/>
      <c r="AW13" s="1976"/>
      <c r="AX13" s="1976"/>
      <c r="AY13" s="1977"/>
    </row>
    <row r="14" spans="2:51" ht="20.95" customHeight="1" x14ac:dyDescent="0.15">
      <c r="B14" s="685"/>
      <c r="C14" s="686"/>
      <c r="D14" s="686"/>
      <c r="E14" s="686"/>
      <c r="F14" s="686"/>
      <c r="G14" s="687"/>
      <c r="H14" s="1963"/>
      <c r="I14" s="1964"/>
      <c r="J14" s="1978" t="s">
        <v>19</v>
      </c>
      <c r="K14" s="1979"/>
      <c r="L14" s="1979"/>
      <c r="M14" s="1979"/>
      <c r="N14" s="1979"/>
      <c r="O14" s="1979"/>
      <c r="P14" s="1980"/>
      <c r="Q14" s="1981" t="s">
        <v>1198</v>
      </c>
      <c r="R14" s="1982"/>
      <c r="S14" s="1982"/>
      <c r="T14" s="1982"/>
      <c r="U14" s="1982"/>
      <c r="V14" s="1982"/>
      <c r="W14" s="1983"/>
      <c r="X14" s="1981" t="s">
        <v>1198</v>
      </c>
      <c r="Y14" s="1982"/>
      <c r="Z14" s="1982"/>
      <c r="AA14" s="1982"/>
      <c r="AB14" s="1982"/>
      <c r="AC14" s="1982"/>
      <c r="AD14" s="1983"/>
      <c r="AE14" s="1989">
        <v>47010.470999999998</v>
      </c>
      <c r="AF14" s="1990"/>
      <c r="AG14" s="1990"/>
      <c r="AH14" s="1990"/>
      <c r="AI14" s="1990"/>
      <c r="AJ14" s="1990"/>
      <c r="AK14" s="1991"/>
      <c r="AL14" s="1992" t="s">
        <v>1198</v>
      </c>
      <c r="AM14" s="1993"/>
      <c r="AN14" s="1993"/>
      <c r="AO14" s="1993"/>
      <c r="AP14" s="1993"/>
      <c r="AQ14" s="1993"/>
      <c r="AR14" s="1994"/>
      <c r="AS14" s="1995"/>
      <c r="AT14" s="1996"/>
      <c r="AU14" s="1996"/>
      <c r="AV14" s="1996"/>
      <c r="AW14" s="1996"/>
      <c r="AX14" s="1996"/>
      <c r="AY14" s="1997"/>
    </row>
    <row r="15" spans="2:51" ht="24.75" customHeight="1" x14ac:dyDescent="0.15">
      <c r="B15" s="685"/>
      <c r="C15" s="686"/>
      <c r="D15" s="686"/>
      <c r="E15" s="686"/>
      <c r="F15" s="686"/>
      <c r="G15" s="687"/>
      <c r="H15" s="1963"/>
      <c r="I15" s="1964"/>
      <c r="J15" s="1173" t="s">
        <v>20</v>
      </c>
      <c r="K15" s="1174"/>
      <c r="L15" s="1174"/>
      <c r="M15" s="1174"/>
      <c r="N15" s="1174"/>
      <c r="O15" s="1174"/>
      <c r="P15" s="1175"/>
      <c r="Q15" s="1998" t="s">
        <v>1198</v>
      </c>
      <c r="R15" s="1999"/>
      <c r="S15" s="1999"/>
      <c r="T15" s="1999"/>
      <c r="U15" s="1999"/>
      <c r="V15" s="1999"/>
      <c r="W15" s="1999"/>
      <c r="X15" s="1998" t="s">
        <v>1198</v>
      </c>
      <c r="Y15" s="1999"/>
      <c r="Z15" s="1999"/>
      <c r="AA15" s="1999"/>
      <c r="AB15" s="1999"/>
      <c r="AC15" s="1999"/>
      <c r="AD15" s="1999"/>
      <c r="AE15" s="2000">
        <v>-30039.09</v>
      </c>
      <c r="AF15" s="2000"/>
      <c r="AG15" s="2000"/>
      <c r="AH15" s="2000"/>
      <c r="AI15" s="2000"/>
      <c r="AJ15" s="2000"/>
      <c r="AK15" s="2000"/>
      <c r="AL15" s="2000">
        <v>30039.09</v>
      </c>
      <c r="AM15" s="2000"/>
      <c r="AN15" s="2000"/>
      <c r="AO15" s="2000"/>
      <c r="AP15" s="2000"/>
      <c r="AQ15" s="2000"/>
      <c r="AR15" s="2000"/>
      <c r="AS15" s="2001"/>
      <c r="AT15" s="2001"/>
      <c r="AU15" s="2001"/>
      <c r="AV15" s="2001"/>
      <c r="AW15" s="2001"/>
      <c r="AX15" s="2001"/>
      <c r="AY15" s="2002"/>
    </row>
    <row r="16" spans="2:51" ht="24.75" customHeight="1" x14ac:dyDescent="0.15">
      <c r="B16" s="685"/>
      <c r="C16" s="686"/>
      <c r="D16" s="686"/>
      <c r="E16" s="686"/>
      <c r="F16" s="686"/>
      <c r="G16" s="687"/>
      <c r="H16" s="1965"/>
      <c r="I16" s="1966"/>
      <c r="J16" s="1177" t="s">
        <v>21</v>
      </c>
      <c r="K16" s="1178"/>
      <c r="L16" s="1178"/>
      <c r="M16" s="1178"/>
      <c r="N16" s="1178"/>
      <c r="O16" s="1178"/>
      <c r="P16" s="1179"/>
      <c r="Q16" s="1984" t="s">
        <v>964</v>
      </c>
      <c r="R16" s="1985"/>
      <c r="S16" s="1985"/>
      <c r="T16" s="1985"/>
      <c r="U16" s="1985"/>
      <c r="V16" s="1985"/>
      <c r="W16" s="1985"/>
      <c r="X16" s="1984" t="s">
        <v>964</v>
      </c>
      <c r="Y16" s="1985"/>
      <c r="Z16" s="1985"/>
      <c r="AA16" s="1985"/>
      <c r="AB16" s="1985"/>
      <c r="AC16" s="1985"/>
      <c r="AD16" s="1985"/>
      <c r="AE16" s="1986">
        <v>16971.380999999998</v>
      </c>
      <c r="AF16" s="1986"/>
      <c r="AG16" s="1986"/>
      <c r="AH16" s="1986"/>
      <c r="AI16" s="1986"/>
      <c r="AJ16" s="1986"/>
      <c r="AK16" s="1986"/>
      <c r="AL16" s="1986">
        <v>33379.106</v>
      </c>
      <c r="AM16" s="1986"/>
      <c r="AN16" s="1986"/>
      <c r="AO16" s="1986"/>
      <c r="AP16" s="1986"/>
      <c r="AQ16" s="1986"/>
      <c r="AR16" s="1986"/>
      <c r="AS16" s="1987">
        <v>2209</v>
      </c>
      <c r="AT16" s="1987"/>
      <c r="AU16" s="1987"/>
      <c r="AV16" s="1987"/>
      <c r="AW16" s="1987"/>
      <c r="AX16" s="1987"/>
      <c r="AY16" s="1988"/>
    </row>
    <row r="17" spans="2:52" ht="24.75" customHeight="1" x14ac:dyDescent="0.15">
      <c r="B17" s="685"/>
      <c r="C17" s="686"/>
      <c r="D17" s="686"/>
      <c r="E17" s="686"/>
      <c r="F17" s="686"/>
      <c r="G17" s="687"/>
      <c r="H17" s="1190" t="s">
        <v>22</v>
      </c>
      <c r="I17" s="1191"/>
      <c r="J17" s="1191"/>
      <c r="K17" s="1191"/>
      <c r="L17" s="1191"/>
      <c r="M17" s="1191"/>
      <c r="N17" s="1191"/>
      <c r="O17" s="1191"/>
      <c r="P17" s="1191"/>
      <c r="Q17" s="2008" t="s">
        <v>964</v>
      </c>
      <c r="R17" s="2009"/>
      <c r="S17" s="2009"/>
      <c r="T17" s="2009"/>
      <c r="U17" s="2009"/>
      <c r="V17" s="2009"/>
      <c r="W17" s="2009"/>
      <c r="X17" s="2008" t="s">
        <v>964</v>
      </c>
      <c r="Y17" s="2009"/>
      <c r="Z17" s="2009"/>
      <c r="AA17" s="2009"/>
      <c r="AB17" s="2009"/>
      <c r="AC17" s="2009"/>
      <c r="AD17" s="2009"/>
      <c r="AE17" s="2010">
        <v>13559.308000000001</v>
      </c>
      <c r="AF17" s="2011"/>
      <c r="AG17" s="2011"/>
      <c r="AH17" s="2011"/>
      <c r="AI17" s="2011"/>
      <c r="AJ17" s="2011"/>
      <c r="AK17" s="2012"/>
      <c r="AL17" s="2013"/>
      <c r="AM17" s="2013"/>
      <c r="AN17" s="2013"/>
      <c r="AO17" s="2013"/>
      <c r="AP17" s="2013"/>
      <c r="AQ17" s="2013"/>
      <c r="AR17" s="2013"/>
      <c r="AS17" s="2013"/>
      <c r="AT17" s="2013"/>
      <c r="AU17" s="2013"/>
      <c r="AV17" s="2013"/>
      <c r="AW17" s="2013"/>
      <c r="AX17" s="2013"/>
      <c r="AY17" s="2014"/>
    </row>
    <row r="18" spans="2:52" ht="24.75" customHeight="1" x14ac:dyDescent="0.15">
      <c r="B18" s="1150"/>
      <c r="C18" s="1151"/>
      <c r="D18" s="1151"/>
      <c r="E18" s="1151"/>
      <c r="F18" s="1151"/>
      <c r="G18" s="1152"/>
      <c r="H18" s="1190" t="s">
        <v>23</v>
      </c>
      <c r="I18" s="1191"/>
      <c r="J18" s="1191"/>
      <c r="K18" s="1191"/>
      <c r="L18" s="1191"/>
      <c r="M18" s="1191"/>
      <c r="N18" s="1191"/>
      <c r="O18" s="1191"/>
      <c r="P18" s="1191"/>
      <c r="Q18" s="2003" t="s">
        <v>964</v>
      </c>
      <c r="R18" s="2004"/>
      <c r="S18" s="2004"/>
      <c r="T18" s="2004"/>
      <c r="U18" s="2004"/>
      <c r="V18" s="2004"/>
      <c r="W18" s="2004"/>
      <c r="X18" s="2003" t="s">
        <v>964</v>
      </c>
      <c r="Y18" s="2004"/>
      <c r="Z18" s="2004"/>
      <c r="AA18" s="2004"/>
      <c r="AB18" s="2004"/>
      <c r="AC18" s="2004"/>
      <c r="AD18" s="2004"/>
      <c r="AE18" s="2005">
        <f>AE17/AE16</f>
        <v>0.79895136406400891</v>
      </c>
      <c r="AF18" s="2006"/>
      <c r="AG18" s="2006"/>
      <c r="AH18" s="2006"/>
      <c r="AI18" s="2006"/>
      <c r="AJ18" s="2006"/>
      <c r="AK18" s="2007"/>
      <c r="AL18" s="1691"/>
      <c r="AM18" s="1691"/>
      <c r="AN18" s="1691"/>
      <c r="AO18" s="1691"/>
      <c r="AP18" s="1691"/>
      <c r="AQ18" s="1691"/>
      <c r="AR18" s="1691"/>
      <c r="AS18" s="1691"/>
      <c r="AT18" s="1691"/>
      <c r="AU18" s="1691"/>
      <c r="AV18" s="1691"/>
      <c r="AW18" s="1691"/>
      <c r="AX18" s="1691"/>
      <c r="AY18" s="1692"/>
    </row>
    <row r="19" spans="2:52" ht="31.75" customHeight="1" x14ac:dyDescent="0.15">
      <c r="B19" s="1246" t="s">
        <v>24</v>
      </c>
      <c r="C19" s="1247"/>
      <c r="D19" s="1247"/>
      <c r="E19" s="1247"/>
      <c r="F19" s="1247"/>
      <c r="G19" s="1248"/>
      <c r="H19" s="1217" t="s">
        <v>25</v>
      </c>
      <c r="I19" s="1156"/>
      <c r="J19" s="1156"/>
      <c r="K19" s="1156"/>
      <c r="L19" s="1156"/>
      <c r="M19" s="1156"/>
      <c r="N19" s="1156"/>
      <c r="O19" s="1156"/>
      <c r="P19" s="1156"/>
      <c r="Q19" s="1156"/>
      <c r="R19" s="1156"/>
      <c r="S19" s="1156"/>
      <c r="T19" s="1156"/>
      <c r="U19" s="1156"/>
      <c r="V19" s="1156"/>
      <c r="W19" s="1156"/>
      <c r="X19" s="1156"/>
      <c r="Y19" s="1157"/>
      <c r="Z19" s="1218"/>
      <c r="AA19" s="1219"/>
      <c r="AB19" s="1220"/>
      <c r="AC19" s="1155" t="s">
        <v>26</v>
      </c>
      <c r="AD19" s="1156"/>
      <c r="AE19" s="1157"/>
      <c r="AF19" s="1199" t="s">
        <v>116</v>
      </c>
      <c r="AG19" s="1199"/>
      <c r="AH19" s="1199"/>
      <c r="AI19" s="1199"/>
      <c r="AJ19" s="1199"/>
      <c r="AK19" s="1199" t="s">
        <v>124</v>
      </c>
      <c r="AL19" s="1199"/>
      <c r="AM19" s="1199"/>
      <c r="AN19" s="1199"/>
      <c r="AO19" s="1199"/>
      <c r="AP19" s="1199" t="s">
        <v>125</v>
      </c>
      <c r="AQ19" s="1199"/>
      <c r="AR19" s="1199"/>
      <c r="AS19" s="1199"/>
      <c r="AT19" s="1199"/>
      <c r="AU19" s="436" t="s">
        <v>1050</v>
      </c>
      <c r="AV19" s="434"/>
      <c r="AW19" s="434"/>
      <c r="AX19" s="434"/>
      <c r="AY19" s="437"/>
    </row>
    <row r="20" spans="2:52" ht="32.25" customHeight="1" x14ac:dyDescent="0.15">
      <c r="B20" s="1249"/>
      <c r="C20" s="1247"/>
      <c r="D20" s="1247"/>
      <c r="E20" s="1247"/>
      <c r="F20" s="1247"/>
      <c r="G20" s="1248"/>
      <c r="H20" s="2015" t="s">
        <v>1204</v>
      </c>
      <c r="I20" s="2016"/>
      <c r="J20" s="2016"/>
      <c r="K20" s="2016"/>
      <c r="L20" s="2016"/>
      <c r="M20" s="2016"/>
      <c r="N20" s="2016"/>
      <c r="O20" s="2016"/>
      <c r="P20" s="2016"/>
      <c r="Q20" s="2016"/>
      <c r="R20" s="2016"/>
      <c r="S20" s="2016"/>
      <c r="T20" s="2016"/>
      <c r="U20" s="2016"/>
      <c r="V20" s="2016"/>
      <c r="W20" s="2016"/>
      <c r="X20" s="2016"/>
      <c r="Y20" s="2017"/>
      <c r="Z20" s="1208" t="s">
        <v>27</v>
      </c>
      <c r="AA20" s="1209"/>
      <c r="AB20" s="1210"/>
      <c r="AC20" s="1211" t="s">
        <v>1205</v>
      </c>
      <c r="AD20" s="1211"/>
      <c r="AE20" s="1211"/>
      <c r="AF20" s="1215" t="s">
        <v>1206</v>
      </c>
      <c r="AG20" s="1215"/>
      <c r="AH20" s="1215"/>
      <c r="AI20" s="1215"/>
      <c r="AJ20" s="1215"/>
      <c r="AK20" s="1215" t="s">
        <v>1206</v>
      </c>
      <c r="AL20" s="1215"/>
      <c r="AM20" s="1215"/>
      <c r="AN20" s="1215"/>
      <c r="AO20" s="1215"/>
      <c r="AP20" s="1214" t="s">
        <v>1207</v>
      </c>
      <c r="AQ20" s="1215"/>
      <c r="AR20" s="1215"/>
      <c r="AS20" s="1215"/>
      <c r="AT20" s="1215"/>
      <c r="AU20" s="1215">
        <v>3.78</v>
      </c>
      <c r="AV20" s="1215"/>
      <c r="AW20" s="1215"/>
      <c r="AX20" s="1215"/>
      <c r="AY20" s="1216"/>
    </row>
    <row r="21" spans="2:52" ht="32.25" customHeight="1" x14ac:dyDescent="0.15">
      <c r="B21" s="1250"/>
      <c r="C21" s="1251"/>
      <c r="D21" s="1251"/>
      <c r="E21" s="1251"/>
      <c r="F21" s="1251"/>
      <c r="G21" s="1252"/>
      <c r="H21" s="2018"/>
      <c r="I21" s="2019"/>
      <c r="J21" s="2019"/>
      <c r="K21" s="2019"/>
      <c r="L21" s="2019"/>
      <c r="M21" s="2019"/>
      <c r="N21" s="2019"/>
      <c r="O21" s="2019"/>
      <c r="P21" s="2019"/>
      <c r="Q21" s="2019"/>
      <c r="R21" s="2019"/>
      <c r="S21" s="2019"/>
      <c r="T21" s="2019"/>
      <c r="U21" s="2019"/>
      <c r="V21" s="2019"/>
      <c r="W21" s="2019"/>
      <c r="X21" s="2019"/>
      <c r="Y21" s="2020"/>
      <c r="Z21" s="1155" t="s">
        <v>28</v>
      </c>
      <c r="AA21" s="1156"/>
      <c r="AB21" s="1157"/>
      <c r="AC21" s="1239" t="s">
        <v>1208</v>
      </c>
      <c r="AD21" s="1239"/>
      <c r="AE21" s="1239"/>
      <c r="AF21" s="1239" t="s">
        <v>1206</v>
      </c>
      <c r="AG21" s="1239"/>
      <c r="AH21" s="1239"/>
      <c r="AI21" s="1239"/>
      <c r="AJ21" s="1239"/>
      <c r="AK21" s="1239" t="s">
        <v>1206</v>
      </c>
      <c r="AL21" s="1239"/>
      <c r="AM21" s="1239"/>
      <c r="AN21" s="1239"/>
      <c r="AO21" s="1239"/>
      <c r="AP21" s="1239">
        <v>185</v>
      </c>
      <c r="AQ21" s="1239"/>
      <c r="AR21" s="1239"/>
      <c r="AS21" s="1239"/>
      <c r="AT21" s="1239"/>
      <c r="AU21" s="1241"/>
      <c r="AV21" s="1241"/>
      <c r="AW21" s="1241"/>
      <c r="AX21" s="1241"/>
      <c r="AY21" s="1242"/>
    </row>
    <row r="22" spans="2:52" ht="31.75" customHeight="1" x14ac:dyDescent="0.15">
      <c r="B22" s="1243" t="s">
        <v>29</v>
      </c>
      <c r="C22" s="1244"/>
      <c r="D22" s="1244"/>
      <c r="E22" s="1244"/>
      <c r="F22" s="1244"/>
      <c r="G22" s="1245"/>
      <c r="H22" s="1217" t="s">
        <v>30</v>
      </c>
      <c r="I22" s="1709"/>
      <c r="J22" s="1709"/>
      <c r="K22" s="1709"/>
      <c r="L22" s="1709"/>
      <c r="M22" s="1709"/>
      <c r="N22" s="1709"/>
      <c r="O22" s="1709"/>
      <c r="P22" s="1709"/>
      <c r="Q22" s="1709"/>
      <c r="R22" s="1709"/>
      <c r="S22" s="1709"/>
      <c r="T22" s="1709"/>
      <c r="U22" s="1709"/>
      <c r="V22" s="1709"/>
      <c r="W22" s="1709"/>
      <c r="X22" s="1709"/>
      <c r="Y22" s="1710"/>
      <c r="Z22" s="1711"/>
      <c r="AA22" s="1712"/>
      <c r="AB22" s="1713"/>
      <c r="AC22" s="1708" t="s">
        <v>26</v>
      </c>
      <c r="AD22" s="1709"/>
      <c r="AE22" s="1710"/>
      <c r="AF22" s="1199" t="s">
        <v>116</v>
      </c>
      <c r="AG22" s="1199"/>
      <c r="AH22" s="1199"/>
      <c r="AI22" s="1199"/>
      <c r="AJ22" s="1199"/>
      <c r="AK22" s="1199" t="s">
        <v>124</v>
      </c>
      <c r="AL22" s="1199"/>
      <c r="AM22" s="1199"/>
      <c r="AN22" s="1199"/>
      <c r="AO22" s="1199"/>
      <c r="AP22" s="1199" t="s">
        <v>125</v>
      </c>
      <c r="AQ22" s="1199"/>
      <c r="AR22" s="1199"/>
      <c r="AS22" s="1199"/>
      <c r="AT22" s="1199"/>
      <c r="AU22" s="1264" t="s">
        <v>31</v>
      </c>
      <c r="AV22" s="1265"/>
      <c r="AW22" s="1265"/>
      <c r="AX22" s="1265"/>
      <c r="AY22" s="1266"/>
    </row>
    <row r="23" spans="2:52" ht="39.950000000000003" customHeight="1" x14ac:dyDescent="0.15">
      <c r="B23" s="688"/>
      <c r="C23" s="689"/>
      <c r="D23" s="689"/>
      <c r="E23" s="689"/>
      <c r="F23" s="689"/>
      <c r="G23" s="690"/>
      <c r="H23" s="2033" t="s">
        <v>1209</v>
      </c>
      <c r="I23" s="2034"/>
      <c r="J23" s="2034"/>
      <c r="K23" s="2034"/>
      <c r="L23" s="2034"/>
      <c r="M23" s="2034"/>
      <c r="N23" s="2034"/>
      <c r="O23" s="2034"/>
      <c r="P23" s="2034"/>
      <c r="Q23" s="2034"/>
      <c r="R23" s="2034"/>
      <c r="S23" s="2034"/>
      <c r="T23" s="2034"/>
      <c r="U23" s="2034"/>
      <c r="V23" s="2034"/>
      <c r="W23" s="2034"/>
      <c r="X23" s="2034"/>
      <c r="Y23" s="2035"/>
      <c r="Z23" s="1269" t="s">
        <v>32</v>
      </c>
      <c r="AA23" s="1270"/>
      <c r="AB23" s="1271"/>
      <c r="AC23" s="2039"/>
      <c r="AD23" s="1737"/>
      <c r="AE23" s="1738"/>
      <c r="AF23" s="1714"/>
      <c r="AG23" s="1714"/>
      <c r="AH23" s="1714"/>
      <c r="AI23" s="1714"/>
      <c r="AJ23" s="1714"/>
      <c r="AK23" s="1714"/>
      <c r="AL23" s="1714"/>
      <c r="AM23" s="1714"/>
      <c r="AN23" s="1714"/>
      <c r="AO23" s="1714"/>
      <c r="AP23" s="1714">
        <v>276</v>
      </c>
      <c r="AQ23" s="1714"/>
      <c r="AR23" s="1714"/>
      <c r="AS23" s="1714"/>
      <c r="AT23" s="1714"/>
      <c r="AU23" s="1717" t="s">
        <v>823</v>
      </c>
      <c r="AV23" s="699"/>
      <c r="AW23" s="699"/>
      <c r="AX23" s="699"/>
      <c r="AY23" s="1718"/>
    </row>
    <row r="24" spans="2:52" ht="26.85" customHeight="1" x14ac:dyDescent="0.15">
      <c r="B24" s="670"/>
      <c r="C24" s="554"/>
      <c r="D24" s="554"/>
      <c r="E24" s="554"/>
      <c r="F24" s="554"/>
      <c r="G24" s="1573"/>
      <c r="H24" s="2036"/>
      <c r="I24" s="2037"/>
      <c r="J24" s="2037"/>
      <c r="K24" s="2037"/>
      <c r="L24" s="2037"/>
      <c r="M24" s="2037"/>
      <c r="N24" s="2037"/>
      <c r="O24" s="2037"/>
      <c r="P24" s="2037"/>
      <c r="Q24" s="2037"/>
      <c r="R24" s="2037"/>
      <c r="S24" s="2037"/>
      <c r="T24" s="2037"/>
      <c r="U24" s="2037"/>
      <c r="V24" s="2037"/>
      <c r="W24" s="2037"/>
      <c r="X24" s="2037"/>
      <c r="Y24" s="2038"/>
      <c r="Z24" s="1584"/>
      <c r="AA24" s="1585"/>
      <c r="AB24" s="1586"/>
      <c r="AC24" s="1739"/>
      <c r="AD24" s="1740"/>
      <c r="AE24" s="1741"/>
      <c r="AF24" s="2021"/>
      <c r="AG24" s="1734"/>
      <c r="AH24" s="1734"/>
      <c r="AI24" s="1734"/>
      <c r="AJ24" s="1735"/>
      <c r="AK24" s="2022" t="s">
        <v>1210</v>
      </c>
      <c r="AL24" s="1734"/>
      <c r="AM24" s="1734"/>
      <c r="AN24" s="1734"/>
      <c r="AO24" s="1735"/>
      <c r="AP24" s="2023">
        <v>1322</v>
      </c>
      <c r="AQ24" s="2024"/>
      <c r="AR24" s="2024"/>
      <c r="AS24" s="2024"/>
      <c r="AT24" s="2025"/>
      <c r="AU24" s="619" t="s">
        <v>1211</v>
      </c>
      <c r="AV24" s="1720"/>
      <c r="AW24" s="1720"/>
      <c r="AX24" s="1720"/>
      <c r="AY24" s="2026"/>
      <c r="AZ24" s="1"/>
    </row>
    <row r="25" spans="2:52" ht="71.349999999999994" customHeight="1" x14ac:dyDescent="0.15">
      <c r="B25" s="1243" t="s">
        <v>34</v>
      </c>
      <c r="C25" s="1256"/>
      <c r="D25" s="1256"/>
      <c r="E25" s="1256"/>
      <c r="F25" s="1256"/>
      <c r="G25" s="1256"/>
      <c r="H25" s="2027" t="s">
        <v>1212</v>
      </c>
      <c r="I25" s="2028"/>
      <c r="J25" s="2028"/>
      <c r="K25" s="2028"/>
      <c r="L25" s="2028"/>
      <c r="M25" s="2028"/>
      <c r="N25" s="2028"/>
      <c r="O25" s="2028"/>
      <c r="P25" s="2028"/>
      <c r="Q25" s="2028"/>
      <c r="R25" s="2028"/>
      <c r="S25" s="2028"/>
      <c r="T25" s="2028"/>
      <c r="U25" s="2028"/>
      <c r="V25" s="2028"/>
      <c r="W25" s="2028"/>
      <c r="X25" s="2028"/>
      <c r="Y25" s="2029"/>
      <c r="Z25" s="1258" t="s">
        <v>35</v>
      </c>
      <c r="AA25" s="1259"/>
      <c r="AB25" s="1260"/>
      <c r="AC25" s="2030" t="s">
        <v>1213</v>
      </c>
      <c r="AD25" s="2031"/>
      <c r="AE25" s="2031"/>
      <c r="AF25" s="2031"/>
      <c r="AG25" s="2031"/>
      <c r="AH25" s="2031"/>
      <c r="AI25" s="2031"/>
      <c r="AJ25" s="2031"/>
      <c r="AK25" s="2031"/>
      <c r="AL25" s="2031"/>
      <c r="AM25" s="2031"/>
      <c r="AN25" s="2031"/>
      <c r="AO25" s="2031"/>
      <c r="AP25" s="2031"/>
      <c r="AQ25" s="2031"/>
      <c r="AR25" s="2031"/>
      <c r="AS25" s="2031"/>
      <c r="AT25" s="2031"/>
      <c r="AU25" s="2031"/>
      <c r="AV25" s="2031"/>
      <c r="AW25" s="2031"/>
      <c r="AX25" s="2031"/>
      <c r="AY25" s="2032"/>
    </row>
    <row r="26" spans="2:52" ht="23.1" customHeight="1" x14ac:dyDescent="0.15">
      <c r="B26" s="1317" t="s">
        <v>36</v>
      </c>
      <c r="C26" s="1318"/>
      <c r="D26" s="1323" t="s">
        <v>37</v>
      </c>
      <c r="E26" s="1324"/>
      <c r="F26" s="1324"/>
      <c r="G26" s="1324"/>
      <c r="H26" s="1324"/>
      <c r="I26" s="1324"/>
      <c r="J26" s="1324"/>
      <c r="K26" s="1324"/>
      <c r="L26" s="1325"/>
      <c r="M26" s="1326" t="s">
        <v>38</v>
      </c>
      <c r="N26" s="1326"/>
      <c r="O26" s="1326"/>
      <c r="P26" s="1326"/>
      <c r="Q26" s="1326"/>
      <c r="R26" s="1326"/>
      <c r="S26" s="1327" t="s">
        <v>117</v>
      </c>
      <c r="T26" s="1327"/>
      <c r="U26" s="1327"/>
      <c r="V26" s="1327"/>
      <c r="W26" s="1327"/>
      <c r="X26" s="1327"/>
      <c r="Y26" s="1328" t="s">
        <v>39</v>
      </c>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9"/>
    </row>
    <row r="27" spans="2:52" ht="23.1" customHeight="1" x14ac:dyDescent="0.15">
      <c r="B27" s="1319"/>
      <c r="C27" s="1320"/>
      <c r="D27" s="2042" t="s">
        <v>1214</v>
      </c>
      <c r="E27" s="2043"/>
      <c r="F27" s="2043"/>
      <c r="G27" s="2043"/>
      <c r="H27" s="2043"/>
      <c r="I27" s="2043"/>
      <c r="J27" s="2043"/>
      <c r="K27" s="2043"/>
      <c r="L27" s="2044"/>
      <c r="M27" s="2045">
        <v>1494</v>
      </c>
      <c r="N27" s="2045"/>
      <c r="O27" s="2045"/>
      <c r="P27" s="2045"/>
      <c r="Q27" s="2045"/>
      <c r="R27" s="2045"/>
      <c r="S27" s="2046">
        <v>1110</v>
      </c>
      <c r="T27" s="2046"/>
      <c r="U27" s="2046"/>
      <c r="V27" s="2046"/>
      <c r="W27" s="2046"/>
      <c r="X27" s="2046"/>
      <c r="Y27" s="1753" t="s">
        <v>1088</v>
      </c>
      <c r="Z27" s="1754"/>
      <c r="AA27" s="1754"/>
      <c r="AB27" s="1754"/>
      <c r="AC27" s="1754"/>
      <c r="AD27" s="1754"/>
      <c r="AE27" s="1754"/>
      <c r="AF27" s="1754"/>
      <c r="AG27" s="1754"/>
      <c r="AH27" s="1754"/>
      <c r="AI27" s="1754"/>
      <c r="AJ27" s="1754"/>
      <c r="AK27" s="1754"/>
      <c r="AL27" s="1754"/>
      <c r="AM27" s="1754"/>
      <c r="AN27" s="1754"/>
      <c r="AO27" s="1754"/>
      <c r="AP27" s="1754"/>
      <c r="AQ27" s="1754"/>
      <c r="AR27" s="1754"/>
      <c r="AS27" s="1754"/>
      <c r="AT27" s="1754"/>
      <c r="AU27" s="1754"/>
      <c r="AV27" s="1754"/>
      <c r="AW27" s="1754"/>
      <c r="AX27" s="1754"/>
      <c r="AY27" s="1755"/>
    </row>
    <row r="28" spans="2:52" ht="23.1" customHeight="1" x14ac:dyDescent="0.15">
      <c r="B28" s="1319"/>
      <c r="C28" s="1320"/>
      <c r="D28" s="2047" t="s">
        <v>1215</v>
      </c>
      <c r="E28" s="2048"/>
      <c r="F28" s="2048"/>
      <c r="G28" s="2048"/>
      <c r="H28" s="2048"/>
      <c r="I28" s="2048"/>
      <c r="J28" s="2048"/>
      <c r="K28" s="2048"/>
      <c r="L28" s="2049"/>
      <c r="M28" s="1184">
        <v>1846</v>
      </c>
      <c r="N28" s="1184"/>
      <c r="O28" s="1184"/>
      <c r="P28" s="1184"/>
      <c r="Q28" s="1184"/>
      <c r="R28" s="1184"/>
      <c r="S28" s="2040">
        <v>1099</v>
      </c>
      <c r="T28" s="2040"/>
      <c r="U28" s="2040"/>
      <c r="V28" s="2040"/>
      <c r="W28" s="2040"/>
      <c r="X28" s="2040"/>
      <c r="Y28" s="1294"/>
      <c r="Z28" s="1295"/>
      <c r="AA28" s="1295"/>
      <c r="AB28" s="1295"/>
      <c r="AC28" s="1295"/>
      <c r="AD28" s="1295"/>
      <c r="AE28" s="1295"/>
      <c r="AF28" s="1295"/>
      <c r="AG28" s="1295"/>
      <c r="AH28" s="1295"/>
      <c r="AI28" s="1295"/>
      <c r="AJ28" s="1295"/>
      <c r="AK28" s="1295"/>
      <c r="AL28" s="1295"/>
      <c r="AM28" s="1295"/>
      <c r="AN28" s="1295"/>
      <c r="AO28" s="1295"/>
      <c r="AP28" s="1295"/>
      <c r="AQ28" s="1295"/>
      <c r="AR28" s="1295"/>
      <c r="AS28" s="1295"/>
      <c r="AT28" s="1295"/>
      <c r="AU28" s="1295"/>
      <c r="AV28" s="1295"/>
      <c r="AW28" s="1295"/>
      <c r="AX28" s="1295"/>
      <c r="AY28" s="1296"/>
    </row>
    <row r="29" spans="2:52" ht="23.1" customHeight="1" x14ac:dyDescent="0.15">
      <c r="B29" s="1319"/>
      <c r="C29" s="1320"/>
      <c r="D29" s="2041"/>
      <c r="E29" s="1292"/>
      <c r="F29" s="1292"/>
      <c r="G29" s="1292"/>
      <c r="H29" s="1292"/>
      <c r="I29" s="1292"/>
      <c r="J29" s="1292"/>
      <c r="K29" s="1292"/>
      <c r="L29" s="1293"/>
      <c r="M29" s="1184"/>
      <c r="N29" s="1184"/>
      <c r="O29" s="1184"/>
      <c r="P29" s="1184"/>
      <c r="Q29" s="1184"/>
      <c r="R29" s="1184"/>
      <c r="S29" s="2040"/>
      <c r="T29" s="2040"/>
      <c r="U29" s="2040"/>
      <c r="V29" s="2040"/>
      <c r="W29" s="2040"/>
      <c r="X29" s="2040"/>
      <c r="Y29" s="1294"/>
      <c r="Z29" s="1295"/>
      <c r="AA29" s="1295"/>
      <c r="AB29" s="1295"/>
      <c r="AC29" s="1295"/>
      <c r="AD29" s="1295"/>
      <c r="AE29" s="1295"/>
      <c r="AF29" s="1295"/>
      <c r="AG29" s="1295"/>
      <c r="AH29" s="1295"/>
      <c r="AI29" s="1295"/>
      <c r="AJ29" s="1295"/>
      <c r="AK29" s="1295"/>
      <c r="AL29" s="1295"/>
      <c r="AM29" s="1295"/>
      <c r="AN29" s="1295"/>
      <c r="AO29" s="1295"/>
      <c r="AP29" s="1295"/>
      <c r="AQ29" s="1295"/>
      <c r="AR29" s="1295"/>
      <c r="AS29" s="1295"/>
      <c r="AT29" s="1295"/>
      <c r="AU29" s="1295"/>
      <c r="AV29" s="1295"/>
      <c r="AW29" s="1295"/>
      <c r="AX29" s="1295"/>
      <c r="AY29" s="1296"/>
    </row>
    <row r="30" spans="2:52" ht="23.1" customHeight="1" x14ac:dyDescent="0.15">
      <c r="B30" s="1319"/>
      <c r="C30" s="1320"/>
      <c r="D30" s="2041"/>
      <c r="E30" s="1292"/>
      <c r="F30" s="1292"/>
      <c r="G30" s="1292"/>
      <c r="H30" s="1292"/>
      <c r="I30" s="1292"/>
      <c r="J30" s="1292"/>
      <c r="K30" s="1292"/>
      <c r="L30" s="1293"/>
      <c r="M30" s="1184"/>
      <c r="N30" s="1184"/>
      <c r="O30" s="1184"/>
      <c r="P30" s="1184"/>
      <c r="Q30" s="1184"/>
      <c r="R30" s="1184"/>
      <c r="S30" s="2040"/>
      <c r="T30" s="2040"/>
      <c r="U30" s="2040"/>
      <c r="V30" s="2040"/>
      <c r="W30" s="2040"/>
      <c r="X30" s="2040"/>
      <c r="Y30" s="1294"/>
      <c r="Z30" s="1295"/>
      <c r="AA30" s="1295"/>
      <c r="AB30" s="1295"/>
      <c r="AC30" s="1295"/>
      <c r="AD30" s="1295"/>
      <c r="AE30" s="1295"/>
      <c r="AF30" s="1295"/>
      <c r="AG30" s="1295"/>
      <c r="AH30" s="1295"/>
      <c r="AI30" s="1295"/>
      <c r="AJ30" s="1295"/>
      <c r="AK30" s="1295"/>
      <c r="AL30" s="1295"/>
      <c r="AM30" s="1295"/>
      <c r="AN30" s="1295"/>
      <c r="AO30" s="1295"/>
      <c r="AP30" s="1295"/>
      <c r="AQ30" s="1295"/>
      <c r="AR30" s="1295"/>
      <c r="AS30" s="1295"/>
      <c r="AT30" s="1295"/>
      <c r="AU30" s="1295"/>
      <c r="AV30" s="1295"/>
      <c r="AW30" s="1295"/>
      <c r="AX30" s="1295"/>
      <c r="AY30" s="1296"/>
    </row>
    <row r="31" spans="2:52" ht="23.1" customHeight="1" x14ac:dyDescent="0.15">
      <c r="B31" s="1319"/>
      <c r="C31" s="1320"/>
      <c r="D31" s="2041"/>
      <c r="E31" s="1292"/>
      <c r="F31" s="1292"/>
      <c r="G31" s="1292"/>
      <c r="H31" s="1292"/>
      <c r="I31" s="1292"/>
      <c r="J31" s="1292"/>
      <c r="K31" s="1292"/>
      <c r="L31" s="1293"/>
      <c r="M31" s="1184"/>
      <c r="N31" s="1184"/>
      <c r="O31" s="1184"/>
      <c r="P31" s="1184"/>
      <c r="Q31" s="1184"/>
      <c r="R31" s="1184"/>
      <c r="S31" s="2040"/>
      <c r="T31" s="2040"/>
      <c r="U31" s="2040"/>
      <c r="V31" s="2040"/>
      <c r="W31" s="2040"/>
      <c r="X31" s="2040"/>
      <c r="Y31" s="1294"/>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6"/>
    </row>
    <row r="32" spans="2:52" ht="23.1" customHeight="1" x14ac:dyDescent="0.15">
      <c r="B32" s="1319"/>
      <c r="C32" s="1320"/>
      <c r="D32" s="2041"/>
      <c r="E32" s="1292"/>
      <c r="F32" s="1292"/>
      <c r="G32" s="1292"/>
      <c r="H32" s="1292"/>
      <c r="I32" s="1292"/>
      <c r="J32" s="1292"/>
      <c r="K32" s="1292"/>
      <c r="L32" s="1293"/>
      <c r="M32" s="1184"/>
      <c r="N32" s="1184"/>
      <c r="O32" s="1184"/>
      <c r="P32" s="1184"/>
      <c r="Q32" s="1184"/>
      <c r="R32" s="1184"/>
      <c r="S32" s="2040"/>
      <c r="T32" s="2040"/>
      <c r="U32" s="2040"/>
      <c r="V32" s="2040"/>
      <c r="W32" s="2040"/>
      <c r="X32" s="2040"/>
      <c r="Y32" s="1294"/>
      <c r="Z32" s="1295"/>
      <c r="AA32" s="1295"/>
      <c r="AB32" s="1295"/>
      <c r="AC32" s="1295"/>
      <c r="AD32" s="1295"/>
      <c r="AE32" s="1295"/>
      <c r="AF32" s="1295"/>
      <c r="AG32" s="1295"/>
      <c r="AH32" s="1295"/>
      <c r="AI32" s="1295"/>
      <c r="AJ32" s="1295"/>
      <c r="AK32" s="1295"/>
      <c r="AL32" s="1295"/>
      <c r="AM32" s="1295"/>
      <c r="AN32" s="1295"/>
      <c r="AO32" s="1295"/>
      <c r="AP32" s="1295"/>
      <c r="AQ32" s="1295"/>
      <c r="AR32" s="1295"/>
      <c r="AS32" s="1295"/>
      <c r="AT32" s="1295"/>
      <c r="AU32" s="1295"/>
      <c r="AV32" s="1295"/>
      <c r="AW32" s="1295"/>
      <c r="AX32" s="1295"/>
      <c r="AY32" s="1296"/>
    </row>
    <row r="33" spans="1:51" ht="23.1" customHeight="1" x14ac:dyDescent="0.15">
      <c r="B33" s="1319"/>
      <c r="C33" s="1320"/>
      <c r="D33" s="2050"/>
      <c r="E33" s="2051"/>
      <c r="F33" s="2051"/>
      <c r="G33" s="2051"/>
      <c r="H33" s="2051"/>
      <c r="I33" s="2051"/>
      <c r="J33" s="2051"/>
      <c r="K33" s="2051"/>
      <c r="L33" s="2052"/>
      <c r="M33" s="1183"/>
      <c r="N33" s="1183"/>
      <c r="O33" s="1183"/>
      <c r="P33" s="1183"/>
      <c r="Q33" s="1183"/>
      <c r="R33" s="1183"/>
      <c r="S33" s="2053"/>
      <c r="T33" s="2053"/>
      <c r="U33" s="2053"/>
      <c r="V33" s="2053"/>
      <c r="W33" s="2053"/>
      <c r="X33" s="2053"/>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23.1" customHeight="1" x14ac:dyDescent="0.15">
      <c r="B34" s="1321"/>
      <c r="C34" s="1322"/>
      <c r="D34" s="1303" t="s">
        <v>21</v>
      </c>
      <c r="E34" s="1304"/>
      <c r="F34" s="1304"/>
      <c r="G34" s="1304"/>
      <c r="H34" s="1304"/>
      <c r="I34" s="1304"/>
      <c r="J34" s="1304"/>
      <c r="K34" s="1304"/>
      <c r="L34" s="1305"/>
      <c r="M34" s="2054">
        <v>3340</v>
      </c>
      <c r="N34" s="2054"/>
      <c r="O34" s="2054"/>
      <c r="P34" s="2054"/>
      <c r="Q34" s="2054"/>
      <c r="R34" s="2054"/>
      <c r="S34" s="2055">
        <f>SUM(S27:X33)</f>
        <v>2209</v>
      </c>
      <c r="T34" s="2055"/>
      <c r="U34" s="2055"/>
      <c r="V34" s="2055"/>
      <c r="W34" s="2055"/>
      <c r="X34" s="2055"/>
      <c r="Y34" s="1310"/>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2"/>
    </row>
    <row r="35" spans="1:51" ht="2.95" customHeight="1" x14ac:dyDescent="0.15">
      <c r="A35" s="1"/>
      <c r="B35" s="2"/>
      <c r="C35" s="2"/>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row>
    <row r="36" spans="1:51" ht="2.95" customHeight="1" thickBot="1" x14ac:dyDescent="0.2">
      <c r="A36" s="1"/>
      <c r="B36" s="3"/>
      <c r="C36" s="3"/>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556" t="s">
        <v>42</v>
      </c>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8"/>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562"/>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4"/>
    </row>
    <row r="41" spans="1:51" ht="20.95" hidden="1" customHeight="1" x14ac:dyDescent="0.15">
      <c r="A41" s="4"/>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4"/>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4"/>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4"/>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row>
    <row r="45" spans="1:51" ht="26.2" customHeight="1" x14ac:dyDescent="0.15">
      <c r="A45" s="4"/>
      <c r="B45" s="565" t="s">
        <v>49</v>
      </c>
      <c r="C45" s="566"/>
      <c r="D45" s="1758" t="s">
        <v>1216</v>
      </c>
      <c r="E45" s="572"/>
      <c r="F45" s="572"/>
      <c r="G45" s="573"/>
      <c r="H45" s="574" t="s">
        <v>51</v>
      </c>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3"/>
      <c r="AH45" s="2056" t="s">
        <v>1217</v>
      </c>
      <c r="AI45" s="2030"/>
      <c r="AJ45" s="2030"/>
      <c r="AK45" s="2030"/>
      <c r="AL45" s="2030"/>
      <c r="AM45" s="2030"/>
      <c r="AN45" s="2030"/>
      <c r="AO45" s="2030"/>
      <c r="AP45" s="2030"/>
      <c r="AQ45" s="2030"/>
      <c r="AR45" s="2030"/>
      <c r="AS45" s="2030"/>
      <c r="AT45" s="2030"/>
      <c r="AU45" s="2030"/>
      <c r="AV45" s="2030"/>
      <c r="AW45" s="2030"/>
      <c r="AX45" s="2030"/>
      <c r="AY45" s="2057"/>
    </row>
    <row r="46" spans="1:51" ht="33.4" customHeight="1" x14ac:dyDescent="0.15">
      <c r="A46" s="4"/>
      <c r="B46" s="567"/>
      <c r="C46" s="568"/>
      <c r="D46" s="1760" t="s">
        <v>1216</v>
      </c>
      <c r="E46" s="585"/>
      <c r="F46" s="585"/>
      <c r="G46" s="586"/>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2058"/>
      <c r="AI46" s="2059"/>
      <c r="AJ46" s="2059"/>
      <c r="AK46" s="2059"/>
      <c r="AL46" s="2059"/>
      <c r="AM46" s="2059"/>
      <c r="AN46" s="2059"/>
      <c r="AO46" s="2059"/>
      <c r="AP46" s="2059"/>
      <c r="AQ46" s="2059"/>
      <c r="AR46" s="2059"/>
      <c r="AS46" s="2059"/>
      <c r="AT46" s="2059"/>
      <c r="AU46" s="2059"/>
      <c r="AV46" s="2059"/>
      <c r="AW46" s="2059"/>
      <c r="AX46" s="2059"/>
      <c r="AY46" s="2060"/>
    </row>
    <row r="47" spans="1:51" ht="26.2" customHeight="1" x14ac:dyDescent="0.15">
      <c r="A47" s="4"/>
      <c r="B47" s="569"/>
      <c r="C47" s="570"/>
      <c r="D47" s="1355" t="s">
        <v>1216</v>
      </c>
      <c r="E47" s="1356"/>
      <c r="F47" s="1356"/>
      <c r="G47" s="1357"/>
      <c r="H47" s="593" t="s">
        <v>1218</v>
      </c>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5"/>
      <c r="AH47" s="2061"/>
      <c r="AI47" s="2062"/>
      <c r="AJ47" s="2062"/>
      <c r="AK47" s="2062"/>
      <c r="AL47" s="2062"/>
      <c r="AM47" s="2062"/>
      <c r="AN47" s="2062"/>
      <c r="AO47" s="2062"/>
      <c r="AP47" s="2062"/>
      <c r="AQ47" s="2062"/>
      <c r="AR47" s="2062"/>
      <c r="AS47" s="2062"/>
      <c r="AT47" s="2062"/>
      <c r="AU47" s="2062"/>
      <c r="AV47" s="2062"/>
      <c r="AW47" s="2062"/>
      <c r="AX47" s="2062"/>
      <c r="AY47" s="2063"/>
    </row>
    <row r="48" spans="1:51" ht="26.2" customHeight="1" x14ac:dyDescent="0.15">
      <c r="A48" s="4"/>
      <c r="B48" s="567" t="s">
        <v>53</v>
      </c>
      <c r="C48" s="568"/>
      <c r="D48" s="610" t="s">
        <v>1198</v>
      </c>
      <c r="E48" s="1360"/>
      <c r="F48" s="1360"/>
      <c r="G48" s="1361"/>
      <c r="H48" s="574" t="s">
        <v>54</v>
      </c>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3"/>
      <c r="AH48" s="2064"/>
      <c r="AI48" s="2031"/>
      <c r="AJ48" s="2031"/>
      <c r="AK48" s="2031"/>
      <c r="AL48" s="2031"/>
      <c r="AM48" s="2031"/>
      <c r="AN48" s="2031"/>
      <c r="AO48" s="2031"/>
      <c r="AP48" s="2031"/>
      <c r="AQ48" s="2031"/>
      <c r="AR48" s="2031"/>
      <c r="AS48" s="2031"/>
      <c r="AT48" s="2031"/>
      <c r="AU48" s="2031"/>
      <c r="AV48" s="2031"/>
      <c r="AW48" s="2031"/>
      <c r="AX48" s="2031"/>
      <c r="AY48" s="2032"/>
    </row>
    <row r="49" spans="1:51" ht="26.2" customHeight="1" x14ac:dyDescent="0.15">
      <c r="A49" s="4"/>
      <c r="B49" s="567"/>
      <c r="C49" s="568"/>
      <c r="D49" s="622" t="s">
        <v>1198</v>
      </c>
      <c r="E49" s="623"/>
      <c r="F49" s="623"/>
      <c r="G49" s="624"/>
      <c r="H49" s="625" t="s">
        <v>1219</v>
      </c>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6"/>
      <c r="AH49" s="2065"/>
      <c r="AI49" s="2066"/>
      <c r="AJ49" s="2066"/>
      <c r="AK49" s="2066"/>
      <c r="AL49" s="2066"/>
      <c r="AM49" s="2066"/>
      <c r="AN49" s="2066"/>
      <c r="AO49" s="2066"/>
      <c r="AP49" s="2066"/>
      <c r="AQ49" s="2066"/>
      <c r="AR49" s="2066"/>
      <c r="AS49" s="2066"/>
      <c r="AT49" s="2066"/>
      <c r="AU49" s="2066"/>
      <c r="AV49" s="2066"/>
      <c r="AW49" s="2066"/>
      <c r="AX49" s="2066"/>
      <c r="AY49" s="2067"/>
    </row>
    <row r="50" spans="1:51" ht="26.2" customHeight="1" x14ac:dyDescent="0.15">
      <c r="A50" s="4"/>
      <c r="B50" s="567"/>
      <c r="C50" s="568"/>
      <c r="D50" s="622" t="s">
        <v>1216</v>
      </c>
      <c r="E50" s="623"/>
      <c r="F50" s="623"/>
      <c r="G50" s="624"/>
      <c r="H50" s="625" t="s">
        <v>55</v>
      </c>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6"/>
      <c r="AH50" s="2065"/>
      <c r="AI50" s="2066"/>
      <c r="AJ50" s="2066"/>
      <c r="AK50" s="2066"/>
      <c r="AL50" s="2066"/>
      <c r="AM50" s="2066"/>
      <c r="AN50" s="2066"/>
      <c r="AO50" s="2066"/>
      <c r="AP50" s="2066"/>
      <c r="AQ50" s="2066"/>
      <c r="AR50" s="2066"/>
      <c r="AS50" s="2066"/>
      <c r="AT50" s="2066"/>
      <c r="AU50" s="2066"/>
      <c r="AV50" s="2066"/>
      <c r="AW50" s="2066"/>
      <c r="AX50" s="2066"/>
      <c r="AY50" s="2067"/>
    </row>
    <row r="51" spans="1:51" ht="26.2" customHeight="1" x14ac:dyDescent="0.15">
      <c r="A51" s="4"/>
      <c r="B51" s="567"/>
      <c r="C51" s="568"/>
      <c r="D51" s="622" t="s">
        <v>1216</v>
      </c>
      <c r="E51" s="623"/>
      <c r="F51" s="623"/>
      <c r="G51" s="624"/>
      <c r="H51" s="625" t="s">
        <v>56</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6"/>
      <c r="AH51" s="2065"/>
      <c r="AI51" s="2066"/>
      <c r="AJ51" s="2066"/>
      <c r="AK51" s="2066"/>
      <c r="AL51" s="2066"/>
      <c r="AM51" s="2066"/>
      <c r="AN51" s="2066"/>
      <c r="AO51" s="2066"/>
      <c r="AP51" s="2066"/>
      <c r="AQ51" s="2066"/>
      <c r="AR51" s="2066"/>
      <c r="AS51" s="2066"/>
      <c r="AT51" s="2066"/>
      <c r="AU51" s="2066"/>
      <c r="AV51" s="2066"/>
      <c r="AW51" s="2066"/>
      <c r="AX51" s="2066"/>
      <c r="AY51" s="2067"/>
    </row>
    <row r="52" spans="1:51" ht="26.2" customHeight="1" x14ac:dyDescent="0.15">
      <c r="A52" s="4"/>
      <c r="B52" s="569"/>
      <c r="C52" s="570"/>
      <c r="D52" s="590" t="s">
        <v>1216</v>
      </c>
      <c r="E52" s="591"/>
      <c r="F52" s="591"/>
      <c r="G52" s="592"/>
      <c r="H52" s="593" t="s">
        <v>57</v>
      </c>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595"/>
      <c r="AH52" s="2068"/>
      <c r="AI52" s="2069"/>
      <c r="AJ52" s="2069"/>
      <c r="AK52" s="2069"/>
      <c r="AL52" s="2069"/>
      <c r="AM52" s="2069"/>
      <c r="AN52" s="2069"/>
      <c r="AO52" s="2069"/>
      <c r="AP52" s="2069"/>
      <c r="AQ52" s="2069"/>
      <c r="AR52" s="2069"/>
      <c r="AS52" s="2069"/>
      <c r="AT52" s="2069"/>
      <c r="AU52" s="2069"/>
      <c r="AV52" s="2069"/>
      <c r="AW52" s="2069"/>
      <c r="AX52" s="2069"/>
      <c r="AY52" s="2070"/>
    </row>
    <row r="53" spans="1:51" ht="26.2" customHeight="1" x14ac:dyDescent="0.15">
      <c r="A53" s="4"/>
      <c r="B53" s="565" t="s">
        <v>58</v>
      </c>
      <c r="C53" s="566"/>
      <c r="D53" s="626" t="s">
        <v>1216</v>
      </c>
      <c r="E53" s="611"/>
      <c r="F53" s="611"/>
      <c r="G53" s="612"/>
      <c r="H53" s="574" t="s">
        <v>59</v>
      </c>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3"/>
      <c r="AH53" s="613"/>
      <c r="AI53" s="614"/>
      <c r="AJ53" s="614"/>
      <c r="AK53" s="614"/>
      <c r="AL53" s="614"/>
      <c r="AM53" s="614"/>
      <c r="AN53" s="614"/>
      <c r="AO53" s="614"/>
      <c r="AP53" s="614"/>
      <c r="AQ53" s="614"/>
      <c r="AR53" s="614"/>
      <c r="AS53" s="614"/>
      <c r="AT53" s="614"/>
      <c r="AU53" s="614"/>
      <c r="AV53" s="614"/>
      <c r="AW53" s="614"/>
      <c r="AX53" s="614"/>
      <c r="AY53" s="615"/>
    </row>
    <row r="54" spans="1:51" ht="26.2" customHeight="1" x14ac:dyDescent="0.15">
      <c r="A54" s="4"/>
      <c r="B54" s="567"/>
      <c r="C54" s="568"/>
      <c r="D54" s="627" t="s">
        <v>1216</v>
      </c>
      <c r="E54" s="1371"/>
      <c r="F54" s="1371"/>
      <c r="G54" s="1372"/>
      <c r="H54" s="625" t="s">
        <v>60</v>
      </c>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6"/>
      <c r="AH54" s="616"/>
      <c r="AI54" s="617"/>
      <c r="AJ54" s="617"/>
      <c r="AK54" s="617"/>
      <c r="AL54" s="617"/>
      <c r="AM54" s="617"/>
      <c r="AN54" s="617"/>
      <c r="AO54" s="617"/>
      <c r="AP54" s="617"/>
      <c r="AQ54" s="617"/>
      <c r="AR54" s="617"/>
      <c r="AS54" s="617"/>
      <c r="AT54" s="617"/>
      <c r="AU54" s="617"/>
      <c r="AV54" s="617"/>
      <c r="AW54" s="617"/>
      <c r="AX54" s="617"/>
      <c r="AY54" s="618"/>
    </row>
    <row r="55" spans="1:51" ht="26.2" customHeight="1" x14ac:dyDescent="0.15">
      <c r="A55" s="4"/>
      <c r="B55" s="567"/>
      <c r="C55" s="568"/>
      <c r="D55" s="622" t="s">
        <v>1198</v>
      </c>
      <c r="E55" s="623"/>
      <c r="F55" s="623"/>
      <c r="G55" s="624"/>
      <c r="H55" s="625" t="s">
        <v>1220</v>
      </c>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6"/>
      <c r="AH55" s="616"/>
      <c r="AI55" s="617"/>
      <c r="AJ55" s="617"/>
      <c r="AK55" s="617"/>
      <c r="AL55" s="617"/>
      <c r="AM55" s="617"/>
      <c r="AN55" s="617"/>
      <c r="AO55" s="617"/>
      <c r="AP55" s="617"/>
      <c r="AQ55" s="617"/>
      <c r="AR55" s="617"/>
      <c r="AS55" s="617"/>
      <c r="AT55" s="617"/>
      <c r="AU55" s="617"/>
      <c r="AV55" s="617"/>
      <c r="AW55" s="617"/>
      <c r="AX55" s="617"/>
      <c r="AY55" s="618"/>
    </row>
    <row r="56" spans="1:51" ht="26.2" customHeight="1" x14ac:dyDescent="0.15">
      <c r="A56" s="4"/>
      <c r="B56" s="567"/>
      <c r="C56" s="568"/>
      <c r="D56" s="628" t="s">
        <v>1198</v>
      </c>
      <c r="E56" s="629"/>
      <c r="F56" s="629"/>
      <c r="G56" s="630"/>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616"/>
      <c r="AI56" s="617"/>
      <c r="AJ56" s="617"/>
      <c r="AK56" s="617"/>
      <c r="AL56" s="617"/>
      <c r="AM56" s="617"/>
      <c r="AN56" s="617"/>
      <c r="AO56" s="617"/>
      <c r="AP56" s="617"/>
      <c r="AQ56" s="617"/>
      <c r="AR56" s="617"/>
      <c r="AS56" s="617"/>
      <c r="AT56" s="617"/>
      <c r="AU56" s="617"/>
      <c r="AV56" s="617"/>
      <c r="AW56" s="617"/>
      <c r="AX56" s="617"/>
      <c r="AY56" s="618"/>
    </row>
    <row r="57" spans="1:51" ht="26.2" customHeight="1" x14ac:dyDescent="0.15">
      <c r="A57" s="4"/>
      <c r="B57" s="567"/>
      <c r="C57" s="568"/>
      <c r="D57" s="1376"/>
      <c r="E57" s="635"/>
      <c r="F57" s="635"/>
      <c r="G57" s="636"/>
      <c r="H57" s="637" t="s">
        <v>62</v>
      </c>
      <c r="I57" s="638"/>
      <c r="J57" s="638"/>
      <c r="K57" s="638"/>
      <c r="L57" s="638"/>
      <c r="M57" s="638"/>
      <c r="N57" s="638"/>
      <c r="O57" s="638"/>
      <c r="P57" s="638"/>
      <c r="Q57" s="638"/>
      <c r="R57" s="638"/>
      <c r="S57" s="638"/>
      <c r="T57" s="638"/>
      <c r="U57" s="638"/>
      <c r="V57" s="639"/>
      <c r="W57" s="639"/>
      <c r="X57" s="639"/>
      <c r="Y57" s="639"/>
      <c r="Z57" s="639"/>
      <c r="AA57" s="639"/>
      <c r="AB57" s="639"/>
      <c r="AC57" s="639"/>
      <c r="AD57" s="639"/>
      <c r="AE57" s="639"/>
      <c r="AF57" s="639"/>
      <c r="AG57" s="640"/>
      <c r="AH57" s="616"/>
      <c r="AI57" s="617"/>
      <c r="AJ57" s="617"/>
      <c r="AK57" s="617"/>
      <c r="AL57" s="617"/>
      <c r="AM57" s="617"/>
      <c r="AN57" s="617"/>
      <c r="AO57" s="617"/>
      <c r="AP57" s="617"/>
      <c r="AQ57" s="617"/>
      <c r="AR57" s="617"/>
      <c r="AS57" s="617"/>
      <c r="AT57" s="617"/>
      <c r="AU57" s="617"/>
      <c r="AV57" s="617"/>
      <c r="AW57" s="617"/>
      <c r="AX57" s="617"/>
      <c r="AY57" s="618"/>
    </row>
    <row r="58" spans="1:51" ht="26.2" customHeight="1" x14ac:dyDescent="0.15">
      <c r="A58" s="4"/>
      <c r="B58" s="569"/>
      <c r="C58" s="570"/>
      <c r="D58" s="590" t="s">
        <v>1198</v>
      </c>
      <c r="E58" s="591"/>
      <c r="F58" s="591"/>
      <c r="G58" s="592"/>
      <c r="H58" s="593" t="s">
        <v>63</v>
      </c>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4"/>
      <c r="AG58" s="595"/>
      <c r="AH58" s="619"/>
      <c r="AI58" s="620"/>
      <c r="AJ58" s="620"/>
      <c r="AK58" s="620"/>
      <c r="AL58" s="620"/>
      <c r="AM58" s="620"/>
      <c r="AN58" s="620"/>
      <c r="AO58" s="620"/>
      <c r="AP58" s="620"/>
      <c r="AQ58" s="620"/>
      <c r="AR58" s="620"/>
      <c r="AS58" s="620"/>
      <c r="AT58" s="620"/>
      <c r="AU58" s="620"/>
      <c r="AV58" s="620"/>
      <c r="AW58" s="620"/>
      <c r="AX58" s="620"/>
      <c r="AY58" s="621"/>
    </row>
    <row r="59" spans="1:51" ht="180" customHeight="1" thickBot="1" x14ac:dyDescent="0.2">
      <c r="A59" s="4"/>
      <c r="B59" s="659" t="s">
        <v>64</v>
      </c>
      <c r="C59" s="660"/>
      <c r="D59" s="1764" t="s">
        <v>1221</v>
      </c>
      <c r="E59" s="2071"/>
      <c r="F59" s="2071"/>
      <c r="G59" s="2071"/>
      <c r="H59" s="2071"/>
      <c r="I59" s="2071"/>
      <c r="J59" s="2071"/>
      <c r="K59" s="2071"/>
      <c r="L59" s="2071"/>
      <c r="M59" s="2071"/>
      <c r="N59" s="2071"/>
      <c r="O59" s="2071"/>
      <c r="P59" s="2071"/>
      <c r="Q59" s="2071"/>
      <c r="R59" s="2071"/>
      <c r="S59" s="2071"/>
      <c r="T59" s="2071"/>
      <c r="U59" s="2071"/>
      <c r="V59" s="2071"/>
      <c r="W59" s="2071"/>
      <c r="X59" s="2071"/>
      <c r="Y59" s="2071"/>
      <c r="Z59" s="2071"/>
      <c r="AA59" s="2071"/>
      <c r="AB59" s="2071"/>
      <c r="AC59" s="2071"/>
      <c r="AD59" s="2071"/>
      <c r="AE59" s="2071"/>
      <c r="AF59" s="2071"/>
      <c r="AG59" s="2071"/>
      <c r="AH59" s="2071"/>
      <c r="AI59" s="2071"/>
      <c r="AJ59" s="2071"/>
      <c r="AK59" s="2071"/>
      <c r="AL59" s="2071"/>
      <c r="AM59" s="2071"/>
      <c r="AN59" s="2071"/>
      <c r="AO59" s="2071"/>
      <c r="AP59" s="2071"/>
      <c r="AQ59" s="2071"/>
      <c r="AR59" s="2071"/>
      <c r="AS59" s="2071"/>
      <c r="AT59" s="2071"/>
      <c r="AU59" s="2071"/>
      <c r="AV59" s="2071"/>
      <c r="AW59" s="2071"/>
      <c r="AX59" s="2071"/>
      <c r="AY59" s="2072"/>
    </row>
    <row r="60" spans="1:51" ht="20.95" hidden="1" customHeight="1" x14ac:dyDescent="0.15">
      <c r="A60" s="4"/>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4"/>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19.8" hidden="1" customHeight="1" x14ac:dyDescent="0.15">
      <c r="A62" s="4"/>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4"/>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122.4" customHeight="1" x14ac:dyDescent="0.15">
      <c r="A64" s="9"/>
      <c r="B64" s="641" t="s">
        <v>1198</v>
      </c>
      <c r="C64" s="642"/>
      <c r="D64" s="642"/>
      <c r="E64" s="642"/>
      <c r="F64" s="643"/>
      <c r="G64" s="1383" t="s">
        <v>1222</v>
      </c>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6"/>
    </row>
    <row r="65" spans="1:51" ht="18.350000000000001" customHeight="1" x14ac:dyDescent="0.15">
      <c r="A65" s="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51" ht="119.15" customHeight="1" thickBot="1" x14ac:dyDescent="0.2">
      <c r="A66" s="9"/>
      <c r="B66" s="1386" t="s">
        <v>846</v>
      </c>
      <c r="C66" s="651"/>
      <c r="D66" s="651"/>
      <c r="E66" s="651"/>
      <c r="F66" s="652"/>
      <c r="G66" s="1761" t="s">
        <v>1097</v>
      </c>
      <c r="H66" s="1762"/>
      <c r="I66" s="1762"/>
      <c r="J66" s="1762"/>
      <c r="K66" s="176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3"/>
    </row>
    <row r="67" spans="1:51" ht="19.649999999999999" customHeight="1" x14ac:dyDescent="0.15">
      <c r="A67" s="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51" ht="205.2" customHeight="1" thickBot="1" x14ac:dyDescent="0.2">
      <c r="A68" s="9"/>
      <c r="B68" s="671"/>
      <c r="C68" s="672"/>
      <c r="D68" s="672"/>
      <c r="E68" s="672"/>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3"/>
    </row>
    <row r="69" spans="1:51" ht="19.649999999999999" customHeight="1" x14ac:dyDescent="0.15">
      <c r="A69" s="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51" ht="20" customHeight="1" x14ac:dyDescent="0.15">
      <c r="A70" s="9"/>
      <c r="B70" s="10" t="s">
        <v>72</v>
      </c>
      <c r="C70" s="11"/>
      <c r="D70" s="11"/>
      <c r="E70" s="11"/>
      <c r="F70" s="11"/>
      <c r="G70" s="11"/>
      <c r="H70" s="11"/>
      <c r="I70" s="11"/>
      <c r="J70" s="11"/>
      <c r="K70" s="11"/>
      <c r="L70" s="12"/>
      <c r="M70" s="2073" t="s">
        <v>1198</v>
      </c>
      <c r="N70" s="1304"/>
      <c r="O70" s="1304"/>
      <c r="P70" s="1304"/>
      <c r="Q70" s="1304"/>
      <c r="R70" s="1304"/>
      <c r="S70" s="1304"/>
      <c r="T70" s="1304"/>
      <c r="U70" s="1304"/>
      <c r="V70" s="1304"/>
      <c r="W70" s="1304"/>
      <c r="X70" s="1304"/>
      <c r="Y70" s="1304"/>
      <c r="Z70" s="1304"/>
      <c r="AA70" s="1305"/>
      <c r="AB70" s="11" t="s">
        <v>73</v>
      </c>
      <c r="AC70" s="11"/>
      <c r="AD70" s="11"/>
      <c r="AE70" s="11"/>
      <c r="AF70" s="11"/>
      <c r="AG70" s="11"/>
      <c r="AH70" s="11"/>
      <c r="AI70" s="11"/>
      <c r="AJ70" s="11"/>
      <c r="AK70" s="12"/>
      <c r="AL70" s="2073" t="s">
        <v>1099</v>
      </c>
      <c r="AM70" s="1304"/>
      <c r="AN70" s="1304"/>
      <c r="AO70" s="1304"/>
      <c r="AP70" s="1304"/>
      <c r="AQ70" s="1304"/>
      <c r="AR70" s="1304"/>
      <c r="AS70" s="1304"/>
      <c r="AT70" s="1304"/>
      <c r="AU70" s="1304"/>
      <c r="AV70" s="1304"/>
      <c r="AW70" s="1304"/>
      <c r="AX70" s="1304"/>
      <c r="AY70" s="2074"/>
    </row>
    <row r="71" spans="1:51" ht="2.95" customHeight="1" x14ac:dyDescent="0.15">
      <c r="A71" s="4"/>
      <c r="B71" s="2"/>
      <c r="C71" s="2"/>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row>
    <row r="72" spans="1:51" ht="2.95" customHeight="1" thickBot="1" x14ac:dyDescent="0.2">
      <c r="A72" s="4"/>
      <c r="B72" s="3"/>
      <c r="C72" s="3"/>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row>
    <row r="73" spans="1:51" ht="385.55" customHeight="1" x14ac:dyDescent="0.15">
      <c r="A73" s="9"/>
      <c r="B73" s="682" t="s">
        <v>74</v>
      </c>
      <c r="C73" s="683"/>
      <c r="D73" s="683"/>
      <c r="E73" s="683"/>
      <c r="F73" s="683"/>
      <c r="G73" s="684"/>
      <c r="H73" s="15" t="s">
        <v>75</v>
      </c>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7"/>
    </row>
    <row r="74" spans="1:51" ht="348.9" customHeight="1" x14ac:dyDescent="0.15">
      <c r="B74" s="685"/>
      <c r="C74" s="686"/>
      <c r="D74" s="686"/>
      <c r="E74" s="686"/>
      <c r="F74" s="686"/>
      <c r="G74" s="687"/>
      <c r="H74" s="18"/>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20"/>
    </row>
    <row r="75" spans="1:51" ht="324" customHeight="1" thickBot="1" x14ac:dyDescent="0.2">
      <c r="B75" s="685"/>
      <c r="C75" s="686"/>
      <c r="D75" s="686"/>
      <c r="E75" s="686"/>
      <c r="F75" s="686"/>
      <c r="G75" s="687"/>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1" ht="2.95" customHeight="1" x14ac:dyDescent="0.15">
      <c r="B76" s="21"/>
      <c r="C76" s="21"/>
      <c r="D76" s="21"/>
      <c r="E76" s="21"/>
      <c r="F76" s="21"/>
      <c r="G76" s="21"/>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1" ht="2.95" customHeight="1" thickBot="1" x14ac:dyDescent="0.2">
      <c r="B77" s="22"/>
      <c r="C77" s="22"/>
      <c r="D77" s="22"/>
      <c r="E77" s="22"/>
      <c r="F77" s="22"/>
      <c r="G77" s="22"/>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row>
    <row r="78" spans="1:51" ht="24.75" customHeight="1" x14ac:dyDescent="0.15">
      <c r="B78" s="688" t="s">
        <v>120</v>
      </c>
      <c r="C78" s="689"/>
      <c r="D78" s="689"/>
      <c r="E78" s="689"/>
      <c r="F78" s="689"/>
      <c r="G78" s="690"/>
      <c r="H78" s="694" t="s">
        <v>135</v>
      </c>
      <c r="I78" s="695"/>
      <c r="J78" s="695"/>
      <c r="K78" s="695"/>
      <c r="L78" s="695"/>
      <c r="M78" s="695"/>
      <c r="N78" s="695"/>
      <c r="O78" s="695"/>
      <c r="P78" s="695"/>
      <c r="Q78" s="695"/>
      <c r="R78" s="695"/>
      <c r="S78" s="695"/>
      <c r="T78" s="695"/>
      <c r="U78" s="695"/>
      <c r="V78" s="695"/>
      <c r="W78" s="695"/>
      <c r="X78" s="695"/>
      <c r="Y78" s="695"/>
      <c r="Z78" s="695"/>
      <c r="AA78" s="695"/>
      <c r="AB78" s="695"/>
      <c r="AC78" s="696"/>
      <c r="AD78" s="694" t="s">
        <v>1223</v>
      </c>
      <c r="AE78" s="695"/>
      <c r="AF78" s="695"/>
      <c r="AG78" s="695"/>
      <c r="AH78" s="695"/>
      <c r="AI78" s="695"/>
      <c r="AJ78" s="695"/>
      <c r="AK78" s="695"/>
      <c r="AL78" s="695"/>
      <c r="AM78" s="695"/>
      <c r="AN78" s="695"/>
      <c r="AO78" s="695"/>
      <c r="AP78" s="695"/>
      <c r="AQ78" s="695"/>
      <c r="AR78" s="695"/>
      <c r="AS78" s="695"/>
      <c r="AT78" s="695"/>
      <c r="AU78" s="695"/>
      <c r="AV78" s="695"/>
      <c r="AW78" s="695"/>
      <c r="AX78" s="695"/>
      <c r="AY78" s="697"/>
    </row>
    <row r="79" spans="1:51" ht="24.75" customHeight="1" x14ac:dyDescent="0.15">
      <c r="B79" s="688"/>
      <c r="C79" s="689"/>
      <c r="D79" s="689"/>
      <c r="E79" s="689"/>
      <c r="F79" s="689"/>
      <c r="G79" s="690"/>
      <c r="H79" s="698" t="s">
        <v>37</v>
      </c>
      <c r="I79" s="699"/>
      <c r="J79" s="699"/>
      <c r="K79" s="699"/>
      <c r="L79" s="699"/>
      <c r="M79" s="700" t="s">
        <v>76</v>
      </c>
      <c r="N79" s="701"/>
      <c r="O79" s="701"/>
      <c r="P79" s="701"/>
      <c r="Q79" s="701"/>
      <c r="R79" s="701"/>
      <c r="S79" s="701"/>
      <c r="T79" s="701"/>
      <c r="U79" s="701"/>
      <c r="V79" s="701"/>
      <c r="W79" s="701"/>
      <c r="X79" s="701"/>
      <c r="Y79" s="702"/>
      <c r="Z79" s="714" t="s">
        <v>77</v>
      </c>
      <c r="AA79" s="715"/>
      <c r="AB79" s="715"/>
      <c r="AC79" s="716"/>
      <c r="AD79" s="698" t="s">
        <v>37</v>
      </c>
      <c r="AE79" s="699"/>
      <c r="AF79" s="699"/>
      <c r="AG79" s="699"/>
      <c r="AH79" s="699"/>
      <c r="AI79" s="700" t="s">
        <v>76</v>
      </c>
      <c r="AJ79" s="701"/>
      <c r="AK79" s="701"/>
      <c r="AL79" s="701"/>
      <c r="AM79" s="701"/>
      <c r="AN79" s="701"/>
      <c r="AO79" s="701"/>
      <c r="AP79" s="701"/>
      <c r="AQ79" s="701"/>
      <c r="AR79" s="701"/>
      <c r="AS79" s="701"/>
      <c r="AT79" s="701"/>
      <c r="AU79" s="702"/>
      <c r="AV79" s="714" t="s">
        <v>77</v>
      </c>
      <c r="AW79" s="715"/>
      <c r="AX79" s="715"/>
      <c r="AY79" s="717"/>
    </row>
    <row r="80" spans="1:51" ht="24.75" customHeight="1" x14ac:dyDescent="0.15">
      <c r="B80" s="688"/>
      <c r="C80" s="689"/>
      <c r="D80" s="689"/>
      <c r="E80" s="689"/>
      <c r="F80" s="689"/>
      <c r="G80" s="690"/>
      <c r="H80" s="718" t="s">
        <v>1011</v>
      </c>
      <c r="I80" s="611"/>
      <c r="J80" s="611"/>
      <c r="K80" s="611"/>
      <c r="L80" s="612"/>
      <c r="M80" s="725" t="s">
        <v>1224</v>
      </c>
      <c r="N80" s="726"/>
      <c r="O80" s="726"/>
      <c r="P80" s="726"/>
      <c r="Q80" s="726"/>
      <c r="R80" s="726"/>
      <c r="S80" s="726"/>
      <c r="T80" s="726"/>
      <c r="U80" s="726"/>
      <c r="V80" s="726"/>
      <c r="W80" s="726"/>
      <c r="X80" s="726"/>
      <c r="Y80" s="727"/>
      <c r="Z80" s="722">
        <v>8100</v>
      </c>
      <c r="AA80" s="723"/>
      <c r="AB80" s="723"/>
      <c r="AC80" s="724"/>
      <c r="AD80" s="718"/>
      <c r="AE80" s="611"/>
      <c r="AF80" s="611"/>
      <c r="AG80" s="611"/>
      <c r="AH80" s="612"/>
      <c r="AI80" s="725"/>
      <c r="AJ80" s="726"/>
      <c r="AK80" s="726"/>
      <c r="AL80" s="726"/>
      <c r="AM80" s="726"/>
      <c r="AN80" s="726"/>
      <c r="AO80" s="726"/>
      <c r="AP80" s="726"/>
      <c r="AQ80" s="726"/>
      <c r="AR80" s="726"/>
      <c r="AS80" s="726"/>
      <c r="AT80" s="726"/>
      <c r="AU80" s="727"/>
      <c r="AV80" s="722"/>
      <c r="AW80" s="723"/>
      <c r="AX80" s="723"/>
      <c r="AY80" s="728"/>
    </row>
    <row r="81" spans="2:51" ht="24.75" customHeight="1" x14ac:dyDescent="0.15">
      <c r="B81" s="688"/>
      <c r="C81" s="689"/>
      <c r="D81" s="689"/>
      <c r="E81" s="689"/>
      <c r="F81" s="689"/>
      <c r="G81" s="690"/>
      <c r="H81" s="703"/>
      <c r="I81" s="623"/>
      <c r="J81" s="623"/>
      <c r="K81" s="623"/>
      <c r="L81" s="624"/>
      <c r="M81" s="710"/>
      <c r="N81" s="711"/>
      <c r="O81" s="711"/>
      <c r="P81" s="711"/>
      <c r="Q81" s="711"/>
      <c r="R81" s="711"/>
      <c r="S81" s="711"/>
      <c r="T81" s="711"/>
      <c r="U81" s="711"/>
      <c r="V81" s="711"/>
      <c r="W81" s="711"/>
      <c r="X81" s="711"/>
      <c r="Y81" s="712"/>
      <c r="Z81" s="707"/>
      <c r="AA81" s="708"/>
      <c r="AB81" s="708"/>
      <c r="AC81" s="709"/>
      <c r="AD81" s="703"/>
      <c r="AE81" s="623"/>
      <c r="AF81" s="623"/>
      <c r="AG81" s="623"/>
      <c r="AH81" s="624"/>
      <c r="AI81" s="710"/>
      <c r="AJ81" s="711"/>
      <c r="AK81" s="711"/>
      <c r="AL81" s="711"/>
      <c r="AM81" s="711"/>
      <c r="AN81" s="711"/>
      <c r="AO81" s="711"/>
      <c r="AP81" s="711"/>
      <c r="AQ81" s="711"/>
      <c r="AR81" s="711"/>
      <c r="AS81" s="711"/>
      <c r="AT81" s="711"/>
      <c r="AU81" s="712"/>
      <c r="AV81" s="707"/>
      <c r="AW81" s="708"/>
      <c r="AX81" s="708"/>
      <c r="AY81" s="713"/>
    </row>
    <row r="82" spans="2:51" ht="24.75" customHeight="1" x14ac:dyDescent="0.15">
      <c r="B82" s="688"/>
      <c r="C82" s="689"/>
      <c r="D82" s="689"/>
      <c r="E82" s="689"/>
      <c r="F82" s="689"/>
      <c r="G82" s="690"/>
      <c r="H82" s="703"/>
      <c r="I82" s="623"/>
      <c r="J82" s="623"/>
      <c r="K82" s="623"/>
      <c r="L82" s="624"/>
      <c r="M82" s="710"/>
      <c r="N82" s="711"/>
      <c r="O82" s="711"/>
      <c r="P82" s="711"/>
      <c r="Q82" s="711"/>
      <c r="R82" s="711"/>
      <c r="S82" s="711"/>
      <c r="T82" s="711"/>
      <c r="U82" s="711"/>
      <c r="V82" s="711"/>
      <c r="W82" s="711"/>
      <c r="X82" s="711"/>
      <c r="Y82" s="712"/>
      <c r="Z82" s="707"/>
      <c r="AA82" s="708"/>
      <c r="AB82" s="708"/>
      <c r="AC82" s="709"/>
      <c r="AD82" s="703"/>
      <c r="AE82" s="623"/>
      <c r="AF82" s="623"/>
      <c r="AG82" s="623"/>
      <c r="AH82" s="624"/>
      <c r="AI82" s="710"/>
      <c r="AJ82" s="711"/>
      <c r="AK82" s="711"/>
      <c r="AL82" s="711"/>
      <c r="AM82" s="711"/>
      <c r="AN82" s="711"/>
      <c r="AO82" s="711"/>
      <c r="AP82" s="711"/>
      <c r="AQ82" s="711"/>
      <c r="AR82" s="711"/>
      <c r="AS82" s="711"/>
      <c r="AT82" s="711"/>
      <c r="AU82" s="712"/>
      <c r="AV82" s="707"/>
      <c r="AW82" s="708"/>
      <c r="AX82" s="708"/>
      <c r="AY82" s="713"/>
    </row>
    <row r="83" spans="2:51" ht="24.75" customHeight="1" x14ac:dyDescent="0.15">
      <c r="B83" s="688"/>
      <c r="C83" s="689"/>
      <c r="D83" s="689"/>
      <c r="E83" s="689"/>
      <c r="F83" s="689"/>
      <c r="G83" s="690"/>
      <c r="H83" s="703"/>
      <c r="I83" s="623"/>
      <c r="J83" s="623"/>
      <c r="K83" s="623"/>
      <c r="L83" s="624"/>
      <c r="M83" s="710"/>
      <c r="N83" s="711"/>
      <c r="O83" s="711"/>
      <c r="P83" s="711"/>
      <c r="Q83" s="711"/>
      <c r="R83" s="711"/>
      <c r="S83" s="711"/>
      <c r="T83" s="711"/>
      <c r="U83" s="711"/>
      <c r="V83" s="711"/>
      <c r="W83" s="711"/>
      <c r="X83" s="711"/>
      <c r="Y83" s="712"/>
      <c r="Z83" s="707"/>
      <c r="AA83" s="708"/>
      <c r="AB83" s="708"/>
      <c r="AC83" s="709"/>
      <c r="AD83" s="703"/>
      <c r="AE83" s="623"/>
      <c r="AF83" s="623"/>
      <c r="AG83" s="623"/>
      <c r="AH83" s="624"/>
      <c r="AI83" s="710"/>
      <c r="AJ83" s="711"/>
      <c r="AK83" s="711"/>
      <c r="AL83" s="711"/>
      <c r="AM83" s="711"/>
      <c r="AN83" s="711"/>
      <c r="AO83" s="711"/>
      <c r="AP83" s="711"/>
      <c r="AQ83" s="711"/>
      <c r="AR83" s="711"/>
      <c r="AS83" s="711"/>
      <c r="AT83" s="711"/>
      <c r="AU83" s="712"/>
      <c r="AV83" s="707"/>
      <c r="AW83" s="708"/>
      <c r="AX83" s="708"/>
      <c r="AY83" s="713"/>
    </row>
    <row r="84" spans="2:51" ht="24.75" customHeight="1" x14ac:dyDescent="0.15">
      <c r="B84" s="688"/>
      <c r="C84" s="689"/>
      <c r="D84" s="689"/>
      <c r="E84" s="689"/>
      <c r="F84" s="689"/>
      <c r="G84" s="690"/>
      <c r="H84" s="703"/>
      <c r="I84" s="623"/>
      <c r="J84" s="623"/>
      <c r="K84" s="623"/>
      <c r="L84" s="624"/>
      <c r="M84" s="710"/>
      <c r="N84" s="711"/>
      <c r="O84" s="711"/>
      <c r="P84" s="711"/>
      <c r="Q84" s="711"/>
      <c r="R84" s="711"/>
      <c r="S84" s="711"/>
      <c r="T84" s="711"/>
      <c r="U84" s="711"/>
      <c r="V84" s="711"/>
      <c r="W84" s="711"/>
      <c r="X84" s="711"/>
      <c r="Y84" s="712"/>
      <c r="Z84" s="707"/>
      <c r="AA84" s="708"/>
      <c r="AB84" s="708"/>
      <c r="AC84" s="708"/>
      <c r="AD84" s="703"/>
      <c r="AE84" s="623"/>
      <c r="AF84" s="623"/>
      <c r="AG84" s="623"/>
      <c r="AH84" s="624"/>
      <c r="AI84" s="710"/>
      <c r="AJ84" s="711"/>
      <c r="AK84" s="711"/>
      <c r="AL84" s="711"/>
      <c r="AM84" s="711"/>
      <c r="AN84" s="711"/>
      <c r="AO84" s="711"/>
      <c r="AP84" s="711"/>
      <c r="AQ84" s="711"/>
      <c r="AR84" s="711"/>
      <c r="AS84" s="711"/>
      <c r="AT84" s="711"/>
      <c r="AU84" s="712"/>
      <c r="AV84" s="707"/>
      <c r="AW84" s="708"/>
      <c r="AX84" s="708"/>
      <c r="AY84" s="713"/>
    </row>
    <row r="85" spans="2:51" ht="24.75" customHeight="1" x14ac:dyDescent="0.15">
      <c r="B85" s="688"/>
      <c r="C85" s="689"/>
      <c r="D85" s="689"/>
      <c r="E85" s="689"/>
      <c r="F85" s="689"/>
      <c r="G85" s="690"/>
      <c r="H85" s="703"/>
      <c r="I85" s="623"/>
      <c r="J85" s="623"/>
      <c r="K85" s="623"/>
      <c r="L85" s="624"/>
      <c r="M85" s="710"/>
      <c r="N85" s="711"/>
      <c r="O85" s="711"/>
      <c r="P85" s="711"/>
      <c r="Q85" s="711"/>
      <c r="R85" s="711"/>
      <c r="S85" s="711"/>
      <c r="T85" s="711"/>
      <c r="U85" s="711"/>
      <c r="V85" s="711"/>
      <c r="W85" s="711"/>
      <c r="X85" s="711"/>
      <c r="Y85" s="712"/>
      <c r="Z85" s="707"/>
      <c r="AA85" s="708"/>
      <c r="AB85" s="708"/>
      <c r="AC85" s="708"/>
      <c r="AD85" s="703"/>
      <c r="AE85" s="623"/>
      <c r="AF85" s="623"/>
      <c r="AG85" s="623"/>
      <c r="AH85" s="624"/>
      <c r="AI85" s="710"/>
      <c r="AJ85" s="711"/>
      <c r="AK85" s="711"/>
      <c r="AL85" s="711"/>
      <c r="AM85" s="711"/>
      <c r="AN85" s="711"/>
      <c r="AO85" s="711"/>
      <c r="AP85" s="711"/>
      <c r="AQ85" s="711"/>
      <c r="AR85" s="711"/>
      <c r="AS85" s="711"/>
      <c r="AT85" s="711"/>
      <c r="AU85" s="712"/>
      <c r="AV85" s="707"/>
      <c r="AW85" s="708"/>
      <c r="AX85" s="708"/>
      <c r="AY85" s="713"/>
    </row>
    <row r="86" spans="2:51" ht="24.75" customHeight="1" x14ac:dyDescent="0.15">
      <c r="B86" s="688"/>
      <c r="C86" s="689"/>
      <c r="D86" s="689"/>
      <c r="E86" s="689"/>
      <c r="F86" s="689"/>
      <c r="G86" s="690"/>
      <c r="H86" s="703"/>
      <c r="I86" s="623"/>
      <c r="J86" s="623"/>
      <c r="K86" s="623"/>
      <c r="L86" s="624"/>
      <c r="M86" s="710"/>
      <c r="N86" s="711"/>
      <c r="O86" s="711"/>
      <c r="P86" s="711"/>
      <c r="Q86" s="711"/>
      <c r="R86" s="711"/>
      <c r="S86" s="711"/>
      <c r="T86" s="711"/>
      <c r="U86" s="711"/>
      <c r="V86" s="711"/>
      <c r="W86" s="711"/>
      <c r="X86" s="711"/>
      <c r="Y86" s="712"/>
      <c r="Z86" s="707"/>
      <c r="AA86" s="708"/>
      <c r="AB86" s="708"/>
      <c r="AC86" s="708"/>
      <c r="AD86" s="703"/>
      <c r="AE86" s="623"/>
      <c r="AF86" s="623"/>
      <c r="AG86" s="623"/>
      <c r="AH86" s="624"/>
      <c r="AI86" s="710"/>
      <c r="AJ86" s="711"/>
      <c r="AK86" s="711"/>
      <c r="AL86" s="711"/>
      <c r="AM86" s="711"/>
      <c r="AN86" s="711"/>
      <c r="AO86" s="711"/>
      <c r="AP86" s="711"/>
      <c r="AQ86" s="711"/>
      <c r="AR86" s="711"/>
      <c r="AS86" s="711"/>
      <c r="AT86" s="711"/>
      <c r="AU86" s="712"/>
      <c r="AV86" s="707"/>
      <c r="AW86" s="708"/>
      <c r="AX86" s="708"/>
      <c r="AY86" s="713"/>
    </row>
    <row r="87" spans="2:51" ht="24.75" customHeight="1" x14ac:dyDescent="0.15">
      <c r="B87" s="688"/>
      <c r="C87" s="689"/>
      <c r="D87" s="689"/>
      <c r="E87" s="689"/>
      <c r="F87" s="689"/>
      <c r="G87" s="690"/>
      <c r="H87" s="729"/>
      <c r="I87" s="591"/>
      <c r="J87" s="591"/>
      <c r="K87" s="591"/>
      <c r="L87" s="592"/>
      <c r="M87" s="730"/>
      <c r="N87" s="731"/>
      <c r="O87" s="731"/>
      <c r="P87" s="731"/>
      <c r="Q87" s="731"/>
      <c r="R87" s="731"/>
      <c r="S87" s="731"/>
      <c r="T87" s="731"/>
      <c r="U87" s="731"/>
      <c r="V87" s="731"/>
      <c r="W87" s="731"/>
      <c r="X87" s="731"/>
      <c r="Y87" s="732"/>
      <c r="Z87" s="733"/>
      <c r="AA87" s="734"/>
      <c r="AB87" s="734"/>
      <c r="AC87" s="734"/>
      <c r="AD87" s="729"/>
      <c r="AE87" s="591"/>
      <c r="AF87" s="591"/>
      <c r="AG87" s="591"/>
      <c r="AH87" s="592"/>
      <c r="AI87" s="730"/>
      <c r="AJ87" s="731"/>
      <c r="AK87" s="731"/>
      <c r="AL87" s="731"/>
      <c r="AM87" s="731"/>
      <c r="AN87" s="731"/>
      <c r="AO87" s="731"/>
      <c r="AP87" s="731"/>
      <c r="AQ87" s="731"/>
      <c r="AR87" s="731"/>
      <c r="AS87" s="731"/>
      <c r="AT87" s="731"/>
      <c r="AU87" s="732"/>
      <c r="AV87" s="733"/>
      <c r="AW87" s="734"/>
      <c r="AX87" s="734"/>
      <c r="AY87" s="735"/>
    </row>
    <row r="88" spans="2:51" ht="24.75" customHeight="1" x14ac:dyDescent="0.15">
      <c r="B88" s="688"/>
      <c r="C88" s="689"/>
      <c r="D88" s="689"/>
      <c r="E88" s="689"/>
      <c r="F88" s="689"/>
      <c r="G88" s="690"/>
      <c r="H88" s="740" t="s">
        <v>21</v>
      </c>
      <c r="I88" s="741"/>
      <c r="J88" s="741"/>
      <c r="K88" s="741"/>
      <c r="L88" s="741"/>
      <c r="M88" s="742"/>
      <c r="N88" s="743"/>
      <c r="O88" s="743"/>
      <c r="P88" s="743"/>
      <c r="Q88" s="743"/>
      <c r="R88" s="743"/>
      <c r="S88" s="743"/>
      <c r="T88" s="743"/>
      <c r="U88" s="743"/>
      <c r="V88" s="743"/>
      <c r="W88" s="743"/>
      <c r="X88" s="743"/>
      <c r="Y88" s="744"/>
      <c r="Z88" s="745">
        <f>SUM(Z80:AC87)</f>
        <v>8100</v>
      </c>
      <c r="AA88" s="746"/>
      <c r="AB88" s="746"/>
      <c r="AC88" s="747"/>
      <c r="AD88" s="740" t="s">
        <v>21</v>
      </c>
      <c r="AE88" s="741"/>
      <c r="AF88" s="741"/>
      <c r="AG88" s="741"/>
      <c r="AH88" s="741"/>
      <c r="AI88" s="742"/>
      <c r="AJ88" s="743"/>
      <c r="AK88" s="743"/>
      <c r="AL88" s="743"/>
      <c r="AM88" s="743"/>
      <c r="AN88" s="743"/>
      <c r="AO88" s="743"/>
      <c r="AP88" s="743"/>
      <c r="AQ88" s="743"/>
      <c r="AR88" s="743"/>
      <c r="AS88" s="743"/>
      <c r="AT88" s="743"/>
      <c r="AU88" s="744"/>
      <c r="AV88" s="745">
        <f>SUM(AV80:AY87)</f>
        <v>0</v>
      </c>
      <c r="AW88" s="746"/>
      <c r="AX88" s="746"/>
      <c r="AY88" s="748"/>
    </row>
    <row r="89" spans="2:51" ht="25.2" customHeight="1" x14ac:dyDescent="0.15">
      <c r="B89" s="688"/>
      <c r="C89" s="689"/>
      <c r="D89" s="689"/>
      <c r="E89" s="689"/>
      <c r="F89" s="689"/>
      <c r="G89" s="690"/>
      <c r="H89" s="736" t="s">
        <v>1225</v>
      </c>
      <c r="I89" s="737"/>
      <c r="J89" s="737"/>
      <c r="K89" s="737"/>
      <c r="L89" s="737"/>
      <c r="M89" s="737"/>
      <c r="N89" s="737"/>
      <c r="O89" s="737"/>
      <c r="P89" s="737"/>
      <c r="Q89" s="737"/>
      <c r="R89" s="737"/>
      <c r="S89" s="737"/>
      <c r="T89" s="737"/>
      <c r="U89" s="737"/>
      <c r="V89" s="737"/>
      <c r="W89" s="737"/>
      <c r="X89" s="737"/>
      <c r="Y89" s="737"/>
      <c r="Z89" s="737"/>
      <c r="AA89" s="737"/>
      <c r="AB89" s="737"/>
      <c r="AC89" s="738"/>
      <c r="AD89" s="736" t="s">
        <v>752</v>
      </c>
      <c r="AE89" s="737"/>
      <c r="AF89" s="737"/>
      <c r="AG89" s="737"/>
      <c r="AH89" s="737"/>
      <c r="AI89" s="737"/>
      <c r="AJ89" s="737"/>
      <c r="AK89" s="737"/>
      <c r="AL89" s="737"/>
      <c r="AM89" s="737"/>
      <c r="AN89" s="737"/>
      <c r="AO89" s="737"/>
      <c r="AP89" s="737"/>
      <c r="AQ89" s="737"/>
      <c r="AR89" s="737"/>
      <c r="AS89" s="737"/>
      <c r="AT89" s="737"/>
      <c r="AU89" s="737"/>
      <c r="AV89" s="737"/>
      <c r="AW89" s="737"/>
      <c r="AX89" s="737"/>
      <c r="AY89" s="739"/>
    </row>
    <row r="90" spans="2:51" ht="25.55" customHeight="1" x14ac:dyDescent="0.15">
      <c r="B90" s="688"/>
      <c r="C90" s="689"/>
      <c r="D90" s="689"/>
      <c r="E90" s="689"/>
      <c r="F90" s="689"/>
      <c r="G90" s="690"/>
      <c r="H90" s="698" t="s">
        <v>37</v>
      </c>
      <c r="I90" s="699"/>
      <c r="J90" s="699"/>
      <c r="K90" s="699"/>
      <c r="L90" s="699"/>
      <c r="M90" s="700" t="s">
        <v>76</v>
      </c>
      <c r="N90" s="701"/>
      <c r="O90" s="701"/>
      <c r="P90" s="701"/>
      <c r="Q90" s="701"/>
      <c r="R90" s="701"/>
      <c r="S90" s="701"/>
      <c r="T90" s="701"/>
      <c r="U90" s="701"/>
      <c r="V90" s="701"/>
      <c r="W90" s="701"/>
      <c r="X90" s="701"/>
      <c r="Y90" s="702"/>
      <c r="Z90" s="714" t="s">
        <v>77</v>
      </c>
      <c r="AA90" s="715"/>
      <c r="AB90" s="715"/>
      <c r="AC90" s="716"/>
      <c r="AD90" s="698" t="s">
        <v>37</v>
      </c>
      <c r="AE90" s="699"/>
      <c r="AF90" s="699"/>
      <c r="AG90" s="699"/>
      <c r="AH90" s="699"/>
      <c r="AI90" s="700" t="s">
        <v>76</v>
      </c>
      <c r="AJ90" s="701"/>
      <c r="AK90" s="701"/>
      <c r="AL90" s="701"/>
      <c r="AM90" s="701"/>
      <c r="AN90" s="701"/>
      <c r="AO90" s="701"/>
      <c r="AP90" s="701"/>
      <c r="AQ90" s="701"/>
      <c r="AR90" s="701"/>
      <c r="AS90" s="701"/>
      <c r="AT90" s="701"/>
      <c r="AU90" s="702"/>
      <c r="AV90" s="714" t="s">
        <v>77</v>
      </c>
      <c r="AW90" s="715"/>
      <c r="AX90" s="715"/>
      <c r="AY90" s="717"/>
    </row>
    <row r="91" spans="2:51" ht="24.75" customHeight="1" x14ac:dyDescent="0.15">
      <c r="B91" s="688"/>
      <c r="C91" s="689"/>
      <c r="D91" s="689"/>
      <c r="E91" s="689"/>
      <c r="F91" s="689"/>
      <c r="G91" s="690"/>
      <c r="H91" s="2075" t="s">
        <v>1226</v>
      </c>
      <c r="I91" s="629"/>
      <c r="J91" s="629"/>
      <c r="K91" s="629"/>
      <c r="L91" s="630"/>
      <c r="M91" s="1817" t="s">
        <v>1227</v>
      </c>
      <c r="N91" s="2079"/>
      <c r="O91" s="2079"/>
      <c r="P91" s="2079"/>
      <c r="Q91" s="2079"/>
      <c r="R91" s="2079"/>
      <c r="S91" s="2079"/>
      <c r="T91" s="2079"/>
      <c r="U91" s="2079"/>
      <c r="V91" s="2079"/>
      <c r="W91" s="2079"/>
      <c r="X91" s="2079"/>
      <c r="Y91" s="2080"/>
      <c r="Z91" s="1820">
        <v>1521</v>
      </c>
      <c r="AA91" s="1821"/>
      <c r="AB91" s="1821"/>
      <c r="AC91" s="2084"/>
      <c r="AD91" s="718"/>
      <c r="AE91" s="611"/>
      <c r="AF91" s="611"/>
      <c r="AG91" s="611"/>
      <c r="AH91" s="612"/>
      <c r="AI91" s="725"/>
      <c r="AJ91" s="726"/>
      <c r="AK91" s="726"/>
      <c r="AL91" s="726"/>
      <c r="AM91" s="726"/>
      <c r="AN91" s="726"/>
      <c r="AO91" s="726"/>
      <c r="AP91" s="726"/>
      <c r="AQ91" s="726"/>
      <c r="AR91" s="726"/>
      <c r="AS91" s="726"/>
      <c r="AT91" s="726"/>
      <c r="AU91" s="727"/>
      <c r="AV91" s="722"/>
      <c r="AW91" s="723"/>
      <c r="AX91" s="723"/>
      <c r="AY91" s="728"/>
    </row>
    <row r="92" spans="2:51" ht="24.75" customHeight="1" x14ac:dyDescent="0.15">
      <c r="B92" s="688"/>
      <c r="C92" s="689"/>
      <c r="D92" s="689"/>
      <c r="E92" s="689"/>
      <c r="F92" s="689"/>
      <c r="G92" s="690"/>
      <c r="H92" s="2076"/>
      <c r="I92" s="2077"/>
      <c r="J92" s="2077"/>
      <c r="K92" s="2077"/>
      <c r="L92" s="2078"/>
      <c r="M92" s="2081"/>
      <c r="N92" s="2082"/>
      <c r="O92" s="2082"/>
      <c r="P92" s="2082"/>
      <c r="Q92" s="2082"/>
      <c r="R92" s="2082"/>
      <c r="S92" s="2082"/>
      <c r="T92" s="2082"/>
      <c r="U92" s="2082"/>
      <c r="V92" s="2082"/>
      <c r="W92" s="2082"/>
      <c r="X92" s="2082"/>
      <c r="Y92" s="2083"/>
      <c r="Z92" s="2085"/>
      <c r="AA92" s="2086"/>
      <c r="AB92" s="2086"/>
      <c r="AC92" s="2087"/>
      <c r="AD92" s="703"/>
      <c r="AE92" s="623"/>
      <c r="AF92" s="623"/>
      <c r="AG92" s="623"/>
      <c r="AH92" s="624"/>
      <c r="AI92" s="710"/>
      <c r="AJ92" s="711"/>
      <c r="AK92" s="711"/>
      <c r="AL92" s="711"/>
      <c r="AM92" s="711"/>
      <c r="AN92" s="711"/>
      <c r="AO92" s="711"/>
      <c r="AP92" s="711"/>
      <c r="AQ92" s="711"/>
      <c r="AR92" s="711"/>
      <c r="AS92" s="711"/>
      <c r="AT92" s="711"/>
      <c r="AU92" s="712"/>
      <c r="AV92" s="707"/>
      <c r="AW92" s="708"/>
      <c r="AX92" s="708"/>
      <c r="AY92" s="713"/>
    </row>
    <row r="93" spans="2:51" ht="24.75" customHeight="1" x14ac:dyDescent="0.15">
      <c r="B93" s="688"/>
      <c r="C93" s="689"/>
      <c r="D93" s="689"/>
      <c r="E93" s="689"/>
      <c r="F93" s="689"/>
      <c r="G93" s="690"/>
      <c r="H93" s="2075" t="s">
        <v>1228</v>
      </c>
      <c r="I93" s="629"/>
      <c r="J93" s="629"/>
      <c r="K93" s="629"/>
      <c r="L93" s="630"/>
      <c r="M93" s="1817" t="s">
        <v>1229</v>
      </c>
      <c r="N93" s="2079"/>
      <c r="O93" s="2079"/>
      <c r="P93" s="2079"/>
      <c r="Q93" s="2079"/>
      <c r="R93" s="2079"/>
      <c r="S93" s="2079"/>
      <c r="T93" s="2079"/>
      <c r="U93" s="2079"/>
      <c r="V93" s="2079"/>
      <c r="W93" s="2079"/>
      <c r="X93" s="2079"/>
      <c r="Y93" s="2080"/>
      <c r="Z93" s="1820">
        <v>163</v>
      </c>
      <c r="AA93" s="1821"/>
      <c r="AB93" s="1821"/>
      <c r="AC93" s="2084"/>
      <c r="AD93" s="703"/>
      <c r="AE93" s="623"/>
      <c r="AF93" s="623"/>
      <c r="AG93" s="623"/>
      <c r="AH93" s="624"/>
      <c r="AI93" s="710"/>
      <c r="AJ93" s="711"/>
      <c r="AK93" s="711"/>
      <c r="AL93" s="711"/>
      <c r="AM93" s="711"/>
      <c r="AN93" s="711"/>
      <c r="AO93" s="711"/>
      <c r="AP93" s="711"/>
      <c r="AQ93" s="711"/>
      <c r="AR93" s="711"/>
      <c r="AS93" s="711"/>
      <c r="AT93" s="711"/>
      <c r="AU93" s="712"/>
      <c r="AV93" s="707"/>
      <c r="AW93" s="708"/>
      <c r="AX93" s="708"/>
      <c r="AY93" s="713"/>
    </row>
    <row r="94" spans="2:51" ht="24.75" customHeight="1" x14ac:dyDescent="0.15">
      <c r="B94" s="688"/>
      <c r="C94" s="689"/>
      <c r="D94" s="689"/>
      <c r="E94" s="689"/>
      <c r="F94" s="689"/>
      <c r="G94" s="690"/>
      <c r="H94" s="2088"/>
      <c r="I94" s="635"/>
      <c r="J94" s="635"/>
      <c r="K94" s="635"/>
      <c r="L94" s="636"/>
      <c r="M94" s="1824"/>
      <c r="N94" s="2089"/>
      <c r="O94" s="2089"/>
      <c r="P94" s="2089"/>
      <c r="Q94" s="2089"/>
      <c r="R94" s="2089"/>
      <c r="S94" s="2089"/>
      <c r="T94" s="2089"/>
      <c r="U94" s="2089"/>
      <c r="V94" s="2089"/>
      <c r="W94" s="2089"/>
      <c r="X94" s="2089"/>
      <c r="Y94" s="2090"/>
      <c r="Z94" s="1827"/>
      <c r="AA94" s="1828"/>
      <c r="AB94" s="1828"/>
      <c r="AC94" s="2091"/>
      <c r="AD94" s="703"/>
      <c r="AE94" s="623"/>
      <c r="AF94" s="623"/>
      <c r="AG94" s="623"/>
      <c r="AH94" s="624"/>
      <c r="AI94" s="710"/>
      <c r="AJ94" s="711"/>
      <c r="AK94" s="711"/>
      <c r="AL94" s="711"/>
      <c r="AM94" s="711"/>
      <c r="AN94" s="711"/>
      <c r="AO94" s="711"/>
      <c r="AP94" s="711"/>
      <c r="AQ94" s="711"/>
      <c r="AR94" s="711"/>
      <c r="AS94" s="711"/>
      <c r="AT94" s="711"/>
      <c r="AU94" s="712"/>
      <c r="AV94" s="707"/>
      <c r="AW94" s="708"/>
      <c r="AX94" s="708"/>
      <c r="AY94" s="713"/>
    </row>
    <row r="95" spans="2:51" ht="24.75" customHeight="1" x14ac:dyDescent="0.15">
      <c r="B95" s="688"/>
      <c r="C95" s="689"/>
      <c r="D95" s="689"/>
      <c r="E95" s="689"/>
      <c r="F95" s="689"/>
      <c r="G95" s="690"/>
      <c r="H95" s="703"/>
      <c r="I95" s="623"/>
      <c r="J95" s="623"/>
      <c r="K95" s="623"/>
      <c r="L95" s="624"/>
      <c r="M95" s="710"/>
      <c r="N95" s="711"/>
      <c r="O95" s="711"/>
      <c r="P95" s="711"/>
      <c r="Q95" s="711"/>
      <c r="R95" s="711"/>
      <c r="S95" s="711"/>
      <c r="T95" s="711"/>
      <c r="U95" s="711"/>
      <c r="V95" s="711"/>
      <c r="W95" s="711"/>
      <c r="X95" s="711"/>
      <c r="Y95" s="712"/>
      <c r="Z95" s="707"/>
      <c r="AA95" s="708"/>
      <c r="AB95" s="708"/>
      <c r="AC95" s="708"/>
      <c r="AD95" s="703"/>
      <c r="AE95" s="623"/>
      <c r="AF95" s="623"/>
      <c r="AG95" s="623"/>
      <c r="AH95" s="624"/>
      <c r="AI95" s="710"/>
      <c r="AJ95" s="711"/>
      <c r="AK95" s="711"/>
      <c r="AL95" s="711"/>
      <c r="AM95" s="711"/>
      <c r="AN95" s="711"/>
      <c r="AO95" s="711"/>
      <c r="AP95" s="711"/>
      <c r="AQ95" s="711"/>
      <c r="AR95" s="711"/>
      <c r="AS95" s="711"/>
      <c r="AT95" s="711"/>
      <c r="AU95" s="712"/>
      <c r="AV95" s="707"/>
      <c r="AW95" s="708"/>
      <c r="AX95" s="708"/>
      <c r="AY95" s="713"/>
    </row>
    <row r="96" spans="2:51" ht="24.75" customHeight="1" x14ac:dyDescent="0.15">
      <c r="B96" s="688"/>
      <c r="C96" s="689"/>
      <c r="D96" s="689"/>
      <c r="E96" s="689"/>
      <c r="F96" s="689"/>
      <c r="G96" s="690"/>
      <c r="H96" s="703"/>
      <c r="I96" s="623"/>
      <c r="J96" s="623"/>
      <c r="K96" s="623"/>
      <c r="L96" s="624"/>
      <c r="M96" s="710"/>
      <c r="N96" s="711"/>
      <c r="O96" s="711"/>
      <c r="P96" s="711"/>
      <c r="Q96" s="711"/>
      <c r="R96" s="711"/>
      <c r="S96" s="711"/>
      <c r="T96" s="711"/>
      <c r="U96" s="711"/>
      <c r="V96" s="711"/>
      <c r="W96" s="711"/>
      <c r="X96" s="711"/>
      <c r="Y96" s="712"/>
      <c r="Z96" s="707"/>
      <c r="AA96" s="708"/>
      <c r="AB96" s="708"/>
      <c r="AC96" s="708"/>
      <c r="AD96" s="703"/>
      <c r="AE96" s="623"/>
      <c r="AF96" s="623"/>
      <c r="AG96" s="623"/>
      <c r="AH96" s="624"/>
      <c r="AI96" s="710"/>
      <c r="AJ96" s="711"/>
      <c r="AK96" s="711"/>
      <c r="AL96" s="711"/>
      <c r="AM96" s="711"/>
      <c r="AN96" s="711"/>
      <c r="AO96" s="711"/>
      <c r="AP96" s="711"/>
      <c r="AQ96" s="711"/>
      <c r="AR96" s="711"/>
      <c r="AS96" s="711"/>
      <c r="AT96" s="711"/>
      <c r="AU96" s="712"/>
      <c r="AV96" s="707"/>
      <c r="AW96" s="708"/>
      <c r="AX96" s="708"/>
      <c r="AY96" s="713"/>
    </row>
    <row r="97" spans="2:51" ht="24.75" customHeight="1" x14ac:dyDescent="0.15">
      <c r="B97" s="688"/>
      <c r="C97" s="689"/>
      <c r="D97" s="689"/>
      <c r="E97" s="689"/>
      <c r="F97" s="689"/>
      <c r="G97" s="690"/>
      <c r="H97" s="703"/>
      <c r="I97" s="623"/>
      <c r="J97" s="623"/>
      <c r="K97" s="623"/>
      <c r="L97" s="624"/>
      <c r="M97" s="710"/>
      <c r="N97" s="711"/>
      <c r="O97" s="711"/>
      <c r="P97" s="711"/>
      <c r="Q97" s="711"/>
      <c r="R97" s="711"/>
      <c r="S97" s="711"/>
      <c r="T97" s="711"/>
      <c r="U97" s="711"/>
      <c r="V97" s="711"/>
      <c r="W97" s="711"/>
      <c r="X97" s="711"/>
      <c r="Y97" s="712"/>
      <c r="Z97" s="707"/>
      <c r="AA97" s="708"/>
      <c r="AB97" s="708"/>
      <c r="AC97" s="708"/>
      <c r="AD97" s="703"/>
      <c r="AE97" s="623"/>
      <c r="AF97" s="623"/>
      <c r="AG97" s="623"/>
      <c r="AH97" s="624"/>
      <c r="AI97" s="710"/>
      <c r="AJ97" s="711"/>
      <c r="AK97" s="711"/>
      <c r="AL97" s="711"/>
      <c r="AM97" s="711"/>
      <c r="AN97" s="711"/>
      <c r="AO97" s="711"/>
      <c r="AP97" s="711"/>
      <c r="AQ97" s="711"/>
      <c r="AR97" s="711"/>
      <c r="AS97" s="711"/>
      <c r="AT97" s="711"/>
      <c r="AU97" s="712"/>
      <c r="AV97" s="707"/>
      <c r="AW97" s="708"/>
      <c r="AX97" s="708"/>
      <c r="AY97" s="713"/>
    </row>
    <row r="98" spans="2:51" ht="24.75" customHeight="1" x14ac:dyDescent="0.15">
      <c r="B98" s="688"/>
      <c r="C98" s="689"/>
      <c r="D98" s="689"/>
      <c r="E98" s="689"/>
      <c r="F98" s="689"/>
      <c r="G98" s="690"/>
      <c r="H98" s="729"/>
      <c r="I98" s="591"/>
      <c r="J98" s="591"/>
      <c r="K98" s="591"/>
      <c r="L98" s="592"/>
      <c r="M98" s="730"/>
      <c r="N98" s="731"/>
      <c r="O98" s="731"/>
      <c r="P98" s="731"/>
      <c r="Q98" s="731"/>
      <c r="R98" s="731"/>
      <c r="S98" s="731"/>
      <c r="T98" s="731"/>
      <c r="U98" s="731"/>
      <c r="V98" s="731"/>
      <c r="W98" s="731"/>
      <c r="X98" s="731"/>
      <c r="Y98" s="732"/>
      <c r="Z98" s="733"/>
      <c r="AA98" s="734"/>
      <c r="AB98" s="734"/>
      <c r="AC98" s="734"/>
      <c r="AD98" s="729"/>
      <c r="AE98" s="591"/>
      <c r="AF98" s="591"/>
      <c r="AG98" s="591"/>
      <c r="AH98" s="592"/>
      <c r="AI98" s="730"/>
      <c r="AJ98" s="731"/>
      <c r="AK98" s="731"/>
      <c r="AL98" s="731"/>
      <c r="AM98" s="731"/>
      <c r="AN98" s="731"/>
      <c r="AO98" s="731"/>
      <c r="AP98" s="731"/>
      <c r="AQ98" s="731"/>
      <c r="AR98" s="731"/>
      <c r="AS98" s="731"/>
      <c r="AT98" s="731"/>
      <c r="AU98" s="732"/>
      <c r="AV98" s="733"/>
      <c r="AW98" s="734"/>
      <c r="AX98" s="734"/>
      <c r="AY98" s="735"/>
    </row>
    <row r="99" spans="2:51" ht="24.75" customHeight="1" x14ac:dyDescent="0.15">
      <c r="B99" s="688"/>
      <c r="C99" s="689"/>
      <c r="D99" s="689"/>
      <c r="E99" s="689"/>
      <c r="F99" s="689"/>
      <c r="G99" s="690"/>
      <c r="H99" s="740" t="s">
        <v>21</v>
      </c>
      <c r="I99" s="741"/>
      <c r="J99" s="741"/>
      <c r="K99" s="741"/>
      <c r="L99" s="741"/>
      <c r="M99" s="742"/>
      <c r="N99" s="743"/>
      <c r="O99" s="743"/>
      <c r="P99" s="743"/>
      <c r="Q99" s="743"/>
      <c r="R99" s="743"/>
      <c r="S99" s="743"/>
      <c r="T99" s="743"/>
      <c r="U99" s="743"/>
      <c r="V99" s="743"/>
      <c r="W99" s="743"/>
      <c r="X99" s="743"/>
      <c r="Y99" s="744"/>
      <c r="Z99" s="745">
        <f>SUM(Z91:AC98)</f>
        <v>1684</v>
      </c>
      <c r="AA99" s="746"/>
      <c r="AB99" s="746"/>
      <c r="AC99" s="747"/>
      <c r="AD99" s="740" t="s">
        <v>21</v>
      </c>
      <c r="AE99" s="741"/>
      <c r="AF99" s="741"/>
      <c r="AG99" s="741"/>
      <c r="AH99" s="741"/>
      <c r="AI99" s="742"/>
      <c r="AJ99" s="743"/>
      <c r="AK99" s="743"/>
      <c r="AL99" s="743"/>
      <c r="AM99" s="743"/>
      <c r="AN99" s="743"/>
      <c r="AO99" s="743"/>
      <c r="AP99" s="743"/>
      <c r="AQ99" s="743"/>
      <c r="AR99" s="743"/>
      <c r="AS99" s="743"/>
      <c r="AT99" s="743"/>
      <c r="AU99" s="744"/>
      <c r="AV99" s="745">
        <f>SUM(AV91:AY98)</f>
        <v>0</v>
      </c>
      <c r="AW99" s="746"/>
      <c r="AX99" s="746"/>
      <c r="AY99" s="748"/>
    </row>
    <row r="100" spans="2:51" ht="24.75" customHeight="1" x14ac:dyDescent="0.15">
      <c r="B100" s="688"/>
      <c r="C100" s="689"/>
      <c r="D100" s="689"/>
      <c r="E100" s="689"/>
      <c r="F100" s="689"/>
      <c r="G100" s="690"/>
      <c r="H100" s="736" t="s">
        <v>993</v>
      </c>
      <c r="I100" s="737"/>
      <c r="J100" s="737"/>
      <c r="K100" s="737"/>
      <c r="L100" s="737"/>
      <c r="M100" s="737"/>
      <c r="N100" s="737"/>
      <c r="O100" s="737"/>
      <c r="P100" s="737"/>
      <c r="Q100" s="737"/>
      <c r="R100" s="737"/>
      <c r="S100" s="737"/>
      <c r="T100" s="737"/>
      <c r="U100" s="737"/>
      <c r="V100" s="737"/>
      <c r="W100" s="737"/>
      <c r="X100" s="737"/>
      <c r="Y100" s="737"/>
      <c r="Z100" s="737"/>
      <c r="AA100" s="737"/>
      <c r="AB100" s="737"/>
      <c r="AC100" s="738"/>
      <c r="AD100" s="736" t="s">
        <v>755</v>
      </c>
      <c r="AE100" s="737"/>
      <c r="AF100" s="737"/>
      <c r="AG100" s="737"/>
      <c r="AH100" s="737"/>
      <c r="AI100" s="737"/>
      <c r="AJ100" s="737"/>
      <c r="AK100" s="737"/>
      <c r="AL100" s="737"/>
      <c r="AM100" s="737"/>
      <c r="AN100" s="737"/>
      <c r="AO100" s="737"/>
      <c r="AP100" s="737"/>
      <c r="AQ100" s="737"/>
      <c r="AR100" s="737"/>
      <c r="AS100" s="737"/>
      <c r="AT100" s="737"/>
      <c r="AU100" s="737"/>
      <c r="AV100" s="737"/>
      <c r="AW100" s="737"/>
      <c r="AX100" s="737"/>
      <c r="AY100" s="739"/>
    </row>
    <row r="101" spans="2:51" ht="24.75" customHeight="1" x14ac:dyDescent="0.15">
      <c r="B101" s="688"/>
      <c r="C101" s="689"/>
      <c r="D101" s="689"/>
      <c r="E101" s="689"/>
      <c r="F101" s="689"/>
      <c r="G101" s="690"/>
      <c r="H101" s="698" t="s">
        <v>37</v>
      </c>
      <c r="I101" s="699"/>
      <c r="J101" s="699"/>
      <c r="K101" s="699"/>
      <c r="L101" s="699"/>
      <c r="M101" s="700" t="s">
        <v>76</v>
      </c>
      <c r="N101" s="701"/>
      <c r="O101" s="701"/>
      <c r="P101" s="701"/>
      <c r="Q101" s="701"/>
      <c r="R101" s="701"/>
      <c r="S101" s="701"/>
      <c r="T101" s="701"/>
      <c r="U101" s="701"/>
      <c r="V101" s="701"/>
      <c r="W101" s="701"/>
      <c r="X101" s="701"/>
      <c r="Y101" s="702"/>
      <c r="Z101" s="714" t="s">
        <v>77</v>
      </c>
      <c r="AA101" s="715"/>
      <c r="AB101" s="715"/>
      <c r="AC101" s="716"/>
      <c r="AD101" s="698" t="s">
        <v>37</v>
      </c>
      <c r="AE101" s="699"/>
      <c r="AF101" s="699"/>
      <c r="AG101" s="699"/>
      <c r="AH101" s="699"/>
      <c r="AI101" s="700" t="s">
        <v>76</v>
      </c>
      <c r="AJ101" s="701"/>
      <c r="AK101" s="701"/>
      <c r="AL101" s="701"/>
      <c r="AM101" s="701"/>
      <c r="AN101" s="701"/>
      <c r="AO101" s="701"/>
      <c r="AP101" s="701"/>
      <c r="AQ101" s="701"/>
      <c r="AR101" s="701"/>
      <c r="AS101" s="701"/>
      <c r="AT101" s="701"/>
      <c r="AU101" s="702"/>
      <c r="AV101" s="714" t="s">
        <v>77</v>
      </c>
      <c r="AW101" s="715"/>
      <c r="AX101" s="715"/>
      <c r="AY101" s="717"/>
    </row>
    <row r="102" spans="2:51" ht="24.75" customHeight="1" x14ac:dyDescent="0.15">
      <c r="B102" s="688"/>
      <c r="C102" s="689"/>
      <c r="D102" s="689"/>
      <c r="E102" s="689"/>
      <c r="F102" s="689"/>
      <c r="G102" s="690"/>
      <c r="H102" s="718"/>
      <c r="I102" s="611"/>
      <c r="J102" s="611"/>
      <c r="K102" s="611"/>
      <c r="L102" s="612"/>
      <c r="M102" s="725"/>
      <c r="N102" s="726"/>
      <c r="O102" s="726"/>
      <c r="P102" s="726"/>
      <c r="Q102" s="726"/>
      <c r="R102" s="726"/>
      <c r="S102" s="726"/>
      <c r="T102" s="726"/>
      <c r="U102" s="726"/>
      <c r="V102" s="726"/>
      <c r="W102" s="726"/>
      <c r="X102" s="726"/>
      <c r="Y102" s="727"/>
      <c r="Z102" s="722"/>
      <c r="AA102" s="723"/>
      <c r="AB102" s="723"/>
      <c r="AC102" s="724"/>
      <c r="AD102" s="718"/>
      <c r="AE102" s="611"/>
      <c r="AF102" s="611"/>
      <c r="AG102" s="611"/>
      <c r="AH102" s="612"/>
      <c r="AI102" s="725"/>
      <c r="AJ102" s="726"/>
      <c r="AK102" s="726"/>
      <c r="AL102" s="726"/>
      <c r="AM102" s="726"/>
      <c r="AN102" s="726"/>
      <c r="AO102" s="726"/>
      <c r="AP102" s="726"/>
      <c r="AQ102" s="726"/>
      <c r="AR102" s="726"/>
      <c r="AS102" s="726"/>
      <c r="AT102" s="726"/>
      <c r="AU102" s="727"/>
      <c r="AV102" s="722"/>
      <c r="AW102" s="723"/>
      <c r="AX102" s="723"/>
      <c r="AY102" s="728"/>
    </row>
    <row r="103" spans="2:51" ht="24.75" customHeight="1" x14ac:dyDescent="0.15">
      <c r="B103" s="688"/>
      <c r="C103" s="689"/>
      <c r="D103" s="689"/>
      <c r="E103" s="689"/>
      <c r="F103" s="689"/>
      <c r="G103" s="690"/>
      <c r="H103" s="703"/>
      <c r="I103" s="623"/>
      <c r="J103" s="623"/>
      <c r="K103" s="623"/>
      <c r="L103" s="624"/>
      <c r="M103" s="710"/>
      <c r="N103" s="711"/>
      <c r="O103" s="711"/>
      <c r="P103" s="711"/>
      <c r="Q103" s="711"/>
      <c r="R103" s="711"/>
      <c r="S103" s="711"/>
      <c r="T103" s="711"/>
      <c r="U103" s="711"/>
      <c r="V103" s="711"/>
      <c r="W103" s="711"/>
      <c r="X103" s="711"/>
      <c r="Y103" s="712"/>
      <c r="Z103" s="707"/>
      <c r="AA103" s="708"/>
      <c r="AB103" s="708"/>
      <c r="AC103" s="709"/>
      <c r="AD103" s="703"/>
      <c r="AE103" s="623"/>
      <c r="AF103" s="623"/>
      <c r="AG103" s="623"/>
      <c r="AH103" s="624"/>
      <c r="AI103" s="710"/>
      <c r="AJ103" s="711"/>
      <c r="AK103" s="711"/>
      <c r="AL103" s="711"/>
      <c r="AM103" s="711"/>
      <c r="AN103" s="711"/>
      <c r="AO103" s="711"/>
      <c r="AP103" s="711"/>
      <c r="AQ103" s="711"/>
      <c r="AR103" s="711"/>
      <c r="AS103" s="711"/>
      <c r="AT103" s="711"/>
      <c r="AU103" s="712"/>
      <c r="AV103" s="707"/>
      <c r="AW103" s="708"/>
      <c r="AX103" s="708"/>
      <c r="AY103" s="713"/>
    </row>
    <row r="104" spans="2:51" ht="24.75" customHeight="1" x14ac:dyDescent="0.15">
      <c r="B104" s="688"/>
      <c r="C104" s="689"/>
      <c r="D104" s="689"/>
      <c r="E104" s="689"/>
      <c r="F104" s="689"/>
      <c r="G104" s="690"/>
      <c r="H104" s="703"/>
      <c r="I104" s="623"/>
      <c r="J104" s="623"/>
      <c r="K104" s="623"/>
      <c r="L104" s="624"/>
      <c r="M104" s="710"/>
      <c r="N104" s="711"/>
      <c r="O104" s="711"/>
      <c r="P104" s="711"/>
      <c r="Q104" s="711"/>
      <c r="R104" s="711"/>
      <c r="S104" s="711"/>
      <c r="T104" s="711"/>
      <c r="U104" s="711"/>
      <c r="V104" s="711"/>
      <c r="W104" s="711"/>
      <c r="X104" s="711"/>
      <c r="Y104" s="712"/>
      <c r="Z104" s="707"/>
      <c r="AA104" s="708"/>
      <c r="AB104" s="708"/>
      <c r="AC104" s="709"/>
      <c r="AD104" s="703"/>
      <c r="AE104" s="623"/>
      <c r="AF104" s="623"/>
      <c r="AG104" s="623"/>
      <c r="AH104" s="624"/>
      <c r="AI104" s="710"/>
      <c r="AJ104" s="711"/>
      <c r="AK104" s="711"/>
      <c r="AL104" s="711"/>
      <c r="AM104" s="711"/>
      <c r="AN104" s="711"/>
      <c r="AO104" s="711"/>
      <c r="AP104" s="711"/>
      <c r="AQ104" s="711"/>
      <c r="AR104" s="711"/>
      <c r="AS104" s="711"/>
      <c r="AT104" s="711"/>
      <c r="AU104" s="712"/>
      <c r="AV104" s="707"/>
      <c r="AW104" s="708"/>
      <c r="AX104" s="708"/>
      <c r="AY104" s="713"/>
    </row>
    <row r="105" spans="2:51" ht="24.75" customHeight="1" x14ac:dyDescent="0.15">
      <c r="B105" s="688"/>
      <c r="C105" s="689"/>
      <c r="D105" s="689"/>
      <c r="E105" s="689"/>
      <c r="F105" s="689"/>
      <c r="G105" s="690"/>
      <c r="H105" s="703"/>
      <c r="I105" s="623"/>
      <c r="J105" s="623"/>
      <c r="K105" s="623"/>
      <c r="L105" s="624"/>
      <c r="M105" s="710"/>
      <c r="N105" s="711"/>
      <c r="O105" s="711"/>
      <c r="P105" s="711"/>
      <c r="Q105" s="711"/>
      <c r="R105" s="711"/>
      <c r="S105" s="711"/>
      <c r="T105" s="711"/>
      <c r="U105" s="711"/>
      <c r="V105" s="711"/>
      <c r="W105" s="711"/>
      <c r="X105" s="711"/>
      <c r="Y105" s="712"/>
      <c r="Z105" s="707"/>
      <c r="AA105" s="708"/>
      <c r="AB105" s="708"/>
      <c r="AC105" s="709"/>
      <c r="AD105" s="703"/>
      <c r="AE105" s="623"/>
      <c r="AF105" s="623"/>
      <c r="AG105" s="623"/>
      <c r="AH105" s="624"/>
      <c r="AI105" s="710"/>
      <c r="AJ105" s="711"/>
      <c r="AK105" s="711"/>
      <c r="AL105" s="711"/>
      <c r="AM105" s="711"/>
      <c r="AN105" s="711"/>
      <c r="AO105" s="711"/>
      <c r="AP105" s="711"/>
      <c r="AQ105" s="711"/>
      <c r="AR105" s="711"/>
      <c r="AS105" s="711"/>
      <c r="AT105" s="711"/>
      <c r="AU105" s="712"/>
      <c r="AV105" s="707"/>
      <c r="AW105" s="708"/>
      <c r="AX105" s="708"/>
      <c r="AY105" s="713"/>
    </row>
    <row r="106" spans="2:51" ht="24.75" customHeight="1" x14ac:dyDescent="0.15">
      <c r="B106" s="688"/>
      <c r="C106" s="689"/>
      <c r="D106" s="689"/>
      <c r="E106" s="689"/>
      <c r="F106" s="689"/>
      <c r="G106" s="690"/>
      <c r="H106" s="703"/>
      <c r="I106" s="623"/>
      <c r="J106" s="623"/>
      <c r="K106" s="623"/>
      <c r="L106" s="624"/>
      <c r="M106" s="710"/>
      <c r="N106" s="711"/>
      <c r="O106" s="711"/>
      <c r="P106" s="711"/>
      <c r="Q106" s="711"/>
      <c r="R106" s="711"/>
      <c r="S106" s="711"/>
      <c r="T106" s="711"/>
      <c r="U106" s="711"/>
      <c r="V106" s="711"/>
      <c r="W106" s="711"/>
      <c r="X106" s="711"/>
      <c r="Y106" s="712"/>
      <c r="Z106" s="707"/>
      <c r="AA106" s="708"/>
      <c r="AB106" s="708"/>
      <c r="AC106" s="708"/>
      <c r="AD106" s="703"/>
      <c r="AE106" s="623"/>
      <c r="AF106" s="623"/>
      <c r="AG106" s="623"/>
      <c r="AH106" s="624"/>
      <c r="AI106" s="710"/>
      <c r="AJ106" s="711"/>
      <c r="AK106" s="711"/>
      <c r="AL106" s="711"/>
      <c r="AM106" s="711"/>
      <c r="AN106" s="711"/>
      <c r="AO106" s="711"/>
      <c r="AP106" s="711"/>
      <c r="AQ106" s="711"/>
      <c r="AR106" s="711"/>
      <c r="AS106" s="711"/>
      <c r="AT106" s="711"/>
      <c r="AU106" s="712"/>
      <c r="AV106" s="707"/>
      <c r="AW106" s="708"/>
      <c r="AX106" s="708"/>
      <c r="AY106" s="713"/>
    </row>
    <row r="107" spans="2:51" ht="24.75" customHeight="1" x14ac:dyDescent="0.15">
      <c r="B107" s="688"/>
      <c r="C107" s="689"/>
      <c r="D107" s="689"/>
      <c r="E107" s="689"/>
      <c r="F107" s="689"/>
      <c r="G107" s="690"/>
      <c r="H107" s="703"/>
      <c r="I107" s="623"/>
      <c r="J107" s="623"/>
      <c r="K107" s="623"/>
      <c r="L107" s="624"/>
      <c r="M107" s="710"/>
      <c r="N107" s="711"/>
      <c r="O107" s="711"/>
      <c r="P107" s="711"/>
      <c r="Q107" s="711"/>
      <c r="R107" s="711"/>
      <c r="S107" s="711"/>
      <c r="T107" s="711"/>
      <c r="U107" s="711"/>
      <c r="V107" s="711"/>
      <c r="W107" s="711"/>
      <c r="X107" s="711"/>
      <c r="Y107" s="712"/>
      <c r="Z107" s="707"/>
      <c r="AA107" s="708"/>
      <c r="AB107" s="708"/>
      <c r="AC107" s="708"/>
      <c r="AD107" s="703"/>
      <c r="AE107" s="623"/>
      <c r="AF107" s="623"/>
      <c r="AG107" s="623"/>
      <c r="AH107" s="624"/>
      <c r="AI107" s="710"/>
      <c r="AJ107" s="711"/>
      <c r="AK107" s="711"/>
      <c r="AL107" s="711"/>
      <c r="AM107" s="711"/>
      <c r="AN107" s="711"/>
      <c r="AO107" s="711"/>
      <c r="AP107" s="711"/>
      <c r="AQ107" s="711"/>
      <c r="AR107" s="711"/>
      <c r="AS107" s="711"/>
      <c r="AT107" s="711"/>
      <c r="AU107" s="712"/>
      <c r="AV107" s="707"/>
      <c r="AW107" s="708"/>
      <c r="AX107" s="708"/>
      <c r="AY107" s="713"/>
    </row>
    <row r="108" spans="2:51" ht="24.75" customHeight="1" x14ac:dyDescent="0.15">
      <c r="B108" s="688"/>
      <c r="C108" s="689"/>
      <c r="D108" s="689"/>
      <c r="E108" s="689"/>
      <c r="F108" s="689"/>
      <c r="G108" s="690"/>
      <c r="H108" s="703"/>
      <c r="I108" s="623"/>
      <c r="J108" s="623"/>
      <c r="K108" s="623"/>
      <c r="L108" s="624"/>
      <c r="M108" s="710"/>
      <c r="N108" s="711"/>
      <c r="O108" s="711"/>
      <c r="P108" s="711"/>
      <c r="Q108" s="711"/>
      <c r="R108" s="711"/>
      <c r="S108" s="711"/>
      <c r="T108" s="711"/>
      <c r="U108" s="711"/>
      <c r="V108" s="711"/>
      <c r="W108" s="711"/>
      <c r="X108" s="711"/>
      <c r="Y108" s="712"/>
      <c r="Z108" s="707"/>
      <c r="AA108" s="708"/>
      <c r="AB108" s="708"/>
      <c r="AC108" s="708"/>
      <c r="AD108" s="703"/>
      <c r="AE108" s="623"/>
      <c r="AF108" s="623"/>
      <c r="AG108" s="623"/>
      <c r="AH108" s="624"/>
      <c r="AI108" s="710"/>
      <c r="AJ108" s="711"/>
      <c r="AK108" s="711"/>
      <c r="AL108" s="711"/>
      <c r="AM108" s="711"/>
      <c r="AN108" s="711"/>
      <c r="AO108" s="711"/>
      <c r="AP108" s="711"/>
      <c r="AQ108" s="711"/>
      <c r="AR108" s="711"/>
      <c r="AS108" s="711"/>
      <c r="AT108" s="711"/>
      <c r="AU108" s="712"/>
      <c r="AV108" s="707"/>
      <c r="AW108" s="708"/>
      <c r="AX108" s="708"/>
      <c r="AY108" s="713"/>
    </row>
    <row r="109" spans="2:51" ht="24.75" customHeight="1" x14ac:dyDescent="0.15">
      <c r="B109" s="688"/>
      <c r="C109" s="689"/>
      <c r="D109" s="689"/>
      <c r="E109" s="689"/>
      <c r="F109" s="689"/>
      <c r="G109" s="690"/>
      <c r="H109" s="729"/>
      <c r="I109" s="591"/>
      <c r="J109" s="591"/>
      <c r="K109" s="591"/>
      <c r="L109" s="592"/>
      <c r="M109" s="730"/>
      <c r="N109" s="731"/>
      <c r="O109" s="731"/>
      <c r="P109" s="731"/>
      <c r="Q109" s="731"/>
      <c r="R109" s="731"/>
      <c r="S109" s="731"/>
      <c r="T109" s="731"/>
      <c r="U109" s="731"/>
      <c r="V109" s="731"/>
      <c r="W109" s="731"/>
      <c r="X109" s="731"/>
      <c r="Y109" s="732"/>
      <c r="Z109" s="733"/>
      <c r="AA109" s="734"/>
      <c r="AB109" s="734"/>
      <c r="AC109" s="734"/>
      <c r="AD109" s="729"/>
      <c r="AE109" s="591"/>
      <c r="AF109" s="591"/>
      <c r="AG109" s="591"/>
      <c r="AH109" s="592"/>
      <c r="AI109" s="730"/>
      <c r="AJ109" s="731"/>
      <c r="AK109" s="731"/>
      <c r="AL109" s="731"/>
      <c r="AM109" s="731"/>
      <c r="AN109" s="731"/>
      <c r="AO109" s="731"/>
      <c r="AP109" s="731"/>
      <c r="AQ109" s="731"/>
      <c r="AR109" s="731"/>
      <c r="AS109" s="731"/>
      <c r="AT109" s="731"/>
      <c r="AU109" s="732"/>
      <c r="AV109" s="733"/>
      <c r="AW109" s="734"/>
      <c r="AX109" s="734"/>
      <c r="AY109" s="735"/>
    </row>
    <row r="110" spans="2:51" ht="24.75" customHeight="1" x14ac:dyDescent="0.15">
      <c r="B110" s="688"/>
      <c r="C110" s="689"/>
      <c r="D110" s="689"/>
      <c r="E110" s="689"/>
      <c r="F110" s="689"/>
      <c r="G110" s="690"/>
      <c r="H110" s="740" t="s">
        <v>21</v>
      </c>
      <c r="I110" s="741"/>
      <c r="J110" s="741"/>
      <c r="K110" s="741"/>
      <c r="L110" s="741"/>
      <c r="M110" s="742"/>
      <c r="N110" s="743"/>
      <c r="O110" s="743"/>
      <c r="P110" s="743"/>
      <c r="Q110" s="743"/>
      <c r="R110" s="743"/>
      <c r="S110" s="743"/>
      <c r="T110" s="743"/>
      <c r="U110" s="743"/>
      <c r="V110" s="743"/>
      <c r="W110" s="743"/>
      <c r="X110" s="743"/>
      <c r="Y110" s="744"/>
      <c r="Z110" s="745">
        <f>SUM(Z102:AC109)</f>
        <v>0</v>
      </c>
      <c r="AA110" s="746"/>
      <c r="AB110" s="746"/>
      <c r="AC110" s="747"/>
      <c r="AD110" s="740" t="s">
        <v>21</v>
      </c>
      <c r="AE110" s="741"/>
      <c r="AF110" s="741"/>
      <c r="AG110" s="741"/>
      <c r="AH110" s="741"/>
      <c r="AI110" s="742"/>
      <c r="AJ110" s="743"/>
      <c r="AK110" s="743"/>
      <c r="AL110" s="743"/>
      <c r="AM110" s="743"/>
      <c r="AN110" s="743"/>
      <c r="AO110" s="743"/>
      <c r="AP110" s="743"/>
      <c r="AQ110" s="743"/>
      <c r="AR110" s="743"/>
      <c r="AS110" s="743"/>
      <c r="AT110" s="743"/>
      <c r="AU110" s="744"/>
      <c r="AV110" s="745">
        <f>SUM(AV102:AY109)</f>
        <v>0</v>
      </c>
      <c r="AW110" s="746"/>
      <c r="AX110" s="746"/>
      <c r="AY110" s="748"/>
    </row>
    <row r="111" spans="2:51" ht="24.75" customHeight="1" x14ac:dyDescent="0.15">
      <c r="B111" s="688"/>
      <c r="C111" s="689"/>
      <c r="D111" s="689"/>
      <c r="E111" s="689"/>
      <c r="F111" s="689"/>
      <c r="G111" s="690"/>
      <c r="H111" s="736" t="s">
        <v>756</v>
      </c>
      <c r="I111" s="737"/>
      <c r="J111" s="737"/>
      <c r="K111" s="737"/>
      <c r="L111" s="737"/>
      <c r="M111" s="737"/>
      <c r="N111" s="737"/>
      <c r="O111" s="737"/>
      <c r="P111" s="737"/>
      <c r="Q111" s="737"/>
      <c r="R111" s="737"/>
      <c r="S111" s="737"/>
      <c r="T111" s="737"/>
      <c r="U111" s="737"/>
      <c r="V111" s="737"/>
      <c r="W111" s="737"/>
      <c r="X111" s="737"/>
      <c r="Y111" s="737"/>
      <c r="Z111" s="737"/>
      <c r="AA111" s="737"/>
      <c r="AB111" s="737"/>
      <c r="AC111" s="738"/>
      <c r="AD111" s="736" t="s">
        <v>757</v>
      </c>
      <c r="AE111" s="737"/>
      <c r="AF111" s="737"/>
      <c r="AG111" s="737"/>
      <c r="AH111" s="737"/>
      <c r="AI111" s="737"/>
      <c r="AJ111" s="737"/>
      <c r="AK111" s="737"/>
      <c r="AL111" s="737"/>
      <c r="AM111" s="737"/>
      <c r="AN111" s="737"/>
      <c r="AO111" s="737"/>
      <c r="AP111" s="737"/>
      <c r="AQ111" s="737"/>
      <c r="AR111" s="737"/>
      <c r="AS111" s="737"/>
      <c r="AT111" s="737"/>
      <c r="AU111" s="737"/>
      <c r="AV111" s="737"/>
      <c r="AW111" s="737"/>
      <c r="AX111" s="737"/>
      <c r="AY111" s="739"/>
    </row>
    <row r="112" spans="2:51" ht="24.75" customHeight="1" x14ac:dyDescent="0.15">
      <c r="B112" s="688"/>
      <c r="C112" s="689"/>
      <c r="D112" s="689"/>
      <c r="E112" s="689"/>
      <c r="F112" s="689"/>
      <c r="G112" s="690"/>
      <c r="H112" s="698" t="s">
        <v>37</v>
      </c>
      <c r="I112" s="699"/>
      <c r="J112" s="699"/>
      <c r="K112" s="699"/>
      <c r="L112" s="699"/>
      <c r="M112" s="700" t="s">
        <v>76</v>
      </c>
      <c r="N112" s="701"/>
      <c r="O112" s="701"/>
      <c r="P112" s="701"/>
      <c r="Q112" s="701"/>
      <c r="R112" s="701"/>
      <c r="S112" s="701"/>
      <c r="T112" s="701"/>
      <c r="U112" s="701"/>
      <c r="V112" s="701"/>
      <c r="W112" s="701"/>
      <c r="X112" s="701"/>
      <c r="Y112" s="702"/>
      <c r="Z112" s="714" t="s">
        <v>77</v>
      </c>
      <c r="AA112" s="715"/>
      <c r="AB112" s="715"/>
      <c r="AC112" s="716"/>
      <c r="AD112" s="698" t="s">
        <v>37</v>
      </c>
      <c r="AE112" s="699"/>
      <c r="AF112" s="699"/>
      <c r="AG112" s="699"/>
      <c r="AH112" s="699"/>
      <c r="AI112" s="700" t="s">
        <v>76</v>
      </c>
      <c r="AJ112" s="701"/>
      <c r="AK112" s="701"/>
      <c r="AL112" s="701"/>
      <c r="AM112" s="701"/>
      <c r="AN112" s="701"/>
      <c r="AO112" s="701"/>
      <c r="AP112" s="701"/>
      <c r="AQ112" s="701"/>
      <c r="AR112" s="701"/>
      <c r="AS112" s="701"/>
      <c r="AT112" s="701"/>
      <c r="AU112" s="702"/>
      <c r="AV112" s="714" t="s">
        <v>77</v>
      </c>
      <c r="AW112" s="715"/>
      <c r="AX112" s="715"/>
      <c r="AY112" s="717"/>
    </row>
    <row r="113" spans="2:51" ht="24.75" customHeight="1" x14ac:dyDescent="0.15">
      <c r="B113" s="688"/>
      <c r="C113" s="689"/>
      <c r="D113" s="689"/>
      <c r="E113" s="689"/>
      <c r="F113" s="689"/>
      <c r="G113" s="690"/>
      <c r="H113" s="718"/>
      <c r="I113" s="611"/>
      <c r="J113" s="611"/>
      <c r="K113" s="611"/>
      <c r="L113" s="612"/>
      <c r="M113" s="725"/>
      <c r="N113" s="726"/>
      <c r="O113" s="726"/>
      <c r="P113" s="726"/>
      <c r="Q113" s="726"/>
      <c r="R113" s="726"/>
      <c r="S113" s="726"/>
      <c r="T113" s="726"/>
      <c r="U113" s="726"/>
      <c r="V113" s="726"/>
      <c r="W113" s="726"/>
      <c r="X113" s="726"/>
      <c r="Y113" s="727"/>
      <c r="Z113" s="722"/>
      <c r="AA113" s="723"/>
      <c r="AB113" s="723"/>
      <c r="AC113" s="724"/>
      <c r="AD113" s="718"/>
      <c r="AE113" s="611"/>
      <c r="AF113" s="611"/>
      <c r="AG113" s="611"/>
      <c r="AH113" s="612"/>
      <c r="AI113" s="725"/>
      <c r="AJ113" s="726"/>
      <c r="AK113" s="726"/>
      <c r="AL113" s="726"/>
      <c r="AM113" s="726"/>
      <c r="AN113" s="726"/>
      <c r="AO113" s="726"/>
      <c r="AP113" s="726"/>
      <c r="AQ113" s="726"/>
      <c r="AR113" s="726"/>
      <c r="AS113" s="726"/>
      <c r="AT113" s="726"/>
      <c r="AU113" s="727"/>
      <c r="AV113" s="722"/>
      <c r="AW113" s="723"/>
      <c r="AX113" s="723"/>
      <c r="AY113" s="728"/>
    </row>
    <row r="114" spans="2:51" ht="24.75" customHeight="1" x14ac:dyDescent="0.15">
      <c r="B114" s="688"/>
      <c r="C114" s="689"/>
      <c r="D114" s="689"/>
      <c r="E114" s="689"/>
      <c r="F114" s="689"/>
      <c r="G114" s="690"/>
      <c r="H114" s="703"/>
      <c r="I114" s="623"/>
      <c r="J114" s="623"/>
      <c r="K114" s="623"/>
      <c r="L114" s="624"/>
      <c r="M114" s="710"/>
      <c r="N114" s="711"/>
      <c r="O114" s="711"/>
      <c r="P114" s="711"/>
      <c r="Q114" s="711"/>
      <c r="R114" s="711"/>
      <c r="S114" s="711"/>
      <c r="T114" s="711"/>
      <c r="U114" s="711"/>
      <c r="V114" s="711"/>
      <c r="W114" s="711"/>
      <c r="X114" s="711"/>
      <c r="Y114" s="712"/>
      <c r="Z114" s="707"/>
      <c r="AA114" s="708"/>
      <c r="AB114" s="708"/>
      <c r="AC114" s="709"/>
      <c r="AD114" s="703"/>
      <c r="AE114" s="623"/>
      <c r="AF114" s="623"/>
      <c r="AG114" s="623"/>
      <c r="AH114" s="624"/>
      <c r="AI114" s="710"/>
      <c r="AJ114" s="711"/>
      <c r="AK114" s="711"/>
      <c r="AL114" s="711"/>
      <c r="AM114" s="711"/>
      <c r="AN114" s="711"/>
      <c r="AO114" s="711"/>
      <c r="AP114" s="711"/>
      <c r="AQ114" s="711"/>
      <c r="AR114" s="711"/>
      <c r="AS114" s="711"/>
      <c r="AT114" s="711"/>
      <c r="AU114" s="712"/>
      <c r="AV114" s="707"/>
      <c r="AW114" s="708"/>
      <c r="AX114" s="708"/>
      <c r="AY114" s="713"/>
    </row>
    <row r="115" spans="2:51" ht="24.75" customHeight="1" x14ac:dyDescent="0.15">
      <c r="B115" s="688"/>
      <c r="C115" s="689"/>
      <c r="D115" s="689"/>
      <c r="E115" s="689"/>
      <c r="F115" s="689"/>
      <c r="G115" s="690"/>
      <c r="H115" s="703"/>
      <c r="I115" s="623"/>
      <c r="J115" s="623"/>
      <c r="K115" s="623"/>
      <c r="L115" s="624"/>
      <c r="M115" s="710"/>
      <c r="N115" s="711"/>
      <c r="O115" s="711"/>
      <c r="P115" s="711"/>
      <c r="Q115" s="711"/>
      <c r="R115" s="711"/>
      <c r="S115" s="711"/>
      <c r="T115" s="711"/>
      <c r="U115" s="711"/>
      <c r="V115" s="711"/>
      <c r="W115" s="711"/>
      <c r="X115" s="711"/>
      <c r="Y115" s="712"/>
      <c r="Z115" s="707"/>
      <c r="AA115" s="708"/>
      <c r="AB115" s="708"/>
      <c r="AC115" s="709"/>
      <c r="AD115" s="703"/>
      <c r="AE115" s="623"/>
      <c r="AF115" s="623"/>
      <c r="AG115" s="623"/>
      <c r="AH115" s="624"/>
      <c r="AI115" s="710"/>
      <c r="AJ115" s="711"/>
      <c r="AK115" s="711"/>
      <c r="AL115" s="711"/>
      <c r="AM115" s="711"/>
      <c r="AN115" s="711"/>
      <c r="AO115" s="711"/>
      <c r="AP115" s="711"/>
      <c r="AQ115" s="711"/>
      <c r="AR115" s="711"/>
      <c r="AS115" s="711"/>
      <c r="AT115" s="711"/>
      <c r="AU115" s="712"/>
      <c r="AV115" s="707"/>
      <c r="AW115" s="708"/>
      <c r="AX115" s="708"/>
      <c r="AY115" s="713"/>
    </row>
    <row r="116" spans="2:51" ht="24.75" customHeight="1" x14ac:dyDescent="0.15">
      <c r="B116" s="688"/>
      <c r="C116" s="689"/>
      <c r="D116" s="689"/>
      <c r="E116" s="689"/>
      <c r="F116" s="689"/>
      <c r="G116" s="690"/>
      <c r="H116" s="703"/>
      <c r="I116" s="623"/>
      <c r="J116" s="623"/>
      <c r="K116" s="623"/>
      <c r="L116" s="624"/>
      <c r="M116" s="710"/>
      <c r="N116" s="711"/>
      <c r="O116" s="711"/>
      <c r="P116" s="711"/>
      <c r="Q116" s="711"/>
      <c r="R116" s="711"/>
      <c r="S116" s="711"/>
      <c r="T116" s="711"/>
      <c r="U116" s="711"/>
      <c r="V116" s="711"/>
      <c r="W116" s="711"/>
      <c r="X116" s="711"/>
      <c r="Y116" s="712"/>
      <c r="Z116" s="707"/>
      <c r="AA116" s="708"/>
      <c r="AB116" s="708"/>
      <c r="AC116" s="709"/>
      <c r="AD116" s="703"/>
      <c r="AE116" s="623"/>
      <c r="AF116" s="623"/>
      <c r="AG116" s="623"/>
      <c r="AH116" s="624"/>
      <c r="AI116" s="710"/>
      <c r="AJ116" s="711"/>
      <c r="AK116" s="711"/>
      <c r="AL116" s="711"/>
      <c r="AM116" s="711"/>
      <c r="AN116" s="711"/>
      <c r="AO116" s="711"/>
      <c r="AP116" s="711"/>
      <c r="AQ116" s="711"/>
      <c r="AR116" s="711"/>
      <c r="AS116" s="711"/>
      <c r="AT116" s="711"/>
      <c r="AU116" s="712"/>
      <c r="AV116" s="707"/>
      <c r="AW116" s="708"/>
      <c r="AX116" s="708"/>
      <c r="AY116" s="713"/>
    </row>
    <row r="117" spans="2:51" ht="24.75" customHeight="1" x14ac:dyDescent="0.15">
      <c r="B117" s="688"/>
      <c r="C117" s="689"/>
      <c r="D117" s="689"/>
      <c r="E117" s="689"/>
      <c r="F117" s="689"/>
      <c r="G117" s="690"/>
      <c r="H117" s="703"/>
      <c r="I117" s="623"/>
      <c r="J117" s="623"/>
      <c r="K117" s="623"/>
      <c r="L117" s="624"/>
      <c r="M117" s="710"/>
      <c r="N117" s="711"/>
      <c r="O117" s="711"/>
      <c r="P117" s="711"/>
      <c r="Q117" s="711"/>
      <c r="R117" s="711"/>
      <c r="S117" s="711"/>
      <c r="T117" s="711"/>
      <c r="U117" s="711"/>
      <c r="V117" s="711"/>
      <c r="W117" s="711"/>
      <c r="X117" s="711"/>
      <c r="Y117" s="712"/>
      <c r="Z117" s="707"/>
      <c r="AA117" s="708"/>
      <c r="AB117" s="708"/>
      <c r="AC117" s="708"/>
      <c r="AD117" s="703"/>
      <c r="AE117" s="623"/>
      <c r="AF117" s="623"/>
      <c r="AG117" s="623"/>
      <c r="AH117" s="624"/>
      <c r="AI117" s="710"/>
      <c r="AJ117" s="711"/>
      <c r="AK117" s="711"/>
      <c r="AL117" s="711"/>
      <c r="AM117" s="711"/>
      <c r="AN117" s="711"/>
      <c r="AO117" s="711"/>
      <c r="AP117" s="711"/>
      <c r="AQ117" s="711"/>
      <c r="AR117" s="711"/>
      <c r="AS117" s="711"/>
      <c r="AT117" s="711"/>
      <c r="AU117" s="712"/>
      <c r="AV117" s="707"/>
      <c r="AW117" s="708"/>
      <c r="AX117" s="708"/>
      <c r="AY117" s="713"/>
    </row>
    <row r="118" spans="2:51" ht="24.75" customHeight="1" x14ac:dyDescent="0.15">
      <c r="B118" s="688"/>
      <c r="C118" s="689"/>
      <c r="D118" s="689"/>
      <c r="E118" s="689"/>
      <c r="F118" s="689"/>
      <c r="G118" s="690"/>
      <c r="H118" s="703"/>
      <c r="I118" s="623"/>
      <c r="J118" s="623"/>
      <c r="K118" s="623"/>
      <c r="L118" s="624"/>
      <c r="M118" s="710"/>
      <c r="N118" s="711"/>
      <c r="O118" s="711"/>
      <c r="P118" s="711"/>
      <c r="Q118" s="711"/>
      <c r="R118" s="711"/>
      <c r="S118" s="711"/>
      <c r="T118" s="711"/>
      <c r="U118" s="711"/>
      <c r="V118" s="711"/>
      <c r="W118" s="711"/>
      <c r="X118" s="711"/>
      <c r="Y118" s="712"/>
      <c r="Z118" s="707"/>
      <c r="AA118" s="708"/>
      <c r="AB118" s="708"/>
      <c r="AC118" s="708"/>
      <c r="AD118" s="703"/>
      <c r="AE118" s="623"/>
      <c r="AF118" s="623"/>
      <c r="AG118" s="623"/>
      <c r="AH118" s="624"/>
      <c r="AI118" s="710"/>
      <c r="AJ118" s="711"/>
      <c r="AK118" s="711"/>
      <c r="AL118" s="711"/>
      <c r="AM118" s="711"/>
      <c r="AN118" s="711"/>
      <c r="AO118" s="711"/>
      <c r="AP118" s="711"/>
      <c r="AQ118" s="711"/>
      <c r="AR118" s="711"/>
      <c r="AS118" s="711"/>
      <c r="AT118" s="711"/>
      <c r="AU118" s="712"/>
      <c r="AV118" s="707"/>
      <c r="AW118" s="708"/>
      <c r="AX118" s="708"/>
      <c r="AY118" s="713"/>
    </row>
    <row r="119" spans="2:51" ht="24.75" customHeight="1" x14ac:dyDescent="0.15">
      <c r="B119" s="688"/>
      <c r="C119" s="689"/>
      <c r="D119" s="689"/>
      <c r="E119" s="689"/>
      <c r="F119" s="689"/>
      <c r="G119" s="690"/>
      <c r="H119" s="703"/>
      <c r="I119" s="623"/>
      <c r="J119" s="623"/>
      <c r="K119" s="623"/>
      <c r="L119" s="624"/>
      <c r="M119" s="710"/>
      <c r="N119" s="711"/>
      <c r="O119" s="711"/>
      <c r="P119" s="711"/>
      <c r="Q119" s="711"/>
      <c r="R119" s="711"/>
      <c r="S119" s="711"/>
      <c r="T119" s="711"/>
      <c r="U119" s="711"/>
      <c r="V119" s="711"/>
      <c r="W119" s="711"/>
      <c r="X119" s="711"/>
      <c r="Y119" s="712"/>
      <c r="Z119" s="707"/>
      <c r="AA119" s="708"/>
      <c r="AB119" s="708"/>
      <c r="AC119" s="708"/>
      <c r="AD119" s="703"/>
      <c r="AE119" s="623"/>
      <c r="AF119" s="623"/>
      <c r="AG119" s="623"/>
      <c r="AH119" s="624"/>
      <c r="AI119" s="710"/>
      <c r="AJ119" s="711"/>
      <c r="AK119" s="711"/>
      <c r="AL119" s="711"/>
      <c r="AM119" s="711"/>
      <c r="AN119" s="711"/>
      <c r="AO119" s="711"/>
      <c r="AP119" s="711"/>
      <c r="AQ119" s="711"/>
      <c r="AR119" s="711"/>
      <c r="AS119" s="711"/>
      <c r="AT119" s="711"/>
      <c r="AU119" s="712"/>
      <c r="AV119" s="707"/>
      <c r="AW119" s="708"/>
      <c r="AX119" s="708"/>
      <c r="AY119" s="713"/>
    </row>
    <row r="120" spans="2:51" ht="24.75" customHeight="1" x14ac:dyDescent="0.15">
      <c r="B120" s="688"/>
      <c r="C120" s="689"/>
      <c r="D120" s="689"/>
      <c r="E120" s="689"/>
      <c r="F120" s="689"/>
      <c r="G120" s="690"/>
      <c r="H120" s="729"/>
      <c r="I120" s="591"/>
      <c r="J120" s="591"/>
      <c r="K120" s="591"/>
      <c r="L120" s="592"/>
      <c r="M120" s="730"/>
      <c r="N120" s="731"/>
      <c r="O120" s="731"/>
      <c r="P120" s="731"/>
      <c r="Q120" s="731"/>
      <c r="R120" s="731"/>
      <c r="S120" s="731"/>
      <c r="T120" s="731"/>
      <c r="U120" s="731"/>
      <c r="V120" s="731"/>
      <c r="W120" s="731"/>
      <c r="X120" s="731"/>
      <c r="Y120" s="732"/>
      <c r="Z120" s="733"/>
      <c r="AA120" s="734"/>
      <c r="AB120" s="734"/>
      <c r="AC120" s="734"/>
      <c r="AD120" s="729"/>
      <c r="AE120" s="591"/>
      <c r="AF120" s="591"/>
      <c r="AG120" s="591"/>
      <c r="AH120" s="592"/>
      <c r="AI120" s="730"/>
      <c r="AJ120" s="731"/>
      <c r="AK120" s="731"/>
      <c r="AL120" s="731"/>
      <c r="AM120" s="731"/>
      <c r="AN120" s="731"/>
      <c r="AO120" s="731"/>
      <c r="AP120" s="731"/>
      <c r="AQ120" s="731"/>
      <c r="AR120" s="731"/>
      <c r="AS120" s="731"/>
      <c r="AT120" s="731"/>
      <c r="AU120" s="732"/>
      <c r="AV120" s="733"/>
      <c r="AW120" s="734"/>
      <c r="AX120" s="734"/>
      <c r="AY120" s="735"/>
    </row>
    <row r="121" spans="2:51" ht="24.75" customHeight="1" thickBot="1" x14ac:dyDescent="0.2">
      <c r="B121" s="691"/>
      <c r="C121" s="692"/>
      <c r="D121" s="692"/>
      <c r="E121" s="692"/>
      <c r="F121" s="692"/>
      <c r="G121" s="693"/>
      <c r="H121" s="752" t="s">
        <v>21</v>
      </c>
      <c r="I121" s="753"/>
      <c r="J121" s="753"/>
      <c r="K121" s="753"/>
      <c r="L121" s="753"/>
      <c r="M121" s="754"/>
      <c r="N121" s="755"/>
      <c r="O121" s="755"/>
      <c r="P121" s="755"/>
      <c r="Q121" s="755"/>
      <c r="R121" s="755"/>
      <c r="S121" s="755"/>
      <c r="T121" s="755"/>
      <c r="U121" s="755"/>
      <c r="V121" s="755"/>
      <c r="W121" s="755"/>
      <c r="X121" s="755"/>
      <c r="Y121" s="756"/>
      <c r="Z121" s="757">
        <f>SUM(Z113:AC120)</f>
        <v>0</v>
      </c>
      <c r="AA121" s="758"/>
      <c r="AB121" s="758"/>
      <c r="AC121" s="759"/>
      <c r="AD121" s="752" t="s">
        <v>21</v>
      </c>
      <c r="AE121" s="753"/>
      <c r="AF121" s="753"/>
      <c r="AG121" s="753"/>
      <c r="AH121" s="753"/>
      <c r="AI121" s="754"/>
      <c r="AJ121" s="755"/>
      <c r="AK121" s="755"/>
      <c r="AL121" s="755"/>
      <c r="AM121" s="755"/>
      <c r="AN121" s="755"/>
      <c r="AO121" s="755"/>
      <c r="AP121" s="755"/>
      <c r="AQ121" s="755"/>
      <c r="AR121" s="755"/>
      <c r="AS121" s="755"/>
      <c r="AT121" s="755"/>
      <c r="AU121" s="756"/>
      <c r="AV121" s="757">
        <f>SUM(AV113:AY120)</f>
        <v>0</v>
      </c>
      <c r="AW121" s="758"/>
      <c r="AX121" s="758"/>
      <c r="AY121" s="760"/>
    </row>
    <row r="124" spans="2:51" ht="14.4" x14ac:dyDescent="0.15">
      <c r="C124" s="24" t="s">
        <v>758</v>
      </c>
    </row>
    <row r="125" spans="2:51" x14ac:dyDescent="0.15">
      <c r="C125" t="s">
        <v>759</v>
      </c>
    </row>
    <row r="126" spans="2:51" ht="34.549999999999997" customHeight="1" x14ac:dyDescent="0.15">
      <c r="B126" s="749"/>
      <c r="C126" s="749"/>
      <c r="D126" s="750" t="s">
        <v>760</v>
      </c>
      <c r="E126" s="750"/>
      <c r="F126" s="750"/>
      <c r="G126" s="750"/>
      <c r="H126" s="750"/>
      <c r="I126" s="750"/>
      <c r="J126" s="750"/>
      <c r="K126" s="750"/>
      <c r="L126" s="750"/>
      <c r="M126" s="750"/>
      <c r="N126" s="750" t="s">
        <v>761</v>
      </c>
      <c r="O126" s="750"/>
      <c r="P126" s="750"/>
      <c r="Q126" s="750"/>
      <c r="R126" s="750"/>
      <c r="S126" s="750"/>
      <c r="T126" s="750"/>
      <c r="U126" s="750"/>
      <c r="V126" s="750"/>
      <c r="W126" s="750"/>
      <c r="X126" s="750"/>
      <c r="Y126" s="750"/>
      <c r="Z126" s="750"/>
      <c r="AA126" s="750"/>
      <c r="AB126" s="750"/>
      <c r="AC126" s="750"/>
      <c r="AD126" s="750"/>
      <c r="AE126" s="750"/>
      <c r="AF126" s="750"/>
      <c r="AG126" s="750"/>
      <c r="AH126" s="750"/>
      <c r="AI126" s="750"/>
      <c r="AJ126" s="750"/>
      <c r="AK126" s="750"/>
      <c r="AL126" s="751" t="s">
        <v>762</v>
      </c>
      <c r="AM126" s="750"/>
      <c r="AN126" s="750"/>
      <c r="AO126" s="750"/>
      <c r="AP126" s="750"/>
      <c r="AQ126" s="750"/>
      <c r="AR126" s="750" t="s">
        <v>87</v>
      </c>
      <c r="AS126" s="750"/>
      <c r="AT126" s="750"/>
      <c r="AU126" s="750"/>
      <c r="AV126" s="750" t="s">
        <v>88</v>
      </c>
      <c r="AW126" s="750"/>
      <c r="AX126" s="750"/>
    </row>
    <row r="127" spans="2:51" ht="24.05" customHeight="1" x14ac:dyDescent="0.15">
      <c r="B127" s="749">
        <v>1</v>
      </c>
      <c r="C127" s="749">
        <v>1</v>
      </c>
      <c r="D127" s="761" t="s">
        <v>133</v>
      </c>
      <c r="E127" s="761"/>
      <c r="F127" s="761"/>
      <c r="G127" s="761"/>
      <c r="H127" s="761"/>
      <c r="I127" s="761"/>
      <c r="J127" s="761"/>
      <c r="K127" s="761"/>
      <c r="L127" s="761"/>
      <c r="M127" s="761"/>
      <c r="N127" s="1836" t="s">
        <v>1230</v>
      </c>
      <c r="O127" s="761"/>
      <c r="P127" s="761"/>
      <c r="Q127" s="761"/>
      <c r="R127" s="761"/>
      <c r="S127" s="761"/>
      <c r="T127" s="761"/>
      <c r="U127" s="761"/>
      <c r="V127" s="761"/>
      <c r="W127" s="761"/>
      <c r="X127" s="761"/>
      <c r="Y127" s="761"/>
      <c r="Z127" s="761"/>
      <c r="AA127" s="761"/>
      <c r="AB127" s="761"/>
      <c r="AC127" s="761"/>
      <c r="AD127" s="761"/>
      <c r="AE127" s="761"/>
      <c r="AF127" s="761"/>
      <c r="AG127" s="761"/>
      <c r="AH127" s="761"/>
      <c r="AI127" s="761"/>
      <c r="AJ127" s="761"/>
      <c r="AK127" s="761"/>
      <c r="AL127" s="766">
        <v>8100</v>
      </c>
      <c r="AM127" s="767"/>
      <c r="AN127" s="767"/>
      <c r="AO127" s="767"/>
      <c r="AP127" s="767"/>
      <c r="AQ127" s="767"/>
      <c r="AR127" s="761"/>
      <c r="AS127" s="761"/>
      <c r="AT127" s="761"/>
      <c r="AU127" s="761"/>
      <c r="AV127" s="761"/>
      <c r="AW127" s="761"/>
      <c r="AX127" s="761"/>
    </row>
    <row r="128" spans="2:51" ht="34.549999999999997" customHeight="1" x14ac:dyDescent="0.15">
      <c r="B128" s="749">
        <v>2</v>
      </c>
      <c r="C128" s="749">
        <v>1</v>
      </c>
      <c r="D128" s="761" t="s">
        <v>132</v>
      </c>
      <c r="E128" s="761"/>
      <c r="F128" s="761"/>
      <c r="G128" s="761"/>
      <c r="H128" s="761"/>
      <c r="I128" s="761"/>
      <c r="J128" s="761"/>
      <c r="K128" s="761"/>
      <c r="L128" s="761"/>
      <c r="M128" s="761"/>
      <c r="N128" s="1836" t="s">
        <v>1231</v>
      </c>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766">
        <v>4009</v>
      </c>
      <c r="AM128" s="767"/>
      <c r="AN128" s="767"/>
      <c r="AO128" s="767"/>
      <c r="AP128" s="767"/>
      <c r="AQ128" s="767"/>
      <c r="AR128" s="761"/>
      <c r="AS128" s="761"/>
      <c r="AT128" s="761"/>
      <c r="AU128" s="761"/>
      <c r="AV128" s="761"/>
      <c r="AW128" s="761"/>
      <c r="AX128" s="761"/>
    </row>
    <row r="129" spans="2:50" ht="24.05" customHeight="1" x14ac:dyDescent="0.15">
      <c r="B129" s="749">
        <v>3</v>
      </c>
      <c r="C129" s="749">
        <v>1</v>
      </c>
      <c r="D129" s="761" t="s">
        <v>1123</v>
      </c>
      <c r="E129" s="761"/>
      <c r="F129" s="761"/>
      <c r="G129" s="761"/>
      <c r="H129" s="761"/>
      <c r="I129" s="761"/>
      <c r="J129" s="761"/>
      <c r="K129" s="761"/>
      <c r="L129" s="761"/>
      <c r="M129" s="761"/>
      <c r="N129" s="1836" t="s">
        <v>1230</v>
      </c>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766">
        <v>636</v>
      </c>
      <c r="AM129" s="767"/>
      <c r="AN129" s="767"/>
      <c r="AO129" s="767"/>
      <c r="AP129" s="767"/>
      <c r="AQ129" s="767"/>
      <c r="AR129" s="761"/>
      <c r="AS129" s="761"/>
      <c r="AT129" s="761"/>
      <c r="AU129" s="761"/>
      <c r="AV129" s="761"/>
      <c r="AW129" s="761"/>
      <c r="AX129" s="761"/>
    </row>
    <row r="130" spans="2:50" ht="33.049999999999997" customHeight="1" x14ac:dyDescent="0.15">
      <c r="B130" s="749">
        <v>4</v>
      </c>
      <c r="C130" s="749">
        <v>1</v>
      </c>
      <c r="D130" s="761" t="s">
        <v>136</v>
      </c>
      <c r="E130" s="761"/>
      <c r="F130" s="761"/>
      <c r="G130" s="761"/>
      <c r="H130" s="761"/>
      <c r="I130" s="761"/>
      <c r="J130" s="761"/>
      <c r="K130" s="761"/>
      <c r="L130" s="761"/>
      <c r="M130" s="761"/>
      <c r="N130" s="1836" t="s">
        <v>1231</v>
      </c>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766">
        <v>339</v>
      </c>
      <c r="AM130" s="767"/>
      <c r="AN130" s="767"/>
      <c r="AO130" s="767"/>
      <c r="AP130" s="767"/>
      <c r="AQ130" s="767"/>
      <c r="AR130" s="761"/>
      <c r="AS130" s="761"/>
      <c r="AT130" s="761"/>
      <c r="AU130" s="761"/>
      <c r="AV130" s="761"/>
      <c r="AW130" s="761"/>
      <c r="AX130" s="761"/>
    </row>
    <row r="131" spans="2:50" ht="24.05" customHeight="1" x14ac:dyDescent="0.15">
      <c r="B131" s="749">
        <v>5</v>
      </c>
      <c r="C131" s="749">
        <v>1</v>
      </c>
      <c r="D131" s="761" t="s">
        <v>137</v>
      </c>
      <c r="E131" s="761"/>
      <c r="F131" s="761"/>
      <c r="G131" s="761"/>
      <c r="H131" s="761"/>
      <c r="I131" s="761"/>
      <c r="J131" s="761"/>
      <c r="K131" s="761"/>
      <c r="L131" s="761"/>
      <c r="M131" s="761"/>
      <c r="N131" s="1836" t="s">
        <v>1230</v>
      </c>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766">
        <v>218</v>
      </c>
      <c r="AM131" s="767"/>
      <c r="AN131" s="767"/>
      <c r="AO131" s="767"/>
      <c r="AP131" s="767"/>
      <c r="AQ131" s="767"/>
      <c r="AR131" s="761"/>
      <c r="AS131" s="761"/>
      <c r="AT131" s="761"/>
      <c r="AU131" s="761"/>
      <c r="AV131" s="761"/>
      <c r="AW131" s="761"/>
      <c r="AX131" s="761"/>
    </row>
    <row r="132" spans="2:50" ht="24.05" customHeight="1" x14ac:dyDescent="0.15">
      <c r="B132" s="749">
        <v>6</v>
      </c>
      <c r="C132" s="749">
        <v>1</v>
      </c>
      <c r="D132" s="761" t="s">
        <v>138</v>
      </c>
      <c r="E132" s="761"/>
      <c r="F132" s="761"/>
      <c r="G132" s="761"/>
      <c r="H132" s="761"/>
      <c r="I132" s="761"/>
      <c r="J132" s="761"/>
      <c r="K132" s="761"/>
      <c r="L132" s="761"/>
      <c r="M132" s="761"/>
      <c r="N132" s="1836" t="s">
        <v>1230</v>
      </c>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766">
        <v>139</v>
      </c>
      <c r="AM132" s="767"/>
      <c r="AN132" s="767"/>
      <c r="AO132" s="767"/>
      <c r="AP132" s="767"/>
      <c r="AQ132" s="767"/>
      <c r="AR132" s="761"/>
      <c r="AS132" s="761"/>
      <c r="AT132" s="761"/>
      <c r="AU132" s="761"/>
      <c r="AV132" s="761"/>
      <c r="AW132" s="761"/>
      <c r="AX132" s="761"/>
    </row>
    <row r="133" spans="2:50" ht="24.05" customHeight="1" x14ac:dyDescent="0.15">
      <c r="B133" s="749">
        <v>7</v>
      </c>
      <c r="C133" s="749">
        <v>1</v>
      </c>
      <c r="D133" s="761" t="s">
        <v>134</v>
      </c>
      <c r="E133" s="761"/>
      <c r="F133" s="761"/>
      <c r="G133" s="761"/>
      <c r="H133" s="761"/>
      <c r="I133" s="761"/>
      <c r="J133" s="761"/>
      <c r="K133" s="761"/>
      <c r="L133" s="761"/>
      <c r="M133" s="761"/>
      <c r="N133" s="1836" t="s">
        <v>1230</v>
      </c>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766">
        <v>118</v>
      </c>
      <c r="AM133" s="767"/>
      <c r="AN133" s="767"/>
      <c r="AO133" s="767"/>
      <c r="AP133" s="767"/>
      <c r="AQ133" s="767"/>
      <c r="AR133" s="761"/>
      <c r="AS133" s="761"/>
      <c r="AT133" s="761"/>
      <c r="AU133" s="761"/>
      <c r="AV133" s="761"/>
      <c r="AW133" s="761"/>
      <c r="AX133" s="761"/>
    </row>
    <row r="134" spans="2:50" ht="24.05" customHeight="1" x14ac:dyDescent="0.15">
      <c r="B134" s="749">
        <v>8</v>
      </c>
      <c r="C134" s="749">
        <v>1</v>
      </c>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1836"/>
      <c r="AM134" s="761"/>
      <c r="AN134" s="761"/>
      <c r="AO134" s="761"/>
      <c r="AP134" s="761"/>
      <c r="AQ134" s="761"/>
      <c r="AR134" s="761"/>
      <c r="AS134" s="761"/>
      <c r="AT134" s="761"/>
      <c r="AU134" s="761"/>
      <c r="AV134" s="761"/>
      <c r="AW134" s="761"/>
      <c r="AX134" s="761"/>
    </row>
    <row r="135" spans="2:50" ht="24.05" customHeight="1" x14ac:dyDescent="0.15">
      <c r="B135" s="749">
        <v>9</v>
      </c>
      <c r="C135" s="749">
        <v>1</v>
      </c>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1836"/>
      <c r="AM135" s="761"/>
      <c r="AN135" s="761"/>
      <c r="AO135" s="761"/>
      <c r="AP135" s="761"/>
      <c r="AQ135" s="761"/>
      <c r="AR135" s="761"/>
      <c r="AS135" s="761"/>
      <c r="AT135" s="761"/>
      <c r="AU135" s="761"/>
      <c r="AV135" s="761"/>
      <c r="AW135" s="761"/>
      <c r="AX135" s="761"/>
    </row>
    <row r="136" spans="2:50" ht="24.05" customHeight="1" x14ac:dyDescent="0.15">
      <c r="B136" s="749">
        <v>10</v>
      </c>
      <c r="C136" s="749">
        <v>1</v>
      </c>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1836"/>
      <c r="AM136" s="761"/>
      <c r="AN136" s="761"/>
      <c r="AO136" s="761"/>
      <c r="AP136" s="761"/>
      <c r="AQ136" s="761"/>
      <c r="AR136" s="761"/>
      <c r="AS136" s="761"/>
      <c r="AT136" s="761"/>
      <c r="AU136" s="761"/>
      <c r="AV136" s="761"/>
      <c r="AW136" s="761"/>
      <c r="AX136" s="761"/>
    </row>
    <row r="138" spans="2:50" ht="23.25" hidden="1" customHeight="1" x14ac:dyDescent="0.15">
      <c r="B138" t="s">
        <v>89</v>
      </c>
    </row>
    <row r="139" spans="2:50" ht="36" hidden="1" customHeight="1" x14ac:dyDescent="0.15">
      <c r="B139" s="750" t="s">
        <v>90</v>
      </c>
      <c r="C139" s="750"/>
      <c r="D139" s="750"/>
      <c r="E139" s="750"/>
      <c r="F139" s="750"/>
      <c r="G139" s="750"/>
      <c r="H139" s="750"/>
      <c r="I139" s="768"/>
      <c r="J139" s="768"/>
      <c r="K139" s="768"/>
      <c r="L139" s="768"/>
      <c r="M139" s="768"/>
      <c r="N139" s="768"/>
      <c r="O139" s="768"/>
      <c r="P139" s="768"/>
      <c r="Q139" s="768"/>
      <c r="R139" s="768"/>
      <c r="S139" s="768"/>
      <c r="T139" s="768"/>
      <c r="U139" s="768"/>
      <c r="V139" s="768"/>
      <c r="W139" s="768"/>
      <c r="X139" s="768"/>
      <c r="Y139" s="768"/>
    </row>
    <row r="140" spans="2:50" ht="36" hidden="1" customHeight="1" x14ac:dyDescent="0.15">
      <c r="B140" s="769" t="s">
        <v>91</v>
      </c>
      <c r="C140" s="770"/>
      <c r="D140" s="770"/>
      <c r="E140" s="770"/>
      <c r="F140" s="770"/>
      <c r="G140" s="770"/>
      <c r="H140" s="771"/>
      <c r="I140" s="764" t="s">
        <v>771</v>
      </c>
      <c r="J140" s="741"/>
      <c r="K140" s="741"/>
      <c r="L140" s="741"/>
      <c r="M140" s="765"/>
      <c r="N140" s="772" t="s">
        <v>93</v>
      </c>
      <c r="O140" s="770"/>
      <c r="P140" s="770"/>
      <c r="Q140" s="770"/>
      <c r="R140" s="770"/>
      <c r="S140" s="770"/>
      <c r="T140" s="771"/>
      <c r="U140" s="764" t="s">
        <v>771</v>
      </c>
      <c r="V140" s="741"/>
      <c r="W140" s="741"/>
      <c r="X140" s="741"/>
      <c r="Y140" s="765"/>
      <c r="Z140" s="772" t="s">
        <v>94</v>
      </c>
      <c r="AA140" s="770"/>
      <c r="AB140" s="770"/>
      <c r="AC140" s="770"/>
      <c r="AD140" s="770"/>
      <c r="AE140" s="770"/>
      <c r="AF140" s="771"/>
      <c r="AG140" s="764" t="s">
        <v>771</v>
      </c>
      <c r="AH140" s="741"/>
      <c r="AI140" s="741"/>
      <c r="AJ140" s="741"/>
      <c r="AK140" s="765"/>
      <c r="AL140" s="772" t="s">
        <v>95</v>
      </c>
      <c r="AM140" s="770"/>
      <c r="AN140" s="770"/>
      <c r="AO140" s="770"/>
      <c r="AP140" s="770"/>
      <c r="AQ140" s="770"/>
      <c r="AR140" s="771"/>
      <c r="AS140" s="764" t="s">
        <v>771</v>
      </c>
      <c r="AT140" s="741"/>
      <c r="AU140" s="741"/>
      <c r="AV140" s="741"/>
      <c r="AW140" s="765"/>
    </row>
    <row r="141" spans="2:50" ht="36" hidden="1" customHeight="1" x14ac:dyDescent="0.15">
      <c r="B141" s="772" t="s">
        <v>96</v>
      </c>
      <c r="C141" s="770"/>
      <c r="D141" s="770"/>
      <c r="E141" s="770"/>
      <c r="F141" s="770"/>
      <c r="G141" s="770"/>
      <c r="H141" s="771"/>
      <c r="I141" s="773"/>
      <c r="J141" s="774"/>
      <c r="K141" s="774"/>
      <c r="L141" s="774"/>
      <c r="M141" s="775"/>
      <c r="N141" s="772" t="s">
        <v>97</v>
      </c>
      <c r="O141" s="770"/>
      <c r="P141" s="770"/>
      <c r="Q141" s="770"/>
      <c r="R141" s="770"/>
      <c r="S141" s="770"/>
      <c r="T141" s="771"/>
      <c r="U141" s="773"/>
      <c r="V141" s="774"/>
      <c r="W141" s="774"/>
      <c r="X141" s="774"/>
      <c r="Y141" s="775"/>
      <c r="Z141" s="772" t="s">
        <v>98</v>
      </c>
      <c r="AA141" s="770"/>
      <c r="AB141" s="770"/>
      <c r="AC141" s="770"/>
      <c r="AD141" s="770"/>
      <c r="AE141" s="770"/>
      <c r="AF141" s="771"/>
      <c r="AG141" s="773"/>
      <c r="AH141" s="774"/>
      <c r="AI141" s="774"/>
      <c r="AJ141" s="774"/>
      <c r="AK141" s="775"/>
      <c r="AL141" s="769" t="s">
        <v>99</v>
      </c>
      <c r="AM141" s="770"/>
      <c r="AN141" s="770"/>
      <c r="AO141" s="770"/>
      <c r="AP141" s="770"/>
      <c r="AQ141" s="770"/>
      <c r="AR141" s="771"/>
      <c r="AS141" s="773"/>
      <c r="AT141" s="774"/>
      <c r="AU141" s="774"/>
      <c r="AV141" s="774"/>
      <c r="AW141" s="775"/>
    </row>
    <row r="142" spans="2:50" x14ac:dyDescent="0.15">
      <c r="C142" t="s">
        <v>772</v>
      </c>
    </row>
    <row r="143" spans="2:50" ht="34.549999999999997" customHeight="1" x14ac:dyDescent="0.15">
      <c r="B143" s="749"/>
      <c r="C143" s="749"/>
      <c r="D143" s="750" t="s">
        <v>760</v>
      </c>
      <c r="E143" s="750"/>
      <c r="F143" s="750"/>
      <c r="G143" s="750"/>
      <c r="H143" s="750"/>
      <c r="I143" s="750"/>
      <c r="J143" s="750"/>
      <c r="K143" s="750"/>
      <c r="L143" s="750"/>
      <c r="M143" s="750"/>
      <c r="N143" s="750" t="s">
        <v>761</v>
      </c>
      <c r="O143" s="750"/>
      <c r="P143" s="750"/>
      <c r="Q143" s="750"/>
      <c r="R143" s="750"/>
      <c r="S143" s="750"/>
      <c r="T143" s="750"/>
      <c r="U143" s="750"/>
      <c r="V143" s="750"/>
      <c r="W143" s="750"/>
      <c r="X143" s="750"/>
      <c r="Y143" s="750"/>
      <c r="Z143" s="750"/>
      <c r="AA143" s="750"/>
      <c r="AB143" s="750"/>
      <c r="AC143" s="750"/>
      <c r="AD143" s="750"/>
      <c r="AE143" s="750"/>
      <c r="AF143" s="750"/>
      <c r="AG143" s="750"/>
      <c r="AH143" s="750"/>
      <c r="AI143" s="750"/>
      <c r="AJ143" s="750"/>
      <c r="AK143" s="750"/>
      <c r="AL143" s="751" t="s">
        <v>762</v>
      </c>
      <c r="AM143" s="750"/>
      <c r="AN143" s="750"/>
      <c r="AO143" s="750"/>
      <c r="AP143" s="750"/>
      <c r="AQ143" s="750"/>
      <c r="AR143" s="750" t="s">
        <v>87</v>
      </c>
      <c r="AS143" s="750"/>
      <c r="AT143" s="750"/>
      <c r="AU143" s="750"/>
      <c r="AV143" s="750" t="s">
        <v>88</v>
      </c>
      <c r="AW143" s="750"/>
      <c r="AX143" s="750"/>
    </row>
    <row r="144" spans="2:50" ht="28.35" customHeight="1" x14ac:dyDescent="0.15">
      <c r="B144" s="749">
        <v>1</v>
      </c>
      <c r="C144" s="749">
        <v>1</v>
      </c>
      <c r="D144" s="2092" t="s">
        <v>1232</v>
      </c>
      <c r="E144" s="2092"/>
      <c r="F144" s="2092"/>
      <c r="G144" s="2092"/>
      <c r="H144" s="2092"/>
      <c r="I144" s="2092"/>
      <c r="J144" s="2092"/>
      <c r="K144" s="2092"/>
      <c r="L144" s="2092"/>
      <c r="M144" s="2092"/>
      <c r="N144" s="2093" t="s">
        <v>1233</v>
      </c>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5"/>
      <c r="AL144" s="766">
        <v>1684</v>
      </c>
      <c r="AM144" s="767"/>
      <c r="AN144" s="767"/>
      <c r="AO144" s="767"/>
      <c r="AP144" s="767"/>
      <c r="AQ144" s="767"/>
      <c r="AR144" s="761"/>
      <c r="AS144" s="761"/>
      <c r="AT144" s="761"/>
      <c r="AU144" s="761"/>
      <c r="AV144" s="761"/>
      <c r="AW144" s="761"/>
      <c r="AX144" s="761"/>
    </row>
    <row r="145" spans="2:50" ht="28.35" customHeight="1" x14ac:dyDescent="0.15">
      <c r="B145" s="749">
        <v>2</v>
      </c>
      <c r="C145" s="749">
        <v>1</v>
      </c>
      <c r="D145" s="2092" t="s">
        <v>1234</v>
      </c>
      <c r="E145" s="2092"/>
      <c r="F145" s="2092"/>
      <c r="G145" s="2092"/>
      <c r="H145" s="2092"/>
      <c r="I145" s="2092"/>
      <c r="J145" s="2092"/>
      <c r="K145" s="2092"/>
      <c r="L145" s="2092"/>
      <c r="M145" s="2092"/>
      <c r="N145" s="2093" t="s">
        <v>1233</v>
      </c>
      <c r="O145" s="2094"/>
      <c r="P145" s="2094"/>
      <c r="Q145" s="2094"/>
      <c r="R145" s="2094"/>
      <c r="S145" s="2094"/>
      <c r="T145" s="2094"/>
      <c r="U145" s="2094"/>
      <c r="V145" s="2094"/>
      <c r="W145" s="2094"/>
      <c r="X145" s="2094"/>
      <c r="Y145" s="2094"/>
      <c r="Z145" s="2094"/>
      <c r="AA145" s="2094"/>
      <c r="AB145" s="2094"/>
      <c r="AC145" s="2094"/>
      <c r="AD145" s="2094"/>
      <c r="AE145" s="2094"/>
      <c r="AF145" s="2094"/>
      <c r="AG145" s="2094"/>
      <c r="AH145" s="2094"/>
      <c r="AI145" s="2094"/>
      <c r="AJ145" s="2094"/>
      <c r="AK145" s="2095"/>
      <c r="AL145" s="766">
        <v>1313</v>
      </c>
      <c r="AM145" s="767"/>
      <c r="AN145" s="767"/>
      <c r="AO145" s="767"/>
      <c r="AP145" s="767"/>
      <c r="AQ145" s="767"/>
      <c r="AR145" s="761"/>
      <c r="AS145" s="761"/>
      <c r="AT145" s="761"/>
      <c r="AU145" s="761"/>
      <c r="AV145" s="761"/>
      <c r="AW145" s="761"/>
      <c r="AX145" s="761"/>
    </row>
    <row r="146" spans="2:50" ht="28.35" customHeight="1" x14ac:dyDescent="0.15">
      <c r="B146" s="749">
        <v>3</v>
      </c>
      <c r="C146" s="749">
        <v>1</v>
      </c>
      <c r="D146" s="2092" t="s">
        <v>1235</v>
      </c>
      <c r="E146" s="2092"/>
      <c r="F146" s="2092"/>
      <c r="G146" s="2092"/>
      <c r="H146" s="2092"/>
      <c r="I146" s="2092"/>
      <c r="J146" s="2092"/>
      <c r="K146" s="2092"/>
      <c r="L146" s="2092"/>
      <c r="M146" s="2092"/>
      <c r="N146" s="2093" t="s">
        <v>1233</v>
      </c>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5"/>
      <c r="AL146" s="766">
        <v>1041</v>
      </c>
      <c r="AM146" s="767"/>
      <c r="AN146" s="767"/>
      <c r="AO146" s="767"/>
      <c r="AP146" s="767"/>
      <c r="AQ146" s="767"/>
      <c r="AR146" s="761"/>
      <c r="AS146" s="761"/>
      <c r="AT146" s="761"/>
      <c r="AU146" s="761"/>
      <c r="AV146" s="761"/>
      <c r="AW146" s="761"/>
      <c r="AX146" s="761"/>
    </row>
    <row r="147" spans="2:50" ht="28.35" customHeight="1" x14ac:dyDescent="0.15">
      <c r="B147" s="749">
        <v>4</v>
      </c>
      <c r="C147" s="749">
        <v>1</v>
      </c>
      <c r="D147" s="2092" t="s">
        <v>1236</v>
      </c>
      <c r="E147" s="2092"/>
      <c r="F147" s="2092"/>
      <c r="G147" s="2092"/>
      <c r="H147" s="2092"/>
      <c r="I147" s="2092"/>
      <c r="J147" s="2092"/>
      <c r="K147" s="2092"/>
      <c r="L147" s="2092"/>
      <c r="M147" s="2092"/>
      <c r="N147" s="2093" t="s">
        <v>1233</v>
      </c>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5"/>
      <c r="AL147" s="766">
        <v>1021</v>
      </c>
      <c r="AM147" s="767"/>
      <c r="AN147" s="767"/>
      <c r="AO147" s="767"/>
      <c r="AP147" s="767"/>
      <c r="AQ147" s="767"/>
      <c r="AR147" s="761"/>
      <c r="AS147" s="761"/>
      <c r="AT147" s="761"/>
      <c r="AU147" s="761"/>
      <c r="AV147" s="761"/>
      <c r="AW147" s="761"/>
      <c r="AX147" s="761"/>
    </row>
    <row r="148" spans="2:50" ht="28.35" customHeight="1" x14ac:dyDescent="0.15">
      <c r="B148" s="749">
        <v>5</v>
      </c>
      <c r="C148" s="749">
        <v>1</v>
      </c>
      <c r="D148" s="2092" t="s">
        <v>1237</v>
      </c>
      <c r="E148" s="2092"/>
      <c r="F148" s="2092"/>
      <c r="G148" s="2092"/>
      <c r="H148" s="2092"/>
      <c r="I148" s="2092"/>
      <c r="J148" s="2092"/>
      <c r="K148" s="2092"/>
      <c r="L148" s="2092"/>
      <c r="M148" s="2092"/>
      <c r="N148" s="2093" t="s">
        <v>1233</v>
      </c>
      <c r="O148" s="2094"/>
      <c r="P148" s="2094"/>
      <c r="Q148" s="2094"/>
      <c r="R148" s="2094"/>
      <c r="S148" s="2094"/>
      <c r="T148" s="2094"/>
      <c r="U148" s="2094"/>
      <c r="V148" s="2094"/>
      <c r="W148" s="2094"/>
      <c r="X148" s="2094"/>
      <c r="Y148" s="2094"/>
      <c r="Z148" s="2094"/>
      <c r="AA148" s="2094"/>
      <c r="AB148" s="2094"/>
      <c r="AC148" s="2094"/>
      <c r="AD148" s="2094"/>
      <c r="AE148" s="2094"/>
      <c r="AF148" s="2094"/>
      <c r="AG148" s="2094"/>
      <c r="AH148" s="2094"/>
      <c r="AI148" s="2094"/>
      <c r="AJ148" s="2094"/>
      <c r="AK148" s="2095"/>
      <c r="AL148" s="1836">
        <v>515</v>
      </c>
      <c r="AM148" s="761"/>
      <c r="AN148" s="761"/>
      <c r="AO148" s="761"/>
      <c r="AP148" s="761"/>
      <c r="AQ148" s="761"/>
      <c r="AR148" s="761"/>
      <c r="AS148" s="761"/>
      <c r="AT148" s="761"/>
      <c r="AU148" s="761"/>
      <c r="AV148" s="761"/>
      <c r="AW148" s="761"/>
      <c r="AX148" s="761"/>
    </row>
    <row r="149" spans="2:50" ht="28.35" customHeight="1" x14ac:dyDescent="0.15">
      <c r="B149" s="749">
        <v>6</v>
      </c>
      <c r="C149" s="749">
        <v>1</v>
      </c>
      <c r="D149" s="2092" t="s">
        <v>1238</v>
      </c>
      <c r="E149" s="2092"/>
      <c r="F149" s="2092"/>
      <c r="G149" s="2092"/>
      <c r="H149" s="2092"/>
      <c r="I149" s="2092"/>
      <c r="J149" s="2092"/>
      <c r="K149" s="2092"/>
      <c r="L149" s="2092"/>
      <c r="M149" s="2092"/>
      <c r="N149" s="2093" t="s">
        <v>1233</v>
      </c>
      <c r="O149" s="2094"/>
      <c r="P149" s="2094"/>
      <c r="Q149" s="2094"/>
      <c r="R149" s="2094"/>
      <c r="S149" s="2094"/>
      <c r="T149" s="2094"/>
      <c r="U149" s="2094"/>
      <c r="V149" s="2094"/>
      <c r="W149" s="2094"/>
      <c r="X149" s="2094"/>
      <c r="Y149" s="2094"/>
      <c r="Z149" s="2094"/>
      <c r="AA149" s="2094"/>
      <c r="AB149" s="2094"/>
      <c r="AC149" s="2094"/>
      <c r="AD149" s="2094"/>
      <c r="AE149" s="2094"/>
      <c r="AF149" s="2094"/>
      <c r="AG149" s="2094"/>
      <c r="AH149" s="2094"/>
      <c r="AI149" s="2094"/>
      <c r="AJ149" s="2094"/>
      <c r="AK149" s="2095"/>
      <c r="AL149" s="1836">
        <v>491</v>
      </c>
      <c r="AM149" s="761"/>
      <c r="AN149" s="761"/>
      <c r="AO149" s="761"/>
      <c r="AP149" s="761"/>
      <c r="AQ149" s="761"/>
      <c r="AR149" s="761"/>
      <c r="AS149" s="761"/>
      <c r="AT149" s="761"/>
      <c r="AU149" s="761"/>
      <c r="AV149" s="761"/>
      <c r="AW149" s="761"/>
      <c r="AX149" s="761"/>
    </row>
    <row r="150" spans="2:50" ht="28.35" customHeight="1" x14ac:dyDescent="0.15">
      <c r="B150" s="749">
        <v>7</v>
      </c>
      <c r="C150" s="749">
        <v>1</v>
      </c>
      <c r="D150" s="2092" t="s">
        <v>1239</v>
      </c>
      <c r="E150" s="2092"/>
      <c r="F150" s="2092"/>
      <c r="G150" s="2092"/>
      <c r="H150" s="2092"/>
      <c r="I150" s="2092"/>
      <c r="J150" s="2092"/>
      <c r="K150" s="2092"/>
      <c r="L150" s="2092"/>
      <c r="M150" s="2092"/>
      <c r="N150" s="2093" t="s">
        <v>1233</v>
      </c>
      <c r="O150" s="2094"/>
      <c r="P150" s="2094"/>
      <c r="Q150" s="2094"/>
      <c r="R150" s="2094"/>
      <c r="S150" s="2094"/>
      <c r="T150" s="2094"/>
      <c r="U150" s="2094"/>
      <c r="V150" s="2094"/>
      <c r="W150" s="2094"/>
      <c r="X150" s="2094"/>
      <c r="Y150" s="2094"/>
      <c r="Z150" s="2094"/>
      <c r="AA150" s="2094"/>
      <c r="AB150" s="2094"/>
      <c r="AC150" s="2094"/>
      <c r="AD150" s="2094"/>
      <c r="AE150" s="2094"/>
      <c r="AF150" s="2094"/>
      <c r="AG150" s="2094"/>
      <c r="AH150" s="2094"/>
      <c r="AI150" s="2094"/>
      <c r="AJ150" s="2094"/>
      <c r="AK150" s="2095"/>
      <c r="AL150" s="1836">
        <v>483</v>
      </c>
      <c r="AM150" s="761"/>
      <c r="AN150" s="761"/>
      <c r="AO150" s="761"/>
      <c r="AP150" s="761"/>
      <c r="AQ150" s="761"/>
      <c r="AR150" s="761"/>
      <c r="AS150" s="761"/>
      <c r="AT150" s="761"/>
      <c r="AU150" s="761"/>
      <c r="AV150" s="761"/>
      <c r="AW150" s="761"/>
      <c r="AX150" s="761"/>
    </row>
    <row r="151" spans="2:50" ht="28.35" customHeight="1" x14ac:dyDescent="0.15">
      <c r="B151" s="749">
        <v>8</v>
      </c>
      <c r="C151" s="749">
        <v>1</v>
      </c>
      <c r="D151" s="2092" t="s">
        <v>1240</v>
      </c>
      <c r="E151" s="2092"/>
      <c r="F151" s="2092"/>
      <c r="G151" s="2092"/>
      <c r="H151" s="2092"/>
      <c r="I151" s="2092"/>
      <c r="J151" s="2092"/>
      <c r="K151" s="2092"/>
      <c r="L151" s="2092"/>
      <c r="M151" s="2092"/>
      <c r="N151" s="2093" t="s">
        <v>1233</v>
      </c>
      <c r="O151" s="2094"/>
      <c r="P151" s="2094"/>
      <c r="Q151" s="2094"/>
      <c r="R151" s="2094"/>
      <c r="S151" s="2094"/>
      <c r="T151" s="2094"/>
      <c r="U151" s="2094"/>
      <c r="V151" s="2094"/>
      <c r="W151" s="2094"/>
      <c r="X151" s="2094"/>
      <c r="Y151" s="2094"/>
      <c r="Z151" s="2094"/>
      <c r="AA151" s="2094"/>
      <c r="AB151" s="2094"/>
      <c r="AC151" s="2094"/>
      <c r="AD151" s="2094"/>
      <c r="AE151" s="2094"/>
      <c r="AF151" s="2094"/>
      <c r="AG151" s="2094"/>
      <c r="AH151" s="2094"/>
      <c r="AI151" s="2094"/>
      <c r="AJ151" s="2094"/>
      <c r="AK151" s="2095"/>
      <c r="AL151" s="1836">
        <v>422</v>
      </c>
      <c r="AM151" s="761"/>
      <c r="AN151" s="761"/>
      <c r="AO151" s="761"/>
      <c r="AP151" s="761"/>
      <c r="AQ151" s="761"/>
      <c r="AR151" s="761"/>
      <c r="AS151" s="761"/>
      <c r="AT151" s="761"/>
      <c r="AU151" s="761"/>
      <c r="AV151" s="761"/>
      <c r="AW151" s="761"/>
      <c r="AX151" s="761"/>
    </row>
    <row r="152" spans="2:50" ht="28.35" customHeight="1" x14ac:dyDescent="0.15">
      <c r="B152" s="749">
        <v>9</v>
      </c>
      <c r="C152" s="749">
        <v>1</v>
      </c>
      <c r="D152" s="2092" t="s">
        <v>1241</v>
      </c>
      <c r="E152" s="2092"/>
      <c r="F152" s="2092"/>
      <c r="G152" s="2092"/>
      <c r="H152" s="2092"/>
      <c r="I152" s="2092"/>
      <c r="J152" s="2092"/>
      <c r="K152" s="2092"/>
      <c r="L152" s="2092"/>
      <c r="M152" s="2092"/>
      <c r="N152" s="2093" t="s">
        <v>1233</v>
      </c>
      <c r="O152" s="2094"/>
      <c r="P152" s="2094"/>
      <c r="Q152" s="2094"/>
      <c r="R152" s="2094"/>
      <c r="S152" s="2094"/>
      <c r="T152" s="2094"/>
      <c r="U152" s="2094"/>
      <c r="V152" s="2094"/>
      <c r="W152" s="2094"/>
      <c r="X152" s="2094"/>
      <c r="Y152" s="2094"/>
      <c r="Z152" s="2094"/>
      <c r="AA152" s="2094"/>
      <c r="AB152" s="2094"/>
      <c r="AC152" s="2094"/>
      <c r="AD152" s="2094"/>
      <c r="AE152" s="2094"/>
      <c r="AF152" s="2094"/>
      <c r="AG152" s="2094"/>
      <c r="AH152" s="2094"/>
      <c r="AI152" s="2094"/>
      <c r="AJ152" s="2094"/>
      <c r="AK152" s="2095"/>
      <c r="AL152" s="1836">
        <v>412</v>
      </c>
      <c r="AM152" s="761"/>
      <c r="AN152" s="761"/>
      <c r="AO152" s="761"/>
      <c r="AP152" s="761"/>
      <c r="AQ152" s="761"/>
      <c r="AR152" s="761"/>
      <c r="AS152" s="761"/>
      <c r="AT152" s="761"/>
      <c r="AU152" s="761"/>
      <c r="AV152" s="761"/>
      <c r="AW152" s="761"/>
      <c r="AX152" s="761"/>
    </row>
    <row r="153" spans="2:50" ht="28.35" customHeight="1" x14ac:dyDescent="0.15">
      <c r="B153" s="749">
        <v>10</v>
      </c>
      <c r="C153" s="749">
        <v>1</v>
      </c>
      <c r="D153" s="2092" t="s">
        <v>1242</v>
      </c>
      <c r="E153" s="2092"/>
      <c r="F153" s="2092"/>
      <c r="G153" s="2092"/>
      <c r="H153" s="2092"/>
      <c r="I153" s="2092"/>
      <c r="J153" s="2092"/>
      <c r="K153" s="2092"/>
      <c r="L153" s="2092"/>
      <c r="M153" s="2092"/>
      <c r="N153" s="2093" t="s">
        <v>1233</v>
      </c>
      <c r="O153" s="2094"/>
      <c r="P153" s="2094"/>
      <c r="Q153" s="2094"/>
      <c r="R153" s="2094"/>
      <c r="S153" s="2094"/>
      <c r="T153" s="2094"/>
      <c r="U153" s="2094"/>
      <c r="V153" s="2094"/>
      <c r="W153" s="2094"/>
      <c r="X153" s="2094"/>
      <c r="Y153" s="2094"/>
      <c r="Z153" s="2094"/>
      <c r="AA153" s="2094"/>
      <c r="AB153" s="2094"/>
      <c r="AC153" s="2094"/>
      <c r="AD153" s="2094"/>
      <c r="AE153" s="2094"/>
      <c r="AF153" s="2094"/>
      <c r="AG153" s="2094"/>
      <c r="AH153" s="2094"/>
      <c r="AI153" s="2094"/>
      <c r="AJ153" s="2094"/>
      <c r="AK153" s="2095"/>
      <c r="AL153" s="1836">
        <v>375</v>
      </c>
      <c r="AM153" s="761"/>
      <c r="AN153" s="761"/>
      <c r="AO153" s="761"/>
      <c r="AP153" s="761"/>
      <c r="AQ153" s="761"/>
      <c r="AR153" s="761"/>
      <c r="AS153" s="761"/>
      <c r="AT153" s="761"/>
      <c r="AU153" s="761"/>
      <c r="AV153" s="761"/>
      <c r="AW153" s="761"/>
      <c r="AX153" s="761"/>
    </row>
  </sheetData>
  <mergeCells count="607">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3:L94"/>
    <mergeCell ref="M93:Y94"/>
    <mergeCell ref="Z93:AC94"/>
    <mergeCell ref="AD93:AH93"/>
    <mergeCell ref="AI93:AU93"/>
    <mergeCell ref="AV93:AY93"/>
    <mergeCell ref="AD94:AH94"/>
    <mergeCell ref="AI94:AU94"/>
    <mergeCell ref="AV94:AY94"/>
    <mergeCell ref="H91:L92"/>
    <mergeCell ref="M91:Y92"/>
    <mergeCell ref="Z91:AC92"/>
    <mergeCell ref="AD91:AH91"/>
    <mergeCell ref="AI91:AU91"/>
    <mergeCell ref="AV91:AY91"/>
    <mergeCell ref="AD92:AH92"/>
    <mergeCell ref="AI92:AU92"/>
    <mergeCell ref="AV92:AY92"/>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B68:AY68"/>
    <mergeCell ref="B69:AY69"/>
    <mergeCell ref="M70:AA70"/>
    <mergeCell ref="AL70:AY70"/>
    <mergeCell ref="B73:G75"/>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D34:L34"/>
    <mergeCell ref="M34:R34"/>
    <mergeCell ref="S34:X34"/>
    <mergeCell ref="Y34:AY34"/>
    <mergeCell ref="B37:C40"/>
    <mergeCell ref="D37:AY37"/>
    <mergeCell ref="D38:AY38"/>
    <mergeCell ref="D39:AY39"/>
    <mergeCell ref="D40:AY40"/>
    <mergeCell ref="Y33:AY33"/>
    <mergeCell ref="D30:L30"/>
    <mergeCell ref="M30:R30"/>
    <mergeCell ref="S30:X30"/>
    <mergeCell ref="Y30:AY30"/>
    <mergeCell ref="D31:L31"/>
    <mergeCell ref="M31:R31"/>
    <mergeCell ref="S31:X31"/>
    <mergeCell ref="Y31:AY31"/>
    <mergeCell ref="M28:R28"/>
    <mergeCell ref="S28:X28"/>
    <mergeCell ref="Y28:AY28"/>
    <mergeCell ref="D29:L29"/>
    <mergeCell ref="M29:R29"/>
    <mergeCell ref="S29:X29"/>
    <mergeCell ref="Y29:AY29"/>
    <mergeCell ref="B26:C34"/>
    <mergeCell ref="D26:L26"/>
    <mergeCell ref="M26:R26"/>
    <mergeCell ref="S26:X26"/>
    <mergeCell ref="Y26:AY26"/>
    <mergeCell ref="D27:L27"/>
    <mergeCell ref="M27:R27"/>
    <mergeCell ref="S27:X27"/>
    <mergeCell ref="Y27:AY27"/>
    <mergeCell ref="D28:L28"/>
    <mergeCell ref="D32:L32"/>
    <mergeCell ref="M32:R32"/>
    <mergeCell ref="S32:X32"/>
    <mergeCell ref="Y32:AY32"/>
    <mergeCell ref="D33:L33"/>
    <mergeCell ref="M33:R33"/>
    <mergeCell ref="S33:X33"/>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Z5:AE5"/>
    <mergeCell ref="AR5:AY5"/>
    <mergeCell ref="B6:G6"/>
    <mergeCell ref="H6:Y6"/>
    <mergeCell ref="Z6:AE6"/>
    <mergeCell ref="AF6:AY6"/>
    <mergeCell ref="AK2:AQ2"/>
    <mergeCell ref="AR2:AY2"/>
    <mergeCell ref="B3:AY3"/>
    <mergeCell ref="B4:G4"/>
    <mergeCell ref="H4:Y4"/>
    <mergeCell ref="Z4:AE4"/>
    <mergeCell ref="AF4:AQ5"/>
    <mergeCell ref="AR4:AY4"/>
    <mergeCell ref="B5:G5"/>
    <mergeCell ref="H5:Y5"/>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53"/>
  <sheetViews>
    <sheetView topLeftCell="Y1" zoomScale="75" zoomScaleNormal="75" zoomScaleSheetLayoutView="100"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8" width="2.21875" customWidth="1"/>
  </cols>
  <sheetData>
    <row r="1" spans="2:51" ht="23.25" customHeight="1" x14ac:dyDescent="0.2">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182"/>
      <c r="AL1" s="182"/>
      <c r="AM1" s="182"/>
      <c r="AN1" s="182"/>
      <c r="AO1" s="182"/>
      <c r="AP1" s="182"/>
      <c r="AQ1" s="182"/>
      <c r="AR1" s="185"/>
      <c r="AS1" s="185"/>
      <c r="AT1" s="185"/>
      <c r="AU1" s="185"/>
      <c r="AV1" s="185"/>
      <c r="AW1" s="185"/>
      <c r="AX1" s="185"/>
      <c r="AY1" s="185"/>
    </row>
    <row r="2" spans="2:51" ht="29.95" customHeight="1" thickBot="1" x14ac:dyDescent="0.25">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1073" t="s">
        <v>0</v>
      </c>
      <c r="AL2" s="1073"/>
      <c r="AM2" s="1073"/>
      <c r="AN2" s="1073"/>
      <c r="AO2" s="1073"/>
      <c r="AP2" s="1073"/>
      <c r="AQ2" s="1073"/>
      <c r="AR2" s="1949" t="s">
        <v>1243</v>
      </c>
      <c r="AS2" s="1949"/>
      <c r="AT2" s="1949"/>
      <c r="AU2" s="1949"/>
      <c r="AV2" s="1949"/>
      <c r="AW2" s="1949"/>
      <c r="AX2" s="1949"/>
      <c r="AY2" s="1949"/>
    </row>
    <row r="3" spans="2:51" ht="19" thickBot="1" x14ac:dyDescent="0.2">
      <c r="B3" s="1076" t="s">
        <v>699</v>
      </c>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c r="AT3" s="1950"/>
      <c r="AU3" s="1950"/>
      <c r="AV3" s="1950"/>
      <c r="AW3" s="1950"/>
      <c r="AX3" s="1950"/>
      <c r="AY3" s="1951"/>
    </row>
    <row r="4" spans="2:51" ht="31.6" customHeight="1" x14ac:dyDescent="0.15">
      <c r="B4" s="1079" t="s">
        <v>1</v>
      </c>
      <c r="C4" s="1080"/>
      <c r="D4" s="1080"/>
      <c r="E4" s="1080"/>
      <c r="F4" s="1080"/>
      <c r="G4" s="1080"/>
      <c r="H4" s="1619" t="s">
        <v>1244</v>
      </c>
      <c r="I4" s="1952"/>
      <c r="J4" s="1952"/>
      <c r="K4" s="1952"/>
      <c r="L4" s="1952"/>
      <c r="M4" s="1952"/>
      <c r="N4" s="1952"/>
      <c r="O4" s="1952"/>
      <c r="P4" s="1952"/>
      <c r="Q4" s="1952"/>
      <c r="R4" s="1952"/>
      <c r="S4" s="1952"/>
      <c r="T4" s="1952"/>
      <c r="U4" s="1952"/>
      <c r="V4" s="1952"/>
      <c r="W4" s="1952"/>
      <c r="X4" s="1952"/>
      <c r="Y4" s="1952"/>
      <c r="Z4" s="1084" t="s">
        <v>1245</v>
      </c>
      <c r="AA4" s="2096"/>
      <c r="AB4" s="2096"/>
      <c r="AC4" s="2096"/>
      <c r="AD4" s="2096"/>
      <c r="AE4" s="2097"/>
      <c r="AF4" s="1087" t="s">
        <v>1195</v>
      </c>
      <c r="AG4" s="1088"/>
      <c r="AH4" s="1088"/>
      <c r="AI4" s="1088"/>
      <c r="AJ4" s="1088"/>
      <c r="AK4" s="1088"/>
      <c r="AL4" s="1088"/>
      <c r="AM4" s="1088"/>
      <c r="AN4" s="1088"/>
      <c r="AO4" s="1088"/>
      <c r="AP4" s="1088"/>
      <c r="AQ4" s="1089"/>
      <c r="AR4" s="1093" t="s">
        <v>2</v>
      </c>
      <c r="AS4" s="1085"/>
      <c r="AT4" s="1085"/>
      <c r="AU4" s="1085"/>
      <c r="AV4" s="1085"/>
      <c r="AW4" s="1085"/>
      <c r="AX4" s="1085"/>
      <c r="AY4" s="1094"/>
    </row>
    <row r="5" spans="2:51" ht="38" customHeight="1" x14ac:dyDescent="0.15">
      <c r="B5" s="1095" t="s">
        <v>3</v>
      </c>
      <c r="C5" s="1096"/>
      <c r="D5" s="1096"/>
      <c r="E5" s="1096"/>
      <c r="F5" s="1096"/>
      <c r="G5" s="1097"/>
      <c r="H5" s="1648" t="s">
        <v>1196</v>
      </c>
      <c r="I5" s="1649"/>
      <c r="J5" s="1649"/>
      <c r="K5" s="1649"/>
      <c r="L5" s="1649"/>
      <c r="M5" s="1649"/>
      <c r="N5" s="1649"/>
      <c r="O5" s="1649"/>
      <c r="P5" s="1649"/>
      <c r="Q5" s="1649"/>
      <c r="R5" s="1649"/>
      <c r="S5" s="1649"/>
      <c r="T5" s="1649"/>
      <c r="U5" s="1649"/>
      <c r="V5" s="1649"/>
      <c r="W5" s="1109"/>
      <c r="X5" s="1109"/>
      <c r="Y5" s="1109"/>
      <c r="Z5" s="1125" t="s">
        <v>4</v>
      </c>
      <c r="AA5" s="2098"/>
      <c r="AB5" s="2098"/>
      <c r="AC5" s="2098"/>
      <c r="AD5" s="2098"/>
      <c r="AE5" s="2099"/>
      <c r="AF5" s="1090"/>
      <c r="AG5" s="1091"/>
      <c r="AH5" s="1091"/>
      <c r="AI5" s="1091"/>
      <c r="AJ5" s="1091"/>
      <c r="AK5" s="1091"/>
      <c r="AL5" s="1091"/>
      <c r="AM5" s="1091"/>
      <c r="AN5" s="1091"/>
      <c r="AO5" s="1091"/>
      <c r="AP5" s="1091"/>
      <c r="AQ5" s="1092"/>
      <c r="AR5" s="1956" t="s">
        <v>1197</v>
      </c>
      <c r="AS5" s="1957"/>
      <c r="AT5" s="1957"/>
      <c r="AU5" s="1957"/>
      <c r="AV5" s="1957"/>
      <c r="AW5" s="1957"/>
      <c r="AX5" s="1957"/>
      <c r="AY5" s="1958"/>
    </row>
    <row r="6" spans="2:51" ht="30.8" customHeight="1" x14ac:dyDescent="0.15">
      <c r="B6" s="1131" t="s">
        <v>5</v>
      </c>
      <c r="C6" s="1132"/>
      <c r="D6" s="1132"/>
      <c r="E6" s="1132"/>
      <c r="F6" s="1132"/>
      <c r="G6" s="1132"/>
      <c r="H6" s="1133" t="s">
        <v>705</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2100" t="s">
        <v>1246</v>
      </c>
      <c r="AG6" s="2101"/>
      <c r="AH6" s="2101"/>
      <c r="AI6" s="2101"/>
      <c r="AJ6" s="2101"/>
      <c r="AK6" s="2101"/>
      <c r="AL6" s="2101"/>
      <c r="AM6" s="2101"/>
      <c r="AN6" s="2101"/>
      <c r="AO6" s="2101"/>
      <c r="AP6" s="2101"/>
      <c r="AQ6" s="2101"/>
      <c r="AR6" s="2102"/>
      <c r="AS6" s="2102"/>
      <c r="AT6" s="2102"/>
      <c r="AU6" s="2102"/>
      <c r="AV6" s="2102"/>
      <c r="AW6" s="2102"/>
      <c r="AX6" s="2102"/>
      <c r="AY6" s="2103"/>
    </row>
    <row r="7" spans="2:51" ht="18" customHeight="1" x14ac:dyDescent="0.15">
      <c r="B7" s="1098" t="s">
        <v>112</v>
      </c>
      <c r="C7" s="1099"/>
      <c r="D7" s="1099"/>
      <c r="E7" s="1099"/>
      <c r="F7" s="1099"/>
      <c r="G7" s="1099"/>
      <c r="H7" s="1102" t="s">
        <v>1247</v>
      </c>
      <c r="I7" s="1103"/>
      <c r="J7" s="1103"/>
      <c r="K7" s="1103"/>
      <c r="L7" s="1103"/>
      <c r="M7" s="1103"/>
      <c r="N7" s="1103"/>
      <c r="O7" s="1103"/>
      <c r="P7" s="1103"/>
      <c r="Q7" s="1103"/>
      <c r="R7" s="1103"/>
      <c r="S7" s="1103"/>
      <c r="T7" s="1103"/>
      <c r="U7" s="1103"/>
      <c r="V7" s="1103"/>
      <c r="W7" s="1104"/>
      <c r="X7" s="1104"/>
      <c r="Y7" s="1104"/>
      <c r="Z7" s="1108" t="s">
        <v>1248</v>
      </c>
      <c r="AA7" s="741"/>
      <c r="AB7" s="741"/>
      <c r="AC7" s="741"/>
      <c r="AD7" s="741"/>
      <c r="AE7" s="765"/>
      <c r="AF7" s="1663" t="s">
        <v>1072</v>
      </c>
      <c r="AG7" s="1664"/>
      <c r="AH7" s="1664"/>
      <c r="AI7" s="1664"/>
      <c r="AJ7" s="1664"/>
      <c r="AK7" s="1664"/>
      <c r="AL7" s="1664"/>
      <c r="AM7" s="1664"/>
      <c r="AN7" s="1664"/>
      <c r="AO7" s="1664"/>
      <c r="AP7" s="1664"/>
      <c r="AQ7" s="1664"/>
      <c r="AR7" s="1664"/>
      <c r="AS7" s="1664"/>
      <c r="AT7" s="1664"/>
      <c r="AU7" s="1664"/>
      <c r="AV7" s="1664"/>
      <c r="AW7" s="1664"/>
      <c r="AX7" s="1664"/>
      <c r="AY7" s="1665"/>
    </row>
    <row r="8" spans="2:51" ht="24.05" customHeight="1" x14ac:dyDescent="0.15">
      <c r="B8" s="1100"/>
      <c r="C8" s="1101"/>
      <c r="D8" s="1101"/>
      <c r="E8" s="1101"/>
      <c r="F8" s="1101"/>
      <c r="G8" s="1101"/>
      <c r="H8" s="1105"/>
      <c r="I8" s="1106"/>
      <c r="J8" s="1106"/>
      <c r="K8" s="1106"/>
      <c r="L8" s="1106"/>
      <c r="M8" s="1106"/>
      <c r="N8" s="1106"/>
      <c r="O8" s="1106"/>
      <c r="P8" s="1106"/>
      <c r="Q8" s="1106"/>
      <c r="R8" s="1106"/>
      <c r="S8" s="1106"/>
      <c r="T8" s="1106"/>
      <c r="U8" s="1106"/>
      <c r="V8" s="1106"/>
      <c r="W8" s="1107"/>
      <c r="X8" s="1107"/>
      <c r="Y8" s="1107"/>
      <c r="Z8" s="764"/>
      <c r="AA8" s="741"/>
      <c r="AB8" s="741"/>
      <c r="AC8" s="741"/>
      <c r="AD8" s="741"/>
      <c r="AE8" s="765"/>
      <c r="AF8" s="1666"/>
      <c r="AG8" s="1667"/>
      <c r="AH8" s="1667"/>
      <c r="AI8" s="1667"/>
      <c r="AJ8" s="1667"/>
      <c r="AK8" s="1667"/>
      <c r="AL8" s="1667"/>
      <c r="AM8" s="1667"/>
      <c r="AN8" s="1667"/>
      <c r="AO8" s="1667"/>
      <c r="AP8" s="1667"/>
      <c r="AQ8" s="1667"/>
      <c r="AR8" s="1667"/>
      <c r="AS8" s="1667"/>
      <c r="AT8" s="1667"/>
      <c r="AU8" s="1667"/>
      <c r="AV8" s="1667"/>
      <c r="AW8" s="1667"/>
      <c r="AX8" s="1667"/>
      <c r="AY8" s="1668"/>
    </row>
    <row r="9" spans="2:51" ht="85.1" customHeight="1" x14ac:dyDescent="0.15">
      <c r="B9" s="1118" t="s">
        <v>113</v>
      </c>
      <c r="C9" s="1119"/>
      <c r="D9" s="1119"/>
      <c r="E9" s="1119"/>
      <c r="F9" s="1119"/>
      <c r="G9" s="1119"/>
      <c r="H9" s="1953" t="s">
        <v>1249</v>
      </c>
      <c r="I9" s="1954"/>
      <c r="J9" s="1954"/>
      <c r="K9" s="1954"/>
      <c r="L9" s="1954"/>
      <c r="M9" s="1954"/>
      <c r="N9" s="1954"/>
      <c r="O9" s="1954"/>
      <c r="P9" s="1954"/>
      <c r="Q9" s="1954"/>
      <c r="R9" s="1954"/>
      <c r="S9" s="1954"/>
      <c r="T9" s="1954"/>
      <c r="U9" s="1954"/>
      <c r="V9" s="1954"/>
      <c r="W9" s="1954"/>
      <c r="X9" s="1954"/>
      <c r="Y9" s="1954"/>
      <c r="Z9" s="1954"/>
      <c r="AA9" s="1954"/>
      <c r="AB9" s="1954"/>
      <c r="AC9" s="1954"/>
      <c r="AD9" s="1954"/>
      <c r="AE9" s="1954"/>
      <c r="AF9" s="1954"/>
      <c r="AG9" s="1954"/>
      <c r="AH9" s="1954"/>
      <c r="AI9" s="1954"/>
      <c r="AJ9" s="1954"/>
      <c r="AK9" s="1954"/>
      <c r="AL9" s="1954"/>
      <c r="AM9" s="1954"/>
      <c r="AN9" s="1954"/>
      <c r="AO9" s="1954"/>
      <c r="AP9" s="1954"/>
      <c r="AQ9" s="1954"/>
      <c r="AR9" s="1954"/>
      <c r="AS9" s="1954"/>
      <c r="AT9" s="1954"/>
      <c r="AU9" s="1954"/>
      <c r="AV9" s="1954"/>
      <c r="AW9" s="1954"/>
      <c r="AX9" s="1954"/>
      <c r="AY9" s="1955"/>
    </row>
    <row r="10" spans="2:51" ht="137.30000000000001" customHeight="1" x14ac:dyDescent="0.15">
      <c r="B10" s="1118" t="s">
        <v>114</v>
      </c>
      <c r="C10" s="1119"/>
      <c r="D10" s="1119"/>
      <c r="E10" s="1119"/>
      <c r="F10" s="1119"/>
      <c r="G10" s="1119"/>
      <c r="H10" s="1953" t="s">
        <v>1250</v>
      </c>
      <c r="I10" s="1954"/>
      <c r="J10" s="1954"/>
      <c r="K10" s="1954"/>
      <c r="L10" s="1954"/>
      <c r="M10" s="1954"/>
      <c r="N10" s="1954"/>
      <c r="O10" s="1954"/>
      <c r="P10" s="1954"/>
      <c r="Q10" s="1954"/>
      <c r="R10" s="1954"/>
      <c r="S10" s="1954"/>
      <c r="T10" s="1954"/>
      <c r="U10" s="1954"/>
      <c r="V10" s="1954"/>
      <c r="W10" s="1954"/>
      <c r="X10" s="1954"/>
      <c r="Y10" s="1954"/>
      <c r="Z10" s="1954"/>
      <c r="AA10" s="1954"/>
      <c r="AB10" s="1954"/>
      <c r="AC10" s="1954"/>
      <c r="AD10" s="1954"/>
      <c r="AE10" s="1954"/>
      <c r="AF10" s="1954"/>
      <c r="AG10" s="1954"/>
      <c r="AH10" s="1954"/>
      <c r="AI10" s="1954"/>
      <c r="AJ10" s="1954"/>
      <c r="AK10" s="1954"/>
      <c r="AL10" s="1954"/>
      <c r="AM10" s="1954"/>
      <c r="AN10" s="1954"/>
      <c r="AO10" s="1954"/>
      <c r="AP10" s="1954"/>
      <c r="AQ10" s="1954"/>
      <c r="AR10" s="1954"/>
      <c r="AS10" s="1954"/>
      <c r="AT10" s="1954"/>
      <c r="AU10" s="1954"/>
      <c r="AV10" s="1954"/>
      <c r="AW10" s="1954"/>
      <c r="AX10" s="1954"/>
      <c r="AY10" s="1955"/>
    </row>
    <row r="11" spans="2:51" ht="29.3" customHeight="1" x14ac:dyDescent="0.15">
      <c r="B11" s="1118" t="s">
        <v>10</v>
      </c>
      <c r="C11" s="1119"/>
      <c r="D11" s="1119"/>
      <c r="E11" s="1119"/>
      <c r="F11" s="1119"/>
      <c r="G11" s="1143"/>
      <c r="H11" s="1628" t="s">
        <v>712</v>
      </c>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6"/>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20.95" customHeight="1" x14ac:dyDescent="0.15">
      <c r="B13" s="685"/>
      <c r="C13" s="686"/>
      <c r="D13" s="686"/>
      <c r="E13" s="686"/>
      <c r="F13" s="686"/>
      <c r="G13" s="687"/>
      <c r="H13" s="1159" t="s">
        <v>17</v>
      </c>
      <c r="I13" s="1962"/>
      <c r="J13" s="1165" t="s">
        <v>18</v>
      </c>
      <c r="K13" s="1166"/>
      <c r="L13" s="1166"/>
      <c r="M13" s="1166"/>
      <c r="N13" s="1166"/>
      <c r="O13" s="1166"/>
      <c r="P13" s="1167"/>
      <c r="Q13" s="1967" t="s">
        <v>1247</v>
      </c>
      <c r="R13" s="1968"/>
      <c r="S13" s="1968"/>
      <c r="T13" s="1968"/>
      <c r="U13" s="1968"/>
      <c r="V13" s="1968"/>
      <c r="W13" s="1969"/>
      <c r="X13" s="1967" t="s">
        <v>1247</v>
      </c>
      <c r="Y13" s="1968"/>
      <c r="Z13" s="1968"/>
      <c r="AA13" s="1968"/>
      <c r="AB13" s="1968"/>
      <c r="AC13" s="1968"/>
      <c r="AD13" s="1969"/>
      <c r="AE13" s="1970">
        <v>0</v>
      </c>
      <c r="AF13" s="1971"/>
      <c r="AG13" s="1971"/>
      <c r="AH13" s="1971"/>
      <c r="AI13" s="1971"/>
      <c r="AJ13" s="1971"/>
      <c r="AK13" s="1972"/>
      <c r="AL13" s="1974" t="s">
        <v>1251</v>
      </c>
      <c r="AM13" s="1974"/>
      <c r="AN13" s="1974"/>
      <c r="AO13" s="1974"/>
      <c r="AP13" s="1974"/>
      <c r="AQ13" s="1974"/>
      <c r="AR13" s="1974"/>
      <c r="AS13" s="1970" t="s">
        <v>1251</v>
      </c>
      <c r="AT13" s="1971"/>
      <c r="AU13" s="1971"/>
      <c r="AV13" s="1971"/>
      <c r="AW13" s="1971"/>
      <c r="AX13" s="1971"/>
      <c r="AY13" s="2104"/>
    </row>
    <row r="14" spans="2:51" ht="20.95" customHeight="1" x14ac:dyDescent="0.15">
      <c r="B14" s="685"/>
      <c r="C14" s="686"/>
      <c r="D14" s="686"/>
      <c r="E14" s="686"/>
      <c r="F14" s="686"/>
      <c r="G14" s="687"/>
      <c r="H14" s="1963"/>
      <c r="I14" s="1964"/>
      <c r="J14" s="1978" t="s">
        <v>19</v>
      </c>
      <c r="K14" s="1979"/>
      <c r="L14" s="1979"/>
      <c r="M14" s="1979"/>
      <c r="N14" s="1979"/>
      <c r="O14" s="1979"/>
      <c r="P14" s="1980"/>
      <c r="Q14" s="1998" t="s">
        <v>1247</v>
      </c>
      <c r="R14" s="1999"/>
      <c r="S14" s="1999"/>
      <c r="T14" s="1999"/>
      <c r="U14" s="1999"/>
      <c r="V14" s="1999"/>
      <c r="W14" s="1999"/>
      <c r="X14" s="1998" t="s">
        <v>1247</v>
      </c>
      <c r="Y14" s="1999"/>
      <c r="Z14" s="1999"/>
      <c r="AA14" s="1999"/>
      <c r="AB14" s="1999"/>
      <c r="AC14" s="1999"/>
      <c r="AD14" s="1999"/>
      <c r="AE14" s="1989">
        <v>235.536</v>
      </c>
      <c r="AF14" s="1990"/>
      <c r="AG14" s="1990"/>
      <c r="AH14" s="1990"/>
      <c r="AI14" s="1990"/>
      <c r="AJ14" s="1990"/>
      <c r="AK14" s="1991"/>
      <c r="AL14" s="2106" t="s">
        <v>1252</v>
      </c>
      <c r="AM14" s="2106"/>
      <c r="AN14" s="2106"/>
      <c r="AO14" s="2106"/>
      <c r="AP14" s="2106"/>
      <c r="AQ14" s="2106"/>
      <c r="AR14" s="2106"/>
      <c r="AS14" s="2107"/>
      <c r="AT14" s="2107"/>
      <c r="AU14" s="2107"/>
      <c r="AV14" s="2107"/>
      <c r="AW14" s="2107"/>
      <c r="AX14" s="2107"/>
      <c r="AY14" s="2108"/>
    </row>
    <row r="15" spans="2:51" ht="24.75" customHeight="1" x14ac:dyDescent="0.15">
      <c r="B15" s="685"/>
      <c r="C15" s="686"/>
      <c r="D15" s="686"/>
      <c r="E15" s="686"/>
      <c r="F15" s="686"/>
      <c r="G15" s="687"/>
      <c r="H15" s="1963"/>
      <c r="I15" s="1964"/>
      <c r="J15" s="1173" t="s">
        <v>20</v>
      </c>
      <c r="K15" s="1174"/>
      <c r="L15" s="1174"/>
      <c r="M15" s="1174"/>
      <c r="N15" s="1174"/>
      <c r="O15" s="1174"/>
      <c r="P15" s="1175"/>
      <c r="Q15" s="1998" t="s">
        <v>1247</v>
      </c>
      <c r="R15" s="1999"/>
      <c r="S15" s="1999"/>
      <c r="T15" s="1999"/>
      <c r="U15" s="1999"/>
      <c r="V15" s="1999"/>
      <c r="W15" s="1999"/>
      <c r="X15" s="1998" t="s">
        <v>1247</v>
      </c>
      <c r="Y15" s="1999"/>
      <c r="Z15" s="1999"/>
      <c r="AA15" s="1999"/>
      <c r="AB15" s="1999"/>
      <c r="AC15" s="1999"/>
      <c r="AD15" s="1999"/>
      <c r="AE15" s="2106">
        <v>0</v>
      </c>
      <c r="AF15" s="2106"/>
      <c r="AG15" s="2106"/>
      <c r="AH15" s="2106"/>
      <c r="AI15" s="2106"/>
      <c r="AJ15" s="2106"/>
      <c r="AK15" s="2106"/>
      <c r="AL15" s="2106" t="s">
        <v>1252</v>
      </c>
      <c r="AM15" s="2106"/>
      <c r="AN15" s="2106"/>
      <c r="AO15" s="2106"/>
      <c r="AP15" s="2106"/>
      <c r="AQ15" s="2106"/>
      <c r="AR15" s="2106"/>
      <c r="AS15" s="2107"/>
      <c r="AT15" s="2107"/>
      <c r="AU15" s="2107"/>
      <c r="AV15" s="2107"/>
      <c r="AW15" s="2107"/>
      <c r="AX15" s="2107"/>
      <c r="AY15" s="2108"/>
    </row>
    <row r="16" spans="2:51" ht="24.75" customHeight="1" x14ac:dyDescent="0.15">
      <c r="B16" s="685"/>
      <c r="C16" s="686"/>
      <c r="D16" s="686"/>
      <c r="E16" s="686"/>
      <c r="F16" s="686"/>
      <c r="G16" s="687"/>
      <c r="H16" s="1965"/>
      <c r="I16" s="1966"/>
      <c r="J16" s="1177" t="s">
        <v>21</v>
      </c>
      <c r="K16" s="1178"/>
      <c r="L16" s="1178"/>
      <c r="M16" s="1178"/>
      <c r="N16" s="1178"/>
      <c r="O16" s="1178"/>
      <c r="P16" s="1179"/>
      <c r="Q16" s="1984" t="s">
        <v>964</v>
      </c>
      <c r="R16" s="1985"/>
      <c r="S16" s="1985"/>
      <c r="T16" s="1985"/>
      <c r="U16" s="1985"/>
      <c r="V16" s="1985"/>
      <c r="W16" s="1985"/>
      <c r="X16" s="1984" t="s">
        <v>964</v>
      </c>
      <c r="Y16" s="1985"/>
      <c r="Z16" s="1985"/>
      <c r="AA16" s="1985"/>
      <c r="AB16" s="1985"/>
      <c r="AC16" s="1985"/>
      <c r="AD16" s="1985"/>
      <c r="AE16" s="1986">
        <f>SUM(AE13:AK14,AE15)</f>
        <v>235.536</v>
      </c>
      <c r="AF16" s="1986"/>
      <c r="AG16" s="1986"/>
      <c r="AH16" s="1986"/>
      <c r="AI16" s="1986"/>
      <c r="AJ16" s="1986"/>
      <c r="AK16" s="1986"/>
      <c r="AL16" s="1986">
        <v>97.843000000000004</v>
      </c>
      <c r="AM16" s="1986"/>
      <c r="AN16" s="1986"/>
      <c r="AO16" s="1986"/>
      <c r="AP16" s="1986"/>
      <c r="AQ16" s="1986"/>
      <c r="AR16" s="1986"/>
      <c r="AS16" s="1985">
        <v>97.843000000000004</v>
      </c>
      <c r="AT16" s="1985"/>
      <c r="AU16" s="1985"/>
      <c r="AV16" s="1985"/>
      <c r="AW16" s="1985"/>
      <c r="AX16" s="1985"/>
      <c r="AY16" s="2105"/>
    </row>
    <row r="17" spans="2:51" ht="24.75" customHeight="1" x14ac:dyDescent="0.15">
      <c r="B17" s="685"/>
      <c r="C17" s="686"/>
      <c r="D17" s="686"/>
      <c r="E17" s="686"/>
      <c r="F17" s="686"/>
      <c r="G17" s="687"/>
      <c r="H17" s="1190" t="s">
        <v>22</v>
      </c>
      <c r="I17" s="1191"/>
      <c r="J17" s="1191"/>
      <c r="K17" s="1191"/>
      <c r="L17" s="1191"/>
      <c r="M17" s="1191"/>
      <c r="N17" s="1191"/>
      <c r="O17" s="1191"/>
      <c r="P17" s="1191"/>
      <c r="Q17" s="2008" t="s">
        <v>1247</v>
      </c>
      <c r="R17" s="2009"/>
      <c r="S17" s="2009"/>
      <c r="T17" s="2009"/>
      <c r="U17" s="2009"/>
      <c r="V17" s="2009"/>
      <c r="W17" s="2009"/>
      <c r="X17" s="2008" t="s">
        <v>1247</v>
      </c>
      <c r="Y17" s="2009"/>
      <c r="Z17" s="2009"/>
      <c r="AA17" s="2009"/>
      <c r="AB17" s="2009"/>
      <c r="AC17" s="2009"/>
      <c r="AD17" s="2009"/>
      <c r="AE17" s="2112">
        <v>31.791</v>
      </c>
      <c r="AF17" s="2112"/>
      <c r="AG17" s="2112"/>
      <c r="AH17" s="2112"/>
      <c r="AI17" s="2112"/>
      <c r="AJ17" s="2112"/>
      <c r="AK17" s="2112"/>
      <c r="AL17" s="1691"/>
      <c r="AM17" s="1691"/>
      <c r="AN17" s="1691"/>
      <c r="AO17" s="1691"/>
      <c r="AP17" s="1691"/>
      <c r="AQ17" s="1691"/>
      <c r="AR17" s="1691"/>
      <c r="AS17" s="2013"/>
      <c r="AT17" s="2013"/>
      <c r="AU17" s="2013"/>
      <c r="AV17" s="2013"/>
      <c r="AW17" s="2013"/>
      <c r="AX17" s="2013"/>
      <c r="AY17" s="2014"/>
    </row>
    <row r="18" spans="2:51" ht="24.75" customHeight="1" x14ac:dyDescent="0.15">
      <c r="B18" s="1150"/>
      <c r="C18" s="1151"/>
      <c r="D18" s="1151"/>
      <c r="E18" s="1151"/>
      <c r="F18" s="1151"/>
      <c r="G18" s="1152"/>
      <c r="H18" s="1190" t="s">
        <v>23</v>
      </c>
      <c r="I18" s="1191"/>
      <c r="J18" s="1191"/>
      <c r="K18" s="1191"/>
      <c r="L18" s="1191"/>
      <c r="M18" s="1191"/>
      <c r="N18" s="1191"/>
      <c r="O18" s="1191"/>
      <c r="P18" s="1191"/>
      <c r="Q18" s="2003" t="s">
        <v>1247</v>
      </c>
      <c r="R18" s="2004"/>
      <c r="S18" s="2004"/>
      <c r="T18" s="2004"/>
      <c r="U18" s="2004"/>
      <c r="V18" s="2004"/>
      <c r="W18" s="2004"/>
      <c r="X18" s="2003" t="s">
        <v>1247</v>
      </c>
      <c r="Y18" s="2004"/>
      <c r="Z18" s="2004"/>
      <c r="AA18" s="2004"/>
      <c r="AB18" s="2004"/>
      <c r="AC18" s="2004"/>
      <c r="AD18" s="2004"/>
      <c r="AE18" s="2109">
        <f>AE17/AE16</f>
        <v>0.13497299775830446</v>
      </c>
      <c r="AF18" s="2110"/>
      <c r="AG18" s="2110"/>
      <c r="AH18" s="2110"/>
      <c r="AI18" s="2110"/>
      <c r="AJ18" s="2110"/>
      <c r="AK18" s="2111"/>
      <c r="AL18" s="1691"/>
      <c r="AM18" s="1691"/>
      <c r="AN18" s="1691"/>
      <c r="AO18" s="1691"/>
      <c r="AP18" s="1691"/>
      <c r="AQ18" s="1691"/>
      <c r="AR18" s="1691"/>
      <c r="AS18" s="1691"/>
      <c r="AT18" s="1691"/>
      <c r="AU18" s="1691"/>
      <c r="AV18" s="1691"/>
      <c r="AW18" s="1691"/>
      <c r="AX18" s="1691"/>
      <c r="AY18" s="1692"/>
    </row>
    <row r="19" spans="2:51" ht="31.75" customHeight="1" x14ac:dyDescent="0.15">
      <c r="B19" s="1246" t="s">
        <v>24</v>
      </c>
      <c r="C19" s="1247"/>
      <c r="D19" s="1247"/>
      <c r="E19" s="1247"/>
      <c r="F19" s="1247"/>
      <c r="G19" s="1248"/>
      <c r="H19" s="1217" t="s">
        <v>25</v>
      </c>
      <c r="I19" s="1709"/>
      <c r="J19" s="1709"/>
      <c r="K19" s="1709"/>
      <c r="L19" s="1709"/>
      <c r="M19" s="1709"/>
      <c r="N19" s="1709"/>
      <c r="O19" s="1709"/>
      <c r="P19" s="1709"/>
      <c r="Q19" s="1709"/>
      <c r="R19" s="1709"/>
      <c r="S19" s="1709"/>
      <c r="T19" s="1709"/>
      <c r="U19" s="1709"/>
      <c r="V19" s="1709"/>
      <c r="W19" s="1709"/>
      <c r="X19" s="1709"/>
      <c r="Y19" s="1710"/>
      <c r="Z19" s="1711"/>
      <c r="AA19" s="1712"/>
      <c r="AB19" s="1713"/>
      <c r="AC19" s="1708" t="s">
        <v>26</v>
      </c>
      <c r="AD19" s="1709"/>
      <c r="AE19" s="1710"/>
      <c r="AF19" s="1199" t="s">
        <v>116</v>
      </c>
      <c r="AG19" s="1199"/>
      <c r="AH19" s="1199"/>
      <c r="AI19" s="1199"/>
      <c r="AJ19" s="1199"/>
      <c r="AK19" s="1199" t="s">
        <v>124</v>
      </c>
      <c r="AL19" s="1199"/>
      <c r="AM19" s="1199"/>
      <c r="AN19" s="1199"/>
      <c r="AO19" s="1199"/>
      <c r="AP19" s="1199" t="s">
        <v>125</v>
      </c>
      <c r="AQ19" s="1199"/>
      <c r="AR19" s="1199"/>
      <c r="AS19" s="1199"/>
      <c r="AT19" s="1199"/>
      <c r="AU19" s="1200" t="s">
        <v>1253</v>
      </c>
      <c r="AV19" s="1199"/>
      <c r="AW19" s="1199"/>
      <c r="AX19" s="1199"/>
      <c r="AY19" s="1201"/>
    </row>
    <row r="20" spans="2:51" ht="32.25" customHeight="1" x14ac:dyDescent="0.15">
      <c r="B20" s="1249"/>
      <c r="C20" s="1247"/>
      <c r="D20" s="1247"/>
      <c r="E20" s="1247"/>
      <c r="F20" s="1247"/>
      <c r="G20" s="1248"/>
      <c r="H20" s="2113" t="s">
        <v>1254</v>
      </c>
      <c r="I20" s="2114"/>
      <c r="J20" s="2114"/>
      <c r="K20" s="2114"/>
      <c r="L20" s="2114"/>
      <c r="M20" s="2114"/>
      <c r="N20" s="2114"/>
      <c r="O20" s="2114"/>
      <c r="P20" s="2114"/>
      <c r="Q20" s="2114"/>
      <c r="R20" s="2114"/>
      <c r="S20" s="2114"/>
      <c r="T20" s="2114"/>
      <c r="U20" s="2114"/>
      <c r="V20" s="2114"/>
      <c r="W20" s="2114"/>
      <c r="X20" s="2114"/>
      <c r="Y20" s="2115"/>
      <c r="Z20" s="1700" t="s">
        <v>27</v>
      </c>
      <c r="AA20" s="1701"/>
      <c r="AB20" s="1702"/>
      <c r="AC20" s="1703" t="s">
        <v>1205</v>
      </c>
      <c r="AD20" s="1704"/>
      <c r="AE20" s="1704"/>
      <c r="AF20" s="1215" t="s">
        <v>1206</v>
      </c>
      <c r="AG20" s="1215"/>
      <c r="AH20" s="1215"/>
      <c r="AI20" s="1215"/>
      <c r="AJ20" s="1215"/>
      <c r="AK20" s="1215" t="s">
        <v>1206</v>
      </c>
      <c r="AL20" s="1215"/>
      <c r="AM20" s="1215"/>
      <c r="AN20" s="1215"/>
      <c r="AO20" s="1215"/>
      <c r="AP20" s="1214" t="s">
        <v>1207</v>
      </c>
      <c r="AQ20" s="1215"/>
      <c r="AR20" s="1215"/>
      <c r="AS20" s="1215"/>
      <c r="AT20" s="1215"/>
      <c r="AU20" s="1215">
        <v>3.78</v>
      </c>
      <c r="AV20" s="1215"/>
      <c r="AW20" s="1215"/>
      <c r="AX20" s="1215"/>
      <c r="AY20" s="1216"/>
    </row>
    <row r="21" spans="2:51" ht="32.25" customHeight="1" x14ac:dyDescent="0.15">
      <c r="B21" s="1250"/>
      <c r="C21" s="1251"/>
      <c r="D21" s="1251"/>
      <c r="E21" s="1251"/>
      <c r="F21" s="1251"/>
      <c r="G21" s="1252"/>
      <c r="H21" s="2116"/>
      <c r="I21" s="2117"/>
      <c r="J21" s="2117"/>
      <c r="K21" s="2117"/>
      <c r="L21" s="2117"/>
      <c r="M21" s="2117"/>
      <c r="N21" s="2117"/>
      <c r="O21" s="2117"/>
      <c r="P21" s="2117"/>
      <c r="Q21" s="2117"/>
      <c r="R21" s="2117"/>
      <c r="S21" s="2117"/>
      <c r="T21" s="2117"/>
      <c r="U21" s="2117"/>
      <c r="V21" s="2117"/>
      <c r="W21" s="2117"/>
      <c r="X21" s="2117"/>
      <c r="Y21" s="2118"/>
      <c r="Z21" s="1708" t="s">
        <v>28</v>
      </c>
      <c r="AA21" s="1709"/>
      <c r="AB21" s="1710"/>
      <c r="AC21" s="1714" t="s">
        <v>1208</v>
      </c>
      <c r="AD21" s="1714"/>
      <c r="AE21" s="1714"/>
      <c r="AF21" s="1239" t="s">
        <v>1206</v>
      </c>
      <c r="AG21" s="1239"/>
      <c r="AH21" s="1239"/>
      <c r="AI21" s="1239"/>
      <c r="AJ21" s="1239"/>
      <c r="AK21" s="1239" t="s">
        <v>1206</v>
      </c>
      <c r="AL21" s="1239"/>
      <c r="AM21" s="1239"/>
      <c r="AN21" s="1239"/>
      <c r="AO21" s="1239"/>
      <c r="AP21" s="1239">
        <v>185</v>
      </c>
      <c r="AQ21" s="1239"/>
      <c r="AR21" s="1239"/>
      <c r="AS21" s="1239"/>
      <c r="AT21" s="1239"/>
      <c r="AU21" s="1241"/>
      <c r="AV21" s="1241"/>
      <c r="AW21" s="1241"/>
      <c r="AX21" s="1241"/>
      <c r="AY21" s="1242"/>
    </row>
    <row r="22" spans="2:51" ht="31.75" customHeight="1" x14ac:dyDescent="0.15">
      <c r="B22" s="1243" t="s">
        <v>29</v>
      </c>
      <c r="C22" s="1244"/>
      <c r="D22" s="1244"/>
      <c r="E22" s="1244"/>
      <c r="F22" s="1244"/>
      <c r="G22" s="1245"/>
      <c r="H22" s="1217" t="s">
        <v>30</v>
      </c>
      <c r="I22" s="1709"/>
      <c r="J22" s="1709"/>
      <c r="K22" s="1709"/>
      <c r="L22" s="1709"/>
      <c r="M22" s="1709"/>
      <c r="N22" s="1709"/>
      <c r="O22" s="1709"/>
      <c r="P22" s="1709"/>
      <c r="Q22" s="1709"/>
      <c r="R22" s="1709"/>
      <c r="S22" s="1709"/>
      <c r="T22" s="1709"/>
      <c r="U22" s="1709"/>
      <c r="V22" s="1709"/>
      <c r="W22" s="1709"/>
      <c r="X22" s="1709"/>
      <c r="Y22" s="1710"/>
      <c r="Z22" s="1711"/>
      <c r="AA22" s="1712"/>
      <c r="AB22" s="1713"/>
      <c r="AC22" s="1708" t="s">
        <v>26</v>
      </c>
      <c r="AD22" s="1709"/>
      <c r="AE22" s="1710"/>
      <c r="AF22" s="1199" t="s">
        <v>116</v>
      </c>
      <c r="AG22" s="1199"/>
      <c r="AH22" s="1199"/>
      <c r="AI22" s="1199"/>
      <c r="AJ22" s="1199"/>
      <c r="AK22" s="1199" t="s">
        <v>124</v>
      </c>
      <c r="AL22" s="1199"/>
      <c r="AM22" s="1199"/>
      <c r="AN22" s="1199"/>
      <c r="AO22" s="1199"/>
      <c r="AP22" s="1199" t="s">
        <v>125</v>
      </c>
      <c r="AQ22" s="1199"/>
      <c r="AR22" s="1199"/>
      <c r="AS22" s="1199"/>
      <c r="AT22" s="1199"/>
      <c r="AU22" s="1264" t="s">
        <v>31</v>
      </c>
      <c r="AV22" s="1265"/>
      <c r="AW22" s="1265"/>
      <c r="AX22" s="1265"/>
      <c r="AY22" s="1266"/>
    </row>
    <row r="23" spans="2:51" ht="39.950000000000003" customHeight="1" x14ac:dyDescent="0.15">
      <c r="B23" s="688"/>
      <c r="C23" s="689"/>
      <c r="D23" s="689"/>
      <c r="E23" s="689"/>
      <c r="F23" s="689"/>
      <c r="G23" s="690"/>
      <c r="H23" s="2113" t="s">
        <v>1255</v>
      </c>
      <c r="I23" s="2114"/>
      <c r="J23" s="2114"/>
      <c r="K23" s="2114"/>
      <c r="L23" s="2114"/>
      <c r="M23" s="2114"/>
      <c r="N23" s="2114"/>
      <c r="O23" s="2114"/>
      <c r="P23" s="2114"/>
      <c r="Q23" s="2114"/>
      <c r="R23" s="2114"/>
      <c r="S23" s="2114"/>
      <c r="T23" s="2114"/>
      <c r="U23" s="2114"/>
      <c r="V23" s="2114"/>
      <c r="W23" s="2114"/>
      <c r="X23" s="2114"/>
      <c r="Y23" s="2115"/>
      <c r="Z23" s="1269" t="s">
        <v>32</v>
      </c>
      <c r="AA23" s="1270"/>
      <c r="AB23" s="1271"/>
      <c r="AC23" s="1736" t="s">
        <v>1256</v>
      </c>
      <c r="AD23" s="1737"/>
      <c r="AE23" s="1738"/>
      <c r="AF23" s="1742" t="s">
        <v>1257</v>
      </c>
      <c r="AG23" s="1714"/>
      <c r="AH23" s="1714"/>
      <c r="AI23" s="1714"/>
      <c r="AJ23" s="1714"/>
      <c r="AK23" s="1742" t="s">
        <v>1257</v>
      </c>
      <c r="AL23" s="1714"/>
      <c r="AM23" s="1714"/>
      <c r="AN23" s="1714"/>
      <c r="AO23" s="1714"/>
      <c r="AP23" s="1714">
        <v>8</v>
      </c>
      <c r="AQ23" s="1714"/>
      <c r="AR23" s="1714"/>
      <c r="AS23" s="1714"/>
      <c r="AT23" s="1714"/>
      <c r="AU23" s="1717" t="s">
        <v>1257</v>
      </c>
      <c r="AV23" s="699"/>
      <c r="AW23" s="699"/>
      <c r="AX23" s="699"/>
      <c r="AY23" s="1718"/>
    </row>
    <row r="24" spans="2:51" ht="26.85" customHeight="1" x14ac:dyDescent="0.15">
      <c r="B24" s="670"/>
      <c r="C24" s="554"/>
      <c r="D24" s="554"/>
      <c r="E24" s="554"/>
      <c r="F24" s="554"/>
      <c r="G24" s="1573"/>
      <c r="H24" s="2116"/>
      <c r="I24" s="2117"/>
      <c r="J24" s="2117"/>
      <c r="K24" s="2117"/>
      <c r="L24" s="2117"/>
      <c r="M24" s="2117"/>
      <c r="N24" s="2117"/>
      <c r="O24" s="2117"/>
      <c r="P24" s="2117"/>
      <c r="Q24" s="2117"/>
      <c r="R24" s="2117"/>
      <c r="S24" s="2117"/>
      <c r="T24" s="2117"/>
      <c r="U24" s="2117"/>
      <c r="V24" s="2117"/>
      <c r="W24" s="2117"/>
      <c r="X24" s="2117"/>
      <c r="Y24" s="2118"/>
      <c r="Z24" s="1584"/>
      <c r="AA24" s="1585"/>
      <c r="AB24" s="1586"/>
      <c r="AC24" s="1739"/>
      <c r="AD24" s="1740"/>
      <c r="AE24" s="1741"/>
      <c r="AF24" s="2119" t="s">
        <v>1257</v>
      </c>
      <c r="AG24" s="1734"/>
      <c r="AH24" s="1734"/>
      <c r="AI24" s="1734"/>
      <c r="AJ24" s="1735"/>
      <c r="AK24" s="2119" t="s">
        <v>1257</v>
      </c>
      <c r="AL24" s="1734"/>
      <c r="AM24" s="1734"/>
      <c r="AN24" s="1734"/>
      <c r="AO24" s="1735"/>
      <c r="AP24" s="2120">
        <v>42</v>
      </c>
      <c r="AQ24" s="2121"/>
      <c r="AR24" s="2121"/>
      <c r="AS24" s="2121"/>
      <c r="AT24" s="2122"/>
      <c r="AU24" s="619" t="s">
        <v>1258</v>
      </c>
      <c r="AV24" s="1720"/>
      <c r="AW24" s="1720"/>
      <c r="AX24" s="1720"/>
      <c r="AY24" s="2026"/>
    </row>
    <row r="25" spans="2:51" ht="88.55" customHeight="1" x14ac:dyDescent="0.15">
      <c r="B25" s="1243" t="s">
        <v>34</v>
      </c>
      <c r="C25" s="1256"/>
      <c r="D25" s="1256"/>
      <c r="E25" s="1256"/>
      <c r="F25" s="1256"/>
      <c r="G25" s="1256"/>
      <c r="H25" s="2027" t="s">
        <v>1259</v>
      </c>
      <c r="I25" s="2028"/>
      <c r="J25" s="2028"/>
      <c r="K25" s="2028"/>
      <c r="L25" s="2028"/>
      <c r="M25" s="2028"/>
      <c r="N25" s="2028"/>
      <c r="O25" s="2028"/>
      <c r="P25" s="2028"/>
      <c r="Q25" s="2028"/>
      <c r="R25" s="2028"/>
      <c r="S25" s="2028"/>
      <c r="T25" s="2028"/>
      <c r="U25" s="2028"/>
      <c r="V25" s="2028"/>
      <c r="W25" s="2028"/>
      <c r="X25" s="2028"/>
      <c r="Y25" s="2029"/>
      <c r="Z25" s="1726" t="s">
        <v>35</v>
      </c>
      <c r="AA25" s="1727"/>
      <c r="AB25" s="1728"/>
      <c r="AC25" s="1574" t="s">
        <v>1260</v>
      </c>
      <c r="AD25" s="1384"/>
      <c r="AE25" s="1384"/>
      <c r="AF25" s="1384"/>
      <c r="AG25" s="1384"/>
      <c r="AH25" s="1384"/>
      <c r="AI25" s="1384"/>
      <c r="AJ25" s="1384"/>
      <c r="AK25" s="1384"/>
      <c r="AL25" s="1384"/>
      <c r="AM25" s="1384"/>
      <c r="AN25" s="1384"/>
      <c r="AO25" s="1384"/>
      <c r="AP25" s="1384"/>
      <c r="AQ25" s="1384"/>
      <c r="AR25" s="1384"/>
      <c r="AS25" s="1384"/>
      <c r="AT25" s="1384"/>
      <c r="AU25" s="1384"/>
      <c r="AV25" s="1384"/>
      <c r="AW25" s="1384"/>
      <c r="AX25" s="1384"/>
      <c r="AY25" s="1385"/>
    </row>
    <row r="26" spans="2:51" ht="23.1" customHeight="1" x14ac:dyDescent="0.15">
      <c r="B26" s="1317" t="s">
        <v>36</v>
      </c>
      <c r="C26" s="1318"/>
      <c r="D26" s="1323" t="s">
        <v>37</v>
      </c>
      <c r="E26" s="1324"/>
      <c r="F26" s="1324"/>
      <c r="G26" s="1324"/>
      <c r="H26" s="1324"/>
      <c r="I26" s="1324"/>
      <c r="J26" s="1324"/>
      <c r="K26" s="1324"/>
      <c r="L26" s="1325"/>
      <c r="M26" s="1326" t="s">
        <v>38</v>
      </c>
      <c r="N26" s="1326"/>
      <c r="O26" s="1326"/>
      <c r="P26" s="1326"/>
      <c r="Q26" s="1326"/>
      <c r="R26" s="1326"/>
      <c r="S26" s="1327" t="s">
        <v>117</v>
      </c>
      <c r="T26" s="1327"/>
      <c r="U26" s="1327"/>
      <c r="V26" s="1327"/>
      <c r="W26" s="1327"/>
      <c r="X26" s="1327"/>
      <c r="Y26" s="1328" t="s">
        <v>39</v>
      </c>
      <c r="Z26" s="1324"/>
      <c r="AA26" s="1324"/>
      <c r="AB26" s="1324"/>
      <c r="AC26" s="1324"/>
      <c r="AD26" s="1324"/>
      <c r="AE26" s="1324"/>
      <c r="AF26" s="1324"/>
      <c r="AG26" s="1324"/>
      <c r="AH26" s="1324"/>
      <c r="AI26" s="1324"/>
      <c r="AJ26" s="1324"/>
      <c r="AK26" s="1324"/>
      <c r="AL26" s="1324"/>
      <c r="AM26" s="1324"/>
      <c r="AN26" s="1324"/>
      <c r="AO26" s="1324"/>
      <c r="AP26" s="1324"/>
      <c r="AQ26" s="1324"/>
      <c r="AR26" s="1324"/>
      <c r="AS26" s="1324"/>
      <c r="AT26" s="1324"/>
      <c r="AU26" s="1324"/>
      <c r="AV26" s="1324"/>
      <c r="AW26" s="1324"/>
      <c r="AX26" s="1324"/>
      <c r="AY26" s="1329"/>
    </row>
    <row r="27" spans="2:51" ht="23.1" customHeight="1" x14ac:dyDescent="0.15">
      <c r="B27" s="1319"/>
      <c r="C27" s="1320"/>
      <c r="D27" s="2042" t="s">
        <v>1261</v>
      </c>
      <c r="E27" s="2043"/>
      <c r="F27" s="2043"/>
      <c r="G27" s="2043"/>
      <c r="H27" s="2043"/>
      <c r="I27" s="2043"/>
      <c r="J27" s="2043"/>
      <c r="K27" s="2043"/>
      <c r="L27" s="2044"/>
      <c r="M27" s="2045">
        <v>31.68</v>
      </c>
      <c r="N27" s="2045"/>
      <c r="O27" s="2045"/>
      <c r="P27" s="2045"/>
      <c r="Q27" s="2045"/>
      <c r="R27" s="2045"/>
      <c r="S27" s="2045">
        <v>31.68</v>
      </c>
      <c r="T27" s="2045"/>
      <c r="U27" s="2045"/>
      <c r="V27" s="2045"/>
      <c r="W27" s="2045"/>
      <c r="X27" s="2045"/>
      <c r="Y27" s="1753" t="s">
        <v>1262</v>
      </c>
      <c r="Z27" s="1754"/>
      <c r="AA27" s="1754"/>
      <c r="AB27" s="1754"/>
      <c r="AC27" s="1754"/>
      <c r="AD27" s="1754"/>
      <c r="AE27" s="1754"/>
      <c r="AF27" s="1754"/>
      <c r="AG27" s="1754"/>
      <c r="AH27" s="1754"/>
      <c r="AI27" s="1754"/>
      <c r="AJ27" s="1754"/>
      <c r="AK27" s="1754"/>
      <c r="AL27" s="1754"/>
      <c r="AM27" s="1754"/>
      <c r="AN27" s="1754"/>
      <c r="AO27" s="1754"/>
      <c r="AP27" s="1754"/>
      <c r="AQ27" s="1754"/>
      <c r="AR27" s="1754"/>
      <c r="AS27" s="1754"/>
      <c r="AT27" s="1754"/>
      <c r="AU27" s="1754"/>
      <c r="AV27" s="1754"/>
      <c r="AW27" s="1754"/>
      <c r="AX27" s="1754"/>
      <c r="AY27" s="1755"/>
    </row>
    <row r="28" spans="2:51" ht="23.1" customHeight="1" x14ac:dyDescent="0.15">
      <c r="B28" s="1319"/>
      <c r="C28" s="1320"/>
      <c r="D28" s="2047" t="s">
        <v>1263</v>
      </c>
      <c r="E28" s="2048"/>
      <c r="F28" s="2048"/>
      <c r="G28" s="2048"/>
      <c r="H28" s="2048"/>
      <c r="I28" s="2048"/>
      <c r="J28" s="2048"/>
      <c r="K28" s="2048"/>
      <c r="L28" s="2049"/>
      <c r="M28" s="1184">
        <v>38.162999999999997</v>
      </c>
      <c r="N28" s="1184"/>
      <c r="O28" s="1184"/>
      <c r="P28" s="1184"/>
      <c r="Q28" s="1184"/>
      <c r="R28" s="1184"/>
      <c r="S28" s="1184">
        <v>37.328000000000003</v>
      </c>
      <c r="T28" s="1184"/>
      <c r="U28" s="1184"/>
      <c r="V28" s="1184"/>
      <c r="W28" s="1184"/>
      <c r="X28" s="1184"/>
      <c r="Y28" s="2126"/>
      <c r="Z28" s="2127"/>
      <c r="AA28" s="2127"/>
      <c r="AB28" s="2127"/>
      <c r="AC28" s="2127"/>
      <c r="AD28" s="2127"/>
      <c r="AE28" s="2127"/>
      <c r="AF28" s="2127"/>
      <c r="AG28" s="2127"/>
      <c r="AH28" s="2127"/>
      <c r="AI28" s="2127"/>
      <c r="AJ28" s="2127"/>
      <c r="AK28" s="2127"/>
      <c r="AL28" s="2127"/>
      <c r="AM28" s="2127"/>
      <c r="AN28" s="2127"/>
      <c r="AO28" s="2127"/>
      <c r="AP28" s="2127"/>
      <c r="AQ28" s="2127"/>
      <c r="AR28" s="2127"/>
      <c r="AS28" s="2127"/>
      <c r="AT28" s="2127"/>
      <c r="AU28" s="2127"/>
      <c r="AV28" s="2127"/>
      <c r="AW28" s="2127"/>
      <c r="AX28" s="2127"/>
      <c r="AY28" s="2128"/>
    </row>
    <row r="29" spans="2:51" ht="23.1" customHeight="1" x14ac:dyDescent="0.15">
      <c r="B29" s="1319"/>
      <c r="C29" s="1320"/>
      <c r="D29" s="2123" t="s">
        <v>1264</v>
      </c>
      <c r="E29" s="2124"/>
      <c r="F29" s="2124"/>
      <c r="G29" s="2124"/>
      <c r="H29" s="2124"/>
      <c r="I29" s="2124"/>
      <c r="J29" s="2124"/>
      <c r="K29" s="2124"/>
      <c r="L29" s="2125"/>
      <c r="M29" s="1297">
        <v>28</v>
      </c>
      <c r="N29" s="1298"/>
      <c r="O29" s="1298"/>
      <c r="P29" s="1298"/>
      <c r="Q29" s="1298"/>
      <c r="R29" s="1299"/>
      <c r="S29" s="1297" t="s">
        <v>1265</v>
      </c>
      <c r="T29" s="1298"/>
      <c r="U29" s="1298"/>
      <c r="V29" s="1298"/>
      <c r="W29" s="1298"/>
      <c r="X29" s="1299"/>
      <c r="Y29" s="2126"/>
      <c r="Z29" s="2127"/>
      <c r="AA29" s="2127"/>
      <c r="AB29" s="2127"/>
      <c r="AC29" s="2127"/>
      <c r="AD29" s="2127"/>
      <c r="AE29" s="2127"/>
      <c r="AF29" s="2127"/>
      <c r="AG29" s="2127"/>
      <c r="AH29" s="2127"/>
      <c r="AI29" s="2127"/>
      <c r="AJ29" s="2127"/>
      <c r="AK29" s="2127"/>
      <c r="AL29" s="2127"/>
      <c r="AM29" s="2127"/>
      <c r="AN29" s="2127"/>
      <c r="AO29" s="2127"/>
      <c r="AP29" s="2127"/>
      <c r="AQ29" s="2127"/>
      <c r="AR29" s="2127"/>
      <c r="AS29" s="2127"/>
      <c r="AT29" s="2127"/>
      <c r="AU29" s="2127"/>
      <c r="AV29" s="2127"/>
      <c r="AW29" s="2127"/>
      <c r="AX29" s="2127"/>
      <c r="AY29" s="2128"/>
    </row>
    <row r="30" spans="2:51" ht="23.1" customHeight="1" x14ac:dyDescent="0.15">
      <c r="B30" s="1319"/>
      <c r="C30" s="1320"/>
      <c r="D30" s="2123" t="s">
        <v>1266</v>
      </c>
      <c r="E30" s="2124"/>
      <c r="F30" s="2124"/>
      <c r="G30" s="2124"/>
      <c r="H30" s="2124"/>
      <c r="I30" s="2124"/>
      <c r="J30" s="2124"/>
      <c r="K30" s="2124"/>
      <c r="L30" s="2125"/>
      <c r="M30" s="1184" t="s">
        <v>1265</v>
      </c>
      <c r="N30" s="1184"/>
      <c r="O30" s="1184"/>
      <c r="P30" s="1184"/>
      <c r="Q30" s="1184"/>
      <c r="R30" s="1184"/>
      <c r="S30" s="1184">
        <v>16.350999999999999</v>
      </c>
      <c r="T30" s="1184"/>
      <c r="U30" s="1184"/>
      <c r="V30" s="1184"/>
      <c r="W30" s="1184"/>
      <c r="X30" s="1184"/>
      <c r="Y30" s="2126"/>
      <c r="Z30" s="2127"/>
      <c r="AA30" s="2127"/>
      <c r="AB30" s="2127"/>
      <c r="AC30" s="2127"/>
      <c r="AD30" s="2127"/>
      <c r="AE30" s="2127"/>
      <c r="AF30" s="2127"/>
      <c r="AG30" s="2127"/>
      <c r="AH30" s="2127"/>
      <c r="AI30" s="2127"/>
      <c r="AJ30" s="2127"/>
      <c r="AK30" s="2127"/>
      <c r="AL30" s="2127"/>
      <c r="AM30" s="2127"/>
      <c r="AN30" s="2127"/>
      <c r="AO30" s="2127"/>
      <c r="AP30" s="2127"/>
      <c r="AQ30" s="2127"/>
      <c r="AR30" s="2127"/>
      <c r="AS30" s="2127"/>
      <c r="AT30" s="2127"/>
      <c r="AU30" s="2127"/>
      <c r="AV30" s="2127"/>
      <c r="AW30" s="2127"/>
      <c r="AX30" s="2127"/>
      <c r="AY30" s="2128"/>
    </row>
    <row r="31" spans="2:51" ht="23.1" customHeight="1" x14ac:dyDescent="0.15">
      <c r="B31" s="1319"/>
      <c r="C31" s="1320"/>
      <c r="D31" s="2123" t="s">
        <v>1267</v>
      </c>
      <c r="E31" s="2124"/>
      <c r="F31" s="2124"/>
      <c r="G31" s="2124"/>
      <c r="H31" s="2124"/>
      <c r="I31" s="2124"/>
      <c r="J31" s="2124"/>
      <c r="K31" s="2124"/>
      <c r="L31" s="2125"/>
      <c r="M31" s="1184" t="s">
        <v>1265</v>
      </c>
      <c r="N31" s="1184"/>
      <c r="O31" s="1184"/>
      <c r="P31" s="1184"/>
      <c r="Q31" s="1184"/>
      <c r="R31" s="1184"/>
      <c r="S31" s="1184">
        <v>12.484</v>
      </c>
      <c r="T31" s="1184"/>
      <c r="U31" s="1184"/>
      <c r="V31" s="1184"/>
      <c r="W31" s="1184"/>
      <c r="X31" s="1184"/>
      <c r="Y31" s="2126"/>
      <c r="Z31" s="2127"/>
      <c r="AA31" s="2127"/>
      <c r="AB31" s="2127"/>
      <c r="AC31" s="2127"/>
      <c r="AD31" s="2127"/>
      <c r="AE31" s="2127"/>
      <c r="AF31" s="2127"/>
      <c r="AG31" s="2127"/>
      <c r="AH31" s="2127"/>
      <c r="AI31" s="2127"/>
      <c r="AJ31" s="2127"/>
      <c r="AK31" s="2127"/>
      <c r="AL31" s="2127"/>
      <c r="AM31" s="2127"/>
      <c r="AN31" s="2127"/>
      <c r="AO31" s="2127"/>
      <c r="AP31" s="2127"/>
      <c r="AQ31" s="2127"/>
      <c r="AR31" s="2127"/>
      <c r="AS31" s="2127"/>
      <c r="AT31" s="2127"/>
      <c r="AU31" s="2127"/>
      <c r="AV31" s="2127"/>
      <c r="AW31" s="2127"/>
      <c r="AX31" s="2127"/>
      <c r="AY31" s="2128"/>
    </row>
    <row r="32" spans="2:51" ht="23.1" customHeight="1" x14ac:dyDescent="0.15">
      <c r="B32" s="1319"/>
      <c r="C32" s="1320"/>
      <c r="D32" s="2041"/>
      <c r="E32" s="1292"/>
      <c r="F32" s="1292"/>
      <c r="G32" s="1292"/>
      <c r="H32" s="1292"/>
      <c r="I32" s="1292"/>
      <c r="J32" s="1292"/>
      <c r="K32" s="1292"/>
      <c r="L32" s="1293"/>
      <c r="M32" s="1184"/>
      <c r="N32" s="1184"/>
      <c r="O32" s="1184"/>
      <c r="P32" s="1184"/>
      <c r="Q32" s="1184"/>
      <c r="R32" s="1184"/>
      <c r="S32" s="1184"/>
      <c r="T32" s="1184"/>
      <c r="U32" s="1184"/>
      <c r="V32" s="1184"/>
      <c r="W32" s="1184"/>
      <c r="X32" s="1184"/>
      <c r="Y32" s="2126"/>
      <c r="Z32" s="2127"/>
      <c r="AA32" s="2127"/>
      <c r="AB32" s="2127"/>
      <c r="AC32" s="2127"/>
      <c r="AD32" s="2127"/>
      <c r="AE32" s="2127"/>
      <c r="AF32" s="2127"/>
      <c r="AG32" s="2127"/>
      <c r="AH32" s="2127"/>
      <c r="AI32" s="2127"/>
      <c r="AJ32" s="2127"/>
      <c r="AK32" s="2127"/>
      <c r="AL32" s="2127"/>
      <c r="AM32" s="2127"/>
      <c r="AN32" s="2127"/>
      <c r="AO32" s="2127"/>
      <c r="AP32" s="2127"/>
      <c r="AQ32" s="2127"/>
      <c r="AR32" s="2127"/>
      <c r="AS32" s="2127"/>
      <c r="AT32" s="2127"/>
      <c r="AU32" s="2127"/>
      <c r="AV32" s="2127"/>
      <c r="AW32" s="2127"/>
      <c r="AX32" s="2127"/>
      <c r="AY32" s="2128"/>
    </row>
    <row r="33" spans="1:51" ht="23.1" customHeight="1" x14ac:dyDescent="0.15">
      <c r="B33" s="1319"/>
      <c r="C33" s="1320"/>
      <c r="D33" s="2050"/>
      <c r="E33" s="2051"/>
      <c r="F33" s="2051"/>
      <c r="G33" s="2051"/>
      <c r="H33" s="2051"/>
      <c r="I33" s="2051"/>
      <c r="J33" s="2051"/>
      <c r="K33" s="2051"/>
      <c r="L33" s="2052"/>
      <c r="M33" s="1183"/>
      <c r="N33" s="1183"/>
      <c r="O33" s="1183"/>
      <c r="P33" s="1183"/>
      <c r="Q33" s="1183"/>
      <c r="R33" s="1183"/>
      <c r="S33" s="1183"/>
      <c r="T33" s="1183"/>
      <c r="U33" s="1183"/>
      <c r="V33" s="1183"/>
      <c r="W33" s="1183"/>
      <c r="X33" s="1183"/>
      <c r="Y33" s="2126"/>
      <c r="Z33" s="2127"/>
      <c r="AA33" s="2127"/>
      <c r="AB33" s="2127"/>
      <c r="AC33" s="2127"/>
      <c r="AD33" s="2127"/>
      <c r="AE33" s="2127"/>
      <c r="AF33" s="2127"/>
      <c r="AG33" s="2127"/>
      <c r="AH33" s="2127"/>
      <c r="AI33" s="2127"/>
      <c r="AJ33" s="2127"/>
      <c r="AK33" s="2127"/>
      <c r="AL33" s="2127"/>
      <c r="AM33" s="2127"/>
      <c r="AN33" s="2127"/>
      <c r="AO33" s="2127"/>
      <c r="AP33" s="2127"/>
      <c r="AQ33" s="2127"/>
      <c r="AR33" s="2127"/>
      <c r="AS33" s="2127"/>
      <c r="AT33" s="2127"/>
      <c r="AU33" s="2127"/>
      <c r="AV33" s="2127"/>
      <c r="AW33" s="2127"/>
      <c r="AX33" s="2127"/>
      <c r="AY33" s="2128"/>
    </row>
    <row r="34" spans="1:51" ht="23.1" customHeight="1" x14ac:dyDescent="0.15">
      <c r="B34" s="1321"/>
      <c r="C34" s="1322"/>
      <c r="D34" s="1303" t="s">
        <v>21</v>
      </c>
      <c r="E34" s="1304"/>
      <c r="F34" s="1304"/>
      <c r="G34" s="1304"/>
      <c r="H34" s="1304"/>
      <c r="I34" s="1304"/>
      <c r="J34" s="1304"/>
      <c r="K34" s="1304"/>
      <c r="L34" s="1305"/>
      <c r="M34" s="2054">
        <f>SUM(M27:R33)</f>
        <v>97.842999999999989</v>
      </c>
      <c r="N34" s="2054"/>
      <c r="O34" s="2054"/>
      <c r="P34" s="2054"/>
      <c r="Q34" s="2054"/>
      <c r="R34" s="2054"/>
      <c r="S34" s="2054">
        <f>SUM(S27:X33)</f>
        <v>97.843000000000004</v>
      </c>
      <c r="T34" s="2054"/>
      <c r="U34" s="2054"/>
      <c r="V34" s="2054"/>
      <c r="W34" s="2054"/>
      <c r="X34" s="2054"/>
      <c r="Y34" s="1310"/>
      <c r="Z34" s="1311"/>
      <c r="AA34" s="1311"/>
      <c r="AB34" s="1311"/>
      <c r="AC34" s="1311"/>
      <c r="AD34" s="1311"/>
      <c r="AE34" s="1311"/>
      <c r="AF34" s="1311"/>
      <c r="AG34" s="1311"/>
      <c r="AH34" s="1311"/>
      <c r="AI34" s="1311"/>
      <c r="AJ34" s="1311"/>
      <c r="AK34" s="1311"/>
      <c r="AL34" s="1311"/>
      <c r="AM34" s="1311"/>
      <c r="AN34" s="1311"/>
      <c r="AO34" s="1311"/>
      <c r="AP34" s="1311"/>
      <c r="AQ34" s="1311"/>
      <c r="AR34" s="1311"/>
      <c r="AS34" s="1311"/>
      <c r="AT34" s="1311"/>
      <c r="AU34" s="1311"/>
      <c r="AV34" s="1311"/>
      <c r="AW34" s="1311"/>
      <c r="AX34" s="1311"/>
      <c r="AY34" s="1312"/>
    </row>
    <row r="35" spans="1:51" ht="2.95" customHeight="1" x14ac:dyDescent="0.15">
      <c r="A35" s="1"/>
      <c r="B35" s="2"/>
      <c r="C35" s="2"/>
      <c r="D35" s="120"/>
      <c r="E35" s="120"/>
      <c r="F35" s="120"/>
      <c r="G35" s="120"/>
      <c r="H35" s="120"/>
      <c r="I35" s="120"/>
      <c r="J35" s="120"/>
      <c r="K35" s="12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c r="AM35" s="120"/>
      <c r="AN35" s="120"/>
      <c r="AO35" s="120"/>
      <c r="AP35" s="120"/>
      <c r="AQ35" s="120"/>
      <c r="AR35" s="120"/>
      <c r="AS35" s="120"/>
      <c r="AT35" s="120"/>
      <c r="AU35" s="120"/>
      <c r="AV35" s="120"/>
      <c r="AW35" s="120"/>
      <c r="AX35" s="120"/>
      <c r="AY35" s="120"/>
    </row>
    <row r="36" spans="1:51" ht="2.95" customHeight="1" thickBot="1" x14ac:dyDescent="0.2">
      <c r="A36" s="1"/>
      <c r="B36" s="3"/>
      <c r="C36" s="3"/>
      <c r="D36" s="121"/>
      <c r="E36" s="121"/>
      <c r="F36" s="121"/>
      <c r="G36" s="121"/>
      <c r="H36" s="121"/>
      <c r="I36" s="121"/>
      <c r="J36" s="121"/>
      <c r="K36" s="121"/>
      <c r="L36" s="121"/>
      <c r="M36" s="121"/>
      <c r="N36" s="121"/>
      <c r="O36" s="121"/>
      <c r="P36" s="121"/>
      <c r="Q36" s="121"/>
      <c r="R36" s="121"/>
      <c r="S36" s="121"/>
      <c r="T36" s="121"/>
      <c r="U36" s="121"/>
      <c r="V36" s="121"/>
      <c r="W36" s="121"/>
      <c r="X36" s="121"/>
      <c r="Y36" s="121"/>
      <c r="Z36" s="121"/>
      <c r="AA36" s="121"/>
      <c r="AB36" s="121"/>
      <c r="AC36" s="121"/>
      <c r="AD36" s="121"/>
      <c r="AE36" s="121"/>
      <c r="AF36" s="121"/>
      <c r="AG36" s="121"/>
      <c r="AH36" s="121"/>
      <c r="AI36" s="121"/>
      <c r="AJ36" s="121"/>
      <c r="AK36" s="121"/>
      <c r="AL36" s="121"/>
      <c r="AM36" s="121"/>
      <c r="AN36" s="121"/>
      <c r="AO36" s="121"/>
      <c r="AP36" s="121"/>
      <c r="AQ36" s="121"/>
      <c r="AR36" s="121"/>
      <c r="AS36" s="121"/>
      <c r="AT36" s="121"/>
      <c r="AU36" s="121"/>
      <c r="AV36" s="121"/>
      <c r="AW36" s="121"/>
      <c r="AX36" s="121"/>
      <c r="AY36" s="121"/>
    </row>
    <row r="37" spans="1:51" ht="20.95" hidden="1" customHeight="1" x14ac:dyDescent="0.15">
      <c r="B37" s="549" t="s">
        <v>40</v>
      </c>
      <c r="C37" s="550"/>
      <c r="D37" s="553" t="s">
        <v>41</v>
      </c>
      <c r="E37" s="554"/>
      <c r="F37" s="554"/>
      <c r="G37" s="554"/>
      <c r="H37" s="554"/>
      <c r="I37" s="554"/>
      <c r="J37" s="554"/>
      <c r="K37" s="554"/>
      <c r="L37" s="554"/>
      <c r="M37" s="554"/>
      <c r="N37" s="554"/>
      <c r="O37" s="554"/>
      <c r="P37" s="554"/>
      <c r="Q37" s="554"/>
      <c r="R37" s="554"/>
      <c r="S37" s="554"/>
      <c r="T37" s="554"/>
      <c r="U37" s="554"/>
      <c r="V37" s="554"/>
      <c r="W37" s="554"/>
      <c r="X37" s="554"/>
      <c r="Y37" s="554"/>
      <c r="Z37" s="554"/>
      <c r="AA37" s="554"/>
      <c r="AB37" s="554"/>
      <c r="AC37" s="554"/>
      <c r="AD37" s="554"/>
      <c r="AE37" s="554"/>
      <c r="AF37" s="554"/>
      <c r="AG37" s="554"/>
      <c r="AH37" s="554"/>
      <c r="AI37" s="554"/>
      <c r="AJ37" s="554"/>
      <c r="AK37" s="554"/>
      <c r="AL37" s="554"/>
      <c r="AM37" s="554"/>
      <c r="AN37" s="554"/>
      <c r="AO37" s="554"/>
      <c r="AP37" s="554"/>
      <c r="AQ37" s="554"/>
      <c r="AR37" s="554"/>
      <c r="AS37" s="554"/>
      <c r="AT37" s="554"/>
      <c r="AU37" s="554"/>
      <c r="AV37" s="554"/>
      <c r="AW37" s="554"/>
      <c r="AX37" s="554"/>
      <c r="AY37" s="555"/>
    </row>
    <row r="38" spans="1:51" ht="203.25" hidden="1" customHeight="1" x14ac:dyDescent="0.15">
      <c r="B38" s="549"/>
      <c r="C38" s="550"/>
      <c r="D38" s="556" t="s">
        <v>42</v>
      </c>
      <c r="E38" s="557"/>
      <c r="F38" s="557"/>
      <c r="G38" s="557"/>
      <c r="H38" s="557"/>
      <c r="I38" s="557"/>
      <c r="J38" s="557"/>
      <c r="K38" s="557"/>
      <c r="L38" s="557"/>
      <c r="M38" s="557"/>
      <c r="N38" s="557"/>
      <c r="O38" s="557"/>
      <c r="P38" s="557"/>
      <c r="Q38" s="557"/>
      <c r="R38" s="557"/>
      <c r="S38" s="557"/>
      <c r="T38" s="557"/>
      <c r="U38" s="557"/>
      <c r="V38" s="557"/>
      <c r="W38" s="557"/>
      <c r="X38" s="557"/>
      <c r="Y38" s="557"/>
      <c r="Z38" s="557"/>
      <c r="AA38" s="557"/>
      <c r="AB38" s="557"/>
      <c r="AC38" s="557"/>
      <c r="AD38" s="557"/>
      <c r="AE38" s="557"/>
      <c r="AF38" s="557"/>
      <c r="AG38" s="557"/>
      <c r="AH38" s="557"/>
      <c r="AI38" s="557"/>
      <c r="AJ38" s="557"/>
      <c r="AK38" s="557"/>
      <c r="AL38" s="557"/>
      <c r="AM38" s="557"/>
      <c r="AN38" s="557"/>
      <c r="AO38" s="557"/>
      <c r="AP38" s="557"/>
      <c r="AQ38" s="557"/>
      <c r="AR38" s="557"/>
      <c r="AS38" s="557"/>
      <c r="AT38" s="557"/>
      <c r="AU38" s="557"/>
      <c r="AV38" s="557"/>
      <c r="AW38" s="557"/>
      <c r="AX38" s="557"/>
      <c r="AY38" s="558"/>
    </row>
    <row r="39" spans="1:51" ht="20.3" hidden="1" customHeight="1" x14ac:dyDescent="0.15">
      <c r="B39" s="549"/>
      <c r="C39" s="550"/>
      <c r="D39" s="559" t="s">
        <v>43</v>
      </c>
      <c r="E39" s="560"/>
      <c r="F39" s="560"/>
      <c r="G39" s="560"/>
      <c r="H39" s="560"/>
      <c r="I39" s="560"/>
      <c r="J39" s="560"/>
      <c r="K39" s="560"/>
      <c r="L39" s="560"/>
      <c r="M39" s="560"/>
      <c r="N39" s="560"/>
      <c r="O39" s="560"/>
      <c r="P39" s="560"/>
      <c r="Q39" s="560"/>
      <c r="R39" s="560"/>
      <c r="S39" s="560"/>
      <c r="T39" s="560"/>
      <c r="U39" s="560"/>
      <c r="V39" s="560"/>
      <c r="W39" s="560"/>
      <c r="X39" s="560"/>
      <c r="Y39" s="560"/>
      <c r="Z39" s="560"/>
      <c r="AA39" s="560"/>
      <c r="AB39" s="560"/>
      <c r="AC39" s="560"/>
      <c r="AD39" s="560"/>
      <c r="AE39" s="560"/>
      <c r="AF39" s="560"/>
      <c r="AG39" s="560"/>
      <c r="AH39" s="560"/>
      <c r="AI39" s="560"/>
      <c r="AJ39" s="560"/>
      <c r="AK39" s="560"/>
      <c r="AL39" s="560"/>
      <c r="AM39" s="560"/>
      <c r="AN39" s="560"/>
      <c r="AO39" s="560"/>
      <c r="AP39" s="560"/>
      <c r="AQ39" s="560"/>
      <c r="AR39" s="560"/>
      <c r="AS39" s="560"/>
      <c r="AT39" s="560"/>
      <c r="AU39" s="560"/>
      <c r="AV39" s="560"/>
      <c r="AW39" s="560"/>
      <c r="AX39" s="560"/>
      <c r="AY39" s="561"/>
    </row>
    <row r="40" spans="1:51" ht="100.5" hidden="1" customHeight="1" thickBot="1" x14ac:dyDescent="0.2">
      <c r="B40" s="551"/>
      <c r="C40" s="552"/>
      <c r="D40" s="562"/>
      <c r="E40" s="563"/>
      <c r="F40" s="563"/>
      <c r="G40" s="563"/>
      <c r="H40" s="563"/>
      <c r="I40" s="563"/>
      <c r="J40" s="563"/>
      <c r="K40" s="563"/>
      <c r="L40" s="563"/>
      <c r="M40" s="563"/>
      <c r="N40" s="563"/>
      <c r="O40" s="563"/>
      <c r="P40" s="563"/>
      <c r="Q40" s="563"/>
      <c r="R40" s="563"/>
      <c r="S40" s="563"/>
      <c r="T40" s="563"/>
      <c r="U40" s="563"/>
      <c r="V40" s="563"/>
      <c r="W40" s="563"/>
      <c r="X40" s="563"/>
      <c r="Y40" s="563"/>
      <c r="Z40" s="563"/>
      <c r="AA40" s="563"/>
      <c r="AB40" s="563"/>
      <c r="AC40" s="563"/>
      <c r="AD40" s="563"/>
      <c r="AE40" s="563"/>
      <c r="AF40" s="563"/>
      <c r="AG40" s="563"/>
      <c r="AH40" s="563"/>
      <c r="AI40" s="563"/>
      <c r="AJ40" s="563"/>
      <c r="AK40" s="563"/>
      <c r="AL40" s="563"/>
      <c r="AM40" s="563"/>
      <c r="AN40" s="563"/>
      <c r="AO40" s="563"/>
      <c r="AP40" s="563"/>
      <c r="AQ40" s="563"/>
      <c r="AR40" s="563"/>
      <c r="AS40" s="563"/>
      <c r="AT40" s="563"/>
      <c r="AU40" s="563"/>
      <c r="AV40" s="563"/>
      <c r="AW40" s="563"/>
      <c r="AX40" s="563"/>
      <c r="AY40" s="564"/>
    </row>
    <row r="41" spans="1:51" ht="20.95" hidden="1" customHeight="1" x14ac:dyDescent="0.15">
      <c r="A41" s="4"/>
      <c r="B41" s="5"/>
      <c r="C41" s="6"/>
      <c r="D41" s="596" t="s">
        <v>44</v>
      </c>
      <c r="E41" s="597"/>
      <c r="F41" s="597"/>
      <c r="G41" s="597"/>
      <c r="H41" s="597"/>
      <c r="I41" s="597"/>
      <c r="J41" s="597"/>
      <c r="K41" s="597"/>
      <c r="L41" s="597"/>
      <c r="M41" s="597"/>
      <c r="N41" s="597"/>
      <c r="O41" s="597"/>
      <c r="P41" s="597"/>
      <c r="Q41" s="597"/>
      <c r="R41" s="597"/>
      <c r="S41" s="597"/>
      <c r="T41" s="597"/>
      <c r="U41" s="597"/>
      <c r="V41" s="597"/>
      <c r="W41" s="597"/>
      <c r="X41" s="597"/>
      <c r="Y41" s="597"/>
      <c r="Z41" s="597"/>
      <c r="AA41" s="597"/>
      <c r="AB41" s="597"/>
      <c r="AC41" s="597"/>
      <c r="AD41" s="597"/>
      <c r="AE41" s="597"/>
      <c r="AF41" s="597"/>
      <c r="AG41" s="597"/>
      <c r="AH41" s="597"/>
      <c r="AI41" s="597"/>
      <c r="AJ41" s="597"/>
      <c r="AK41" s="597"/>
      <c r="AL41" s="597"/>
      <c r="AM41" s="597"/>
      <c r="AN41" s="597"/>
      <c r="AO41" s="597"/>
      <c r="AP41" s="597"/>
      <c r="AQ41" s="597"/>
      <c r="AR41" s="597"/>
      <c r="AS41" s="597"/>
      <c r="AT41" s="597"/>
      <c r="AU41" s="597"/>
      <c r="AV41" s="597"/>
      <c r="AW41" s="597"/>
      <c r="AX41" s="597"/>
      <c r="AY41" s="598"/>
    </row>
    <row r="42" spans="1:51" ht="136" hidden="1" customHeight="1" x14ac:dyDescent="0.15">
      <c r="A42" s="4"/>
      <c r="B42" s="7"/>
      <c r="C42" s="8"/>
      <c r="D42" s="599"/>
      <c r="E42" s="600"/>
      <c r="F42" s="600"/>
      <c r="G42" s="600"/>
      <c r="H42" s="600"/>
      <c r="I42" s="600"/>
      <c r="J42" s="600"/>
      <c r="K42" s="600"/>
      <c r="L42" s="600"/>
      <c r="M42" s="600"/>
      <c r="N42" s="600"/>
      <c r="O42" s="600"/>
      <c r="P42" s="600"/>
      <c r="Q42" s="600"/>
      <c r="R42" s="600"/>
      <c r="S42" s="600"/>
      <c r="T42" s="600"/>
      <c r="U42" s="600"/>
      <c r="V42" s="600"/>
      <c r="W42" s="600"/>
      <c r="X42" s="600"/>
      <c r="Y42" s="600"/>
      <c r="Z42" s="600"/>
      <c r="AA42" s="600"/>
      <c r="AB42" s="600"/>
      <c r="AC42" s="600"/>
      <c r="AD42" s="600"/>
      <c r="AE42" s="600"/>
      <c r="AF42" s="600"/>
      <c r="AG42" s="600"/>
      <c r="AH42" s="600"/>
      <c r="AI42" s="600"/>
      <c r="AJ42" s="600"/>
      <c r="AK42" s="600"/>
      <c r="AL42" s="600"/>
      <c r="AM42" s="600"/>
      <c r="AN42" s="600"/>
      <c r="AO42" s="600"/>
      <c r="AP42" s="600"/>
      <c r="AQ42" s="600"/>
      <c r="AR42" s="600"/>
      <c r="AS42" s="600"/>
      <c r="AT42" s="600"/>
      <c r="AU42" s="600"/>
      <c r="AV42" s="600"/>
      <c r="AW42" s="600"/>
      <c r="AX42" s="600"/>
      <c r="AY42" s="601"/>
    </row>
    <row r="43" spans="1:51" ht="20.95" customHeight="1" x14ac:dyDescent="0.15">
      <c r="A43" s="4"/>
      <c r="B43" s="602" t="s">
        <v>45</v>
      </c>
      <c r="C43" s="603"/>
      <c r="D43" s="603"/>
      <c r="E43" s="603"/>
      <c r="F43" s="603"/>
      <c r="G43" s="603"/>
      <c r="H43" s="603"/>
      <c r="I43" s="603"/>
      <c r="J43" s="603"/>
      <c r="K43" s="603"/>
      <c r="L43" s="603"/>
      <c r="M43" s="603"/>
      <c r="N43" s="603"/>
      <c r="O43" s="603"/>
      <c r="P43" s="603"/>
      <c r="Q43" s="603"/>
      <c r="R43" s="603"/>
      <c r="S43" s="603"/>
      <c r="T43" s="603"/>
      <c r="U43" s="603"/>
      <c r="V43" s="603"/>
      <c r="W43" s="603"/>
      <c r="X43" s="603"/>
      <c r="Y43" s="603"/>
      <c r="Z43" s="603"/>
      <c r="AA43" s="603"/>
      <c r="AB43" s="603"/>
      <c r="AC43" s="603"/>
      <c r="AD43" s="603"/>
      <c r="AE43" s="603"/>
      <c r="AF43" s="603"/>
      <c r="AG43" s="603"/>
      <c r="AH43" s="603"/>
      <c r="AI43" s="603"/>
      <c r="AJ43" s="603"/>
      <c r="AK43" s="603"/>
      <c r="AL43" s="603"/>
      <c r="AM43" s="603"/>
      <c r="AN43" s="603"/>
      <c r="AO43" s="603"/>
      <c r="AP43" s="603"/>
      <c r="AQ43" s="603"/>
      <c r="AR43" s="603"/>
      <c r="AS43" s="603"/>
      <c r="AT43" s="603"/>
      <c r="AU43" s="603"/>
      <c r="AV43" s="603"/>
      <c r="AW43" s="603"/>
      <c r="AX43" s="603"/>
      <c r="AY43" s="604"/>
    </row>
    <row r="44" spans="1:51" ht="20.95" customHeight="1" x14ac:dyDescent="0.15">
      <c r="A44" s="4"/>
      <c r="B44" s="7"/>
      <c r="C44" s="8"/>
      <c r="D44" s="605" t="s">
        <v>46</v>
      </c>
      <c r="E44" s="606"/>
      <c r="F44" s="606"/>
      <c r="G44" s="606"/>
      <c r="H44" s="607" t="s">
        <v>47</v>
      </c>
      <c r="I44" s="606"/>
      <c r="J44" s="606"/>
      <c r="K44" s="606"/>
      <c r="L44" s="606"/>
      <c r="M44" s="606"/>
      <c r="N44" s="606"/>
      <c r="O44" s="606"/>
      <c r="P44" s="606"/>
      <c r="Q44" s="606"/>
      <c r="R44" s="606"/>
      <c r="S44" s="606"/>
      <c r="T44" s="606"/>
      <c r="U44" s="606"/>
      <c r="V44" s="606"/>
      <c r="W44" s="606"/>
      <c r="X44" s="606"/>
      <c r="Y44" s="606"/>
      <c r="Z44" s="606"/>
      <c r="AA44" s="606"/>
      <c r="AB44" s="606"/>
      <c r="AC44" s="606"/>
      <c r="AD44" s="606"/>
      <c r="AE44" s="606"/>
      <c r="AF44" s="606"/>
      <c r="AG44" s="608"/>
      <c r="AH44" s="607" t="s">
        <v>48</v>
      </c>
      <c r="AI44" s="606"/>
      <c r="AJ44" s="606"/>
      <c r="AK44" s="606"/>
      <c r="AL44" s="606"/>
      <c r="AM44" s="606"/>
      <c r="AN44" s="606"/>
      <c r="AO44" s="606"/>
      <c r="AP44" s="606"/>
      <c r="AQ44" s="606"/>
      <c r="AR44" s="606"/>
      <c r="AS44" s="606"/>
      <c r="AT44" s="606"/>
      <c r="AU44" s="606"/>
      <c r="AV44" s="606"/>
      <c r="AW44" s="606"/>
      <c r="AX44" s="606"/>
      <c r="AY44" s="609"/>
    </row>
    <row r="45" spans="1:51" ht="26.2" customHeight="1" x14ac:dyDescent="0.15">
      <c r="A45" s="4"/>
      <c r="B45" s="565" t="s">
        <v>49</v>
      </c>
      <c r="C45" s="566"/>
      <c r="D45" s="1758" t="s">
        <v>838</v>
      </c>
      <c r="E45" s="572"/>
      <c r="F45" s="572"/>
      <c r="G45" s="573"/>
      <c r="H45" s="574" t="s">
        <v>51</v>
      </c>
      <c r="I45" s="572"/>
      <c r="J45" s="572"/>
      <c r="K45" s="572"/>
      <c r="L45" s="572"/>
      <c r="M45" s="572"/>
      <c r="N45" s="572"/>
      <c r="O45" s="572"/>
      <c r="P45" s="572"/>
      <c r="Q45" s="572"/>
      <c r="R45" s="572"/>
      <c r="S45" s="572"/>
      <c r="T45" s="572"/>
      <c r="U45" s="572"/>
      <c r="V45" s="572"/>
      <c r="W45" s="572"/>
      <c r="X45" s="572"/>
      <c r="Y45" s="572"/>
      <c r="Z45" s="572"/>
      <c r="AA45" s="572"/>
      <c r="AB45" s="572"/>
      <c r="AC45" s="572"/>
      <c r="AD45" s="572"/>
      <c r="AE45" s="572"/>
      <c r="AF45" s="572"/>
      <c r="AG45" s="573"/>
      <c r="AH45" s="2129" t="s">
        <v>1268</v>
      </c>
      <c r="AI45" s="1345"/>
      <c r="AJ45" s="1345"/>
      <c r="AK45" s="1345"/>
      <c r="AL45" s="1345"/>
      <c r="AM45" s="1345"/>
      <c r="AN45" s="1345"/>
      <c r="AO45" s="1345"/>
      <c r="AP45" s="1345"/>
      <c r="AQ45" s="1345"/>
      <c r="AR45" s="1345"/>
      <c r="AS45" s="1345"/>
      <c r="AT45" s="1345"/>
      <c r="AU45" s="1345"/>
      <c r="AV45" s="1345"/>
      <c r="AW45" s="1345"/>
      <c r="AX45" s="1345"/>
      <c r="AY45" s="1346"/>
    </row>
    <row r="46" spans="1:51" ht="33.4" customHeight="1" x14ac:dyDescent="0.15">
      <c r="A46" s="4"/>
      <c r="B46" s="567"/>
      <c r="C46" s="568"/>
      <c r="D46" s="1760" t="s">
        <v>838</v>
      </c>
      <c r="E46" s="585"/>
      <c r="F46" s="585"/>
      <c r="G46" s="586"/>
      <c r="H46" s="587" t="s">
        <v>52</v>
      </c>
      <c r="I46" s="588"/>
      <c r="J46" s="588"/>
      <c r="K46" s="588"/>
      <c r="L46" s="588"/>
      <c r="M46" s="588"/>
      <c r="N46" s="588"/>
      <c r="O46" s="588"/>
      <c r="P46" s="588"/>
      <c r="Q46" s="588"/>
      <c r="R46" s="588"/>
      <c r="S46" s="588"/>
      <c r="T46" s="588"/>
      <c r="U46" s="588"/>
      <c r="V46" s="588"/>
      <c r="W46" s="588"/>
      <c r="X46" s="588"/>
      <c r="Y46" s="588"/>
      <c r="Z46" s="588"/>
      <c r="AA46" s="588"/>
      <c r="AB46" s="588"/>
      <c r="AC46" s="588"/>
      <c r="AD46" s="588"/>
      <c r="AE46" s="588"/>
      <c r="AF46" s="588"/>
      <c r="AG46" s="589"/>
      <c r="AH46" s="1347"/>
      <c r="AI46" s="1348"/>
      <c r="AJ46" s="1348"/>
      <c r="AK46" s="1348"/>
      <c r="AL46" s="1348"/>
      <c r="AM46" s="1348"/>
      <c r="AN46" s="1348"/>
      <c r="AO46" s="1348"/>
      <c r="AP46" s="1348"/>
      <c r="AQ46" s="1348"/>
      <c r="AR46" s="1348"/>
      <c r="AS46" s="1348"/>
      <c r="AT46" s="1348"/>
      <c r="AU46" s="1348"/>
      <c r="AV46" s="1348"/>
      <c r="AW46" s="1348"/>
      <c r="AX46" s="1348"/>
      <c r="AY46" s="1349"/>
    </row>
    <row r="47" spans="1:51" ht="26.2" customHeight="1" x14ac:dyDescent="0.15">
      <c r="A47" s="4"/>
      <c r="B47" s="569"/>
      <c r="C47" s="570"/>
      <c r="D47" s="590" t="s">
        <v>838</v>
      </c>
      <c r="E47" s="591"/>
      <c r="F47" s="591"/>
      <c r="G47" s="592"/>
      <c r="H47" s="593" t="s">
        <v>738</v>
      </c>
      <c r="I47" s="594"/>
      <c r="J47" s="594"/>
      <c r="K47" s="594"/>
      <c r="L47" s="594"/>
      <c r="M47" s="594"/>
      <c r="N47" s="594"/>
      <c r="O47" s="594"/>
      <c r="P47" s="594"/>
      <c r="Q47" s="594"/>
      <c r="R47" s="594"/>
      <c r="S47" s="594"/>
      <c r="T47" s="594"/>
      <c r="U47" s="594"/>
      <c r="V47" s="594"/>
      <c r="W47" s="594"/>
      <c r="X47" s="594"/>
      <c r="Y47" s="594"/>
      <c r="Z47" s="594"/>
      <c r="AA47" s="594"/>
      <c r="AB47" s="594"/>
      <c r="AC47" s="594"/>
      <c r="AD47" s="594"/>
      <c r="AE47" s="594"/>
      <c r="AF47" s="594"/>
      <c r="AG47" s="595"/>
      <c r="AH47" s="1350"/>
      <c r="AI47" s="1351"/>
      <c r="AJ47" s="1351"/>
      <c r="AK47" s="1351"/>
      <c r="AL47" s="1351"/>
      <c r="AM47" s="1351"/>
      <c r="AN47" s="1351"/>
      <c r="AO47" s="1351"/>
      <c r="AP47" s="1351"/>
      <c r="AQ47" s="1351"/>
      <c r="AR47" s="1351"/>
      <c r="AS47" s="1351"/>
      <c r="AT47" s="1351"/>
      <c r="AU47" s="1351"/>
      <c r="AV47" s="1351"/>
      <c r="AW47" s="1351"/>
      <c r="AX47" s="1351"/>
      <c r="AY47" s="1352"/>
    </row>
    <row r="48" spans="1:51" ht="26.2" customHeight="1" x14ac:dyDescent="0.15">
      <c r="A48" s="4"/>
      <c r="B48" s="567" t="s">
        <v>53</v>
      </c>
      <c r="C48" s="568"/>
      <c r="D48" s="626" t="s">
        <v>964</v>
      </c>
      <c r="E48" s="611"/>
      <c r="F48" s="611"/>
      <c r="G48" s="612"/>
      <c r="H48" s="574" t="s">
        <v>54</v>
      </c>
      <c r="I48" s="572"/>
      <c r="J48" s="572"/>
      <c r="K48" s="572"/>
      <c r="L48" s="572"/>
      <c r="M48" s="572"/>
      <c r="N48" s="572"/>
      <c r="O48" s="572"/>
      <c r="P48" s="572"/>
      <c r="Q48" s="572"/>
      <c r="R48" s="572"/>
      <c r="S48" s="572"/>
      <c r="T48" s="572"/>
      <c r="U48" s="572"/>
      <c r="V48" s="572"/>
      <c r="W48" s="572"/>
      <c r="X48" s="572"/>
      <c r="Y48" s="572"/>
      <c r="Z48" s="572"/>
      <c r="AA48" s="572"/>
      <c r="AB48" s="572"/>
      <c r="AC48" s="572"/>
      <c r="AD48" s="572"/>
      <c r="AE48" s="572"/>
      <c r="AF48" s="572"/>
      <c r="AG48" s="573"/>
      <c r="AH48" s="613"/>
      <c r="AI48" s="614"/>
      <c r="AJ48" s="614"/>
      <c r="AK48" s="614"/>
      <c r="AL48" s="614"/>
      <c r="AM48" s="614"/>
      <c r="AN48" s="614"/>
      <c r="AO48" s="614"/>
      <c r="AP48" s="614"/>
      <c r="AQ48" s="614"/>
      <c r="AR48" s="614"/>
      <c r="AS48" s="614"/>
      <c r="AT48" s="614"/>
      <c r="AU48" s="614"/>
      <c r="AV48" s="614"/>
      <c r="AW48" s="614"/>
      <c r="AX48" s="614"/>
      <c r="AY48" s="615"/>
    </row>
    <row r="49" spans="1:51" ht="26.2" customHeight="1" x14ac:dyDescent="0.15">
      <c r="A49" s="4"/>
      <c r="B49" s="567"/>
      <c r="C49" s="568"/>
      <c r="D49" s="622" t="s">
        <v>964</v>
      </c>
      <c r="E49" s="623"/>
      <c r="F49" s="623"/>
      <c r="G49" s="624"/>
      <c r="H49" s="625" t="s">
        <v>739</v>
      </c>
      <c r="I49" s="585"/>
      <c r="J49" s="585"/>
      <c r="K49" s="585"/>
      <c r="L49" s="585"/>
      <c r="M49" s="585"/>
      <c r="N49" s="585"/>
      <c r="O49" s="585"/>
      <c r="P49" s="585"/>
      <c r="Q49" s="585"/>
      <c r="R49" s="585"/>
      <c r="S49" s="585"/>
      <c r="T49" s="585"/>
      <c r="U49" s="585"/>
      <c r="V49" s="585"/>
      <c r="W49" s="585"/>
      <c r="X49" s="585"/>
      <c r="Y49" s="585"/>
      <c r="Z49" s="585"/>
      <c r="AA49" s="585"/>
      <c r="AB49" s="585"/>
      <c r="AC49" s="585"/>
      <c r="AD49" s="585"/>
      <c r="AE49" s="585"/>
      <c r="AF49" s="585"/>
      <c r="AG49" s="586"/>
      <c r="AH49" s="616"/>
      <c r="AI49" s="617"/>
      <c r="AJ49" s="617"/>
      <c r="AK49" s="617"/>
      <c r="AL49" s="617"/>
      <c r="AM49" s="617"/>
      <c r="AN49" s="617"/>
      <c r="AO49" s="617"/>
      <c r="AP49" s="617"/>
      <c r="AQ49" s="617"/>
      <c r="AR49" s="617"/>
      <c r="AS49" s="617"/>
      <c r="AT49" s="617"/>
      <c r="AU49" s="617"/>
      <c r="AV49" s="617"/>
      <c r="AW49" s="617"/>
      <c r="AX49" s="617"/>
      <c r="AY49" s="618"/>
    </row>
    <row r="50" spans="1:51" ht="26.2" customHeight="1" x14ac:dyDescent="0.15">
      <c r="A50" s="4"/>
      <c r="B50" s="567"/>
      <c r="C50" s="568"/>
      <c r="D50" s="622" t="s">
        <v>838</v>
      </c>
      <c r="E50" s="623"/>
      <c r="F50" s="623"/>
      <c r="G50" s="624"/>
      <c r="H50" s="625" t="s">
        <v>55</v>
      </c>
      <c r="I50" s="585"/>
      <c r="J50" s="585"/>
      <c r="K50" s="585"/>
      <c r="L50" s="585"/>
      <c r="M50" s="585"/>
      <c r="N50" s="585"/>
      <c r="O50" s="585"/>
      <c r="P50" s="585"/>
      <c r="Q50" s="585"/>
      <c r="R50" s="585"/>
      <c r="S50" s="585"/>
      <c r="T50" s="585"/>
      <c r="U50" s="585"/>
      <c r="V50" s="585"/>
      <c r="W50" s="585"/>
      <c r="X50" s="585"/>
      <c r="Y50" s="585"/>
      <c r="Z50" s="585"/>
      <c r="AA50" s="585"/>
      <c r="AB50" s="585"/>
      <c r="AC50" s="585"/>
      <c r="AD50" s="585"/>
      <c r="AE50" s="585"/>
      <c r="AF50" s="585"/>
      <c r="AG50" s="586"/>
      <c r="AH50" s="616"/>
      <c r="AI50" s="617"/>
      <c r="AJ50" s="617"/>
      <c r="AK50" s="617"/>
      <c r="AL50" s="617"/>
      <c r="AM50" s="617"/>
      <c r="AN50" s="617"/>
      <c r="AO50" s="617"/>
      <c r="AP50" s="617"/>
      <c r="AQ50" s="617"/>
      <c r="AR50" s="617"/>
      <c r="AS50" s="617"/>
      <c r="AT50" s="617"/>
      <c r="AU50" s="617"/>
      <c r="AV50" s="617"/>
      <c r="AW50" s="617"/>
      <c r="AX50" s="617"/>
      <c r="AY50" s="618"/>
    </row>
    <row r="51" spans="1:51" ht="26.2" customHeight="1" x14ac:dyDescent="0.15">
      <c r="A51" s="4"/>
      <c r="B51" s="567"/>
      <c r="C51" s="568"/>
      <c r="D51" s="622" t="s">
        <v>838</v>
      </c>
      <c r="E51" s="623"/>
      <c r="F51" s="623"/>
      <c r="G51" s="624"/>
      <c r="H51" s="625" t="s">
        <v>56</v>
      </c>
      <c r="I51" s="585"/>
      <c r="J51" s="585"/>
      <c r="K51" s="585"/>
      <c r="L51" s="585"/>
      <c r="M51" s="585"/>
      <c r="N51" s="585"/>
      <c r="O51" s="585"/>
      <c r="P51" s="585"/>
      <c r="Q51" s="585"/>
      <c r="R51" s="585"/>
      <c r="S51" s="585"/>
      <c r="T51" s="585"/>
      <c r="U51" s="585"/>
      <c r="V51" s="585"/>
      <c r="W51" s="585"/>
      <c r="X51" s="585"/>
      <c r="Y51" s="585"/>
      <c r="Z51" s="585"/>
      <c r="AA51" s="585"/>
      <c r="AB51" s="585"/>
      <c r="AC51" s="585"/>
      <c r="AD51" s="585"/>
      <c r="AE51" s="585"/>
      <c r="AF51" s="585"/>
      <c r="AG51" s="586"/>
      <c r="AH51" s="616"/>
      <c r="AI51" s="617"/>
      <c r="AJ51" s="617"/>
      <c r="AK51" s="617"/>
      <c r="AL51" s="617"/>
      <c r="AM51" s="617"/>
      <c r="AN51" s="617"/>
      <c r="AO51" s="617"/>
      <c r="AP51" s="617"/>
      <c r="AQ51" s="617"/>
      <c r="AR51" s="617"/>
      <c r="AS51" s="617"/>
      <c r="AT51" s="617"/>
      <c r="AU51" s="617"/>
      <c r="AV51" s="617"/>
      <c r="AW51" s="617"/>
      <c r="AX51" s="617"/>
      <c r="AY51" s="618"/>
    </row>
    <row r="52" spans="1:51" ht="26.2" customHeight="1" x14ac:dyDescent="0.15">
      <c r="A52" s="4"/>
      <c r="B52" s="569"/>
      <c r="C52" s="570"/>
      <c r="D52" s="590" t="s">
        <v>838</v>
      </c>
      <c r="E52" s="591"/>
      <c r="F52" s="591"/>
      <c r="G52" s="592"/>
      <c r="H52" s="593" t="s">
        <v>57</v>
      </c>
      <c r="I52" s="594"/>
      <c r="J52" s="594"/>
      <c r="K52" s="594"/>
      <c r="L52" s="594"/>
      <c r="M52" s="594"/>
      <c r="N52" s="594"/>
      <c r="O52" s="594"/>
      <c r="P52" s="594"/>
      <c r="Q52" s="594"/>
      <c r="R52" s="594"/>
      <c r="S52" s="594"/>
      <c r="T52" s="594"/>
      <c r="U52" s="594"/>
      <c r="V52" s="594"/>
      <c r="W52" s="594"/>
      <c r="X52" s="594"/>
      <c r="Y52" s="594"/>
      <c r="Z52" s="594"/>
      <c r="AA52" s="594"/>
      <c r="AB52" s="594"/>
      <c r="AC52" s="594"/>
      <c r="AD52" s="594"/>
      <c r="AE52" s="594"/>
      <c r="AF52" s="594"/>
      <c r="AG52" s="595"/>
      <c r="AH52" s="619"/>
      <c r="AI52" s="620"/>
      <c r="AJ52" s="620"/>
      <c r="AK52" s="620"/>
      <c r="AL52" s="620"/>
      <c r="AM52" s="620"/>
      <c r="AN52" s="620"/>
      <c r="AO52" s="620"/>
      <c r="AP52" s="620"/>
      <c r="AQ52" s="620"/>
      <c r="AR52" s="620"/>
      <c r="AS52" s="620"/>
      <c r="AT52" s="620"/>
      <c r="AU52" s="620"/>
      <c r="AV52" s="620"/>
      <c r="AW52" s="620"/>
      <c r="AX52" s="620"/>
      <c r="AY52" s="621"/>
    </row>
    <row r="53" spans="1:51" ht="26.2" customHeight="1" x14ac:dyDescent="0.15">
      <c r="A53" s="4"/>
      <c r="B53" s="565" t="s">
        <v>58</v>
      </c>
      <c r="C53" s="566"/>
      <c r="D53" s="626" t="s">
        <v>838</v>
      </c>
      <c r="E53" s="611"/>
      <c r="F53" s="611"/>
      <c r="G53" s="612"/>
      <c r="H53" s="574" t="s">
        <v>59</v>
      </c>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3"/>
      <c r="AH53" s="613"/>
      <c r="AI53" s="614"/>
      <c r="AJ53" s="614"/>
      <c r="AK53" s="614"/>
      <c r="AL53" s="614"/>
      <c r="AM53" s="614"/>
      <c r="AN53" s="614"/>
      <c r="AO53" s="614"/>
      <c r="AP53" s="614"/>
      <c r="AQ53" s="614"/>
      <c r="AR53" s="614"/>
      <c r="AS53" s="614"/>
      <c r="AT53" s="614"/>
      <c r="AU53" s="614"/>
      <c r="AV53" s="614"/>
      <c r="AW53" s="614"/>
      <c r="AX53" s="614"/>
      <c r="AY53" s="615"/>
    </row>
    <row r="54" spans="1:51" ht="26.2" customHeight="1" x14ac:dyDescent="0.15">
      <c r="A54" s="4"/>
      <c r="B54" s="567"/>
      <c r="C54" s="568"/>
      <c r="D54" s="627" t="s">
        <v>838</v>
      </c>
      <c r="E54" s="1371"/>
      <c r="F54" s="1371"/>
      <c r="G54" s="1372"/>
      <c r="H54" s="625" t="s">
        <v>60</v>
      </c>
      <c r="I54" s="585"/>
      <c r="J54" s="585"/>
      <c r="K54" s="585"/>
      <c r="L54" s="585"/>
      <c r="M54" s="585"/>
      <c r="N54" s="585"/>
      <c r="O54" s="585"/>
      <c r="P54" s="585"/>
      <c r="Q54" s="585"/>
      <c r="R54" s="585"/>
      <c r="S54" s="585"/>
      <c r="T54" s="585"/>
      <c r="U54" s="585"/>
      <c r="V54" s="585"/>
      <c r="W54" s="585"/>
      <c r="X54" s="585"/>
      <c r="Y54" s="585"/>
      <c r="Z54" s="585"/>
      <c r="AA54" s="585"/>
      <c r="AB54" s="585"/>
      <c r="AC54" s="585"/>
      <c r="AD54" s="585"/>
      <c r="AE54" s="585"/>
      <c r="AF54" s="585"/>
      <c r="AG54" s="586"/>
      <c r="AH54" s="616"/>
      <c r="AI54" s="617"/>
      <c r="AJ54" s="617"/>
      <c r="AK54" s="617"/>
      <c r="AL54" s="617"/>
      <c r="AM54" s="617"/>
      <c r="AN54" s="617"/>
      <c r="AO54" s="617"/>
      <c r="AP54" s="617"/>
      <c r="AQ54" s="617"/>
      <c r="AR54" s="617"/>
      <c r="AS54" s="617"/>
      <c r="AT54" s="617"/>
      <c r="AU54" s="617"/>
      <c r="AV54" s="617"/>
      <c r="AW54" s="617"/>
      <c r="AX54" s="617"/>
      <c r="AY54" s="618"/>
    </row>
    <row r="55" spans="1:51" ht="26.2" customHeight="1" x14ac:dyDescent="0.15">
      <c r="A55" s="4"/>
      <c r="B55" s="567"/>
      <c r="C55" s="568"/>
      <c r="D55" s="622" t="s">
        <v>964</v>
      </c>
      <c r="E55" s="623"/>
      <c r="F55" s="623"/>
      <c r="G55" s="624"/>
      <c r="H55" s="625" t="s">
        <v>741</v>
      </c>
      <c r="I55" s="585"/>
      <c r="J55" s="585"/>
      <c r="K55" s="585"/>
      <c r="L55" s="585"/>
      <c r="M55" s="585"/>
      <c r="N55" s="585"/>
      <c r="O55" s="585"/>
      <c r="P55" s="585"/>
      <c r="Q55" s="585"/>
      <c r="R55" s="585"/>
      <c r="S55" s="585"/>
      <c r="T55" s="585"/>
      <c r="U55" s="585"/>
      <c r="V55" s="585"/>
      <c r="W55" s="585"/>
      <c r="X55" s="585"/>
      <c r="Y55" s="585"/>
      <c r="Z55" s="585"/>
      <c r="AA55" s="585"/>
      <c r="AB55" s="585"/>
      <c r="AC55" s="585"/>
      <c r="AD55" s="585"/>
      <c r="AE55" s="585"/>
      <c r="AF55" s="585"/>
      <c r="AG55" s="586"/>
      <c r="AH55" s="616"/>
      <c r="AI55" s="617"/>
      <c r="AJ55" s="617"/>
      <c r="AK55" s="617"/>
      <c r="AL55" s="617"/>
      <c r="AM55" s="617"/>
      <c r="AN55" s="617"/>
      <c r="AO55" s="617"/>
      <c r="AP55" s="617"/>
      <c r="AQ55" s="617"/>
      <c r="AR55" s="617"/>
      <c r="AS55" s="617"/>
      <c r="AT55" s="617"/>
      <c r="AU55" s="617"/>
      <c r="AV55" s="617"/>
      <c r="AW55" s="617"/>
      <c r="AX55" s="617"/>
      <c r="AY55" s="618"/>
    </row>
    <row r="56" spans="1:51" ht="26.2" customHeight="1" x14ac:dyDescent="0.15">
      <c r="A56" s="4"/>
      <c r="B56" s="567"/>
      <c r="C56" s="568"/>
      <c r="D56" s="628" t="s">
        <v>964</v>
      </c>
      <c r="E56" s="629"/>
      <c r="F56" s="629"/>
      <c r="G56" s="630"/>
      <c r="H56" s="631" t="s">
        <v>61</v>
      </c>
      <c r="I56" s="632"/>
      <c r="J56" s="632"/>
      <c r="K56" s="632"/>
      <c r="L56" s="632"/>
      <c r="M56" s="632"/>
      <c r="N56" s="632"/>
      <c r="O56" s="632"/>
      <c r="P56" s="632"/>
      <c r="Q56" s="632"/>
      <c r="R56" s="632"/>
      <c r="S56" s="632"/>
      <c r="T56" s="632"/>
      <c r="U56" s="632"/>
      <c r="V56" s="632"/>
      <c r="W56" s="632"/>
      <c r="X56" s="632"/>
      <c r="Y56" s="632"/>
      <c r="Z56" s="632"/>
      <c r="AA56" s="632"/>
      <c r="AB56" s="632"/>
      <c r="AC56" s="632"/>
      <c r="AD56" s="632"/>
      <c r="AE56" s="632"/>
      <c r="AF56" s="632"/>
      <c r="AG56" s="633"/>
      <c r="AH56" s="616"/>
      <c r="AI56" s="617"/>
      <c r="AJ56" s="617"/>
      <c r="AK56" s="617"/>
      <c r="AL56" s="617"/>
      <c r="AM56" s="617"/>
      <c r="AN56" s="617"/>
      <c r="AO56" s="617"/>
      <c r="AP56" s="617"/>
      <c r="AQ56" s="617"/>
      <c r="AR56" s="617"/>
      <c r="AS56" s="617"/>
      <c r="AT56" s="617"/>
      <c r="AU56" s="617"/>
      <c r="AV56" s="617"/>
      <c r="AW56" s="617"/>
      <c r="AX56" s="617"/>
      <c r="AY56" s="618"/>
    </row>
    <row r="57" spans="1:51" ht="26.2" customHeight="1" x14ac:dyDescent="0.15">
      <c r="A57" s="4"/>
      <c r="B57" s="567"/>
      <c r="C57" s="568"/>
      <c r="D57" s="1376"/>
      <c r="E57" s="635"/>
      <c r="F57" s="635"/>
      <c r="G57" s="636"/>
      <c r="H57" s="637" t="s">
        <v>62</v>
      </c>
      <c r="I57" s="638"/>
      <c r="J57" s="638"/>
      <c r="K57" s="638"/>
      <c r="L57" s="638"/>
      <c r="M57" s="638"/>
      <c r="N57" s="638"/>
      <c r="O57" s="638"/>
      <c r="P57" s="638"/>
      <c r="Q57" s="638"/>
      <c r="R57" s="638"/>
      <c r="S57" s="638"/>
      <c r="T57" s="638"/>
      <c r="U57" s="638"/>
      <c r="V57" s="639"/>
      <c r="W57" s="639"/>
      <c r="X57" s="639"/>
      <c r="Y57" s="639"/>
      <c r="Z57" s="639"/>
      <c r="AA57" s="639"/>
      <c r="AB57" s="639"/>
      <c r="AC57" s="639"/>
      <c r="AD57" s="639"/>
      <c r="AE57" s="639"/>
      <c r="AF57" s="639"/>
      <c r="AG57" s="640"/>
      <c r="AH57" s="616"/>
      <c r="AI57" s="617"/>
      <c r="AJ57" s="617"/>
      <c r="AK57" s="617"/>
      <c r="AL57" s="617"/>
      <c r="AM57" s="617"/>
      <c r="AN57" s="617"/>
      <c r="AO57" s="617"/>
      <c r="AP57" s="617"/>
      <c r="AQ57" s="617"/>
      <c r="AR57" s="617"/>
      <c r="AS57" s="617"/>
      <c r="AT57" s="617"/>
      <c r="AU57" s="617"/>
      <c r="AV57" s="617"/>
      <c r="AW57" s="617"/>
      <c r="AX57" s="617"/>
      <c r="AY57" s="618"/>
    </row>
    <row r="58" spans="1:51" ht="26.2" customHeight="1" x14ac:dyDescent="0.15">
      <c r="A58" s="4"/>
      <c r="B58" s="569"/>
      <c r="C58" s="570"/>
      <c r="D58" s="590" t="s">
        <v>964</v>
      </c>
      <c r="E58" s="591"/>
      <c r="F58" s="591"/>
      <c r="G58" s="592"/>
      <c r="H58" s="593" t="s">
        <v>63</v>
      </c>
      <c r="I58" s="594"/>
      <c r="J58" s="594"/>
      <c r="K58" s="594"/>
      <c r="L58" s="594"/>
      <c r="M58" s="594"/>
      <c r="N58" s="594"/>
      <c r="O58" s="594"/>
      <c r="P58" s="594"/>
      <c r="Q58" s="594"/>
      <c r="R58" s="594"/>
      <c r="S58" s="594"/>
      <c r="T58" s="594"/>
      <c r="U58" s="594"/>
      <c r="V58" s="594"/>
      <c r="W58" s="594"/>
      <c r="X58" s="594"/>
      <c r="Y58" s="594"/>
      <c r="Z58" s="594"/>
      <c r="AA58" s="594"/>
      <c r="AB58" s="594"/>
      <c r="AC58" s="594"/>
      <c r="AD58" s="594"/>
      <c r="AE58" s="594"/>
      <c r="AF58" s="594"/>
      <c r="AG58" s="595"/>
      <c r="AH58" s="619"/>
      <c r="AI58" s="620"/>
      <c r="AJ58" s="620"/>
      <c r="AK58" s="620"/>
      <c r="AL58" s="620"/>
      <c r="AM58" s="620"/>
      <c r="AN58" s="620"/>
      <c r="AO58" s="620"/>
      <c r="AP58" s="620"/>
      <c r="AQ58" s="620"/>
      <c r="AR58" s="620"/>
      <c r="AS58" s="620"/>
      <c r="AT58" s="620"/>
      <c r="AU58" s="620"/>
      <c r="AV58" s="620"/>
      <c r="AW58" s="620"/>
      <c r="AX58" s="620"/>
      <c r="AY58" s="621"/>
    </row>
    <row r="59" spans="1:51" ht="180" customHeight="1" thickBot="1" x14ac:dyDescent="0.2">
      <c r="A59" s="4"/>
      <c r="B59" s="659" t="s">
        <v>64</v>
      </c>
      <c r="C59" s="660"/>
      <c r="D59" s="1764" t="s">
        <v>1269</v>
      </c>
      <c r="E59" s="1765"/>
      <c r="F59" s="1765"/>
      <c r="G59" s="1765"/>
      <c r="H59" s="1765"/>
      <c r="I59" s="1765"/>
      <c r="J59" s="1765"/>
      <c r="K59" s="1765"/>
      <c r="L59" s="1765"/>
      <c r="M59" s="1765"/>
      <c r="N59" s="1765"/>
      <c r="O59" s="1765"/>
      <c r="P59" s="1765"/>
      <c r="Q59" s="1765"/>
      <c r="R59" s="1765"/>
      <c r="S59" s="1765"/>
      <c r="T59" s="1765"/>
      <c r="U59" s="1765"/>
      <c r="V59" s="1765"/>
      <c r="W59" s="1765"/>
      <c r="X59" s="1765"/>
      <c r="Y59" s="1765"/>
      <c r="Z59" s="1765"/>
      <c r="AA59" s="1765"/>
      <c r="AB59" s="1765"/>
      <c r="AC59" s="1765"/>
      <c r="AD59" s="1765"/>
      <c r="AE59" s="1765"/>
      <c r="AF59" s="1765"/>
      <c r="AG59" s="1765"/>
      <c r="AH59" s="1765"/>
      <c r="AI59" s="1765"/>
      <c r="AJ59" s="1765"/>
      <c r="AK59" s="1765"/>
      <c r="AL59" s="1765"/>
      <c r="AM59" s="1765"/>
      <c r="AN59" s="1765"/>
      <c r="AO59" s="1765"/>
      <c r="AP59" s="1765"/>
      <c r="AQ59" s="1765"/>
      <c r="AR59" s="1765"/>
      <c r="AS59" s="1765"/>
      <c r="AT59" s="1765"/>
      <c r="AU59" s="1765"/>
      <c r="AV59" s="1765"/>
      <c r="AW59" s="1765"/>
      <c r="AX59" s="1765"/>
      <c r="AY59" s="1766"/>
    </row>
    <row r="60" spans="1:51" ht="20.95" hidden="1" customHeight="1" x14ac:dyDescent="0.15">
      <c r="A60" s="4"/>
      <c r="B60" s="7"/>
      <c r="C60" s="8"/>
      <c r="D60" s="553" t="s">
        <v>65</v>
      </c>
      <c r="E60" s="554"/>
      <c r="F60" s="554"/>
      <c r="G60" s="554"/>
      <c r="H60" s="554"/>
      <c r="I60" s="554"/>
      <c r="J60" s="554"/>
      <c r="K60" s="554"/>
      <c r="L60" s="554"/>
      <c r="M60" s="554"/>
      <c r="N60" s="554"/>
      <c r="O60" s="554"/>
      <c r="P60" s="554"/>
      <c r="Q60" s="554"/>
      <c r="R60" s="554"/>
      <c r="S60" s="554"/>
      <c r="T60" s="554"/>
      <c r="U60" s="554"/>
      <c r="V60" s="554"/>
      <c r="W60" s="554"/>
      <c r="X60" s="554"/>
      <c r="Y60" s="554"/>
      <c r="Z60" s="554"/>
      <c r="AA60" s="554"/>
      <c r="AB60" s="554"/>
      <c r="AC60" s="554"/>
      <c r="AD60" s="554"/>
      <c r="AE60" s="554"/>
      <c r="AF60" s="554"/>
      <c r="AG60" s="554"/>
      <c r="AH60" s="554"/>
      <c r="AI60" s="554"/>
      <c r="AJ60" s="554"/>
      <c r="AK60" s="554"/>
      <c r="AL60" s="554"/>
      <c r="AM60" s="554"/>
      <c r="AN60" s="554"/>
      <c r="AO60" s="554"/>
      <c r="AP60" s="554"/>
      <c r="AQ60" s="554"/>
      <c r="AR60" s="554"/>
      <c r="AS60" s="554"/>
      <c r="AT60" s="554"/>
      <c r="AU60" s="554"/>
      <c r="AV60" s="554"/>
      <c r="AW60" s="554"/>
      <c r="AX60" s="554"/>
      <c r="AY60" s="555"/>
    </row>
    <row r="61" spans="1:51" ht="97.55" hidden="1" customHeight="1" x14ac:dyDescent="0.15">
      <c r="A61" s="4"/>
      <c r="B61" s="7"/>
      <c r="C61" s="8"/>
      <c r="D61" s="664" t="s">
        <v>66</v>
      </c>
      <c r="E61" s="665"/>
      <c r="F61" s="665"/>
      <c r="G61" s="665"/>
      <c r="H61" s="665"/>
      <c r="I61" s="665"/>
      <c r="J61" s="665"/>
      <c r="K61" s="665"/>
      <c r="L61" s="665"/>
      <c r="M61" s="665"/>
      <c r="N61" s="665"/>
      <c r="O61" s="665"/>
      <c r="P61" s="665"/>
      <c r="Q61" s="665"/>
      <c r="R61" s="665"/>
      <c r="S61" s="665"/>
      <c r="T61" s="665"/>
      <c r="U61" s="665"/>
      <c r="V61" s="665"/>
      <c r="W61" s="665"/>
      <c r="X61" s="665"/>
      <c r="Y61" s="665"/>
      <c r="Z61" s="665"/>
      <c r="AA61" s="665"/>
      <c r="AB61" s="665"/>
      <c r="AC61" s="665"/>
      <c r="AD61" s="665"/>
      <c r="AE61" s="665"/>
      <c r="AF61" s="665"/>
      <c r="AG61" s="665"/>
      <c r="AH61" s="665"/>
      <c r="AI61" s="665"/>
      <c r="AJ61" s="665"/>
      <c r="AK61" s="665"/>
      <c r="AL61" s="665"/>
      <c r="AM61" s="665"/>
      <c r="AN61" s="665"/>
      <c r="AO61" s="665"/>
      <c r="AP61" s="665"/>
      <c r="AQ61" s="665"/>
      <c r="AR61" s="665"/>
      <c r="AS61" s="665"/>
      <c r="AT61" s="665"/>
      <c r="AU61" s="665"/>
      <c r="AV61" s="665"/>
      <c r="AW61" s="665"/>
      <c r="AX61" s="665"/>
      <c r="AY61" s="666"/>
    </row>
    <row r="62" spans="1:51" ht="119.8" hidden="1" customHeight="1" x14ac:dyDescent="0.15">
      <c r="A62" s="4"/>
      <c r="B62" s="7"/>
      <c r="C62" s="8"/>
      <c r="D62" s="667" t="s">
        <v>67</v>
      </c>
      <c r="E62" s="668"/>
      <c r="F62" s="668"/>
      <c r="G62" s="668"/>
      <c r="H62" s="668"/>
      <c r="I62" s="668"/>
      <c r="J62" s="668"/>
      <c r="K62" s="668"/>
      <c r="L62" s="668"/>
      <c r="M62" s="668"/>
      <c r="N62" s="668"/>
      <c r="O62" s="668"/>
      <c r="P62" s="668"/>
      <c r="Q62" s="668"/>
      <c r="R62" s="668"/>
      <c r="S62" s="668"/>
      <c r="T62" s="668"/>
      <c r="U62" s="668"/>
      <c r="V62" s="668"/>
      <c r="W62" s="668"/>
      <c r="X62" s="668"/>
      <c r="Y62" s="668"/>
      <c r="Z62" s="668"/>
      <c r="AA62" s="668"/>
      <c r="AB62" s="668"/>
      <c r="AC62" s="668"/>
      <c r="AD62" s="668"/>
      <c r="AE62" s="668"/>
      <c r="AF62" s="668"/>
      <c r="AG62" s="668"/>
      <c r="AH62" s="668"/>
      <c r="AI62" s="668"/>
      <c r="AJ62" s="668"/>
      <c r="AK62" s="668"/>
      <c r="AL62" s="668"/>
      <c r="AM62" s="668"/>
      <c r="AN62" s="668"/>
      <c r="AO62" s="668"/>
      <c r="AP62" s="668"/>
      <c r="AQ62" s="668"/>
      <c r="AR62" s="668"/>
      <c r="AS62" s="668"/>
      <c r="AT62" s="668"/>
      <c r="AU62" s="668"/>
      <c r="AV62" s="668"/>
      <c r="AW62" s="668"/>
      <c r="AX62" s="668"/>
      <c r="AY62" s="669"/>
    </row>
    <row r="63" spans="1:51" ht="20.95" customHeight="1" x14ac:dyDescent="0.15">
      <c r="A63" s="4"/>
      <c r="B63" s="670" t="s">
        <v>68</v>
      </c>
      <c r="C63" s="554"/>
      <c r="D63" s="554"/>
      <c r="E63" s="554"/>
      <c r="F63" s="554"/>
      <c r="G63" s="554"/>
      <c r="H63" s="554"/>
      <c r="I63" s="554"/>
      <c r="J63" s="554"/>
      <c r="K63" s="554"/>
      <c r="L63" s="554"/>
      <c r="M63" s="554"/>
      <c r="N63" s="554"/>
      <c r="O63" s="554"/>
      <c r="P63" s="554"/>
      <c r="Q63" s="554"/>
      <c r="R63" s="554"/>
      <c r="S63" s="554"/>
      <c r="T63" s="554"/>
      <c r="U63" s="554"/>
      <c r="V63" s="554"/>
      <c r="W63" s="554"/>
      <c r="X63" s="554"/>
      <c r="Y63" s="554"/>
      <c r="Z63" s="554"/>
      <c r="AA63" s="554"/>
      <c r="AB63" s="554"/>
      <c r="AC63" s="554"/>
      <c r="AD63" s="554"/>
      <c r="AE63" s="554"/>
      <c r="AF63" s="554"/>
      <c r="AG63" s="554"/>
      <c r="AH63" s="554"/>
      <c r="AI63" s="554"/>
      <c r="AJ63" s="554"/>
      <c r="AK63" s="554"/>
      <c r="AL63" s="554"/>
      <c r="AM63" s="554"/>
      <c r="AN63" s="554"/>
      <c r="AO63" s="554"/>
      <c r="AP63" s="554"/>
      <c r="AQ63" s="554"/>
      <c r="AR63" s="554"/>
      <c r="AS63" s="554"/>
      <c r="AT63" s="554"/>
      <c r="AU63" s="554"/>
      <c r="AV63" s="554"/>
      <c r="AW63" s="554"/>
      <c r="AX63" s="554"/>
      <c r="AY63" s="555"/>
    </row>
    <row r="64" spans="1:51" ht="122.4" customHeight="1" x14ac:dyDescent="0.15">
      <c r="A64" s="9"/>
      <c r="B64" s="641" t="s">
        <v>964</v>
      </c>
      <c r="C64" s="642"/>
      <c r="D64" s="642"/>
      <c r="E64" s="642"/>
      <c r="F64" s="643"/>
      <c r="G64" s="1383" t="s">
        <v>1270</v>
      </c>
      <c r="H64" s="645"/>
      <c r="I64" s="645"/>
      <c r="J64" s="645"/>
      <c r="K64" s="645"/>
      <c r="L64" s="645"/>
      <c r="M64" s="645"/>
      <c r="N64" s="645"/>
      <c r="O64" s="645"/>
      <c r="P64" s="645"/>
      <c r="Q64" s="645"/>
      <c r="R64" s="645"/>
      <c r="S64" s="645"/>
      <c r="T64" s="645"/>
      <c r="U64" s="645"/>
      <c r="V64" s="645"/>
      <c r="W64" s="645"/>
      <c r="X64" s="645"/>
      <c r="Y64" s="645"/>
      <c r="Z64" s="645"/>
      <c r="AA64" s="645"/>
      <c r="AB64" s="645"/>
      <c r="AC64" s="645"/>
      <c r="AD64" s="645"/>
      <c r="AE64" s="645"/>
      <c r="AF64" s="645"/>
      <c r="AG64" s="645"/>
      <c r="AH64" s="645"/>
      <c r="AI64" s="645"/>
      <c r="AJ64" s="645"/>
      <c r="AK64" s="645"/>
      <c r="AL64" s="645"/>
      <c r="AM64" s="645"/>
      <c r="AN64" s="645"/>
      <c r="AO64" s="645"/>
      <c r="AP64" s="645"/>
      <c r="AQ64" s="645"/>
      <c r="AR64" s="645"/>
      <c r="AS64" s="645"/>
      <c r="AT64" s="645"/>
      <c r="AU64" s="645"/>
      <c r="AV64" s="645"/>
      <c r="AW64" s="645"/>
      <c r="AX64" s="645"/>
      <c r="AY64" s="646"/>
    </row>
    <row r="65" spans="1:51" ht="18.350000000000001" customHeight="1" x14ac:dyDescent="0.15">
      <c r="A65" s="9"/>
      <c r="B65" s="647" t="s">
        <v>69</v>
      </c>
      <c r="C65" s="648"/>
      <c r="D65" s="648"/>
      <c r="E65" s="648"/>
      <c r="F65" s="648"/>
      <c r="G65" s="648"/>
      <c r="H65" s="648"/>
      <c r="I65" s="648"/>
      <c r="J65" s="648"/>
      <c r="K65" s="648"/>
      <c r="L65" s="648"/>
      <c r="M65" s="648"/>
      <c r="N65" s="648"/>
      <c r="O65" s="648"/>
      <c r="P65" s="648"/>
      <c r="Q65" s="648"/>
      <c r="R65" s="648"/>
      <c r="S65" s="648"/>
      <c r="T65" s="648"/>
      <c r="U65" s="648"/>
      <c r="V65" s="648"/>
      <c r="W65" s="648"/>
      <c r="X65" s="648"/>
      <c r="Y65" s="648"/>
      <c r="Z65" s="648"/>
      <c r="AA65" s="648"/>
      <c r="AB65" s="648"/>
      <c r="AC65" s="648"/>
      <c r="AD65" s="648"/>
      <c r="AE65" s="648"/>
      <c r="AF65" s="648"/>
      <c r="AG65" s="648"/>
      <c r="AH65" s="648"/>
      <c r="AI65" s="648"/>
      <c r="AJ65" s="648"/>
      <c r="AK65" s="648"/>
      <c r="AL65" s="648"/>
      <c r="AM65" s="648"/>
      <c r="AN65" s="648"/>
      <c r="AO65" s="648"/>
      <c r="AP65" s="648"/>
      <c r="AQ65" s="648"/>
      <c r="AR65" s="648"/>
      <c r="AS65" s="648"/>
      <c r="AT65" s="648"/>
      <c r="AU65" s="648"/>
      <c r="AV65" s="648"/>
      <c r="AW65" s="648"/>
      <c r="AX65" s="648"/>
      <c r="AY65" s="649"/>
    </row>
    <row r="66" spans="1:51" ht="119.15" customHeight="1" thickBot="1" x14ac:dyDescent="0.2">
      <c r="A66" s="9"/>
      <c r="B66" s="1386" t="s">
        <v>128</v>
      </c>
      <c r="C66" s="651"/>
      <c r="D66" s="651"/>
      <c r="E66" s="651"/>
      <c r="F66" s="652"/>
      <c r="G66" s="1761" t="s">
        <v>1271</v>
      </c>
      <c r="H66" s="1762"/>
      <c r="I66" s="1762"/>
      <c r="J66" s="1762"/>
      <c r="K66" s="1762"/>
      <c r="L66" s="1762"/>
      <c r="M66" s="1762"/>
      <c r="N66" s="1762"/>
      <c r="O66" s="1762"/>
      <c r="P66" s="1762"/>
      <c r="Q66" s="1762"/>
      <c r="R66" s="1762"/>
      <c r="S66" s="1762"/>
      <c r="T66" s="1762"/>
      <c r="U66" s="1762"/>
      <c r="V66" s="1762"/>
      <c r="W66" s="1762"/>
      <c r="X66" s="1762"/>
      <c r="Y66" s="1762"/>
      <c r="Z66" s="1762"/>
      <c r="AA66" s="1762"/>
      <c r="AB66" s="1762"/>
      <c r="AC66" s="1762"/>
      <c r="AD66" s="1762"/>
      <c r="AE66" s="1762"/>
      <c r="AF66" s="1762"/>
      <c r="AG66" s="1762"/>
      <c r="AH66" s="1762"/>
      <c r="AI66" s="1762"/>
      <c r="AJ66" s="1762"/>
      <c r="AK66" s="1762"/>
      <c r="AL66" s="1762"/>
      <c r="AM66" s="1762"/>
      <c r="AN66" s="1762"/>
      <c r="AO66" s="1762"/>
      <c r="AP66" s="1762"/>
      <c r="AQ66" s="1762"/>
      <c r="AR66" s="1762"/>
      <c r="AS66" s="1762"/>
      <c r="AT66" s="1762"/>
      <c r="AU66" s="1762"/>
      <c r="AV66" s="1762"/>
      <c r="AW66" s="1762"/>
      <c r="AX66" s="1762"/>
      <c r="AY66" s="1763"/>
    </row>
    <row r="67" spans="1:51" ht="19.649999999999999" customHeight="1" x14ac:dyDescent="0.15">
      <c r="A67" s="9"/>
      <c r="B67" s="656" t="s">
        <v>70</v>
      </c>
      <c r="C67" s="657"/>
      <c r="D67" s="657"/>
      <c r="E67" s="657"/>
      <c r="F67" s="657"/>
      <c r="G67" s="657"/>
      <c r="H67" s="657"/>
      <c r="I67" s="657"/>
      <c r="J67" s="657"/>
      <c r="K67" s="657"/>
      <c r="L67" s="657"/>
      <c r="M67" s="657"/>
      <c r="N67" s="657"/>
      <c r="O67" s="657"/>
      <c r="P67" s="657"/>
      <c r="Q67" s="657"/>
      <c r="R67" s="657"/>
      <c r="S67" s="657"/>
      <c r="T67" s="657"/>
      <c r="U67" s="657"/>
      <c r="V67" s="657"/>
      <c r="W67" s="657"/>
      <c r="X67" s="657"/>
      <c r="Y67" s="657"/>
      <c r="Z67" s="657"/>
      <c r="AA67" s="657"/>
      <c r="AB67" s="657"/>
      <c r="AC67" s="657"/>
      <c r="AD67" s="657"/>
      <c r="AE67" s="657"/>
      <c r="AF67" s="657"/>
      <c r="AG67" s="657"/>
      <c r="AH67" s="657"/>
      <c r="AI67" s="657"/>
      <c r="AJ67" s="657"/>
      <c r="AK67" s="657"/>
      <c r="AL67" s="657"/>
      <c r="AM67" s="657"/>
      <c r="AN67" s="657"/>
      <c r="AO67" s="657"/>
      <c r="AP67" s="657"/>
      <c r="AQ67" s="657"/>
      <c r="AR67" s="657"/>
      <c r="AS67" s="657"/>
      <c r="AT67" s="657"/>
      <c r="AU67" s="657"/>
      <c r="AV67" s="657"/>
      <c r="AW67" s="657"/>
      <c r="AX67" s="657"/>
      <c r="AY67" s="658"/>
    </row>
    <row r="68" spans="1:51" ht="205.2" customHeight="1" thickBot="1" x14ac:dyDescent="0.2">
      <c r="A68" s="9"/>
      <c r="B68" s="671"/>
      <c r="C68" s="672"/>
      <c r="D68" s="672"/>
      <c r="E68" s="672"/>
      <c r="F68" s="672"/>
      <c r="G68" s="672"/>
      <c r="H68" s="672"/>
      <c r="I68" s="672"/>
      <c r="J68" s="672"/>
      <c r="K68" s="672"/>
      <c r="L68" s="672"/>
      <c r="M68" s="672"/>
      <c r="N68" s="672"/>
      <c r="O68" s="672"/>
      <c r="P68" s="672"/>
      <c r="Q68" s="672"/>
      <c r="R68" s="672"/>
      <c r="S68" s="672"/>
      <c r="T68" s="672"/>
      <c r="U68" s="672"/>
      <c r="V68" s="672"/>
      <c r="W68" s="672"/>
      <c r="X68" s="672"/>
      <c r="Y68" s="672"/>
      <c r="Z68" s="672"/>
      <c r="AA68" s="672"/>
      <c r="AB68" s="672"/>
      <c r="AC68" s="672"/>
      <c r="AD68" s="672"/>
      <c r="AE68" s="672"/>
      <c r="AF68" s="672"/>
      <c r="AG68" s="672"/>
      <c r="AH68" s="672"/>
      <c r="AI68" s="672"/>
      <c r="AJ68" s="672"/>
      <c r="AK68" s="672"/>
      <c r="AL68" s="672"/>
      <c r="AM68" s="672"/>
      <c r="AN68" s="672"/>
      <c r="AO68" s="672"/>
      <c r="AP68" s="672"/>
      <c r="AQ68" s="672"/>
      <c r="AR68" s="672"/>
      <c r="AS68" s="672"/>
      <c r="AT68" s="672"/>
      <c r="AU68" s="672"/>
      <c r="AV68" s="672"/>
      <c r="AW68" s="672"/>
      <c r="AX68" s="672"/>
      <c r="AY68" s="673"/>
    </row>
    <row r="69" spans="1:51" ht="19.649999999999999" customHeight="1" x14ac:dyDescent="0.15">
      <c r="A69" s="9"/>
      <c r="B69" s="674" t="s">
        <v>71</v>
      </c>
      <c r="C69" s="675"/>
      <c r="D69" s="675"/>
      <c r="E69" s="675"/>
      <c r="F69" s="675"/>
      <c r="G69" s="675"/>
      <c r="H69" s="675"/>
      <c r="I69" s="675"/>
      <c r="J69" s="675"/>
      <c r="K69" s="675"/>
      <c r="L69" s="675"/>
      <c r="M69" s="675"/>
      <c r="N69" s="675"/>
      <c r="O69" s="675"/>
      <c r="P69" s="675"/>
      <c r="Q69" s="675"/>
      <c r="R69" s="675"/>
      <c r="S69" s="675"/>
      <c r="T69" s="675"/>
      <c r="U69" s="675"/>
      <c r="V69" s="675"/>
      <c r="W69" s="675"/>
      <c r="X69" s="675"/>
      <c r="Y69" s="675"/>
      <c r="Z69" s="675"/>
      <c r="AA69" s="675"/>
      <c r="AB69" s="675"/>
      <c r="AC69" s="675"/>
      <c r="AD69" s="675"/>
      <c r="AE69" s="675"/>
      <c r="AF69" s="675"/>
      <c r="AG69" s="675"/>
      <c r="AH69" s="675"/>
      <c r="AI69" s="675"/>
      <c r="AJ69" s="675"/>
      <c r="AK69" s="675"/>
      <c r="AL69" s="675"/>
      <c r="AM69" s="675"/>
      <c r="AN69" s="675"/>
      <c r="AO69" s="675"/>
      <c r="AP69" s="675"/>
      <c r="AQ69" s="675"/>
      <c r="AR69" s="675"/>
      <c r="AS69" s="675"/>
      <c r="AT69" s="675"/>
      <c r="AU69" s="675"/>
      <c r="AV69" s="675"/>
      <c r="AW69" s="675"/>
      <c r="AX69" s="675"/>
      <c r="AY69" s="676"/>
    </row>
    <row r="70" spans="1:51" ht="20" customHeight="1" x14ac:dyDescent="0.15">
      <c r="A70" s="9"/>
      <c r="B70" s="10" t="s">
        <v>72</v>
      </c>
      <c r="C70" s="11"/>
      <c r="D70" s="11"/>
      <c r="E70" s="11"/>
      <c r="F70" s="11"/>
      <c r="G70" s="11"/>
      <c r="H70" s="11"/>
      <c r="I70" s="11"/>
      <c r="J70" s="11"/>
      <c r="K70" s="11"/>
      <c r="L70" s="12"/>
      <c r="M70" s="2073" t="s">
        <v>964</v>
      </c>
      <c r="N70" s="1304"/>
      <c r="O70" s="1304"/>
      <c r="P70" s="1304"/>
      <c r="Q70" s="1304"/>
      <c r="R70" s="1304"/>
      <c r="S70" s="1304"/>
      <c r="T70" s="1304"/>
      <c r="U70" s="1304"/>
      <c r="V70" s="1304"/>
      <c r="W70" s="1304"/>
      <c r="X70" s="1304"/>
      <c r="Y70" s="1304"/>
      <c r="Z70" s="1304"/>
      <c r="AA70" s="1305"/>
      <c r="AB70" s="11" t="s">
        <v>73</v>
      </c>
      <c r="AC70" s="11"/>
      <c r="AD70" s="11"/>
      <c r="AE70" s="11"/>
      <c r="AF70" s="11"/>
      <c r="AG70" s="11"/>
      <c r="AH70" s="11"/>
      <c r="AI70" s="11"/>
      <c r="AJ70" s="11"/>
      <c r="AK70" s="12"/>
      <c r="AL70" s="2073" t="s">
        <v>1272</v>
      </c>
      <c r="AM70" s="1304"/>
      <c r="AN70" s="1304"/>
      <c r="AO70" s="1304"/>
      <c r="AP70" s="1304"/>
      <c r="AQ70" s="1304"/>
      <c r="AR70" s="1304"/>
      <c r="AS70" s="1304"/>
      <c r="AT70" s="1304"/>
      <c r="AU70" s="1304"/>
      <c r="AV70" s="1304"/>
      <c r="AW70" s="1304"/>
      <c r="AX70" s="1304"/>
      <c r="AY70" s="2074"/>
    </row>
    <row r="71" spans="1:51" ht="2.95" customHeight="1" x14ac:dyDescent="0.15">
      <c r="A71" s="4"/>
      <c r="B71" s="2"/>
      <c r="C71" s="2"/>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row>
    <row r="72" spans="1:51" ht="2.95" customHeight="1" thickBot="1" x14ac:dyDescent="0.2">
      <c r="A72" s="4"/>
      <c r="B72" s="3"/>
      <c r="C72" s="3"/>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row>
    <row r="73" spans="1:51" ht="385.55" customHeight="1" x14ac:dyDescent="0.15">
      <c r="A73" s="9"/>
      <c r="B73" s="682" t="s">
        <v>74</v>
      </c>
      <c r="C73" s="683"/>
      <c r="D73" s="683"/>
      <c r="E73" s="683"/>
      <c r="F73" s="683"/>
      <c r="G73" s="684"/>
      <c r="H73" s="15" t="s">
        <v>75</v>
      </c>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16"/>
      <c r="AY73" s="17"/>
    </row>
    <row r="74" spans="1:51" ht="348.9" customHeight="1" x14ac:dyDescent="0.15">
      <c r="B74" s="685"/>
      <c r="C74" s="686"/>
      <c r="D74" s="686"/>
      <c r="E74" s="686"/>
      <c r="F74" s="686"/>
      <c r="G74" s="687"/>
      <c r="H74" s="18"/>
      <c r="I74" s="19"/>
      <c r="J74" s="19"/>
      <c r="K74" s="19"/>
      <c r="L74" s="19"/>
      <c r="M74" s="19"/>
      <c r="N74" s="19"/>
      <c r="O74" s="19"/>
      <c r="P74" s="19"/>
      <c r="Q74" s="19"/>
      <c r="R74" s="19"/>
      <c r="S74" s="19"/>
      <c r="T74" s="19"/>
      <c r="U74" s="19"/>
      <c r="V74" s="19"/>
      <c r="W74" s="19"/>
      <c r="X74" s="19"/>
      <c r="Y74" s="19"/>
      <c r="Z74" s="19"/>
      <c r="AA74" s="19"/>
      <c r="AB74" s="19"/>
      <c r="AC74" s="19"/>
      <c r="AD74" s="19"/>
      <c r="AE74" s="19"/>
      <c r="AF74" s="19"/>
      <c r="AG74" s="19"/>
      <c r="AH74" s="19"/>
      <c r="AI74" s="19"/>
      <c r="AJ74" s="19"/>
      <c r="AK74" s="19"/>
      <c r="AL74" s="19"/>
      <c r="AM74" s="19"/>
      <c r="AN74" s="19"/>
      <c r="AO74" s="19"/>
      <c r="AP74" s="19"/>
      <c r="AQ74" s="19"/>
      <c r="AR74" s="19"/>
      <c r="AS74" s="19"/>
      <c r="AT74" s="19"/>
      <c r="AU74" s="19"/>
      <c r="AV74" s="19"/>
      <c r="AW74" s="19"/>
      <c r="AX74" s="19"/>
      <c r="AY74" s="20"/>
    </row>
    <row r="75" spans="1:51" ht="324" customHeight="1" thickBot="1" x14ac:dyDescent="0.2">
      <c r="B75" s="685"/>
      <c r="C75" s="686"/>
      <c r="D75" s="686"/>
      <c r="E75" s="686"/>
      <c r="F75" s="686"/>
      <c r="G75" s="687"/>
      <c r="H75" s="18"/>
      <c r="I75" s="19"/>
      <c r="J75" s="19"/>
      <c r="K75" s="19"/>
      <c r="L75" s="19"/>
      <c r="M75" s="19"/>
      <c r="N75" s="19"/>
      <c r="O75" s="19"/>
      <c r="P75" s="19"/>
      <c r="Q75" s="19"/>
      <c r="R75" s="19"/>
      <c r="S75" s="19"/>
      <c r="T75" s="19"/>
      <c r="U75" s="19"/>
      <c r="V75" s="19"/>
      <c r="W75" s="19"/>
      <c r="X75" s="19"/>
      <c r="Y75" s="19"/>
      <c r="Z75" s="19"/>
      <c r="AA75" s="19"/>
      <c r="AB75" s="19"/>
      <c r="AC75" s="19"/>
      <c r="AD75" s="19"/>
      <c r="AE75" s="19"/>
      <c r="AF75" s="19"/>
      <c r="AG75" s="19"/>
      <c r="AH75" s="19"/>
      <c r="AI75" s="19"/>
      <c r="AJ75" s="19"/>
      <c r="AK75" s="19"/>
      <c r="AL75" s="19"/>
      <c r="AM75" s="19"/>
      <c r="AN75" s="19"/>
      <c r="AO75" s="19"/>
      <c r="AP75" s="19"/>
      <c r="AQ75" s="19"/>
      <c r="AR75" s="19"/>
      <c r="AS75" s="19"/>
      <c r="AT75" s="19"/>
      <c r="AU75" s="19"/>
      <c r="AV75" s="19"/>
      <c r="AW75" s="19"/>
      <c r="AX75" s="19"/>
      <c r="AY75" s="20"/>
    </row>
    <row r="76" spans="1:51" ht="2.95" customHeight="1" x14ac:dyDescent="0.15">
      <c r="B76" s="21"/>
      <c r="C76" s="21"/>
      <c r="D76" s="21"/>
      <c r="E76" s="21"/>
      <c r="F76" s="21"/>
      <c r="G76" s="21"/>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16"/>
      <c r="AY76" s="16"/>
    </row>
    <row r="77" spans="1:51" ht="2.95" customHeight="1" thickBot="1" x14ac:dyDescent="0.2">
      <c r="B77" s="22"/>
      <c r="C77" s="22"/>
      <c r="D77" s="22"/>
      <c r="E77" s="22"/>
      <c r="F77" s="22"/>
      <c r="G77" s="22"/>
      <c r="H77" s="23"/>
      <c r="I77" s="23"/>
      <c r="J77" s="23"/>
      <c r="K77" s="23"/>
      <c r="L77" s="23"/>
      <c r="M77" s="23"/>
      <c r="N77" s="23"/>
      <c r="O77" s="23"/>
      <c r="P77" s="23"/>
      <c r="Q77" s="23"/>
      <c r="R77" s="23"/>
      <c r="S77" s="23"/>
      <c r="T77" s="23"/>
      <c r="U77" s="23"/>
      <c r="V77" s="23"/>
      <c r="W77" s="23"/>
      <c r="X77" s="23"/>
      <c r="Y77" s="23"/>
      <c r="Z77" s="23"/>
      <c r="AA77" s="23"/>
      <c r="AB77" s="23"/>
      <c r="AC77" s="23"/>
      <c r="AD77" s="23"/>
      <c r="AE77" s="23"/>
      <c r="AF77" s="23"/>
      <c r="AG77" s="23"/>
      <c r="AH77" s="23"/>
      <c r="AI77" s="23"/>
      <c r="AJ77" s="23"/>
      <c r="AK77" s="23"/>
      <c r="AL77" s="23"/>
      <c r="AM77" s="23"/>
      <c r="AN77" s="23"/>
      <c r="AO77" s="23"/>
      <c r="AP77" s="23"/>
      <c r="AQ77" s="23"/>
      <c r="AR77" s="23"/>
      <c r="AS77" s="23"/>
      <c r="AT77" s="23"/>
      <c r="AU77" s="23"/>
      <c r="AV77" s="23"/>
      <c r="AW77" s="23"/>
      <c r="AX77" s="23"/>
      <c r="AY77" s="23"/>
    </row>
    <row r="78" spans="1:51" ht="24.75" customHeight="1" x14ac:dyDescent="0.15">
      <c r="B78" s="688" t="s">
        <v>120</v>
      </c>
      <c r="C78" s="689"/>
      <c r="D78" s="689"/>
      <c r="E78" s="689"/>
      <c r="F78" s="689"/>
      <c r="G78" s="690"/>
      <c r="H78" s="694" t="s">
        <v>135</v>
      </c>
      <c r="I78" s="695"/>
      <c r="J78" s="695"/>
      <c r="K78" s="695"/>
      <c r="L78" s="695"/>
      <c r="M78" s="695"/>
      <c r="N78" s="695"/>
      <c r="O78" s="695"/>
      <c r="P78" s="695"/>
      <c r="Q78" s="695"/>
      <c r="R78" s="695"/>
      <c r="S78" s="695"/>
      <c r="T78" s="695"/>
      <c r="U78" s="695"/>
      <c r="V78" s="695"/>
      <c r="W78" s="695"/>
      <c r="X78" s="695"/>
      <c r="Y78" s="695"/>
      <c r="Z78" s="695"/>
      <c r="AA78" s="695"/>
      <c r="AB78" s="695"/>
      <c r="AC78" s="696"/>
      <c r="AD78" s="694" t="s">
        <v>976</v>
      </c>
      <c r="AE78" s="695"/>
      <c r="AF78" s="695"/>
      <c r="AG78" s="695"/>
      <c r="AH78" s="695"/>
      <c r="AI78" s="695"/>
      <c r="AJ78" s="695"/>
      <c r="AK78" s="695"/>
      <c r="AL78" s="695"/>
      <c r="AM78" s="695"/>
      <c r="AN78" s="695"/>
      <c r="AO78" s="695"/>
      <c r="AP78" s="695"/>
      <c r="AQ78" s="695"/>
      <c r="AR78" s="695"/>
      <c r="AS78" s="695"/>
      <c r="AT78" s="695"/>
      <c r="AU78" s="695"/>
      <c r="AV78" s="695"/>
      <c r="AW78" s="695"/>
      <c r="AX78" s="695"/>
      <c r="AY78" s="697"/>
    </row>
    <row r="79" spans="1:51" ht="24.75" customHeight="1" x14ac:dyDescent="0.15">
      <c r="B79" s="688"/>
      <c r="C79" s="689"/>
      <c r="D79" s="689"/>
      <c r="E79" s="689"/>
      <c r="F79" s="689"/>
      <c r="G79" s="690"/>
      <c r="H79" s="698" t="s">
        <v>37</v>
      </c>
      <c r="I79" s="699"/>
      <c r="J79" s="699"/>
      <c r="K79" s="699"/>
      <c r="L79" s="699"/>
      <c r="M79" s="700" t="s">
        <v>76</v>
      </c>
      <c r="N79" s="701"/>
      <c r="O79" s="701"/>
      <c r="P79" s="701"/>
      <c r="Q79" s="701"/>
      <c r="R79" s="701"/>
      <c r="S79" s="701"/>
      <c r="T79" s="701"/>
      <c r="U79" s="701"/>
      <c r="V79" s="701"/>
      <c r="W79" s="701"/>
      <c r="X79" s="701"/>
      <c r="Y79" s="702"/>
      <c r="Z79" s="714" t="s">
        <v>77</v>
      </c>
      <c r="AA79" s="715"/>
      <c r="AB79" s="715"/>
      <c r="AC79" s="716"/>
      <c r="AD79" s="698" t="s">
        <v>37</v>
      </c>
      <c r="AE79" s="699"/>
      <c r="AF79" s="699"/>
      <c r="AG79" s="699"/>
      <c r="AH79" s="699"/>
      <c r="AI79" s="700" t="s">
        <v>76</v>
      </c>
      <c r="AJ79" s="701"/>
      <c r="AK79" s="701"/>
      <c r="AL79" s="701"/>
      <c r="AM79" s="701"/>
      <c r="AN79" s="701"/>
      <c r="AO79" s="701"/>
      <c r="AP79" s="701"/>
      <c r="AQ79" s="701"/>
      <c r="AR79" s="701"/>
      <c r="AS79" s="701"/>
      <c r="AT79" s="701"/>
      <c r="AU79" s="702"/>
      <c r="AV79" s="714" t="s">
        <v>77</v>
      </c>
      <c r="AW79" s="715"/>
      <c r="AX79" s="715"/>
      <c r="AY79" s="717"/>
    </row>
    <row r="80" spans="1:51" ht="24.75" customHeight="1" x14ac:dyDescent="0.15">
      <c r="B80" s="688"/>
      <c r="C80" s="689"/>
      <c r="D80" s="689"/>
      <c r="E80" s="689"/>
      <c r="F80" s="689"/>
      <c r="G80" s="690"/>
      <c r="H80" s="718" t="s">
        <v>1011</v>
      </c>
      <c r="I80" s="611"/>
      <c r="J80" s="611"/>
      <c r="K80" s="611"/>
      <c r="L80" s="612"/>
      <c r="M80" s="725" t="s">
        <v>1224</v>
      </c>
      <c r="N80" s="726"/>
      <c r="O80" s="726"/>
      <c r="P80" s="726"/>
      <c r="Q80" s="726"/>
      <c r="R80" s="726"/>
      <c r="S80" s="726"/>
      <c r="T80" s="726"/>
      <c r="U80" s="726"/>
      <c r="V80" s="726"/>
      <c r="W80" s="726"/>
      <c r="X80" s="726"/>
      <c r="Y80" s="727"/>
      <c r="Z80" s="722">
        <v>14</v>
      </c>
      <c r="AA80" s="723"/>
      <c r="AB80" s="723"/>
      <c r="AC80" s="724"/>
      <c r="AD80" s="718"/>
      <c r="AE80" s="611"/>
      <c r="AF80" s="611"/>
      <c r="AG80" s="611"/>
      <c r="AH80" s="612"/>
      <c r="AI80" s="725"/>
      <c r="AJ80" s="726"/>
      <c r="AK80" s="726"/>
      <c r="AL80" s="726"/>
      <c r="AM80" s="726"/>
      <c r="AN80" s="726"/>
      <c r="AO80" s="726"/>
      <c r="AP80" s="726"/>
      <c r="AQ80" s="726"/>
      <c r="AR80" s="726"/>
      <c r="AS80" s="726"/>
      <c r="AT80" s="726"/>
      <c r="AU80" s="727"/>
      <c r="AV80" s="722"/>
      <c r="AW80" s="723"/>
      <c r="AX80" s="723"/>
      <c r="AY80" s="728"/>
    </row>
    <row r="81" spans="2:51" ht="24.75" customHeight="1" x14ac:dyDescent="0.15">
      <c r="B81" s="688"/>
      <c r="C81" s="689"/>
      <c r="D81" s="689"/>
      <c r="E81" s="689"/>
      <c r="F81" s="689"/>
      <c r="G81" s="690"/>
      <c r="H81" s="703"/>
      <c r="I81" s="623"/>
      <c r="J81" s="623"/>
      <c r="K81" s="623"/>
      <c r="L81" s="624"/>
      <c r="M81" s="710"/>
      <c r="N81" s="711"/>
      <c r="O81" s="711"/>
      <c r="P81" s="711"/>
      <c r="Q81" s="711"/>
      <c r="R81" s="711"/>
      <c r="S81" s="711"/>
      <c r="T81" s="711"/>
      <c r="U81" s="711"/>
      <c r="V81" s="711"/>
      <c r="W81" s="711"/>
      <c r="X81" s="711"/>
      <c r="Y81" s="712"/>
      <c r="Z81" s="707"/>
      <c r="AA81" s="708"/>
      <c r="AB81" s="708"/>
      <c r="AC81" s="709"/>
      <c r="AD81" s="703"/>
      <c r="AE81" s="623"/>
      <c r="AF81" s="623"/>
      <c r="AG81" s="623"/>
      <c r="AH81" s="624"/>
      <c r="AI81" s="710"/>
      <c r="AJ81" s="711"/>
      <c r="AK81" s="711"/>
      <c r="AL81" s="711"/>
      <c r="AM81" s="711"/>
      <c r="AN81" s="711"/>
      <c r="AO81" s="711"/>
      <c r="AP81" s="711"/>
      <c r="AQ81" s="711"/>
      <c r="AR81" s="711"/>
      <c r="AS81" s="711"/>
      <c r="AT81" s="711"/>
      <c r="AU81" s="712"/>
      <c r="AV81" s="707"/>
      <c r="AW81" s="708"/>
      <c r="AX81" s="708"/>
      <c r="AY81" s="713"/>
    </row>
    <row r="82" spans="2:51" ht="24.75" customHeight="1" x14ac:dyDescent="0.15">
      <c r="B82" s="688"/>
      <c r="C82" s="689"/>
      <c r="D82" s="689"/>
      <c r="E82" s="689"/>
      <c r="F82" s="689"/>
      <c r="G82" s="690"/>
      <c r="H82" s="703"/>
      <c r="I82" s="623"/>
      <c r="J82" s="623"/>
      <c r="K82" s="623"/>
      <c r="L82" s="624"/>
      <c r="M82" s="710"/>
      <c r="N82" s="711"/>
      <c r="O82" s="711"/>
      <c r="P82" s="711"/>
      <c r="Q82" s="711"/>
      <c r="R82" s="711"/>
      <c r="S82" s="711"/>
      <c r="T82" s="711"/>
      <c r="U82" s="711"/>
      <c r="V82" s="711"/>
      <c r="W82" s="711"/>
      <c r="X82" s="711"/>
      <c r="Y82" s="712"/>
      <c r="Z82" s="707"/>
      <c r="AA82" s="708"/>
      <c r="AB82" s="708"/>
      <c r="AC82" s="709"/>
      <c r="AD82" s="703"/>
      <c r="AE82" s="623"/>
      <c r="AF82" s="623"/>
      <c r="AG82" s="623"/>
      <c r="AH82" s="624"/>
      <c r="AI82" s="710"/>
      <c r="AJ82" s="711"/>
      <c r="AK82" s="711"/>
      <c r="AL82" s="711"/>
      <c r="AM82" s="711"/>
      <c r="AN82" s="711"/>
      <c r="AO82" s="711"/>
      <c r="AP82" s="711"/>
      <c r="AQ82" s="711"/>
      <c r="AR82" s="711"/>
      <c r="AS82" s="711"/>
      <c r="AT82" s="711"/>
      <c r="AU82" s="712"/>
      <c r="AV82" s="707"/>
      <c r="AW82" s="708"/>
      <c r="AX82" s="708"/>
      <c r="AY82" s="713"/>
    </row>
    <row r="83" spans="2:51" ht="24.75" customHeight="1" x14ac:dyDescent="0.15">
      <c r="B83" s="688"/>
      <c r="C83" s="689"/>
      <c r="D83" s="689"/>
      <c r="E83" s="689"/>
      <c r="F83" s="689"/>
      <c r="G83" s="690"/>
      <c r="H83" s="703"/>
      <c r="I83" s="623"/>
      <c r="J83" s="623"/>
      <c r="K83" s="623"/>
      <c r="L83" s="624"/>
      <c r="M83" s="710"/>
      <c r="N83" s="711"/>
      <c r="O83" s="711"/>
      <c r="P83" s="711"/>
      <c r="Q83" s="711"/>
      <c r="R83" s="711"/>
      <c r="S83" s="711"/>
      <c r="T83" s="711"/>
      <c r="U83" s="711"/>
      <c r="V83" s="711"/>
      <c r="W83" s="711"/>
      <c r="X83" s="711"/>
      <c r="Y83" s="712"/>
      <c r="Z83" s="707"/>
      <c r="AA83" s="708"/>
      <c r="AB83" s="708"/>
      <c r="AC83" s="709"/>
      <c r="AD83" s="703"/>
      <c r="AE83" s="623"/>
      <c r="AF83" s="623"/>
      <c r="AG83" s="623"/>
      <c r="AH83" s="624"/>
      <c r="AI83" s="710"/>
      <c r="AJ83" s="711"/>
      <c r="AK83" s="711"/>
      <c r="AL83" s="711"/>
      <c r="AM83" s="711"/>
      <c r="AN83" s="711"/>
      <c r="AO83" s="711"/>
      <c r="AP83" s="711"/>
      <c r="AQ83" s="711"/>
      <c r="AR83" s="711"/>
      <c r="AS83" s="711"/>
      <c r="AT83" s="711"/>
      <c r="AU83" s="712"/>
      <c r="AV83" s="707"/>
      <c r="AW83" s="708"/>
      <c r="AX83" s="708"/>
      <c r="AY83" s="713"/>
    </row>
    <row r="84" spans="2:51" ht="24.75" customHeight="1" x14ac:dyDescent="0.15">
      <c r="B84" s="688"/>
      <c r="C84" s="689"/>
      <c r="D84" s="689"/>
      <c r="E84" s="689"/>
      <c r="F84" s="689"/>
      <c r="G84" s="690"/>
      <c r="H84" s="703"/>
      <c r="I84" s="623"/>
      <c r="J84" s="623"/>
      <c r="K84" s="623"/>
      <c r="L84" s="624"/>
      <c r="M84" s="710"/>
      <c r="N84" s="711"/>
      <c r="O84" s="711"/>
      <c r="P84" s="711"/>
      <c r="Q84" s="711"/>
      <c r="R84" s="711"/>
      <c r="S84" s="711"/>
      <c r="T84" s="711"/>
      <c r="U84" s="711"/>
      <c r="V84" s="711"/>
      <c r="W84" s="711"/>
      <c r="X84" s="711"/>
      <c r="Y84" s="712"/>
      <c r="Z84" s="707"/>
      <c r="AA84" s="708"/>
      <c r="AB84" s="708"/>
      <c r="AC84" s="708"/>
      <c r="AD84" s="703"/>
      <c r="AE84" s="623"/>
      <c r="AF84" s="623"/>
      <c r="AG84" s="623"/>
      <c r="AH84" s="624"/>
      <c r="AI84" s="710"/>
      <c r="AJ84" s="711"/>
      <c r="AK84" s="711"/>
      <c r="AL84" s="711"/>
      <c r="AM84" s="711"/>
      <c r="AN84" s="711"/>
      <c r="AO84" s="711"/>
      <c r="AP84" s="711"/>
      <c r="AQ84" s="711"/>
      <c r="AR84" s="711"/>
      <c r="AS84" s="711"/>
      <c r="AT84" s="711"/>
      <c r="AU84" s="712"/>
      <c r="AV84" s="707"/>
      <c r="AW84" s="708"/>
      <c r="AX84" s="708"/>
      <c r="AY84" s="713"/>
    </row>
    <row r="85" spans="2:51" ht="24.75" customHeight="1" x14ac:dyDescent="0.15">
      <c r="B85" s="688"/>
      <c r="C85" s="689"/>
      <c r="D85" s="689"/>
      <c r="E85" s="689"/>
      <c r="F85" s="689"/>
      <c r="G85" s="690"/>
      <c r="H85" s="703"/>
      <c r="I85" s="623"/>
      <c r="J85" s="623"/>
      <c r="K85" s="623"/>
      <c r="L85" s="624"/>
      <c r="M85" s="710"/>
      <c r="N85" s="711"/>
      <c r="O85" s="711"/>
      <c r="P85" s="711"/>
      <c r="Q85" s="711"/>
      <c r="R85" s="711"/>
      <c r="S85" s="711"/>
      <c r="T85" s="711"/>
      <c r="U85" s="711"/>
      <c r="V85" s="711"/>
      <c r="W85" s="711"/>
      <c r="X85" s="711"/>
      <c r="Y85" s="712"/>
      <c r="Z85" s="707"/>
      <c r="AA85" s="708"/>
      <c r="AB85" s="708"/>
      <c r="AC85" s="708"/>
      <c r="AD85" s="703"/>
      <c r="AE85" s="623"/>
      <c r="AF85" s="623"/>
      <c r="AG85" s="623"/>
      <c r="AH85" s="624"/>
      <c r="AI85" s="710"/>
      <c r="AJ85" s="711"/>
      <c r="AK85" s="711"/>
      <c r="AL85" s="711"/>
      <c r="AM85" s="711"/>
      <c r="AN85" s="711"/>
      <c r="AO85" s="711"/>
      <c r="AP85" s="711"/>
      <c r="AQ85" s="711"/>
      <c r="AR85" s="711"/>
      <c r="AS85" s="711"/>
      <c r="AT85" s="711"/>
      <c r="AU85" s="712"/>
      <c r="AV85" s="707"/>
      <c r="AW85" s="708"/>
      <c r="AX85" s="708"/>
      <c r="AY85" s="713"/>
    </row>
    <row r="86" spans="2:51" ht="24.75" customHeight="1" x14ac:dyDescent="0.15">
      <c r="B86" s="688"/>
      <c r="C86" s="689"/>
      <c r="D86" s="689"/>
      <c r="E86" s="689"/>
      <c r="F86" s="689"/>
      <c r="G86" s="690"/>
      <c r="H86" s="703"/>
      <c r="I86" s="623"/>
      <c r="J86" s="623"/>
      <c r="K86" s="623"/>
      <c r="L86" s="624"/>
      <c r="M86" s="710"/>
      <c r="N86" s="711"/>
      <c r="O86" s="711"/>
      <c r="P86" s="711"/>
      <c r="Q86" s="711"/>
      <c r="R86" s="711"/>
      <c r="S86" s="711"/>
      <c r="T86" s="711"/>
      <c r="U86" s="711"/>
      <c r="V86" s="711"/>
      <c r="W86" s="711"/>
      <c r="X86" s="711"/>
      <c r="Y86" s="712"/>
      <c r="Z86" s="707"/>
      <c r="AA86" s="708"/>
      <c r="AB86" s="708"/>
      <c r="AC86" s="708"/>
      <c r="AD86" s="703"/>
      <c r="AE86" s="623"/>
      <c r="AF86" s="623"/>
      <c r="AG86" s="623"/>
      <c r="AH86" s="624"/>
      <c r="AI86" s="710"/>
      <c r="AJ86" s="711"/>
      <c r="AK86" s="711"/>
      <c r="AL86" s="711"/>
      <c r="AM86" s="711"/>
      <c r="AN86" s="711"/>
      <c r="AO86" s="711"/>
      <c r="AP86" s="711"/>
      <c r="AQ86" s="711"/>
      <c r="AR86" s="711"/>
      <c r="AS86" s="711"/>
      <c r="AT86" s="711"/>
      <c r="AU86" s="712"/>
      <c r="AV86" s="707"/>
      <c r="AW86" s="708"/>
      <c r="AX86" s="708"/>
      <c r="AY86" s="713"/>
    </row>
    <row r="87" spans="2:51" ht="24.75" customHeight="1" x14ac:dyDescent="0.15">
      <c r="B87" s="688"/>
      <c r="C87" s="689"/>
      <c r="D87" s="689"/>
      <c r="E87" s="689"/>
      <c r="F87" s="689"/>
      <c r="G87" s="690"/>
      <c r="H87" s="729"/>
      <c r="I87" s="591"/>
      <c r="J87" s="591"/>
      <c r="K87" s="591"/>
      <c r="L87" s="592"/>
      <c r="M87" s="730"/>
      <c r="N87" s="731"/>
      <c r="O87" s="731"/>
      <c r="P87" s="731"/>
      <c r="Q87" s="731"/>
      <c r="R87" s="731"/>
      <c r="S87" s="731"/>
      <c r="T87" s="731"/>
      <c r="U87" s="731"/>
      <c r="V87" s="731"/>
      <c r="W87" s="731"/>
      <c r="X87" s="731"/>
      <c r="Y87" s="732"/>
      <c r="Z87" s="733"/>
      <c r="AA87" s="734"/>
      <c r="AB87" s="734"/>
      <c r="AC87" s="734"/>
      <c r="AD87" s="729"/>
      <c r="AE87" s="591"/>
      <c r="AF87" s="591"/>
      <c r="AG87" s="591"/>
      <c r="AH87" s="592"/>
      <c r="AI87" s="730"/>
      <c r="AJ87" s="731"/>
      <c r="AK87" s="731"/>
      <c r="AL87" s="731"/>
      <c r="AM87" s="731"/>
      <c r="AN87" s="731"/>
      <c r="AO87" s="731"/>
      <c r="AP87" s="731"/>
      <c r="AQ87" s="731"/>
      <c r="AR87" s="731"/>
      <c r="AS87" s="731"/>
      <c r="AT87" s="731"/>
      <c r="AU87" s="732"/>
      <c r="AV87" s="733"/>
      <c r="AW87" s="734"/>
      <c r="AX87" s="734"/>
      <c r="AY87" s="735"/>
    </row>
    <row r="88" spans="2:51" ht="24.75" customHeight="1" x14ac:dyDescent="0.15">
      <c r="B88" s="688"/>
      <c r="C88" s="689"/>
      <c r="D88" s="689"/>
      <c r="E88" s="689"/>
      <c r="F88" s="689"/>
      <c r="G88" s="690"/>
      <c r="H88" s="740" t="s">
        <v>21</v>
      </c>
      <c r="I88" s="741"/>
      <c r="J88" s="741"/>
      <c r="K88" s="741"/>
      <c r="L88" s="741"/>
      <c r="M88" s="742"/>
      <c r="N88" s="743"/>
      <c r="O88" s="743"/>
      <c r="P88" s="743"/>
      <c r="Q88" s="743"/>
      <c r="R88" s="743"/>
      <c r="S88" s="743"/>
      <c r="T88" s="743"/>
      <c r="U88" s="743"/>
      <c r="V88" s="743"/>
      <c r="W88" s="743"/>
      <c r="X88" s="743"/>
      <c r="Y88" s="744"/>
      <c r="Z88" s="745">
        <f>SUM(Z80:AC87)</f>
        <v>14</v>
      </c>
      <c r="AA88" s="746"/>
      <c r="AB88" s="746"/>
      <c r="AC88" s="747"/>
      <c r="AD88" s="740" t="s">
        <v>21</v>
      </c>
      <c r="AE88" s="741"/>
      <c r="AF88" s="741"/>
      <c r="AG88" s="741"/>
      <c r="AH88" s="741"/>
      <c r="AI88" s="742"/>
      <c r="AJ88" s="743"/>
      <c r="AK88" s="743"/>
      <c r="AL88" s="743"/>
      <c r="AM88" s="743"/>
      <c r="AN88" s="743"/>
      <c r="AO88" s="743"/>
      <c r="AP88" s="743"/>
      <c r="AQ88" s="743"/>
      <c r="AR88" s="743"/>
      <c r="AS88" s="743"/>
      <c r="AT88" s="743"/>
      <c r="AU88" s="744"/>
      <c r="AV88" s="745">
        <f>SUM(AV80:AY87)</f>
        <v>0</v>
      </c>
      <c r="AW88" s="746"/>
      <c r="AX88" s="746"/>
      <c r="AY88" s="748"/>
    </row>
    <row r="89" spans="2:51" ht="25.2" customHeight="1" x14ac:dyDescent="0.15">
      <c r="B89" s="688"/>
      <c r="C89" s="689"/>
      <c r="D89" s="689"/>
      <c r="E89" s="689"/>
      <c r="F89" s="689"/>
      <c r="G89" s="690"/>
      <c r="H89" s="736" t="s">
        <v>1273</v>
      </c>
      <c r="I89" s="737"/>
      <c r="J89" s="737"/>
      <c r="K89" s="737"/>
      <c r="L89" s="737"/>
      <c r="M89" s="737"/>
      <c r="N89" s="737"/>
      <c r="O89" s="737"/>
      <c r="P89" s="737"/>
      <c r="Q89" s="737"/>
      <c r="R89" s="737"/>
      <c r="S89" s="737"/>
      <c r="T89" s="737"/>
      <c r="U89" s="737"/>
      <c r="V89" s="737"/>
      <c r="W89" s="737"/>
      <c r="X89" s="737"/>
      <c r="Y89" s="737"/>
      <c r="Z89" s="737"/>
      <c r="AA89" s="737"/>
      <c r="AB89" s="737"/>
      <c r="AC89" s="738"/>
      <c r="AD89" s="736" t="s">
        <v>752</v>
      </c>
      <c r="AE89" s="737"/>
      <c r="AF89" s="737"/>
      <c r="AG89" s="737"/>
      <c r="AH89" s="737"/>
      <c r="AI89" s="737"/>
      <c r="AJ89" s="737"/>
      <c r="AK89" s="737"/>
      <c r="AL89" s="737"/>
      <c r="AM89" s="737"/>
      <c r="AN89" s="737"/>
      <c r="AO89" s="737"/>
      <c r="AP89" s="737"/>
      <c r="AQ89" s="737"/>
      <c r="AR89" s="737"/>
      <c r="AS89" s="737"/>
      <c r="AT89" s="737"/>
      <c r="AU89" s="737"/>
      <c r="AV89" s="737"/>
      <c r="AW89" s="737"/>
      <c r="AX89" s="737"/>
      <c r="AY89" s="739"/>
    </row>
    <row r="90" spans="2:51" ht="25.55" customHeight="1" x14ac:dyDescent="0.15">
      <c r="B90" s="688"/>
      <c r="C90" s="689"/>
      <c r="D90" s="689"/>
      <c r="E90" s="689"/>
      <c r="F90" s="689"/>
      <c r="G90" s="690"/>
      <c r="H90" s="698" t="s">
        <v>37</v>
      </c>
      <c r="I90" s="699"/>
      <c r="J90" s="699"/>
      <c r="K90" s="699"/>
      <c r="L90" s="699"/>
      <c r="M90" s="700" t="s">
        <v>76</v>
      </c>
      <c r="N90" s="701"/>
      <c r="O90" s="701"/>
      <c r="P90" s="701"/>
      <c r="Q90" s="701"/>
      <c r="R90" s="701"/>
      <c r="S90" s="701"/>
      <c r="T90" s="701"/>
      <c r="U90" s="701"/>
      <c r="V90" s="701"/>
      <c r="W90" s="701"/>
      <c r="X90" s="701"/>
      <c r="Y90" s="702"/>
      <c r="Z90" s="714" t="s">
        <v>77</v>
      </c>
      <c r="AA90" s="715"/>
      <c r="AB90" s="715"/>
      <c r="AC90" s="716"/>
      <c r="AD90" s="698" t="s">
        <v>37</v>
      </c>
      <c r="AE90" s="699"/>
      <c r="AF90" s="699"/>
      <c r="AG90" s="699"/>
      <c r="AH90" s="699"/>
      <c r="AI90" s="700" t="s">
        <v>76</v>
      </c>
      <c r="AJ90" s="701"/>
      <c r="AK90" s="701"/>
      <c r="AL90" s="701"/>
      <c r="AM90" s="701"/>
      <c r="AN90" s="701"/>
      <c r="AO90" s="701"/>
      <c r="AP90" s="701"/>
      <c r="AQ90" s="701"/>
      <c r="AR90" s="701"/>
      <c r="AS90" s="701"/>
      <c r="AT90" s="701"/>
      <c r="AU90" s="702"/>
      <c r="AV90" s="714" t="s">
        <v>77</v>
      </c>
      <c r="AW90" s="715"/>
      <c r="AX90" s="715"/>
      <c r="AY90" s="717"/>
    </row>
    <row r="91" spans="2:51" ht="24.75" customHeight="1" x14ac:dyDescent="0.15">
      <c r="B91" s="688"/>
      <c r="C91" s="689"/>
      <c r="D91" s="689"/>
      <c r="E91" s="689"/>
      <c r="F91" s="689"/>
      <c r="G91" s="690"/>
      <c r="H91" s="1731" t="s">
        <v>1274</v>
      </c>
      <c r="I91" s="2130"/>
      <c r="J91" s="2130"/>
      <c r="K91" s="2130"/>
      <c r="L91" s="2131"/>
      <c r="M91" s="2132" t="s">
        <v>1275</v>
      </c>
      <c r="N91" s="2133"/>
      <c r="O91" s="2133"/>
      <c r="P91" s="2133"/>
      <c r="Q91" s="2133"/>
      <c r="R91" s="2133"/>
      <c r="S91" s="2133"/>
      <c r="T91" s="2133"/>
      <c r="U91" s="2133"/>
      <c r="V91" s="2133"/>
      <c r="W91" s="2133"/>
      <c r="X91" s="2133"/>
      <c r="Y91" s="2134"/>
      <c r="Z91" s="2135">
        <v>11</v>
      </c>
      <c r="AA91" s="2136"/>
      <c r="AB91" s="2136"/>
      <c r="AC91" s="2137"/>
      <c r="AD91" s="718"/>
      <c r="AE91" s="611"/>
      <c r="AF91" s="611"/>
      <c r="AG91" s="611"/>
      <c r="AH91" s="612"/>
      <c r="AI91" s="725"/>
      <c r="AJ91" s="726"/>
      <c r="AK91" s="726"/>
      <c r="AL91" s="726"/>
      <c r="AM91" s="726"/>
      <c r="AN91" s="726"/>
      <c r="AO91" s="726"/>
      <c r="AP91" s="726"/>
      <c r="AQ91" s="726"/>
      <c r="AR91" s="726"/>
      <c r="AS91" s="726"/>
      <c r="AT91" s="726"/>
      <c r="AU91" s="727"/>
      <c r="AV91" s="722"/>
      <c r="AW91" s="723"/>
      <c r="AX91" s="723"/>
      <c r="AY91" s="728"/>
    </row>
    <row r="92" spans="2:51" ht="24.75" customHeight="1" x14ac:dyDescent="0.15">
      <c r="B92" s="688"/>
      <c r="C92" s="689"/>
      <c r="D92" s="689"/>
      <c r="E92" s="689"/>
      <c r="F92" s="689"/>
      <c r="G92" s="690"/>
      <c r="H92" s="2088"/>
      <c r="I92" s="635"/>
      <c r="J92" s="635"/>
      <c r="K92" s="635"/>
      <c r="L92" s="636"/>
      <c r="M92" s="1824"/>
      <c r="N92" s="2089"/>
      <c r="O92" s="2089"/>
      <c r="P92" s="2089"/>
      <c r="Q92" s="2089"/>
      <c r="R92" s="2089"/>
      <c r="S92" s="2089"/>
      <c r="T92" s="2089"/>
      <c r="U92" s="2089"/>
      <c r="V92" s="2089"/>
      <c r="W92" s="2089"/>
      <c r="X92" s="2089"/>
      <c r="Y92" s="2090"/>
      <c r="Z92" s="1827"/>
      <c r="AA92" s="1828"/>
      <c r="AB92" s="1828"/>
      <c r="AC92" s="2091"/>
      <c r="AD92" s="703"/>
      <c r="AE92" s="623"/>
      <c r="AF92" s="623"/>
      <c r="AG92" s="623"/>
      <c r="AH92" s="624"/>
      <c r="AI92" s="710"/>
      <c r="AJ92" s="1400"/>
      <c r="AK92" s="1400"/>
      <c r="AL92" s="1400"/>
      <c r="AM92" s="1400"/>
      <c r="AN92" s="1400"/>
      <c r="AO92" s="1400"/>
      <c r="AP92" s="1400"/>
      <c r="AQ92" s="1400"/>
      <c r="AR92" s="1400"/>
      <c r="AS92" s="1400"/>
      <c r="AT92" s="1400"/>
      <c r="AU92" s="1401"/>
      <c r="AV92" s="707"/>
      <c r="AW92" s="708"/>
      <c r="AX92" s="708"/>
      <c r="AY92" s="713"/>
    </row>
    <row r="93" spans="2:51" ht="24.75" customHeight="1" x14ac:dyDescent="0.15">
      <c r="B93" s="688"/>
      <c r="C93" s="689"/>
      <c r="D93" s="689"/>
      <c r="E93" s="689"/>
      <c r="F93" s="689"/>
      <c r="G93" s="690"/>
      <c r="H93" s="703"/>
      <c r="I93" s="623"/>
      <c r="J93" s="623"/>
      <c r="K93" s="623"/>
      <c r="L93" s="624"/>
      <c r="M93" s="710"/>
      <c r="N93" s="711"/>
      <c r="O93" s="711"/>
      <c r="P93" s="711"/>
      <c r="Q93" s="711"/>
      <c r="R93" s="711"/>
      <c r="S93" s="711"/>
      <c r="T93" s="711"/>
      <c r="U93" s="711"/>
      <c r="V93" s="711"/>
      <c r="W93" s="711"/>
      <c r="X93" s="711"/>
      <c r="Y93" s="712"/>
      <c r="Z93" s="707"/>
      <c r="AA93" s="708"/>
      <c r="AB93" s="708"/>
      <c r="AC93" s="709"/>
      <c r="AD93" s="703"/>
      <c r="AE93" s="623"/>
      <c r="AF93" s="623"/>
      <c r="AG93" s="623"/>
      <c r="AH93" s="624"/>
      <c r="AI93" s="710"/>
      <c r="AJ93" s="711"/>
      <c r="AK93" s="711"/>
      <c r="AL93" s="711"/>
      <c r="AM93" s="711"/>
      <c r="AN93" s="711"/>
      <c r="AO93" s="711"/>
      <c r="AP93" s="711"/>
      <c r="AQ93" s="711"/>
      <c r="AR93" s="711"/>
      <c r="AS93" s="711"/>
      <c r="AT93" s="711"/>
      <c r="AU93" s="712"/>
      <c r="AV93" s="707"/>
      <c r="AW93" s="708"/>
      <c r="AX93" s="708"/>
      <c r="AY93" s="713"/>
    </row>
    <row r="94" spans="2:51" ht="24.75" customHeight="1" x14ac:dyDescent="0.15">
      <c r="B94" s="688"/>
      <c r="C94" s="689"/>
      <c r="D94" s="689"/>
      <c r="E94" s="689"/>
      <c r="F94" s="689"/>
      <c r="G94" s="690"/>
      <c r="H94" s="703"/>
      <c r="I94" s="623"/>
      <c r="J94" s="623"/>
      <c r="K94" s="623"/>
      <c r="L94" s="624"/>
      <c r="M94" s="710"/>
      <c r="N94" s="711"/>
      <c r="O94" s="711"/>
      <c r="P94" s="711"/>
      <c r="Q94" s="711"/>
      <c r="R94" s="711"/>
      <c r="S94" s="711"/>
      <c r="T94" s="711"/>
      <c r="U94" s="711"/>
      <c r="V94" s="711"/>
      <c r="W94" s="711"/>
      <c r="X94" s="711"/>
      <c r="Y94" s="712"/>
      <c r="Z94" s="707"/>
      <c r="AA94" s="708"/>
      <c r="AB94" s="708"/>
      <c r="AC94" s="709"/>
      <c r="AD94" s="703"/>
      <c r="AE94" s="623"/>
      <c r="AF94" s="623"/>
      <c r="AG94" s="623"/>
      <c r="AH94" s="624"/>
      <c r="AI94" s="710"/>
      <c r="AJ94" s="711"/>
      <c r="AK94" s="711"/>
      <c r="AL94" s="711"/>
      <c r="AM94" s="711"/>
      <c r="AN94" s="711"/>
      <c r="AO94" s="711"/>
      <c r="AP94" s="711"/>
      <c r="AQ94" s="711"/>
      <c r="AR94" s="711"/>
      <c r="AS94" s="711"/>
      <c r="AT94" s="711"/>
      <c r="AU94" s="712"/>
      <c r="AV94" s="707"/>
      <c r="AW94" s="708"/>
      <c r="AX94" s="708"/>
      <c r="AY94" s="713"/>
    </row>
    <row r="95" spans="2:51" ht="24.75" customHeight="1" x14ac:dyDescent="0.15">
      <c r="B95" s="688"/>
      <c r="C95" s="689"/>
      <c r="D95" s="689"/>
      <c r="E95" s="689"/>
      <c r="F95" s="689"/>
      <c r="G95" s="690"/>
      <c r="H95" s="703"/>
      <c r="I95" s="623"/>
      <c r="J95" s="623"/>
      <c r="K95" s="623"/>
      <c r="L95" s="624"/>
      <c r="M95" s="710"/>
      <c r="N95" s="711"/>
      <c r="O95" s="711"/>
      <c r="P95" s="711"/>
      <c r="Q95" s="711"/>
      <c r="R95" s="711"/>
      <c r="S95" s="711"/>
      <c r="T95" s="711"/>
      <c r="U95" s="711"/>
      <c r="V95" s="711"/>
      <c r="W95" s="711"/>
      <c r="X95" s="711"/>
      <c r="Y95" s="712"/>
      <c r="Z95" s="707"/>
      <c r="AA95" s="708"/>
      <c r="AB95" s="708"/>
      <c r="AC95" s="708"/>
      <c r="AD95" s="703"/>
      <c r="AE95" s="623"/>
      <c r="AF95" s="623"/>
      <c r="AG95" s="623"/>
      <c r="AH95" s="624"/>
      <c r="AI95" s="710"/>
      <c r="AJ95" s="711"/>
      <c r="AK95" s="711"/>
      <c r="AL95" s="711"/>
      <c r="AM95" s="711"/>
      <c r="AN95" s="711"/>
      <c r="AO95" s="711"/>
      <c r="AP95" s="711"/>
      <c r="AQ95" s="711"/>
      <c r="AR95" s="711"/>
      <c r="AS95" s="711"/>
      <c r="AT95" s="711"/>
      <c r="AU95" s="712"/>
      <c r="AV95" s="707"/>
      <c r="AW95" s="708"/>
      <c r="AX95" s="708"/>
      <c r="AY95" s="713"/>
    </row>
    <row r="96" spans="2:51" ht="24.75" customHeight="1" x14ac:dyDescent="0.15">
      <c r="B96" s="688"/>
      <c r="C96" s="689"/>
      <c r="D96" s="689"/>
      <c r="E96" s="689"/>
      <c r="F96" s="689"/>
      <c r="G96" s="690"/>
      <c r="H96" s="703"/>
      <c r="I96" s="623"/>
      <c r="J96" s="623"/>
      <c r="K96" s="623"/>
      <c r="L96" s="624"/>
      <c r="M96" s="710"/>
      <c r="N96" s="711"/>
      <c r="O96" s="711"/>
      <c r="P96" s="711"/>
      <c r="Q96" s="711"/>
      <c r="R96" s="711"/>
      <c r="S96" s="711"/>
      <c r="T96" s="711"/>
      <c r="U96" s="711"/>
      <c r="V96" s="711"/>
      <c r="W96" s="711"/>
      <c r="X96" s="711"/>
      <c r="Y96" s="712"/>
      <c r="Z96" s="707"/>
      <c r="AA96" s="708"/>
      <c r="AB96" s="708"/>
      <c r="AC96" s="708"/>
      <c r="AD96" s="703"/>
      <c r="AE96" s="623"/>
      <c r="AF96" s="623"/>
      <c r="AG96" s="623"/>
      <c r="AH96" s="624"/>
      <c r="AI96" s="710"/>
      <c r="AJ96" s="711"/>
      <c r="AK96" s="711"/>
      <c r="AL96" s="711"/>
      <c r="AM96" s="711"/>
      <c r="AN96" s="711"/>
      <c r="AO96" s="711"/>
      <c r="AP96" s="711"/>
      <c r="AQ96" s="711"/>
      <c r="AR96" s="711"/>
      <c r="AS96" s="711"/>
      <c r="AT96" s="711"/>
      <c r="AU96" s="712"/>
      <c r="AV96" s="707"/>
      <c r="AW96" s="708"/>
      <c r="AX96" s="708"/>
      <c r="AY96" s="713"/>
    </row>
    <row r="97" spans="2:51" ht="24.75" customHeight="1" x14ac:dyDescent="0.15">
      <c r="B97" s="688"/>
      <c r="C97" s="689"/>
      <c r="D97" s="689"/>
      <c r="E97" s="689"/>
      <c r="F97" s="689"/>
      <c r="G97" s="690"/>
      <c r="H97" s="703"/>
      <c r="I97" s="623"/>
      <c r="J97" s="623"/>
      <c r="K97" s="623"/>
      <c r="L97" s="624"/>
      <c r="M97" s="710"/>
      <c r="N97" s="711"/>
      <c r="O97" s="711"/>
      <c r="P97" s="711"/>
      <c r="Q97" s="711"/>
      <c r="R97" s="711"/>
      <c r="S97" s="711"/>
      <c r="T97" s="711"/>
      <c r="U97" s="711"/>
      <c r="V97" s="711"/>
      <c r="W97" s="711"/>
      <c r="X97" s="711"/>
      <c r="Y97" s="712"/>
      <c r="Z97" s="707"/>
      <c r="AA97" s="708"/>
      <c r="AB97" s="708"/>
      <c r="AC97" s="708"/>
      <c r="AD97" s="703"/>
      <c r="AE97" s="623"/>
      <c r="AF97" s="623"/>
      <c r="AG97" s="623"/>
      <c r="AH97" s="624"/>
      <c r="AI97" s="710"/>
      <c r="AJ97" s="711"/>
      <c r="AK97" s="711"/>
      <c r="AL97" s="711"/>
      <c r="AM97" s="711"/>
      <c r="AN97" s="711"/>
      <c r="AO97" s="711"/>
      <c r="AP97" s="711"/>
      <c r="AQ97" s="711"/>
      <c r="AR97" s="711"/>
      <c r="AS97" s="711"/>
      <c r="AT97" s="711"/>
      <c r="AU97" s="712"/>
      <c r="AV97" s="707"/>
      <c r="AW97" s="708"/>
      <c r="AX97" s="708"/>
      <c r="AY97" s="713"/>
    </row>
    <row r="98" spans="2:51" ht="24.75" customHeight="1" x14ac:dyDescent="0.15">
      <c r="B98" s="688"/>
      <c r="C98" s="689"/>
      <c r="D98" s="689"/>
      <c r="E98" s="689"/>
      <c r="F98" s="689"/>
      <c r="G98" s="690"/>
      <c r="H98" s="729"/>
      <c r="I98" s="591"/>
      <c r="J98" s="591"/>
      <c r="K98" s="591"/>
      <c r="L98" s="592"/>
      <c r="M98" s="730"/>
      <c r="N98" s="731"/>
      <c r="O98" s="731"/>
      <c r="P98" s="731"/>
      <c r="Q98" s="731"/>
      <c r="R98" s="731"/>
      <c r="S98" s="731"/>
      <c r="T98" s="731"/>
      <c r="U98" s="731"/>
      <c r="V98" s="731"/>
      <c r="W98" s="731"/>
      <c r="X98" s="731"/>
      <c r="Y98" s="732"/>
      <c r="Z98" s="733"/>
      <c r="AA98" s="734"/>
      <c r="AB98" s="734"/>
      <c r="AC98" s="734"/>
      <c r="AD98" s="729"/>
      <c r="AE98" s="591"/>
      <c r="AF98" s="591"/>
      <c r="AG98" s="591"/>
      <c r="AH98" s="592"/>
      <c r="AI98" s="730"/>
      <c r="AJ98" s="731"/>
      <c r="AK98" s="731"/>
      <c r="AL98" s="731"/>
      <c r="AM98" s="731"/>
      <c r="AN98" s="731"/>
      <c r="AO98" s="731"/>
      <c r="AP98" s="731"/>
      <c r="AQ98" s="731"/>
      <c r="AR98" s="731"/>
      <c r="AS98" s="731"/>
      <c r="AT98" s="731"/>
      <c r="AU98" s="732"/>
      <c r="AV98" s="733"/>
      <c r="AW98" s="734"/>
      <c r="AX98" s="734"/>
      <c r="AY98" s="735"/>
    </row>
    <row r="99" spans="2:51" ht="24.75" customHeight="1" x14ac:dyDescent="0.15">
      <c r="B99" s="688"/>
      <c r="C99" s="689"/>
      <c r="D99" s="689"/>
      <c r="E99" s="689"/>
      <c r="F99" s="689"/>
      <c r="G99" s="690"/>
      <c r="H99" s="740" t="s">
        <v>21</v>
      </c>
      <c r="I99" s="741"/>
      <c r="J99" s="741"/>
      <c r="K99" s="741"/>
      <c r="L99" s="741"/>
      <c r="M99" s="742"/>
      <c r="N99" s="743"/>
      <c r="O99" s="743"/>
      <c r="P99" s="743"/>
      <c r="Q99" s="743"/>
      <c r="R99" s="743"/>
      <c r="S99" s="743"/>
      <c r="T99" s="743"/>
      <c r="U99" s="743"/>
      <c r="V99" s="743"/>
      <c r="W99" s="743"/>
      <c r="X99" s="743"/>
      <c r="Y99" s="744"/>
      <c r="Z99" s="745">
        <f>SUM(Z91:AC98)</f>
        <v>11</v>
      </c>
      <c r="AA99" s="746"/>
      <c r="AB99" s="746"/>
      <c r="AC99" s="747"/>
      <c r="AD99" s="740" t="s">
        <v>21</v>
      </c>
      <c r="AE99" s="741"/>
      <c r="AF99" s="741"/>
      <c r="AG99" s="741"/>
      <c r="AH99" s="741"/>
      <c r="AI99" s="742"/>
      <c r="AJ99" s="743"/>
      <c r="AK99" s="743"/>
      <c r="AL99" s="743"/>
      <c r="AM99" s="743"/>
      <c r="AN99" s="743"/>
      <c r="AO99" s="743"/>
      <c r="AP99" s="743"/>
      <c r="AQ99" s="743"/>
      <c r="AR99" s="743"/>
      <c r="AS99" s="743"/>
      <c r="AT99" s="743"/>
      <c r="AU99" s="744"/>
      <c r="AV99" s="745">
        <f>SUM(AV91:AY98)</f>
        <v>0</v>
      </c>
      <c r="AW99" s="746"/>
      <c r="AX99" s="746"/>
      <c r="AY99" s="748"/>
    </row>
    <row r="100" spans="2:51" ht="24.75" customHeight="1" x14ac:dyDescent="0.15">
      <c r="B100" s="688"/>
      <c r="C100" s="689"/>
      <c r="D100" s="689"/>
      <c r="E100" s="689"/>
      <c r="F100" s="689"/>
      <c r="G100" s="690"/>
      <c r="H100" s="736" t="s">
        <v>993</v>
      </c>
      <c r="I100" s="737"/>
      <c r="J100" s="737"/>
      <c r="K100" s="737"/>
      <c r="L100" s="737"/>
      <c r="M100" s="737"/>
      <c r="N100" s="737"/>
      <c r="O100" s="737"/>
      <c r="P100" s="737"/>
      <c r="Q100" s="737"/>
      <c r="R100" s="737"/>
      <c r="S100" s="737"/>
      <c r="T100" s="737"/>
      <c r="U100" s="737"/>
      <c r="V100" s="737"/>
      <c r="W100" s="737"/>
      <c r="X100" s="737"/>
      <c r="Y100" s="737"/>
      <c r="Z100" s="737"/>
      <c r="AA100" s="737"/>
      <c r="AB100" s="737"/>
      <c r="AC100" s="738"/>
      <c r="AD100" s="736" t="s">
        <v>755</v>
      </c>
      <c r="AE100" s="737"/>
      <c r="AF100" s="737"/>
      <c r="AG100" s="737"/>
      <c r="AH100" s="737"/>
      <c r="AI100" s="737"/>
      <c r="AJ100" s="737"/>
      <c r="AK100" s="737"/>
      <c r="AL100" s="737"/>
      <c r="AM100" s="737"/>
      <c r="AN100" s="737"/>
      <c r="AO100" s="737"/>
      <c r="AP100" s="737"/>
      <c r="AQ100" s="737"/>
      <c r="AR100" s="737"/>
      <c r="AS100" s="737"/>
      <c r="AT100" s="737"/>
      <c r="AU100" s="737"/>
      <c r="AV100" s="737"/>
      <c r="AW100" s="737"/>
      <c r="AX100" s="737"/>
      <c r="AY100" s="739"/>
    </row>
    <row r="101" spans="2:51" ht="24.75" customHeight="1" x14ac:dyDescent="0.15">
      <c r="B101" s="688"/>
      <c r="C101" s="689"/>
      <c r="D101" s="689"/>
      <c r="E101" s="689"/>
      <c r="F101" s="689"/>
      <c r="G101" s="690"/>
      <c r="H101" s="698" t="s">
        <v>37</v>
      </c>
      <c r="I101" s="699"/>
      <c r="J101" s="699"/>
      <c r="K101" s="699"/>
      <c r="L101" s="699"/>
      <c r="M101" s="700" t="s">
        <v>76</v>
      </c>
      <c r="N101" s="701"/>
      <c r="O101" s="701"/>
      <c r="P101" s="701"/>
      <c r="Q101" s="701"/>
      <c r="R101" s="701"/>
      <c r="S101" s="701"/>
      <c r="T101" s="701"/>
      <c r="U101" s="701"/>
      <c r="V101" s="701"/>
      <c r="W101" s="701"/>
      <c r="X101" s="701"/>
      <c r="Y101" s="702"/>
      <c r="Z101" s="714" t="s">
        <v>77</v>
      </c>
      <c r="AA101" s="715"/>
      <c r="AB101" s="715"/>
      <c r="AC101" s="716"/>
      <c r="AD101" s="698" t="s">
        <v>37</v>
      </c>
      <c r="AE101" s="699"/>
      <c r="AF101" s="699"/>
      <c r="AG101" s="699"/>
      <c r="AH101" s="699"/>
      <c r="AI101" s="700" t="s">
        <v>76</v>
      </c>
      <c r="AJ101" s="701"/>
      <c r="AK101" s="701"/>
      <c r="AL101" s="701"/>
      <c r="AM101" s="701"/>
      <c r="AN101" s="701"/>
      <c r="AO101" s="701"/>
      <c r="AP101" s="701"/>
      <c r="AQ101" s="701"/>
      <c r="AR101" s="701"/>
      <c r="AS101" s="701"/>
      <c r="AT101" s="701"/>
      <c r="AU101" s="702"/>
      <c r="AV101" s="714" t="s">
        <v>77</v>
      </c>
      <c r="AW101" s="715"/>
      <c r="AX101" s="715"/>
      <c r="AY101" s="717"/>
    </row>
    <row r="102" spans="2:51" ht="24.75" customHeight="1" x14ac:dyDescent="0.15">
      <c r="B102" s="688"/>
      <c r="C102" s="689"/>
      <c r="D102" s="689"/>
      <c r="E102" s="689"/>
      <c r="F102" s="689"/>
      <c r="G102" s="690"/>
      <c r="H102" s="718"/>
      <c r="I102" s="611"/>
      <c r="J102" s="611"/>
      <c r="K102" s="611"/>
      <c r="L102" s="612"/>
      <c r="M102" s="725"/>
      <c r="N102" s="726"/>
      <c r="O102" s="726"/>
      <c r="P102" s="726"/>
      <c r="Q102" s="726"/>
      <c r="R102" s="726"/>
      <c r="S102" s="726"/>
      <c r="T102" s="726"/>
      <c r="U102" s="726"/>
      <c r="V102" s="726"/>
      <c r="W102" s="726"/>
      <c r="X102" s="726"/>
      <c r="Y102" s="727"/>
      <c r="Z102" s="722"/>
      <c r="AA102" s="723"/>
      <c r="AB102" s="723"/>
      <c r="AC102" s="724"/>
      <c r="AD102" s="718"/>
      <c r="AE102" s="611"/>
      <c r="AF102" s="611"/>
      <c r="AG102" s="611"/>
      <c r="AH102" s="612"/>
      <c r="AI102" s="725"/>
      <c r="AJ102" s="726"/>
      <c r="AK102" s="726"/>
      <c r="AL102" s="726"/>
      <c r="AM102" s="726"/>
      <c r="AN102" s="726"/>
      <c r="AO102" s="726"/>
      <c r="AP102" s="726"/>
      <c r="AQ102" s="726"/>
      <c r="AR102" s="726"/>
      <c r="AS102" s="726"/>
      <c r="AT102" s="726"/>
      <c r="AU102" s="727"/>
      <c r="AV102" s="722"/>
      <c r="AW102" s="723"/>
      <c r="AX102" s="723"/>
      <c r="AY102" s="728"/>
    </row>
    <row r="103" spans="2:51" ht="24.75" customHeight="1" x14ac:dyDescent="0.15">
      <c r="B103" s="688"/>
      <c r="C103" s="689"/>
      <c r="D103" s="689"/>
      <c r="E103" s="689"/>
      <c r="F103" s="689"/>
      <c r="G103" s="690"/>
      <c r="H103" s="703"/>
      <c r="I103" s="623"/>
      <c r="J103" s="623"/>
      <c r="K103" s="623"/>
      <c r="L103" s="624"/>
      <c r="M103" s="710"/>
      <c r="N103" s="711"/>
      <c r="O103" s="711"/>
      <c r="P103" s="711"/>
      <c r="Q103" s="711"/>
      <c r="R103" s="711"/>
      <c r="S103" s="711"/>
      <c r="T103" s="711"/>
      <c r="U103" s="711"/>
      <c r="V103" s="711"/>
      <c r="W103" s="711"/>
      <c r="X103" s="711"/>
      <c r="Y103" s="712"/>
      <c r="Z103" s="707"/>
      <c r="AA103" s="708"/>
      <c r="AB103" s="708"/>
      <c r="AC103" s="709"/>
      <c r="AD103" s="703"/>
      <c r="AE103" s="623"/>
      <c r="AF103" s="623"/>
      <c r="AG103" s="623"/>
      <c r="AH103" s="624"/>
      <c r="AI103" s="710"/>
      <c r="AJ103" s="711"/>
      <c r="AK103" s="711"/>
      <c r="AL103" s="711"/>
      <c r="AM103" s="711"/>
      <c r="AN103" s="711"/>
      <c r="AO103" s="711"/>
      <c r="AP103" s="711"/>
      <c r="AQ103" s="711"/>
      <c r="AR103" s="711"/>
      <c r="AS103" s="711"/>
      <c r="AT103" s="711"/>
      <c r="AU103" s="712"/>
      <c r="AV103" s="707"/>
      <c r="AW103" s="708"/>
      <c r="AX103" s="708"/>
      <c r="AY103" s="713"/>
    </row>
    <row r="104" spans="2:51" ht="24.75" customHeight="1" x14ac:dyDescent="0.15">
      <c r="B104" s="688"/>
      <c r="C104" s="689"/>
      <c r="D104" s="689"/>
      <c r="E104" s="689"/>
      <c r="F104" s="689"/>
      <c r="G104" s="690"/>
      <c r="H104" s="703"/>
      <c r="I104" s="623"/>
      <c r="J104" s="623"/>
      <c r="K104" s="623"/>
      <c r="L104" s="624"/>
      <c r="M104" s="710"/>
      <c r="N104" s="711"/>
      <c r="O104" s="711"/>
      <c r="P104" s="711"/>
      <c r="Q104" s="711"/>
      <c r="R104" s="711"/>
      <c r="S104" s="711"/>
      <c r="T104" s="711"/>
      <c r="U104" s="711"/>
      <c r="V104" s="711"/>
      <c r="W104" s="711"/>
      <c r="X104" s="711"/>
      <c r="Y104" s="712"/>
      <c r="Z104" s="707"/>
      <c r="AA104" s="708"/>
      <c r="AB104" s="708"/>
      <c r="AC104" s="709"/>
      <c r="AD104" s="703"/>
      <c r="AE104" s="623"/>
      <c r="AF104" s="623"/>
      <c r="AG104" s="623"/>
      <c r="AH104" s="624"/>
      <c r="AI104" s="710"/>
      <c r="AJ104" s="711"/>
      <c r="AK104" s="711"/>
      <c r="AL104" s="711"/>
      <c r="AM104" s="711"/>
      <c r="AN104" s="711"/>
      <c r="AO104" s="711"/>
      <c r="AP104" s="711"/>
      <c r="AQ104" s="711"/>
      <c r="AR104" s="711"/>
      <c r="AS104" s="711"/>
      <c r="AT104" s="711"/>
      <c r="AU104" s="712"/>
      <c r="AV104" s="707"/>
      <c r="AW104" s="708"/>
      <c r="AX104" s="708"/>
      <c r="AY104" s="713"/>
    </row>
    <row r="105" spans="2:51" ht="24.75" customHeight="1" x14ac:dyDescent="0.15">
      <c r="B105" s="688"/>
      <c r="C105" s="689"/>
      <c r="D105" s="689"/>
      <c r="E105" s="689"/>
      <c r="F105" s="689"/>
      <c r="G105" s="690"/>
      <c r="H105" s="703"/>
      <c r="I105" s="623"/>
      <c r="J105" s="623"/>
      <c r="K105" s="623"/>
      <c r="L105" s="624"/>
      <c r="M105" s="710"/>
      <c r="N105" s="711"/>
      <c r="O105" s="711"/>
      <c r="P105" s="711"/>
      <c r="Q105" s="711"/>
      <c r="R105" s="711"/>
      <c r="S105" s="711"/>
      <c r="T105" s="711"/>
      <c r="U105" s="711"/>
      <c r="V105" s="711"/>
      <c r="W105" s="711"/>
      <c r="X105" s="711"/>
      <c r="Y105" s="712"/>
      <c r="Z105" s="707"/>
      <c r="AA105" s="708"/>
      <c r="AB105" s="708"/>
      <c r="AC105" s="709"/>
      <c r="AD105" s="703"/>
      <c r="AE105" s="623"/>
      <c r="AF105" s="623"/>
      <c r="AG105" s="623"/>
      <c r="AH105" s="624"/>
      <c r="AI105" s="710"/>
      <c r="AJ105" s="711"/>
      <c r="AK105" s="711"/>
      <c r="AL105" s="711"/>
      <c r="AM105" s="711"/>
      <c r="AN105" s="711"/>
      <c r="AO105" s="711"/>
      <c r="AP105" s="711"/>
      <c r="AQ105" s="711"/>
      <c r="AR105" s="711"/>
      <c r="AS105" s="711"/>
      <c r="AT105" s="711"/>
      <c r="AU105" s="712"/>
      <c r="AV105" s="707"/>
      <c r="AW105" s="708"/>
      <c r="AX105" s="708"/>
      <c r="AY105" s="713"/>
    </row>
    <row r="106" spans="2:51" ht="24.75" customHeight="1" x14ac:dyDescent="0.15">
      <c r="B106" s="688"/>
      <c r="C106" s="689"/>
      <c r="D106" s="689"/>
      <c r="E106" s="689"/>
      <c r="F106" s="689"/>
      <c r="G106" s="690"/>
      <c r="H106" s="703"/>
      <c r="I106" s="623"/>
      <c r="J106" s="623"/>
      <c r="K106" s="623"/>
      <c r="L106" s="624"/>
      <c r="M106" s="710"/>
      <c r="N106" s="711"/>
      <c r="O106" s="711"/>
      <c r="P106" s="711"/>
      <c r="Q106" s="711"/>
      <c r="R106" s="711"/>
      <c r="S106" s="711"/>
      <c r="T106" s="711"/>
      <c r="U106" s="711"/>
      <c r="V106" s="711"/>
      <c r="W106" s="711"/>
      <c r="X106" s="711"/>
      <c r="Y106" s="712"/>
      <c r="Z106" s="707"/>
      <c r="AA106" s="708"/>
      <c r="AB106" s="708"/>
      <c r="AC106" s="708"/>
      <c r="AD106" s="703"/>
      <c r="AE106" s="623"/>
      <c r="AF106" s="623"/>
      <c r="AG106" s="623"/>
      <c r="AH106" s="624"/>
      <c r="AI106" s="710"/>
      <c r="AJ106" s="711"/>
      <c r="AK106" s="711"/>
      <c r="AL106" s="711"/>
      <c r="AM106" s="711"/>
      <c r="AN106" s="711"/>
      <c r="AO106" s="711"/>
      <c r="AP106" s="711"/>
      <c r="AQ106" s="711"/>
      <c r="AR106" s="711"/>
      <c r="AS106" s="711"/>
      <c r="AT106" s="711"/>
      <c r="AU106" s="712"/>
      <c r="AV106" s="707"/>
      <c r="AW106" s="708"/>
      <c r="AX106" s="708"/>
      <c r="AY106" s="713"/>
    </row>
    <row r="107" spans="2:51" ht="24.75" customHeight="1" x14ac:dyDescent="0.15">
      <c r="B107" s="688"/>
      <c r="C107" s="689"/>
      <c r="D107" s="689"/>
      <c r="E107" s="689"/>
      <c r="F107" s="689"/>
      <c r="G107" s="690"/>
      <c r="H107" s="703"/>
      <c r="I107" s="623"/>
      <c r="J107" s="623"/>
      <c r="K107" s="623"/>
      <c r="L107" s="624"/>
      <c r="M107" s="710"/>
      <c r="N107" s="711"/>
      <c r="O107" s="711"/>
      <c r="P107" s="711"/>
      <c r="Q107" s="711"/>
      <c r="R107" s="711"/>
      <c r="S107" s="711"/>
      <c r="T107" s="711"/>
      <c r="U107" s="711"/>
      <c r="V107" s="711"/>
      <c r="W107" s="711"/>
      <c r="X107" s="711"/>
      <c r="Y107" s="712"/>
      <c r="Z107" s="707"/>
      <c r="AA107" s="708"/>
      <c r="AB107" s="708"/>
      <c r="AC107" s="708"/>
      <c r="AD107" s="703"/>
      <c r="AE107" s="623"/>
      <c r="AF107" s="623"/>
      <c r="AG107" s="623"/>
      <c r="AH107" s="624"/>
      <c r="AI107" s="710"/>
      <c r="AJ107" s="711"/>
      <c r="AK107" s="711"/>
      <c r="AL107" s="711"/>
      <c r="AM107" s="711"/>
      <c r="AN107" s="711"/>
      <c r="AO107" s="711"/>
      <c r="AP107" s="711"/>
      <c r="AQ107" s="711"/>
      <c r="AR107" s="711"/>
      <c r="AS107" s="711"/>
      <c r="AT107" s="711"/>
      <c r="AU107" s="712"/>
      <c r="AV107" s="707"/>
      <c r="AW107" s="708"/>
      <c r="AX107" s="708"/>
      <c r="AY107" s="713"/>
    </row>
    <row r="108" spans="2:51" ht="24.75" customHeight="1" x14ac:dyDescent="0.15">
      <c r="B108" s="688"/>
      <c r="C108" s="689"/>
      <c r="D108" s="689"/>
      <c r="E108" s="689"/>
      <c r="F108" s="689"/>
      <c r="G108" s="690"/>
      <c r="H108" s="703"/>
      <c r="I108" s="623"/>
      <c r="J108" s="623"/>
      <c r="K108" s="623"/>
      <c r="L108" s="624"/>
      <c r="M108" s="710"/>
      <c r="N108" s="711"/>
      <c r="O108" s="711"/>
      <c r="P108" s="711"/>
      <c r="Q108" s="711"/>
      <c r="R108" s="711"/>
      <c r="S108" s="711"/>
      <c r="T108" s="711"/>
      <c r="U108" s="711"/>
      <c r="V108" s="711"/>
      <c r="W108" s="711"/>
      <c r="X108" s="711"/>
      <c r="Y108" s="712"/>
      <c r="Z108" s="707"/>
      <c r="AA108" s="708"/>
      <c r="AB108" s="708"/>
      <c r="AC108" s="708"/>
      <c r="AD108" s="703"/>
      <c r="AE108" s="623"/>
      <c r="AF108" s="623"/>
      <c r="AG108" s="623"/>
      <c r="AH108" s="624"/>
      <c r="AI108" s="710"/>
      <c r="AJ108" s="711"/>
      <c r="AK108" s="711"/>
      <c r="AL108" s="711"/>
      <c r="AM108" s="711"/>
      <c r="AN108" s="711"/>
      <c r="AO108" s="711"/>
      <c r="AP108" s="711"/>
      <c r="AQ108" s="711"/>
      <c r="AR108" s="711"/>
      <c r="AS108" s="711"/>
      <c r="AT108" s="711"/>
      <c r="AU108" s="712"/>
      <c r="AV108" s="707"/>
      <c r="AW108" s="708"/>
      <c r="AX108" s="708"/>
      <c r="AY108" s="713"/>
    </row>
    <row r="109" spans="2:51" ht="24.75" customHeight="1" x14ac:dyDescent="0.15">
      <c r="B109" s="688"/>
      <c r="C109" s="689"/>
      <c r="D109" s="689"/>
      <c r="E109" s="689"/>
      <c r="F109" s="689"/>
      <c r="G109" s="690"/>
      <c r="H109" s="729"/>
      <c r="I109" s="591"/>
      <c r="J109" s="591"/>
      <c r="K109" s="591"/>
      <c r="L109" s="592"/>
      <c r="M109" s="730"/>
      <c r="N109" s="731"/>
      <c r="O109" s="731"/>
      <c r="P109" s="731"/>
      <c r="Q109" s="731"/>
      <c r="R109" s="731"/>
      <c r="S109" s="731"/>
      <c r="T109" s="731"/>
      <c r="U109" s="731"/>
      <c r="V109" s="731"/>
      <c r="W109" s="731"/>
      <c r="X109" s="731"/>
      <c r="Y109" s="732"/>
      <c r="Z109" s="733"/>
      <c r="AA109" s="734"/>
      <c r="AB109" s="734"/>
      <c r="AC109" s="734"/>
      <c r="AD109" s="729"/>
      <c r="AE109" s="591"/>
      <c r="AF109" s="591"/>
      <c r="AG109" s="591"/>
      <c r="AH109" s="592"/>
      <c r="AI109" s="730"/>
      <c r="AJ109" s="731"/>
      <c r="AK109" s="731"/>
      <c r="AL109" s="731"/>
      <c r="AM109" s="731"/>
      <c r="AN109" s="731"/>
      <c r="AO109" s="731"/>
      <c r="AP109" s="731"/>
      <c r="AQ109" s="731"/>
      <c r="AR109" s="731"/>
      <c r="AS109" s="731"/>
      <c r="AT109" s="731"/>
      <c r="AU109" s="732"/>
      <c r="AV109" s="733"/>
      <c r="AW109" s="734"/>
      <c r="AX109" s="734"/>
      <c r="AY109" s="735"/>
    </row>
    <row r="110" spans="2:51" ht="24.75" customHeight="1" x14ac:dyDescent="0.15">
      <c r="B110" s="688"/>
      <c r="C110" s="689"/>
      <c r="D110" s="689"/>
      <c r="E110" s="689"/>
      <c r="F110" s="689"/>
      <c r="G110" s="690"/>
      <c r="H110" s="740" t="s">
        <v>21</v>
      </c>
      <c r="I110" s="741"/>
      <c r="J110" s="741"/>
      <c r="K110" s="741"/>
      <c r="L110" s="741"/>
      <c r="M110" s="742"/>
      <c r="N110" s="743"/>
      <c r="O110" s="743"/>
      <c r="P110" s="743"/>
      <c r="Q110" s="743"/>
      <c r="R110" s="743"/>
      <c r="S110" s="743"/>
      <c r="T110" s="743"/>
      <c r="U110" s="743"/>
      <c r="V110" s="743"/>
      <c r="W110" s="743"/>
      <c r="X110" s="743"/>
      <c r="Y110" s="744"/>
      <c r="Z110" s="745">
        <f>SUM(Z102:AC109)</f>
        <v>0</v>
      </c>
      <c r="AA110" s="746"/>
      <c r="AB110" s="746"/>
      <c r="AC110" s="747"/>
      <c r="AD110" s="740" t="s">
        <v>21</v>
      </c>
      <c r="AE110" s="741"/>
      <c r="AF110" s="741"/>
      <c r="AG110" s="741"/>
      <c r="AH110" s="741"/>
      <c r="AI110" s="742"/>
      <c r="AJ110" s="743"/>
      <c r="AK110" s="743"/>
      <c r="AL110" s="743"/>
      <c r="AM110" s="743"/>
      <c r="AN110" s="743"/>
      <c r="AO110" s="743"/>
      <c r="AP110" s="743"/>
      <c r="AQ110" s="743"/>
      <c r="AR110" s="743"/>
      <c r="AS110" s="743"/>
      <c r="AT110" s="743"/>
      <c r="AU110" s="744"/>
      <c r="AV110" s="745">
        <f>SUM(AV102:AY109)</f>
        <v>0</v>
      </c>
      <c r="AW110" s="746"/>
      <c r="AX110" s="746"/>
      <c r="AY110" s="748"/>
    </row>
    <row r="111" spans="2:51" ht="24.75" customHeight="1" x14ac:dyDescent="0.15">
      <c r="B111" s="688"/>
      <c r="C111" s="689"/>
      <c r="D111" s="689"/>
      <c r="E111" s="689"/>
      <c r="F111" s="689"/>
      <c r="G111" s="690"/>
      <c r="H111" s="736" t="s">
        <v>756</v>
      </c>
      <c r="I111" s="737"/>
      <c r="J111" s="737"/>
      <c r="K111" s="737"/>
      <c r="L111" s="737"/>
      <c r="M111" s="737"/>
      <c r="N111" s="737"/>
      <c r="O111" s="737"/>
      <c r="P111" s="737"/>
      <c r="Q111" s="737"/>
      <c r="R111" s="737"/>
      <c r="S111" s="737"/>
      <c r="T111" s="737"/>
      <c r="U111" s="737"/>
      <c r="V111" s="737"/>
      <c r="W111" s="737"/>
      <c r="X111" s="737"/>
      <c r="Y111" s="737"/>
      <c r="Z111" s="737"/>
      <c r="AA111" s="737"/>
      <c r="AB111" s="737"/>
      <c r="AC111" s="738"/>
      <c r="AD111" s="736" t="s">
        <v>757</v>
      </c>
      <c r="AE111" s="737"/>
      <c r="AF111" s="737"/>
      <c r="AG111" s="737"/>
      <c r="AH111" s="737"/>
      <c r="AI111" s="737"/>
      <c r="AJ111" s="737"/>
      <c r="AK111" s="737"/>
      <c r="AL111" s="737"/>
      <c r="AM111" s="737"/>
      <c r="AN111" s="737"/>
      <c r="AO111" s="737"/>
      <c r="AP111" s="737"/>
      <c r="AQ111" s="737"/>
      <c r="AR111" s="737"/>
      <c r="AS111" s="737"/>
      <c r="AT111" s="737"/>
      <c r="AU111" s="737"/>
      <c r="AV111" s="737"/>
      <c r="AW111" s="737"/>
      <c r="AX111" s="737"/>
      <c r="AY111" s="739"/>
    </row>
    <row r="112" spans="2:51" ht="24.75" customHeight="1" x14ac:dyDescent="0.15">
      <c r="B112" s="688"/>
      <c r="C112" s="689"/>
      <c r="D112" s="689"/>
      <c r="E112" s="689"/>
      <c r="F112" s="689"/>
      <c r="G112" s="690"/>
      <c r="H112" s="698" t="s">
        <v>37</v>
      </c>
      <c r="I112" s="699"/>
      <c r="J112" s="699"/>
      <c r="K112" s="699"/>
      <c r="L112" s="699"/>
      <c r="M112" s="700" t="s">
        <v>76</v>
      </c>
      <c r="N112" s="701"/>
      <c r="O112" s="701"/>
      <c r="P112" s="701"/>
      <c r="Q112" s="701"/>
      <c r="R112" s="701"/>
      <c r="S112" s="701"/>
      <c r="T112" s="701"/>
      <c r="U112" s="701"/>
      <c r="V112" s="701"/>
      <c r="W112" s="701"/>
      <c r="X112" s="701"/>
      <c r="Y112" s="702"/>
      <c r="Z112" s="714" t="s">
        <v>77</v>
      </c>
      <c r="AA112" s="715"/>
      <c r="AB112" s="715"/>
      <c r="AC112" s="716"/>
      <c r="AD112" s="698" t="s">
        <v>37</v>
      </c>
      <c r="AE112" s="699"/>
      <c r="AF112" s="699"/>
      <c r="AG112" s="699"/>
      <c r="AH112" s="699"/>
      <c r="AI112" s="700" t="s">
        <v>76</v>
      </c>
      <c r="AJ112" s="701"/>
      <c r="AK112" s="701"/>
      <c r="AL112" s="701"/>
      <c r="AM112" s="701"/>
      <c r="AN112" s="701"/>
      <c r="AO112" s="701"/>
      <c r="AP112" s="701"/>
      <c r="AQ112" s="701"/>
      <c r="AR112" s="701"/>
      <c r="AS112" s="701"/>
      <c r="AT112" s="701"/>
      <c r="AU112" s="702"/>
      <c r="AV112" s="714" t="s">
        <v>77</v>
      </c>
      <c r="AW112" s="715"/>
      <c r="AX112" s="715"/>
      <c r="AY112" s="717"/>
    </row>
    <row r="113" spans="2:51" ht="24.75" customHeight="1" x14ac:dyDescent="0.15">
      <c r="B113" s="688"/>
      <c r="C113" s="689"/>
      <c r="D113" s="689"/>
      <c r="E113" s="689"/>
      <c r="F113" s="689"/>
      <c r="G113" s="690"/>
      <c r="H113" s="718"/>
      <c r="I113" s="611"/>
      <c r="J113" s="611"/>
      <c r="K113" s="611"/>
      <c r="L113" s="612"/>
      <c r="M113" s="725"/>
      <c r="N113" s="726"/>
      <c r="O113" s="726"/>
      <c r="P113" s="726"/>
      <c r="Q113" s="726"/>
      <c r="R113" s="726"/>
      <c r="S113" s="726"/>
      <c r="T113" s="726"/>
      <c r="U113" s="726"/>
      <c r="V113" s="726"/>
      <c r="W113" s="726"/>
      <c r="X113" s="726"/>
      <c r="Y113" s="727"/>
      <c r="Z113" s="722"/>
      <c r="AA113" s="723"/>
      <c r="AB113" s="723"/>
      <c r="AC113" s="724"/>
      <c r="AD113" s="718"/>
      <c r="AE113" s="611"/>
      <c r="AF113" s="611"/>
      <c r="AG113" s="611"/>
      <c r="AH113" s="612"/>
      <c r="AI113" s="725"/>
      <c r="AJ113" s="726"/>
      <c r="AK113" s="726"/>
      <c r="AL113" s="726"/>
      <c r="AM113" s="726"/>
      <c r="AN113" s="726"/>
      <c r="AO113" s="726"/>
      <c r="AP113" s="726"/>
      <c r="AQ113" s="726"/>
      <c r="AR113" s="726"/>
      <c r="AS113" s="726"/>
      <c r="AT113" s="726"/>
      <c r="AU113" s="727"/>
      <c r="AV113" s="722"/>
      <c r="AW113" s="723"/>
      <c r="AX113" s="723"/>
      <c r="AY113" s="728"/>
    </row>
    <row r="114" spans="2:51" ht="24.75" customHeight="1" x14ac:dyDescent="0.15">
      <c r="B114" s="688"/>
      <c r="C114" s="689"/>
      <c r="D114" s="689"/>
      <c r="E114" s="689"/>
      <c r="F114" s="689"/>
      <c r="G114" s="690"/>
      <c r="H114" s="703"/>
      <c r="I114" s="623"/>
      <c r="J114" s="623"/>
      <c r="K114" s="623"/>
      <c r="L114" s="624"/>
      <c r="M114" s="710"/>
      <c r="N114" s="711"/>
      <c r="O114" s="711"/>
      <c r="P114" s="711"/>
      <c r="Q114" s="711"/>
      <c r="R114" s="711"/>
      <c r="S114" s="711"/>
      <c r="T114" s="711"/>
      <c r="U114" s="711"/>
      <c r="V114" s="711"/>
      <c r="W114" s="711"/>
      <c r="X114" s="711"/>
      <c r="Y114" s="712"/>
      <c r="Z114" s="707"/>
      <c r="AA114" s="708"/>
      <c r="AB114" s="708"/>
      <c r="AC114" s="709"/>
      <c r="AD114" s="703"/>
      <c r="AE114" s="623"/>
      <c r="AF114" s="623"/>
      <c r="AG114" s="623"/>
      <c r="AH114" s="624"/>
      <c r="AI114" s="710"/>
      <c r="AJ114" s="711"/>
      <c r="AK114" s="711"/>
      <c r="AL114" s="711"/>
      <c r="AM114" s="711"/>
      <c r="AN114" s="711"/>
      <c r="AO114" s="711"/>
      <c r="AP114" s="711"/>
      <c r="AQ114" s="711"/>
      <c r="AR114" s="711"/>
      <c r="AS114" s="711"/>
      <c r="AT114" s="711"/>
      <c r="AU114" s="712"/>
      <c r="AV114" s="707"/>
      <c r="AW114" s="708"/>
      <c r="AX114" s="708"/>
      <c r="AY114" s="713"/>
    </row>
    <row r="115" spans="2:51" ht="24.75" customHeight="1" x14ac:dyDescent="0.15">
      <c r="B115" s="688"/>
      <c r="C115" s="689"/>
      <c r="D115" s="689"/>
      <c r="E115" s="689"/>
      <c r="F115" s="689"/>
      <c r="G115" s="690"/>
      <c r="H115" s="703"/>
      <c r="I115" s="623"/>
      <c r="J115" s="623"/>
      <c r="K115" s="623"/>
      <c r="L115" s="624"/>
      <c r="M115" s="710"/>
      <c r="N115" s="711"/>
      <c r="O115" s="711"/>
      <c r="P115" s="711"/>
      <c r="Q115" s="711"/>
      <c r="R115" s="711"/>
      <c r="S115" s="711"/>
      <c r="T115" s="711"/>
      <c r="U115" s="711"/>
      <c r="V115" s="711"/>
      <c r="W115" s="711"/>
      <c r="X115" s="711"/>
      <c r="Y115" s="712"/>
      <c r="Z115" s="707"/>
      <c r="AA115" s="708"/>
      <c r="AB115" s="708"/>
      <c r="AC115" s="709"/>
      <c r="AD115" s="703"/>
      <c r="AE115" s="623"/>
      <c r="AF115" s="623"/>
      <c r="AG115" s="623"/>
      <c r="AH115" s="624"/>
      <c r="AI115" s="710"/>
      <c r="AJ115" s="711"/>
      <c r="AK115" s="711"/>
      <c r="AL115" s="711"/>
      <c r="AM115" s="711"/>
      <c r="AN115" s="711"/>
      <c r="AO115" s="711"/>
      <c r="AP115" s="711"/>
      <c r="AQ115" s="711"/>
      <c r="AR115" s="711"/>
      <c r="AS115" s="711"/>
      <c r="AT115" s="711"/>
      <c r="AU115" s="712"/>
      <c r="AV115" s="707"/>
      <c r="AW115" s="708"/>
      <c r="AX115" s="708"/>
      <c r="AY115" s="713"/>
    </row>
    <row r="116" spans="2:51" ht="24.75" customHeight="1" x14ac:dyDescent="0.15">
      <c r="B116" s="688"/>
      <c r="C116" s="689"/>
      <c r="D116" s="689"/>
      <c r="E116" s="689"/>
      <c r="F116" s="689"/>
      <c r="G116" s="690"/>
      <c r="H116" s="703"/>
      <c r="I116" s="623"/>
      <c r="J116" s="623"/>
      <c r="K116" s="623"/>
      <c r="L116" s="624"/>
      <c r="M116" s="710"/>
      <c r="N116" s="711"/>
      <c r="O116" s="711"/>
      <c r="P116" s="711"/>
      <c r="Q116" s="711"/>
      <c r="R116" s="711"/>
      <c r="S116" s="711"/>
      <c r="T116" s="711"/>
      <c r="U116" s="711"/>
      <c r="V116" s="711"/>
      <c r="W116" s="711"/>
      <c r="X116" s="711"/>
      <c r="Y116" s="712"/>
      <c r="Z116" s="707"/>
      <c r="AA116" s="708"/>
      <c r="AB116" s="708"/>
      <c r="AC116" s="709"/>
      <c r="AD116" s="703"/>
      <c r="AE116" s="623"/>
      <c r="AF116" s="623"/>
      <c r="AG116" s="623"/>
      <c r="AH116" s="624"/>
      <c r="AI116" s="710"/>
      <c r="AJ116" s="711"/>
      <c r="AK116" s="711"/>
      <c r="AL116" s="711"/>
      <c r="AM116" s="711"/>
      <c r="AN116" s="711"/>
      <c r="AO116" s="711"/>
      <c r="AP116" s="711"/>
      <c r="AQ116" s="711"/>
      <c r="AR116" s="711"/>
      <c r="AS116" s="711"/>
      <c r="AT116" s="711"/>
      <c r="AU116" s="712"/>
      <c r="AV116" s="707"/>
      <c r="AW116" s="708"/>
      <c r="AX116" s="708"/>
      <c r="AY116" s="713"/>
    </row>
    <row r="117" spans="2:51" ht="24.75" customHeight="1" x14ac:dyDescent="0.15">
      <c r="B117" s="688"/>
      <c r="C117" s="689"/>
      <c r="D117" s="689"/>
      <c r="E117" s="689"/>
      <c r="F117" s="689"/>
      <c r="G117" s="690"/>
      <c r="H117" s="703"/>
      <c r="I117" s="623"/>
      <c r="J117" s="623"/>
      <c r="K117" s="623"/>
      <c r="L117" s="624"/>
      <c r="M117" s="710"/>
      <c r="N117" s="711"/>
      <c r="O117" s="711"/>
      <c r="P117" s="711"/>
      <c r="Q117" s="711"/>
      <c r="R117" s="711"/>
      <c r="S117" s="711"/>
      <c r="T117" s="711"/>
      <c r="U117" s="711"/>
      <c r="V117" s="711"/>
      <c r="W117" s="711"/>
      <c r="X117" s="711"/>
      <c r="Y117" s="712"/>
      <c r="Z117" s="707"/>
      <c r="AA117" s="708"/>
      <c r="AB117" s="708"/>
      <c r="AC117" s="708"/>
      <c r="AD117" s="703"/>
      <c r="AE117" s="623"/>
      <c r="AF117" s="623"/>
      <c r="AG117" s="623"/>
      <c r="AH117" s="624"/>
      <c r="AI117" s="710"/>
      <c r="AJ117" s="711"/>
      <c r="AK117" s="711"/>
      <c r="AL117" s="711"/>
      <c r="AM117" s="711"/>
      <c r="AN117" s="711"/>
      <c r="AO117" s="711"/>
      <c r="AP117" s="711"/>
      <c r="AQ117" s="711"/>
      <c r="AR117" s="711"/>
      <c r="AS117" s="711"/>
      <c r="AT117" s="711"/>
      <c r="AU117" s="712"/>
      <c r="AV117" s="707"/>
      <c r="AW117" s="708"/>
      <c r="AX117" s="708"/>
      <c r="AY117" s="713"/>
    </row>
    <row r="118" spans="2:51" ht="24.75" customHeight="1" x14ac:dyDescent="0.15">
      <c r="B118" s="688"/>
      <c r="C118" s="689"/>
      <c r="D118" s="689"/>
      <c r="E118" s="689"/>
      <c r="F118" s="689"/>
      <c r="G118" s="690"/>
      <c r="H118" s="703"/>
      <c r="I118" s="623"/>
      <c r="J118" s="623"/>
      <c r="K118" s="623"/>
      <c r="L118" s="624"/>
      <c r="M118" s="710"/>
      <c r="N118" s="711"/>
      <c r="O118" s="711"/>
      <c r="P118" s="711"/>
      <c r="Q118" s="711"/>
      <c r="R118" s="711"/>
      <c r="S118" s="711"/>
      <c r="T118" s="711"/>
      <c r="U118" s="711"/>
      <c r="V118" s="711"/>
      <c r="W118" s="711"/>
      <c r="X118" s="711"/>
      <c r="Y118" s="712"/>
      <c r="Z118" s="707"/>
      <c r="AA118" s="708"/>
      <c r="AB118" s="708"/>
      <c r="AC118" s="708"/>
      <c r="AD118" s="703"/>
      <c r="AE118" s="623"/>
      <c r="AF118" s="623"/>
      <c r="AG118" s="623"/>
      <c r="AH118" s="624"/>
      <c r="AI118" s="710"/>
      <c r="AJ118" s="711"/>
      <c r="AK118" s="711"/>
      <c r="AL118" s="711"/>
      <c r="AM118" s="711"/>
      <c r="AN118" s="711"/>
      <c r="AO118" s="711"/>
      <c r="AP118" s="711"/>
      <c r="AQ118" s="711"/>
      <c r="AR118" s="711"/>
      <c r="AS118" s="711"/>
      <c r="AT118" s="711"/>
      <c r="AU118" s="712"/>
      <c r="AV118" s="707"/>
      <c r="AW118" s="708"/>
      <c r="AX118" s="708"/>
      <c r="AY118" s="713"/>
    </row>
    <row r="119" spans="2:51" ht="24.75" customHeight="1" x14ac:dyDescent="0.15">
      <c r="B119" s="688"/>
      <c r="C119" s="689"/>
      <c r="D119" s="689"/>
      <c r="E119" s="689"/>
      <c r="F119" s="689"/>
      <c r="G119" s="690"/>
      <c r="H119" s="703"/>
      <c r="I119" s="623"/>
      <c r="J119" s="623"/>
      <c r="K119" s="623"/>
      <c r="L119" s="624"/>
      <c r="M119" s="710"/>
      <c r="N119" s="711"/>
      <c r="O119" s="711"/>
      <c r="P119" s="711"/>
      <c r="Q119" s="711"/>
      <c r="R119" s="711"/>
      <c r="S119" s="711"/>
      <c r="T119" s="711"/>
      <c r="U119" s="711"/>
      <c r="V119" s="711"/>
      <c r="W119" s="711"/>
      <c r="X119" s="711"/>
      <c r="Y119" s="712"/>
      <c r="Z119" s="707"/>
      <c r="AA119" s="708"/>
      <c r="AB119" s="708"/>
      <c r="AC119" s="708"/>
      <c r="AD119" s="703"/>
      <c r="AE119" s="623"/>
      <c r="AF119" s="623"/>
      <c r="AG119" s="623"/>
      <c r="AH119" s="624"/>
      <c r="AI119" s="710"/>
      <c r="AJ119" s="711"/>
      <c r="AK119" s="711"/>
      <c r="AL119" s="711"/>
      <c r="AM119" s="711"/>
      <c r="AN119" s="711"/>
      <c r="AO119" s="711"/>
      <c r="AP119" s="711"/>
      <c r="AQ119" s="711"/>
      <c r="AR119" s="711"/>
      <c r="AS119" s="711"/>
      <c r="AT119" s="711"/>
      <c r="AU119" s="712"/>
      <c r="AV119" s="707"/>
      <c r="AW119" s="708"/>
      <c r="AX119" s="708"/>
      <c r="AY119" s="713"/>
    </row>
    <row r="120" spans="2:51" ht="24.75" customHeight="1" x14ac:dyDescent="0.15">
      <c r="B120" s="688"/>
      <c r="C120" s="689"/>
      <c r="D120" s="689"/>
      <c r="E120" s="689"/>
      <c r="F120" s="689"/>
      <c r="G120" s="690"/>
      <c r="H120" s="729"/>
      <c r="I120" s="591"/>
      <c r="J120" s="591"/>
      <c r="K120" s="591"/>
      <c r="L120" s="592"/>
      <c r="M120" s="730"/>
      <c r="N120" s="731"/>
      <c r="O120" s="731"/>
      <c r="P120" s="731"/>
      <c r="Q120" s="731"/>
      <c r="R120" s="731"/>
      <c r="S120" s="731"/>
      <c r="T120" s="731"/>
      <c r="U120" s="731"/>
      <c r="V120" s="731"/>
      <c r="W120" s="731"/>
      <c r="X120" s="731"/>
      <c r="Y120" s="732"/>
      <c r="Z120" s="733"/>
      <c r="AA120" s="734"/>
      <c r="AB120" s="734"/>
      <c r="AC120" s="734"/>
      <c r="AD120" s="729"/>
      <c r="AE120" s="591"/>
      <c r="AF120" s="591"/>
      <c r="AG120" s="591"/>
      <c r="AH120" s="592"/>
      <c r="AI120" s="730"/>
      <c r="AJ120" s="731"/>
      <c r="AK120" s="731"/>
      <c r="AL120" s="731"/>
      <c r="AM120" s="731"/>
      <c r="AN120" s="731"/>
      <c r="AO120" s="731"/>
      <c r="AP120" s="731"/>
      <c r="AQ120" s="731"/>
      <c r="AR120" s="731"/>
      <c r="AS120" s="731"/>
      <c r="AT120" s="731"/>
      <c r="AU120" s="732"/>
      <c r="AV120" s="733"/>
      <c r="AW120" s="734"/>
      <c r="AX120" s="734"/>
      <c r="AY120" s="735"/>
    </row>
    <row r="121" spans="2:51" ht="24.75" customHeight="1" thickBot="1" x14ac:dyDescent="0.2">
      <c r="B121" s="691"/>
      <c r="C121" s="692"/>
      <c r="D121" s="692"/>
      <c r="E121" s="692"/>
      <c r="F121" s="692"/>
      <c r="G121" s="693"/>
      <c r="H121" s="752" t="s">
        <v>21</v>
      </c>
      <c r="I121" s="753"/>
      <c r="J121" s="753"/>
      <c r="K121" s="753"/>
      <c r="L121" s="753"/>
      <c r="M121" s="754"/>
      <c r="N121" s="755"/>
      <c r="O121" s="755"/>
      <c r="P121" s="755"/>
      <c r="Q121" s="755"/>
      <c r="R121" s="755"/>
      <c r="S121" s="755"/>
      <c r="T121" s="755"/>
      <c r="U121" s="755"/>
      <c r="V121" s="755"/>
      <c r="W121" s="755"/>
      <c r="X121" s="755"/>
      <c r="Y121" s="756"/>
      <c r="Z121" s="757">
        <f>SUM(Z113:AC120)</f>
        <v>0</v>
      </c>
      <c r="AA121" s="758"/>
      <c r="AB121" s="758"/>
      <c r="AC121" s="759"/>
      <c r="AD121" s="752" t="s">
        <v>21</v>
      </c>
      <c r="AE121" s="753"/>
      <c r="AF121" s="753"/>
      <c r="AG121" s="753"/>
      <c r="AH121" s="753"/>
      <c r="AI121" s="754"/>
      <c r="AJ121" s="755"/>
      <c r="AK121" s="755"/>
      <c r="AL121" s="755"/>
      <c r="AM121" s="755"/>
      <c r="AN121" s="755"/>
      <c r="AO121" s="755"/>
      <c r="AP121" s="755"/>
      <c r="AQ121" s="755"/>
      <c r="AR121" s="755"/>
      <c r="AS121" s="755"/>
      <c r="AT121" s="755"/>
      <c r="AU121" s="756"/>
      <c r="AV121" s="757">
        <f>SUM(AV113:AY120)</f>
        <v>0</v>
      </c>
      <c r="AW121" s="758"/>
      <c r="AX121" s="758"/>
      <c r="AY121" s="760"/>
    </row>
    <row r="124" spans="2:51" ht="14.4" x14ac:dyDescent="0.15">
      <c r="C124" s="24" t="s">
        <v>758</v>
      </c>
    </row>
    <row r="125" spans="2:51" x14ac:dyDescent="0.15">
      <c r="C125" t="s">
        <v>759</v>
      </c>
    </row>
    <row r="126" spans="2:51" ht="34.549999999999997" customHeight="1" x14ac:dyDescent="0.15">
      <c r="B126" s="749"/>
      <c r="C126" s="749"/>
      <c r="D126" s="750" t="s">
        <v>760</v>
      </c>
      <c r="E126" s="750"/>
      <c r="F126" s="750"/>
      <c r="G126" s="750"/>
      <c r="H126" s="750"/>
      <c r="I126" s="750"/>
      <c r="J126" s="750"/>
      <c r="K126" s="750"/>
      <c r="L126" s="750"/>
      <c r="M126" s="750"/>
      <c r="N126" s="750" t="s">
        <v>761</v>
      </c>
      <c r="O126" s="750"/>
      <c r="P126" s="750"/>
      <c r="Q126" s="750"/>
      <c r="R126" s="750"/>
      <c r="S126" s="750"/>
      <c r="T126" s="750"/>
      <c r="U126" s="750"/>
      <c r="V126" s="750"/>
      <c r="W126" s="750"/>
      <c r="X126" s="750"/>
      <c r="Y126" s="750"/>
      <c r="Z126" s="750"/>
      <c r="AA126" s="750"/>
      <c r="AB126" s="750"/>
      <c r="AC126" s="750"/>
      <c r="AD126" s="750"/>
      <c r="AE126" s="750"/>
      <c r="AF126" s="750"/>
      <c r="AG126" s="750"/>
      <c r="AH126" s="750"/>
      <c r="AI126" s="750"/>
      <c r="AJ126" s="750"/>
      <c r="AK126" s="750"/>
      <c r="AL126" s="751" t="s">
        <v>762</v>
      </c>
      <c r="AM126" s="750"/>
      <c r="AN126" s="750"/>
      <c r="AO126" s="750"/>
      <c r="AP126" s="750"/>
      <c r="AQ126" s="750"/>
      <c r="AR126" s="750" t="s">
        <v>87</v>
      </c>
      <c r="AS126" s="750"/>
      <c r="AT126" s="750"/>
      <c r="AU126" s="750"/>
      <c r="AV126" s="750" t="s">
        <v>88</v>
      </c>
      <c r="AW126" s="750"/>
      <c r="AX126" s="750"/>
    </row>
    <row r="127" spans="2:51" ht="27.85" customHeight="1" x14ac:dyDescent="0.15">
      <c r="B127" s="749">
        <v>1</v>
      </c>
      <c r="C127" s="749">
        <v>1</v>
      </c>
      <c r="D127" s="761" t="s">
        <v>133</v>
      </c>
      <c r="E127" s="761"/>
      <c r="F127" s="761"/>
      <c r="G127" s="761"/>
      <c r="H127" s="761"/>
      <c r="I127" s="761"/>
      <c r="J127" s="761"/>
      <c r="K127" s="761"/>
      <c r="L127" s="761"/>
      <c r="M127" s="761"/>
      <c r="N127" s="2093" t="s">
        <v>1276</v>
      </c>
      <c r="O127" s="2094"/>
      <c r="P127" s="2094"/>
      <c r="Q127" s="2094"/>
      <c r="R127" s="2094"/>
      <c r="S127" s="2094"/>
      <c r="T127" s="2094"/>
      <c r="U127" s="2094"/>
      <c r="V127" s="2094"/>
      <c r="W127" s="2094"/>
      <c r="X127" s="2094"/>
      <c r="Y127" s="2094"/>
      <c r="Z127" s="2094"/>
      <c r="AA127" s="2094"/>
      <c r="AB127" s="2094"/>
      <c r="AC127" s="2094"/>
      <c r="AD127" s="2094"/>
      <c r="AE127" s="2094"/>
      <c r="AF127" s="2094"/>
      <c r="AG127" s="2094"/>
      <c r="AH127" s="2094"/>
      <c r="AI127" s="2094"/>
      <c r="AJ127" s="2094"/>
      <c r="AK127" s="2095"/>
      <c r="AL127" s="1836">
        <v>14</v>
      </c>
      <c r="AM127" s="761"/>
      <c r="AN127" s="761"/>
      <c r="AO127" s="761"/>
      <c r="AP127" s="761"/>
      <c r="AQ127" s="761"/>
      <c r="AR127" s="761"/>
      <c r="AS127" s="761"/>
      <c r="AT127" s="761"/>
      <c r="AU127" s="761"/>
      <c r="AV127" s="761"/>
      <c r="AW127" s="761"/>
      <c r="AX127" s="761"/>
    </row>
    <row r="128" spans="2:51" ht="27.85" customHeight="1" x14ac:dyDescent="0.15">
      <c r="B128" s="749">
        <v>2</v>
      </c>
      <c r="C128" s="749">
        <v>1</v>
      </c>
      <c r="D128" s="761" t="s">
        <v>1123</v>
      </c>
      <c r="E128" s="761"/>
      <c r="F128" s="761"/>
      <c r="G128" s="761"/>
      <c r="H128" s="761"/>
      <c r="I128" s="761"/>
      <c r="J128" s="761"/>
      <c r="K128" s="761"/>
      <c r="L128" s="761"/>
      <c r="M128" s="761"/>
      <c r="N128" s="761" t="s">
        <v>1277</v>
      </c>
      <c r="O128" s="761"/>
      <c r="P128" s="761"/>
      <c r="Q128" s="761"/>
      <c r="R128" s="761"/>
      <c r="S128" s="761"/>
      <c r="T128" s="761"/>
      <c r="U128" s="761"/>
      <c r="V128" s="761"/>
      <c r="W128" s="761"/>
      <c r="X128" s="761"/>
      <c r="Y128" s="761"/>
      <c r="Z128" s="761"/>
      <c r="AA128" s="761"/>
      <c r="AB128" s="761"/>
      <c r="AC128" s="761"/>
      <c r="AD128" s="761"/>
      <c r="AE128" s="761"/>
      <c r="AF128" s="761"/>
      <c r="AG128" s="761"/>
      <c r="AH128" s="761"/>
      <c r="AI128" s="761"/>
      <c r="AJ128" s="761"/>
      <c r="AK128" s="761"/>
      <c r="AL128" s="1836">
        <v>10</v>
      </c>
      <c r="AM128" s="761"/>
      <c r="AN128" s="761"/>
      <c r="AO128" s="761"/>
      <c r="AP128" s="761"/>
      <c r="AQ128" s="761"/>
      <c r="AR128" s="761"/>
      <c r="AS128" s="761"/>
      <c r="AT128" s="761"/>
      <c r="AU128" s="761"/>
      <c r="AV128" s="761"/>
      <c r="AW128" s="761"/>
      <c r="AX128" s="761"/>
    </row>
    <row r="129" spans="2:50" ht="27.85" customHeight="1" x14ac:dyDescent="0.15">
      <c r="B129" s="749">
        <v>3</v>
      </c>
      <c r="C129" s="749">
        <v>1</v>
      </c>
      <c r="D129" s="761" t="s">
        <v>137</v>
      </c>
      <c r="E129" s="761"/>
      <c r="F129" s="761"/>
      <c r="G129" s="761"/>
      <c r="H129" s="761"/>
      <c r="I129" s="761"/>
      <c r="J129" s="761"/>
      <c r="K129" s="761"/>
      <c r="L129" s="761"/>
      <c r="M129" s="761"/>
      <c r="N129" s="761" t="s">
        <v>1278</v>
      </c>
      <c r="O129" s="761"/>
      <c r="P129" s="761"/>
      <c r="Q129" s="761"/>
      <c r="R129" s="761"/>
      <c r="S129" s="761"/>
      <c r="T129" s="761"/>
      <c r="U129" s="761"/>
      <c r="V129" s="761"/>
      <c r="W129" s="761"/>
      <c r="X129" s="761"/>
      <c r="Y129" s="761"/>
      <c r="Z129" s="761"/>
      <c r="AA129" s="761"/>
      <c r="AB129" s="761"/>
      <c r="AC129" s="761"/>
      <c r="AD129" s="761"/>
      <c r="AE129" s="761"/>
      <c r="AF129" s="761"/>
      <c r="AG129" s="761"/>
      <c r="AH129" s="761"/>
      <c r="AI129" s="761"/>
      <c r="AJ129" s="761"/>
      <c r="AK129" s="761"/>
      <c r="AL129" s="1836">
        <v>5</v>
      </c>
      <c r="AM129" s="761"/>
      <c r="AN129" s="761"/>
      <c r="AO129" s="761"/>
      <c r="AP129" s="761"/>
      <c r="AQ129" s="761"/>
      <c r="AR129" s="761"/>
      <c r="AS129" s="761"/>
      <c r="AT129" s="761"/>
      <c r="AU129" s="761"/>
      <c r="AV129" s="761"/>
      <c r="AW129" s="761"/>
      <c r="AX129" s="761"/>
    </row>
    <row r="130" spans="2:50" ht="27.85" customHeight="1" x14ac:dyDescent="0.15">
      <c r="B130" s="749">
        <v>4</v>
      </c>
      <c r="C130" s="749">
        <v>1</v>
      </c>
      <c r="D130" s="761" t="s">
        <v>138</v>
      </c>
      <c r="E130" s="761"/>
      <c r="F130" s="761"/>
      <c r="G130" s="761"/>
      <c r="H130" s="761"/>
      <c r="I130" s="761"/>
      <c r="J130" s="761"/>
      <c r="K130" s="761"/>
      <c r="L130" s="761"/>
      <c r="M130" s="761"/>
      <c r="N130" s="761" t="s">
        <v>1279</v>
      </c>
      <c r="O130" s="761"/>
      <c r="P130" s="761"/>
      <c r="Q130" s="761"/>
      <c r="R130" s="761"/>
      <c r="S130" s="761"/>
      <c r="T130" s="761"/>
      <c r="U130" s="761"/>
      <c r="V130" s="761"/>
      <c r="W130" s="761"/>
      <c r="X130" s="761"/>
      <c r="Y130" s="761"/>
      <c r="Z130" s="761"/>
      <c r="AA130" s="761"/>
      <c r="AB130" s="761"/>
      <c r="AC130" s="761"/>
      <c r="AD130" s="761"/>
      <c r="AE130" s="761"/>
      <c r="AF130" s="761"/>
      <c r="AG130" s="761"/>
      <c r="AH130" s="761"/>
      <c r="AI130" s="761"/>
      <c r="AJ130" s="761"/>
      <c r="AK130" s="761"/>
      <c r="AL130" s="1836">
        <v>3</v>
      </c>
      <c r="AM130" s="761"/>
      <c r="AN130" s="761"/>
      <c r="AO130" s="761"/>
      <c r="AP130" s="761"/>
      <c r="AQ130" s="761"/>
      <c r="AR130" s="761"/>
      <c r="AS130" s="761"/>
      <c r="AT130" s="761"/>
      <c r="AU130" s="761"/>
      <c r="AV130" s="761"/>
      <c r="AW130" s="761"/>
      <c r="AX130" s="761"/>
    </row>
    <row r="131" spans="2:50" ht="24.05" customHeight="1" x14ac:dyDescent="0.15">
      <c r="B131" s="749">
        <v>5</v>
      </c>
      <c r="C131" s="749">
        <v>1</v>
      </c>
      <c r="D131" s="761"/>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1836"/>
      <c r="AM131" s="761"/>
      <c r="AN131" s="761"/>
      <c r="AO131" s="761"/>
      <c r="AP131" s="761"/>
      <c r="AQ131" s="761"/>
      <c r="AR131" s="761"/>
      <c r="AS131" s="761"/>
      <c r="AT131" s="761"/>
      <c r="AU131" s="761"/>
      <c r="AV131" s="761"/>
      <c r="AW131" s="761"/>
      <c r="AX131" s="761"/>
    </row>
    <row r="132" spans="2:50" ht="24.05" customHeight="1" x14ac:dyDescent="0.15">
      <c r="B132" s="749">
        <v>6</v>
      </c>
      <c r="C132" s="749">
        <v>1</v>
      </c>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1836"/>
      <c r="AM132" s="761"/>
      <c r="AN132" s="761"/>
      <c r="AO132" s="761"/>
      <c r="AP132" s="761"/>
      <c r="AQ132" s="761"/>
      <c r="AR132" s="761"/>
      <c r="AS132" s="761"/>
      <c r="AT132" s="761"/>
      <c r="AU132" s="761"/>
      <c r="AV132" s="761"/>
      <c r="AW132" s="761"/>
      <c r="AX132" s="761"/>
    </row>
    <row r="133" spans="2:50" ht="24.05" customHeight="1" x14ac:dyDescent="0.15">
      <c r="B133" s="749">
        <v>7</v>
      </c>
      <c r="C133" s="749">
        <v>1</v>
      </c>
      <c r="D133" s="761"/>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1836"/>
      <c r="AM133" s="761"/>
      <c r="AN133" s="761"/>
      <c r="AO133" s="761"/>
      <c r="AP133" s="761"/>
      <c r="AQ133" s="761"/>
      <c r="AR133" s="761"/>
      <c r="AS133" s="761"/>
      <c r="AT133" s="761"/>
      <c r="AU133" s="761"/>
      <c r="AV133" s="761"/>
      <c r="AW133" s="761"/>
      <c r="AX133" s="761"/>
    </row>
    <row r="134" spans="2:50" ht="24.05" customHeight="1" x14ac:dyDescent="0.15">
      <c r="B134" s="749">
        <v>8</v>
      </c>
      <c r="C134" s="749">
        <v>1</v>
      </c>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1836"/>
      <c r="AM134" s="761"/>
      <c r="AN134" s="761"/>
      <c r="AO134" s="761"/>
      <c r="AP134" s="761"/>
      <c r="AQ134" s="761"/>
      <c r="AR134" s="761"/>
      <c r="AS134" s="761"/>
      <c r="AT134" s="761"/>
      <c r="AU134" s="761"/>
      <c r="AV134" s="761"/>
      <c r="AW134" s="761"/>
      <c r="AX134" s="761"/>
    </row>
    <row r="135" spans="2:50" ht="24.05" customHeight="1" x14ac:dyDescent="0.15">
      <c r="B135" s="749">
        <v>9</v>
      </c>
      <c r="C135" s="749">
        <v>1</v>
      </c>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1836"/>
      <c r="AM135" s="761"/>
      <c r="AN135" s="761"/>
      <c r="AO135" s="761"/>
      <c r="AP135" s="761"/>
      <c r="AQ135" s="761"/>
      <c r="AR135" s="761"/>
      <c r="AS135" s="761"/>
      <c r="AT135" s="761"/>
      <c r="AU135" s="761"/>
      <c r="AV135" s="761"/>
      <c r="AW135" s="761"/>
      <c r="AX135" s="761"/>
    </row>
    <row r="136" spans="2:50" ht="24.05" customHeight="1" x14ac:dyDescent="0.15">
      <c r="B136" s="749">
        <v>10</v>
      </c>
      <c r="C136" s="749">
        <v>1</v>
      </c>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1836"/>
      <c r="AM136" s="761"/>
      <c r="AN136" s="761"/>
      <c r="AO136" s="761"/>
      <c r="AP136" s="761"/>
      <c r="AQ136" s="761"/>
      <c r="AR136" s="761"/>
      <c r="AS136" s="761"/>
      <c r="AT136" s="761"/>
      <c r="AU136" s="761"/>
      <c r="AV136" s="761"/>
      <c r="AW136" s="761"/>
      <c r="AX136" s="761"/>
    </row>
    <row r="138" spans="2:50" ht="23.25" hidden="1" customHeight="1" x14ac:dyDescent="0.15">
      <c r="B138" t="s">
        <v>89</v>
      </c>
    </row>
    <row r="139" spans="2:50" ht="36" hidden="1" customHeight="1" x14ac:dyDescent="0.15">
      <c r="B139" s="750" t="s">
        <v>90</v>
      </c>
      <c r="C139" s="750"/>
      <c r="D139" s="750"/>
      <c r="E139" s="750"/>
      <c r="F139" s="750"/>
      <c r="G139" s="750"/>
      <c r="H139" s="750"/>
      <c r="I139" s="768"/>
      <c r="J139" s="768"/>
      <c r="K139" s="768"/>
      <c r="L139" s="768"/>
      <c r="M139" s="768"/>
      <c r="N139" s="768"/>
      <c r="O139" s="768"/>
      <c r="P139" s="768"/>
      <c r="Q139" s="768"/>
      <c r="R139" s="768"/>
      <c r="S139" s="768"/>
      <c r="T139" s="768"/>
      <c r="U139" s="768"/>
      <c r="V139" s="768"/>
      <c r="W139" s="768"/>
      <c r="X139" s="768"/>
      <c r="Y139" s="768"/>
    </row>
    <row r="140" spans="2:50" ht="36" hidden="1" customHeight="1" x14ac:dyDescent="0.15">
      <c r="B140" s="769" t="s">
        <v>91</v>
      </c>
      <c r="C140" s="770"/>
      <c r="D140" s="770"/>
      <c r="E140" s="770"/>
      <c r="F140" s="770"/>
      <c r="G140" s="770"/>
      <c r="H140" s="771"/>
      <c r="I140" s="764" t="s">
        <v>771</v>
      </c>
      <c r="J140" s="741"/>
      <c r="K140" s="741"/>
      <c r="L140" s="741"/>
      <c r="M140" s="765"/>
      <c r="N140" s="772" t="s">
        <v>93</v>
      </c>
      <c r="O140" s="770"/>
      <c r="P140" s="770"/>
      <c r="Q140" s="770"/>
      <c r="R140" s="770"/>
      <c r="S140" s="770"/>
      <c r="T140" s="771"/>
      <c r="U140" s="764" t="s">
        <v>771</v>
      </c>
      <c r="V140" s="741"/>
      <c r="W140" s="741"/>
      <c r="X140" s="741"/>
      <c r="Y140" s="765"/>
      <c r="Z140" s="772" t="s">
        <v>94</v>
      </c>
      <c r="AA140" s="770"/>
      <c r="AB140" s="770"/>
      <c r="AC140" s="770"/>
      <c r="AD140" s="770"/>
      <c r="AE140" s="770"/>
      <c r="AF140" s="771"/>
      <c r="AG140" s="764" t="s">
        <v>771</v>
      </c>
      <c r="AH140" s="741"/>
      <c r="AI140" s="741"/>
      <c r="AJ140" s="741"/>
      <c r="AK140" s="765"/>
      <c r="AL140" s="772" t="s">
        <v>95</v>
      </c>
      <c r="AM140" s="770"/>
      <c r="AN140" s="770"/>
      <c r="AO140" s="770"/>
      <c r="AP140" s="770"/>
      <c r="AQ140" s="770"/>
      <c r="AR140" s="771"/>
      <c r="AS140" s="764" t="s">
        <v>771</v>
      </c>
      <c r="AT140" s="741"/>
      <c r="AU140" s="741"/>
      <c r="AV140" s="741"/>
      <c r="AW140" s="765"/>
    </row>
    <row r="141" spans="2:50" ht="36" hidden="1" customHeight="1" x14ac:dyDescent="0.15">
      <c r="B141" s="772" t="s">
        <v>96</v>
      </c>
      <c r="C141" s="770"/>
      <c r="D141" s="770"/>
      <c r="E141" s="770"/>
      <c r="F141" s="770"/>
      <c r="G141" s="770"/>
      <c r="H141" s="771"/>
      <c r="I141" s="773"/>
      <c r="J141" s="774"/>
      <c r="K141" s="774"/>
      <c r="L141" s="774"/>
      <c r="M141" s="775"/>
      <c r="N141" s="772" t="s">
        <v>97</v>
      </c>
      <c r="O141" s="770"/>
      <c r="P141" s="770"/>
      <c r="Q141" s="770"/>
      <c r="R141" s="770"/>
      <c r="S141" s="770"/>
      <c r="T141" s="771"/>
      <c r="U141" s="773"/>
      <c r="V141" s="774"/>
      <c r="W141" s="774"/>
      <c r="X141" s="774"/>
      <c r="Y141" s="775"/>
      <c r="Z141" s="772" t="s">
        <v>98</v>
      </c>
      <c r="AA141" s="770"/>
      <c r="AB141" s="770"/>
      <c r="AC141" s="770"/>
      <c r="AD141" s="770"/>
      <c r="AE141" s="770"/>
      <c r="AF141" s="771"/>
      <c r="AG141" s="773"/>
      <c r="AH141" s="774"/>
      <c r="AI141" s="774"/>
      <c r="AJ141" s="774"/>
      <c r="AK141" s="775"/>
      <c r="AL141" s="769" t="s">
        <v>99</v>
      </c>
      <c r="AM141" s="770"/>
      <c r="AN141" s="770"/>
      <c r="AO141" s="770"/>
      <c r="AP141" s="770"/>
      <c r="AQ141" s="770"/>
      <c r="AR141" s="771"/>
      <c r="AS141" s="773"/>
      <c r="AT141" s="774"/>
      <c r="AU141" s="774"/>
      <c r="AV141" s="774"/>
      <c r="AW141" s="775"/>
    </row>
    <row r="142" spans="2:50" x14ac:dyDescent="0.15">
      <c r="C142" t="s">
        <v>772</v>
      </c>
    </row>
    <row r="143" spans="2:50" ht="34.549999999999997" customHeight="1" x14ac:dyDescent="0.15">
      <c r="B143" s="749"/>
      <c r="C143" s="749"/>
      <c r="D143" s="750" t="s">
        <v>760</v>
      </c>
      <c r="E143" s="750"/>
      <c r="F143" s="750"/>
      <c r="G143" s="750"/>
      <c r="H143" s="750"/>
      <c r="I143" s="750"/>
      <c r="J143" s="750"/>
      <c r="K143" s="750"/>
      <c r="L143" s="750"/>
      <c r="M143" s="750"/>
      <c r="N143" s="750" t="s">
        <v>761</v>
      </c>
      <c r="O143" s="750"/>
      <c r="P143" s="750"/>
      <c r="Q143" s="750"/>
      <c r="R143" s="750"/>
      <c r="S143" s="750"/>
      <c r="T143" s="750"/>
      <c r="U143" s="750"/>
      <c r="V143" s="750"/>
      <c r="W143" s="750"/>
      <c r="X143" s="750"/>
      <c r="Y143" s="750"/>
      <c r="Z143" s="750"/>
      <c r="AA143" s="750"/>
      <c r="AB143" s="750"/>
      <c r="AC143" s="750"/>
      <c r="AD143" s="750"/>
      <c r="AE143" s="750"/>
      <c r="AF143" s="750"/>
      <c r="AG143" s="750"/>
      <c r="AH143" s="750"/>
      <c r="AI143" s="750"/>
      <c r="AJ143" s="750"/>
      <c r="AK143" s="750"/>
      <c r="AL143" s="751" t="s">
        <v>762</v>
      </c>
      <c r="AM143" s="750"/>
      <c r="AN143" s="750"/>
      <c r="AO143" s="750"/>
      <c r="AP143" s="750"/>
      <c r="AQ143" s="750"/>
      <c r="AR143" s="750" t="s">
        <v>87</v>
      </c>
      <c r="AS143" s="750"/>
      <c r="AT143" s="750"/>
      <c r="AU143" s="750"/>
      <c r="AV143" s="750" t="s">
        <v>88</v>
      </c>
      <c r="AW143" s="750"/>
      <c r="AX143" s="750"/>
    </row>
    <row r="144" spans="2:50" ht="28.35" customHeight="1" x14ac:dyDescent="0.15">
      <c r="B144" s="749">
        <v>1</v>
      </c>
      <c r="C144" s="749">
        <v>1</v>
      </c>
      <c r="D144" s="2093" t="s">
        <v>1280</v>
      </c>
      <c r="E144" s="2094"/>
      <c r="F144" s="2094"/>
      <c r="G144" s="2094"/>
      <c r="H144" s="2094"/>
      <c r="I144" s="2094"/>
      <c r="J144" s="2094"/>
      <c r="K144" s="2094"/>
      <c r="L144" s="2094"/>
      <c r="M144" s="2095"/>
      <c r="N144" s="2093" t="s">
        <v>1281</v>
      </c>
      <c r="O144" s="2094"/>
      <c r="P144" s="2094"/>
      <c r="Q144" s="2094"/>
      <c r="R144" s="2094"/>
      <c r="S144" s="2094"/>
      <c r="T144" s="2094"/>
      <c r="U144" s="2094"/>
      <c r="V144" s="2094"/>
      <c r="W144" s="2094"/>
      <c r="X144" s="2094"/>
      <c r="Y144" s="2094"/>
      <c r="Z144" s="2094"/>
      <c r="AA144" s="2094"/>
      <c r="AB144" s="2094"/>
      <c r="AC144" s="2094"/>
      <c r="AD144" s="2094"/>
      <c r="AE144" s="2094"/>
      <c r="AF144" s="2094"/>
      <c r="AG144" s="2094"/>
      <c r="AH144" s="2094"/>
      <c r="AI144" s="2094"/>
      <c r="AJ144" s="2094"/>
      <c r="AK144" s="2095"/>
      <c r="AL144" s="1836">
        <v>11</v>
      </c>
      <c r="AM144" s="761"/>
      <c r="AN144" s="761"/>
      <c r="AO144" s="761"/>
      <c r="AP144" s="761"/>
      <c r="AQ144" s="761"/>
      <c r="AR144" s="761"/>
      <c r="AS144" s="761"/>
      <c r="AT144" s="761"/>
      <c r="AU144" s="761"/>
      <c r="AV144" s="761"/>
      <c r="AW144" s="761"/>
      <c r="AX144" s="761"/>
    </row>
    <row r="145" spans="2:50" ht="51.75" customHeight="1" x14ac:dyDescent="0.15">
      <c r="B145" s="749">
        <v>2</v>
      </c>
      <c r="C145" s="749">
        <v>1</v>
      </c>
      <c r="D145" s="2093" t="s">
        <v>1282</v>
      </c>
      <c r="E145" s="2094"/>
      <c r="F145" s="2094"/>
      <c r="G145" s="2094"/>
      <c r="H145" s="2094"/>
      <c r="I145" s="2094"/>
      <c r="J145" s="2094"/>
      <c r="K145" s="2094"/>
      <c r="L145" s="2094"/>
      <c r="M145" s="2095"/>
      <c r="N145" s="1838" t="s">
        <v>1283</v>
      </c>
      <c r="O145" s="1861"/>
      <c r="P145" s="1861"/>
      <c r="Q145" s="1861"/>
      <c r="R145" s="1861"/>
      <c r="S145" s="1861"/>
      <c r="T145" s="1861"/>
      <c r="U145" s="1861"/>
      <c r="V145" s="1861"/>
      <c r="W145" s="1861"/>
      <c r="X145" s="1861"/>
      <c r="Y145" s="1861"/>
      <c r="Z145" s="1861"/>
      <c r="AA145" s="1861"/>
      <c r="AB145" s="1861"/>
      <c r="AC145" s="1861"/>
      <c r="AD145" s="1861"/>
      <c r="AE145" s="1861"/>
      <c r="AF145" s="1861"/>
      <c r="AG145" s="1861"/>
      <c r="AH145" s="1861"/>
      <c r="AI145" s="1861"/>
      <c r="AJ145" s="1861"/>
      <c r="AK145" s="1862"/>
      <c r="AL145" s="1836">
        <v>10</v>
      </c>
      <c r="AM145" s="761"/>
      <c r="AN145" s="761"/>
      <c r="AO145" s="761"/>
      <c r="AP145" s="761"/>
      <c r="AQ145" s="761"/>
      <c r="AR145" s="761"/>
      <c r="AS145" s="761"/>
      <c r="AT145" s="761"/>
      <c r="AU145" s="761"/>
      <c r="AV145" s="761"/>
      <c r="AW145" s="761"/>
      <c r="AX145" s="761"/>
    </row>
    <row r="146" spans="2:50" ht="28.35" customHeight="1" x14ac:dyDescent="0.15">
      <c r="B146" s="749">
        <v>3</v>
      </c>
      <c r="C146" s="749">
        <v>1</v>
      </c>
      <c r="D146" s="2093" t="s">
        <v>1284</v>
      </c>
      <c r="E146" s="2094"/>
      <c r="F146" s="2094"/>
      <c r="G146" s="2094"/>
      <c r="H146" s="2094"/>
      <c r="I146" s="2094"/>
      <c r="J146" s="2094"/>
      <c r="K146" s="2094"/>
      <c r="L146" s="2094"/>
      <c r="M146" s="2095"/>
      <c r="N146" s="2093" t="s">
        <v>1285</v>
      </c>
      <c r="O146" s="2094"/>
      <c r="P146" s="2094"/>
      <c r="Q146" s="2094"/>
      <c r="R146" s="2094"/>
      <c r="S146" s="2094"/>
      <c r="T146" s="2094"/>
      <c r="U146" s="2094"/>
      <c r="V146" s="2094"/>
      <c r="W146" s="2094"/>
      <c r="X146" s="2094"/>
      <c r="Y146" s="2094"/>
      <c r="Z146" s="2094"/>
      <c r="AA146" s="2094"/>
      <c r="AB146" s="2094"/>
      <c r="AC146" s="2094"/>
      <c r="AD146" s="2094"/>
      <c r="AE146" s="2094"/>
      <c r="AF146" s="2094"/>
      <c r="AG146" s="2094"/>
      <c r="AH146" s="2094"/>
      <c r="AI146" s="2094"/>
      <c r="AJ146" s="2094"/>
      <c r="AK146" s="2095"/>
      <c r="AL146" s="2093">
        <v>4</v>
      </c>
      <c r="AM146" s="2094"/>
      <c r="AN146" s="2094"/>
      <c r="AO146" s="2094"/>
      <c r="AP146" s="2094"/>
      <c r="AQ146" s="2095"/>
      <c r="AR146" s="761"/>
      <c r="AS146" s="761"/>
      <c r="AT146" s="761"/>
      <c r="AU146" s="761"/>
      <c r="AV146" s="761"/>
      <c r="AW146" s="761"/>
      <c r="AX146" s="761"/>
    </row>
    <row r="147" spans="2:50" ht="28.35" customHeight="1" x14ac:dyDescent="0.15">
      <c r="B147" s="749">
        <v>4</v>
      </c>
      <c r="C147" s="749">
        <v>1</v>
      </c>
      <c r="D147" s="761" t="s">
        <v>1286</v>
      </c>
      <c r="E147" s="761"/>
      <c r="F147" s="761"/>
      <c r="G147" s="761"/>
      <c r="H147" s="761"/>
      <c r="I147" s="761"/>
      <c r="J147" s="761"/>
      <c r="K147" s="761"/>
      <c r="L147" s="761"/>
      <c r="M147" s="761"/>
      <c r="N147" s="2093" t="s">
        <v>1287</v>
      </c>
      <c r="O147" s="2094"/>
      <c r="P147" s="2094"/>
      <c r="Q147" s="2094"/>
      <c r="R147" s="2094"/>
      <c r="S147" s="2094"/>
      <c r="T147" s="2094"/>
      <c r="U147" s="2094"/>
      <c r="V147" s="2094"/>
      <c r="W147" s="2094"/>
      <c r="X147" s="2094"/>
      <c r="Y147" s="2094"/>
      <c r="Z147" s="2094"/>
      <c r="AA147" s="2094"/>
      <c r="AB147" s="2094"/>
      <c r="AC147" s="2094"/>
      <c r="AD147" s="2094"/>
      <c r="AE147" s="2094"/>
      <c r="AF147" s="2094"/>
      <c r="AG147" s="2094"/>
      <c r="AH147" s="2094"/>
      <c r="AI147" s="2094"/>
      <c r="AJ147" s="2094"/>
      <c r="AK147" s="2095"/>
      <c r="AL147" s="1836">
        <v>3</v>
      </c>
      <c r="AM147" s="761"/>
      <c r="AN147" s="761"/>
      <c r="AO147" s="761"/>
      <c r="AP147" s="761"/>
      <c r="AQ147" s="761"/>
      <c r="AR147" s="761"/>
      <c r="AS147" s="761"/>
      <c r="AT147" s="761"/>
      <c r="AU147" s="761"/>
      <c r="AV147" s="761"/>
      <c r="AW147" s="761"/>
      <c r="AX147" s="761"/>
    </row>
    <row r="148" spans="2:50" ht="28.35" customHeight="1" x14ac:dyDescent="0.15">
      <c r="B148" s="749">
        <v>5</v>
      </c>
      <c r="C148" s="749">
        <v>1</v>
      </c>
      <c r="D148" s="761" t="s">
        <v>1288</v>
      </c>
      <c r="E148" s="761"/>
      <c r="F148" s="761"/>
      <c r="G148" s="761"/>
      <c r="H148" s="761"/>
      <c r="I148" s="761"/>
      <c r="J148" s="761"/>
      <c r="K148" s="761"/>
      <c r="L148" s="761"/>
      <c r="M148" s="761"/>
      <c r="N148" s="761" t="s">
        <v>1289</v>
      </c>
      <c r="O148" s="761"/>
      <c r="P148" s="761"/>
      <c r="Q148" s="761"/>
      <c r="R148" s="761"/>
      <c r="S148" s="761"/>
      <c r="T148" s="761"/>
      <c r="U148" s="761"/>
      <c r="V148" s="761"/>
      <c r="W148" s="761"/>
      <c r="X148" s="761"/>
      <c r="Y148" s="761"/>
      <c r="Z148" s="761"/>
      <c r="AA148" s="761"/>
      <c r="AB148" s="761"/>
      <c r="AC148" s="761"/>
      <c r="AD148" s="761"/>
      <c r="AE148" s="761"/>
      <c r="AF148" s="761"/>
      <c r="AG148" s="761"/>
      <c r="AH148" s="761"/>
      <c r="AI148" s="761"/>
      <c r="AJ148" s="761"/>
      <c r="AK148" s="761"/>
      <c r="AL148" s="1836">
        <v>1</v>
      </c>
      <c r="AM148" s="761"/>
      <c r="AN148" s="761"/>
      <c r="AO148" s="761"/>
      <c r="AP148" s="761"/>
      <c r="AQ148" s="761"/>
      <c r="AR148" s="761"/>
      <c r="AS148" s="761"/>
      <c r="AT148" s="761"/>
      <c r="AU148" s="761"/>
      <c r="AV148" s="761"/>
      <c r="AW148" s="761"/>
      <c r="AX148" s="761"/>
    </row>
    <row r="149" spans="2:50" ht="28.35" customHeight="1" x14ac:dyDescent="0.15">
      <c r="B149" s="749">
        <v>6</v>
      </c>
      <c r="C149" s="749">
        <v>1</v>
      </c>
      <c r="D149" s="761" t="s">
        <v>1290</v>
      </c>
      <c r="E149" s="761"/>
      <c r="F149" s="761"/>
      <c r="G149" s="761"/>
      <c r="H149" s="761"/>
      <c r="I149" s="761"/>
      <c r="J149" s="761"/>
      <c r="K149" s="761"/>
      <c r="L149" s="761"/>
      <c r="M149" s="761"/>
      <c r="N149" s="1840" t="s">
        <v>1291</v>
      </c>
      <c r="O149" s="1840"/>
      <c r="P149" s="1840"/>
      <c r="Q149" s="1840"/>
      <c r="R149" s="1840"/>
      <c r="S149" s="1840"/>
      <c r="T149" s="1840"/>
      <c r="U149" s="1840"/>
      <c r="V149" s="1840"/>
      <c r="W149" s="1840"/>
      <c r="X149" s="1840"/>
      <c r="Y149" s="1840"/>
      <c r="Z149" s="1840"/>
      <c r="AA149" s="1840"/>
      <c r="AB149" s="1840"/>
      <c r="AC149" s="1840"/>
      <c r="AD149" s="1840"/>
      <c r="AE149" s="1840"/>
      <c r="AF149" s="1840"/>
      <c r="AG149" s="1840"/>
      <c r="AH149" s="1840"/>
      <c r="AI149" s="1840"/>
      <c r="AJ149" s="1840"/>
      <c r="AK149" s="1840"/>
      <c r="AL149" s="2138">
        <v>1</v>
      </c>
      <c r="AM149" s="1840"/>
      <c r="AN149" s="1840"/>
      <c r="AO149" s="1840"/>
      <c r="AP149" s="1840"/>
      <c r="AQ149" s="1840"/>
      <c r="AR149" s="761"/>
      <c r="AS149" s="761"/>
      <c r="AT149" s="761"/>
      <c r="AU149" s="761"/>
      <c r="AV149" s="761"/>
      <c r="AW149" s="761"/>
      <c r="AX149" s="761"/>
    </row>
    <row r="150" spans="2:50" ht="28.35" customHeight="1" x14ac:dyDescent="0.15">
      <c r="B150" s="749">
        <v>7</v>
      </c>
      <c r="C150" s="749">
        <v>1</v>
      </c>
      <c r="D150" s="761" t="s">
        <v>1292</v>
      </c>
      <c r="E150" s="761"/>
      <c r="F150" s="761"/>
      <c r="G150" s="761"/>
      <c r="H150" s="761"/>
      <c r="I150" s="761"/>
      <c r="J150" s="761"/>
      <c r="K150" s="761"/>
      <c r="L150" s="761"/>
      <c r="M150" s="761"/>
      <c r="N150" s="1840" t="s">
        <v>1293</v>
      </c>
      <c r="O150" s="1840"/>
      <c r="P150" s="1840"/>
      <c r="Q150" s="1840"/>
      <c r="R150" s="1840"/>
      <c r="S150" s="1840"/>
      <c r="T150" s="1840"/>
      <c r="U150" s="1840"/>
      <c r="V150" s="1840"/>
      <c r="W150" s="1840"/>
      <c r="X150" s="1840"/>
      <c r="Y150" s="1840"/>
      <c r="Z150" s="1840"/>
      <c r="AA150" s="1840"/>
      <c r="AB150" s="1840"/>
      <c r="AC150" s="1840"/>
      <c r="AD150" s="1840"/>
      <c r="AE150" s="1840"/>
      <c r="AF150" s="1840"/>
      <c r="AG150" s="1840"/>
      <c r="AH150" s="1840"/>
      <c r="AI150" s="1840"/>
      <c r="AJ150" s="1840"/>
      <c r="AK150" s="1840"/>
      <c r="AL150" s="2138">
        <v>1</v>
      </c>
      <c r="AM150" s="1840"/>
      <c r="AN150" s="1840"/>
      <c r="AO150" s="1840"/>
      <c r="AP150" s="1840"/>
      <c r="AQ150" s="1840"/>
      <c r="AR150" s="761"/>
      <c r="AS150" s="761"/>
      <c r="AT150" s="761"/>
      <c r="AU150" s="761"/>
      <c r="AV150" s="761"/>
      <c r="AW150" s="761"/>
      <c r="AX150" s="761"/>
    </row>
    <row r="151" spans="2:50" ht="28.35" customHeight="1" x14ac:dyDescent="0.15">
      <c r="B151" s="749">
        <v>8</v>
      </c>
      <c r="C151" s="749">
        <v>1</v>
      </c>
      <c r="D151" s="2093" t="s">
        <v>1294</v>
      </c>
      <c r="E151" s="2094"/>
      <c r="F151" s="2094"/>
      <c r="G151" s="2094"/>
      <c r="H151" s="2094"/>
      <c r="I151" s="2094"/>
      <c r="J151" s="2094"/>
      <c r="K151" s="2094"/>
      <c r="L151" s="2094"/>
      <c r="M151" s="2095"/>
      <c r="N151" s="761" t="s">
        <v>1295</v>
      </c>
      <c r="O151" s="761"/>
      <c r="P151" s="761"/>
      <c r="Q151" s="761"/>
      <c r="R151" s="761"/>
      <c r="S151" s="761"/>
      <c r="T151" s="761"/>
      <c r="U151" s="761"/>
      <c r="V151" s="761"/>
      <c r="W151" s="761"/>
      <c r="X151" s="761"/>
      <c r="Y151" s="761"/>
      <c r="Z151" s="761"/>
      <c r="AA151" s="761"/>
      <c r="AB151" s="761"/>
      <c r="AC151" s="761"/>
      <c r="AD151" s="761"/>
      <c r="AE151" s="761"/>
      <c r="AF151" s="761"/>
      <c r="AG151" s="761"/>
      <c r="AH151" s="761"/>
      <c r="AI151" s="761"/>
      <c r="AJ151" s="761"/>
      <c r="AK151" s="761"/>
      <c r="AL151" s="1836">
        <v>0.1</v>
      </c>
      <c r="AM151" s="761"/>
      <c r="AN151" s="761"/>
      <c r="AO151" s="761"/>
      <c r="AP151" s="761"/>
      <c r="AQ151" s="761"/>
      <c r="AR151" s="761"/>
      <c r="AS151" s="761"/>
      <c r="AT151" s="761"/>
      <c r="AU151" s="761"/>
      <c r="AV151" s="761"/>
      <c r="AW151" s="761"/>
      <c r="AX151" s="761"/>
    </row>
    <row r="152" spans="2:50" ht="28.35" customHeight="1" x14ac:dyDescent="0.15">
      <c r="B152" s="749">
        <v>9</v>
      </c>
      <c r="C152" s="749">
        <v>1</v>
      </c>
      <c r="D152" s="761"/>
      <c r="E152" s="761"/>
      <c r="F152" s="761"/>
      <c r="G152" s="761"/>
      <c r="H152" s="761"/>
      <c r="I152" s="761"/>
      <c r="J152" s="761"/>
      <c r="K152" s="761"/>
      <c r="L152" s="761"/>
      <c r="M152" s="761"/>
      <c r="N152" s="761"/>
      <c r="O152" s="761"/>
      <c r="P152" s="761"/>
      <c r="Q152" s="761"/>
      <c r="R152" s="761"/>
      <c r="S152" s="761"/>
      <c r="T152" s="761"/>
      <c r="U152" s="761"/>
      <c r="V152" s="761"/>
      <c r="W152" s="761"/>
      <c r="X152" s="761"/>
      <c r="Y152" s="761"/>
      <c r="Z152" s="761"/>
      <c r="AA152" s="761"/>
      <c r="AB152" s="761"/>
      <c r="AC152" s="761"/>
      <c r="AD152" s="761"/>
      <c r="AE152" s="761"/>
      <c r="AF152" s="761"/>
      <c r="AG152" s="761"/>
      <c r="AH152" s="761"/>
      <c r="AI152" s="761"/>
      <c r="AJ152" s="761"/>
      <c r="AK152" s="761"/>
      <c r="AL152" s="1836"/>
      <c r="AM152" s="761"/>
      <c r="AN152" s="761"/>
      <c r="AO152" s="761"/>
      <c r="AP152" s="761"/>
      <c r="AQ152" s="761"/>
      <c r="AR152" s="761"/>
      <c r="AS152" s="761"/>
      <c r="AT152" s="761"/>
      <c r="AU152" s="761"/>
      <c r="AV152" s="761"/>
      <c r="AW152" s="761"/>
      <c r="AX152" s="761"/>
    </row>
    <row r="153" spans="2:50" ht="28.35" customHeight="1" x14ac:dyDescent="0.15">
      <c r="B153" s="749">
        <v>10</v>
      </c>
      <c r="C153" s="749">
        <v>1</v>
      </c>
      <c r="D153" s="761"/>
      <c r="E153" s="761"/>
      <c r="F153" s="761"/>
      <c r="G153" s="761"/>
      <c r="H153" s="761"/>
      <c r="I153" s="761"/>
      <c r="J153" s="761"/>
      <c r="K153" s="761"/>
      <c r="L153" s="761"/>
      <c r="M153" s="761"/>
      <c r="N153" s="761"/>
      <c r="O153" s="761"/>
      <c r="P153" s="761"/>
      <c r="Q153" s="761"/>
      <c r="R153" s="761"/>
      <c r="S153" s="761"/>
      <c r="T153" s="761"/>
      <c r="U153" s="761"/>
      <c r="V153" s="761"/>
      <c r="W153" s="761"/>
      <c r="X153" s="761"/>
      <c r="Y153" s="761"/>
      <c r="Z153" s="761"/>
      <c r="AA153" s="761"/>
      <c r="AB153" s="761"/>
      <c r="AC153" s="761"/>
      <c r="AD153" s="761"/>
      <c r="AE153" s="761"/>
      <c r="AF153" s="761"/>
      <c r="AG153" s="761"/>
      <c r="AH153" s="761"/>
      <c r="AI153" s="761"/>
      <c r="AJ153" s="761"/>
      <c r="AK153" s="761"/>
      <c r="AL153" s="1836"/>
      <c r="AM153" s="761"/>
      <c r="AN153" s="761"/>
      <c r="AO153" s="761"/>
      <c r="AP153" s="761"/>
      <c r="AQ153" s="761"/>
      <c r="AR153" s="761"/>
      <c r="AS153" s="761"/>
      <c r="AT153" s="761"/>
      <c r="AU153" s="761"/>
      <c r="AV153" s="761"/>
      <c r="AW153" s="761"/>
      <c r="AX153" s="761"/>
    </row>
  </sheetData>
  <mergeCells count="604">
    <mergeCell ref="B153:C153"/>
    <mergeCell ref="D153:M153"/>
    <mergeCell ref="N153:AK153"/>
    <mergeCell ref="AL153:AQ153"/>
    <mergeCell ref="AR153:AU153"/>
    <mergeCell ref="AV153:AX153"/>
    <mergeCell ref="B152:C152"/>
    <mergeCell ref="D152:M152"/>
    <mergeCell ref="N152:AK152"/>
    <mergeCell ref="AL152:AQ152"/>
    <mergeCell ref="AR152:AU152"/>
    <mergeCell ref="AV152:AX152"/>
    <mergeCell ref="B151:C151"/>
    <mergeCell ref="D151:M151"/>
    <mergeCell ref="N151:AK151"/>
    <mergeCell ref="AL151:AQ151"/>
    <mergeCell ref="AR151:AU151"/>
    <mergeCell ref="AV151:AX151"/>
    <mergeCell ref="B150:C150"/>
    <mergeCell ref="D150:M150"/>
    <mergeCell ref="N150:AK150"/>
    <mergeCell ref="AL150:AQ150"/>
    <mergeCell ref="AR150:AU150"/>
    <mergeCell ref="AV150:AX150"/>
    <mergeCell ref="B149:C149"/>
    <mergeCell ref="D149:M149"/>
    <mergeCell ref="N149:AK149"/>
    <mergeCell ref="AL149:AQ149"/>
    <mergeCell ref="AR149:AU149"/>
    <mergeCell ref="AV149:AX149"/>
    <mergeCell ref="B148:C148"/>
    <mergeCell ref="D148:M148"/>
    <mergeCell ref="N148:AK148"/>
    <mergeCell ref="AL148:AQ148"/>
    <mergeCell ref="AR148:AU148"/>
    <mergeCell ref="AV148:AX148"/>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AL141:AR141"/>
    <mergeCell ref="AS141:AW141"/>
    <mergeCell ref="B143:C143"/>
    <mergeCell ref="D143:M143"/>
    <mergeCell ref="N143:AK143"/>
    <mergeCell ref="AL143:AQ143"/>
    <mergeCell ref="AR143:AU143"/>
    <mergeCell ref="AV143:AX143"/>
    <mergeCell ref="Z140:AF140"/>
    <mergeCell ref="AG140:AK140"/>
    <mergeCell ref="AL140:AR140"/>
    <mergeCell ref="AS140:AW140"/>
    <mergeCell ref="B141:H141"/>
    <mergeCell ref="I141:M141"/>
    <mergeCell ref="N141:T141"/>
    <mergeCell ref="U141:Y141"/>
    <mergeCell ref="Z141:AF141"/>
    <mergeCell ref="AG141:AK141"/>
    <mergeCell ref="B139:H139"/>
    <mergeCell ref="I139:Y139"/>
    <mergeCell ref="B140:H140"/>
    <mergeCell ref="I140:M140"/>
    <mergeCell ref="N140:T140"/>
    <mergeCell ref="U140:Y140"/>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B130:C130"/>
    <mergeCell ref="D130:M130"/>
    <mergeCell ref="N130:AK130"/>
    <mergeCell ref="AL130:AQ130"/>
    <mergeCell ref="AR130:AU130"/>
    <mergeCell ref="AV130:AX130"/>
    <mergeCell ref="B129:C129"/>
    <mergeCell ref="D129:M129"/>
    <mergeCell ref="N129:AK129"/>
    <mergeCell ref="AL129:AQ129"/>
    <mergeCell ref="AR129:AU129"/>
    <mergeCell ref="AV129:AX129"/>
    <mergeCell ref="B128:C128"/>
    <mergeCell ref="D128:M128"/>
    <mergeCell ref="N128:AK128"/>
    <mergeCell ref="AL128:AQ128"/>
    <mergeCell ref="AR128:AU128"/>
    <mergeCell ref="AV128:AX128"/>
    <mergeCell ref="B127:C127"/>
    <mergeCell ref="D127:M127"/>
    <mergeCell ref="N127:AK127"/>
    <mergeCell ref="AL127:AQ127"/>
    <mergeCell ref="AR127:AU127"/>
    <mergeCell ref="AV127:AX127"/>
    <mergeCell ref="B126:C126"/>
    <mergeCell ref="D126:M126"/>
    <mergeCell ref="N126:AK126"/>
    <mergeCell ref="AL126:AQ126"/>
    <mergeCell ref="AR126:AU126"/>
    <mergeCell ref="AV126:AX126"/>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H91:L92"/>
    <mergeCell ref="M91:Y92"/>
    <mergeCell ref="Z91:AC92"/>
    <mergeCell ref="AD91:AH91"/>
    <mergeCell ref="AI91:AU91"/>
    <mergeCell ref="AV91:AY91"/>
    <mergeCell ref="AD92:AH92"/>
    <mergeCell ref="AI92:AU92"/>
    <mergeCell ref="AV92:AY92"/>
    <mergeCell ref="H89:AC89"/>
    <mergeCell ref="AD89:AY89"/>
    <mergeCell ref="H90:L90"/>
    <mergeCell ref="M90:Y90"/>
    <mergeCell ref="Z90:AC90"/>
    <mergeCell ref="AD90:AH90"/>
    <mergeCell ref="AI90:AU90"/>
    <mergeCell ref="AV90:AY90"/>
    <mergeCell ref="H88:L88"/>
    <mergeCell ref="M88:Y88"/>
    <mergeCell ref="Z88:AC88"/>
    <mergeCell ref="AD88:AH88"/>
    <mergeCell ref="AI88:AU88"/>
    <mergeCell ref="AV88:AY88"/>
    <mergeCell ref="H87:L87"/>
    <mergeCell ref="M87:Y87"/>
    <mergeCell ref="Z87:AC87"/>
    <mergeCell ref="AD87:AH87"/>
    <mergeCell ref="AI87:AU87"/>
    <mergeCell ref="AV87:AY87"/>
    <mergeCell ref="H86:L86"/>
    <mergeCell ref="M86:Y86"/>
    <mergeCell ref="Z86:AC86"/>
    <mergeCell ref="AD86:AH86"/>
    <mergeCell ref="AI86:AU86"/>
    <mergeCell ref="AV86:AY86"/>
    <mergeCell ref="H85:L85"/>
    <mergeCell ref="M85:Y85"/>
    <mergeCell ref="Z85:AC85"/>
    <mergeCell ref="AD85:AH85"/>
    <mergeCell ref="AI85:AU85"/>
    <mergeCell ref="AV85:AY85"/>
    <mergeCell ref="H84:L84"/>
    <mergeCell ref="M84:Y84"/>
    <mergeCell ref="Z84:AC84"/>
    <mergeCell ref="AD84:AH84"/>
    <mergeCell ref="AI84:AU84"/>
    <mergeCell ref="AV84:AY84"/>
    <mergeCell ref="AI80:AU80"/>
    <mergeCell ref="AV80:AY80"/>
    <mergeCell ref="H83:L83"/>
    <mergeCell ref="M83:Y83"/>
    <mergeCell ref="Z83:AC83"/>
    <mergeCell ref="AD83:AH83"/>
    <mergeCell ref="AI83:AU83"/>
    <mergeCell ref="AV83:AY83"/>
    <mergeCell ref="H82:L82"/>
    <mergeCell ref="M82:Y82"/>
    <mergeCell ref="Z82:AC82"/>
    <mergeCell ref="AD82:AH82"/>
    <mergeCell ref="AI82:AU82"/>
    <mergeCell ref="AV82:AY82"/>
    <mergeCell ref="B68:AY68"/>
    <mergeCell ref="B69:AY69"/>
    <mergeCell ref="M70:AA70"/>
    <mergeCell ref="AL70:AY70"/>
    <mergeCell ref="B73:G75"/>
    <mergeCell ref="B78:G121"/>
    <mergeCell ref="H78:AC78"/>
    <mergeCell ref="AD78:AY78"/>
    <mergeCell ref="H79:L79"/>
    <mergeCell ref="M79:Y79"/>
    <mergeCell ref="H81:L81"/>
    <mergeCell ref="M81:Y81"/>
    <mergeCell ref="Z81:AC81"/>
    <mergeCell ref="AD81:AH81"/>
    <mergeCell ref="AI81:AU81"/>
    <mergeCell ref="AV81:AY81"/>
    <mergeCell ref="Z79:AC79"/>
    <mergeCell ref="AD79:AH79"/>
    <mergeCell ref="AI79:AU79"/>
    <mergeCell ref="AV79:AY79"/>
    <mergeCell ref="H80:L80"/>
    <mergeCell ref="M80:Y80"/>
    <mergeCell ref="Z80:AC80"/>
    <mergeCell ref="AD80:AH80"/>
    <mergeCell ref="H58:AG58"/>
    <mergeCell ref="D52:G52"/>
    <mergeCell ref="H52:AG52"/>
    <mergeCell ref="B64:F64"/>
    <mergeCell ref="G64:AY64"/>
    <mergeCell ref="B65:AY65"/>
    <mergeCell ref="B66:F66"/>
    <mergeCell ref="G66:AY66"/>
    <mergeCell ref="B67:AY67"/>
    <mergeCell ref="B59:C59"/>
    <mergeCell ref="D59:AY59"/>
    <mergeCell ref="D60:AY60"/>
    <mergeCell ref="D61:AY61"/>
    <mergeCell ref="D62:AY62"/>
    <mergeCell ref="B63:AY63"/>
    <mergeCell ref="B53:C58"/>
    <mergeCell ref="D53:G53"/>
    <mergeCell ref="H53:AG53"/>
    <mergeCell ref="AH53:AY58"/>
    <mergeCell ref="D54:G54"/>
    <mergeCell ref="H54:AG54"/>
    <mergeCell ref="D55:G55"/>
    <mergeCell ref="H55:AG55"/>
    <mergeCell ref="B48:C52"/>
    <mergeCell ref="D48:G48"/>
    <mergeCell ref="H48:AG48"/>
    <mergeCell ref="AH48:AY52"/>
    <mergeCell ref="D49:G49"/>
    <mergeCell ref="H49:AG49"/>
    <mergeCell ref="D50:G50"/>
    <mergeCell ref="H50:AG50"/>
    <mergeCell ref="D51:G51"/>
    <mergeCell ref="H51:AG51"/>
    <mergeCell ref="D56:G56"/>
    <mergeCell ref="H56:AG56"/>
    <mergeCell ref="D57:G57"/>
    <mergeCell ref="H57:U57"/>
    <mergeCell ref="V57:AG57"/>
    <mergeCell ref="D58:G58"/>
    <mergeCell ref="B45:C47"/>
    <mergeCell ref="D45:G45"/>
    <mergeCell ref="H45:AG45"/>
    <mergeCell ref="AH45:AY47"/>
    <mergeCell ref="D46:G46"/>
    <mergeCell ref="H46:AG46"/>
    <mergeCell ref="D47:G47"/>
    <mergeCell ref="H47:AG47"/>
    <mergeCell ref="D41:AY41"/>
    <mergeCell ref="D42:AY42"/>
    <mergeCell ref="B43:AY43"/>
    <mergeCell ref="D44:G44"/>
    <mergeCell ref="H44:AG44"/>
    <mergeCell ref="AH44:AY44"/>
    <mergeCell ref="Y34:AY34"/>
    <mergeCell ref="B37:C40"/>
    <mergeCell ref="D37:AY37"/>
    <mergeCell ref="D38:AY38"/>
    <mergeCell ref="D39:AY39"/>
    <mergeCell ref="D40:AY40"/>
    <mergeCell ref="D33:L33"/>
    <mergeCell ref="M33:R33"/>
    <mergeCell ref="S33:X33"/>
    <mergeCell ref="D34:L34"/>
    <mergeCell ref="M34:R34"/>
    <mergeCell ref="S34:X34"/>
    <mergeCell ref="B26:C34"/>
    <mergeCell ref="D26:L26"/>
    <mergeCell ref="M26:R26"/>
    <mergeCell ref="S26:X26"/>
    <mergeCell ref="Y26:AY26"/>
    <mergeCell ref="D27:L27"/>
    <mergeCell ref="M27:R27"/>
    <mergeCell ref="S27:X27"/>
    <mergeCell ref="Y27:AY33"/>
    <mergeCell ref="D31:L31"/>
    <mergeCell ref="M31:R31"/>
    <mergeCell ref="S31:X31"/>
    <mergeCell ref="D32:L32"/>
    <mergeCell ref="M32:R32"/>
    <mergeCell ref="S32:X32"/>
    <mergeCell ref="M28:R28"/>
    <mergeCell ref="S28:X28"/>
    <mergeCell ref="D29:L29"/>
    <mergeCell ref="M29:R29"/>
    <mergeCell ref="S29:X29"/>
    <mergeCell ref="D30:L30"/>
    <mergeCell ref="M30:R30"/>
    <mergeCell ref="S30:X30"/>
    <mergeCell ref="D28:L28"/>
    <mergeCell ref="B25:G25"/>
    <mergeCell ref="H25:Y25"/>
    <mergeCell ref="Z25:AB25"/>
    <mergeCell ref="AC25:AY25"/>
    <mergeCell ref="H23:Y24"/>
    <mergeCell ref="Z23:AB24"/>
    <mergeCell ref="AC23:AE24"/>
    <mergeCell ref="AF23:AJ23"/>
    <mergeCell ref="AK23:AO23"/>
    <mergeCell ref="AP23:AT23"/>
    <mergeCell ref="B22:G24"/>
    <mergeCell ref="H22:Y22"/>
    <mergeCell ref="Z22:AB22"/>
    <mergeCell ref="AC22:AE22"/>
    <mergeCell ref="AF22:AJ22"/>
    <mergeCell ref="AK22:AO22"/>
    <mergeCell ref="AP22:AT22"/>
    <mergeCell ref="AU22:AY22"/>
    <mergeCell ref="B19:G21"/>
    <mergeCell ref="AU23:AY23"/>
    <mergeCell ref="AF24:AJ24"/>
    <mergeCell ref="AK24:AO24"/>
    <mergeCell ref="AP24:AT24"/>
    <mergeCell ref="AU24:AY24"/>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Z5:AE5"/>
    <mergeCell ref="AR5:AY5"/>
    <mergeCell ref="B6:G6"/>
    <mergeCell ref="H6:Y6"/>
    <mergeCell ref="Z6:AE6"/>
    <mergeCell ref="AF6:AY6"/>
    <mergeCell ref="AK2:AQ2"/>
    <mergeCell ref="AR2:AY2"/>
    <mergeCell ref="B3:AY3"/>
    <mergeCell ref="B4:G4"/>
    <mergeCell ref="H4:Y4"/>
    <mergeCell ref="Z4:AE4"/>
    <mergeCell ref="AF4:AQ5"/>
    <mergeCell ref="AR4:AY4"/>
    <mergeCell ref="B5:G5"/>
    <mergeCell ref="H5:Y5"/>
  </mergeCells>
  <phoneticPr fontId="2"/>
  <pageMargins left="0.62992125984251968" right="0.39370078740157483" top="0.59055118110236227" bottom="0.39370078740157483" header="0.51181102362204722" footer="0.51181102362204722"/>
  <pageSetup paperSize="9" scale="71" fitToHeight="4" orientation="portrait" r:id="rId1"/>
  <headerFooter differentFirst="1" alignWithMargins="0"/>
  <rowBreaks count="4" manualBreakCount="4">
    <brk id="35" max="50" man="1"/>
    <brk id="71" max="50" man="1"/>
    <brk id="76" max="50" man="1"/>
    <brk id="122"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K140"/>
  <sheetViews>
    <sheetView zoomScale="75" zoomScaleNormal="75" zoomScaleSheetLayoutView="100" workbookViewId="0">
      <selection activeCell="BC85" sqref="BC85"/>
    </sheetView>
  </sheetViews>
  <sheetFormatPr defaultRowHeight="13.1" x14ac:dyDescent="0.15"/>
  <cols>
    <col min="1" max="2" width="2.21875" customWidth="1"/>
    <col min="3" max="3" width="3.6640625" customWidth="1"/>
    <col min="4" max="6" width="2.21875" customWidth="1"/>
    <col min="7" max="7" width="1.6640625" customWidth="1"/>
    <col min="8" max="25" width="2.21875" customWidth="1"/>
    <col min="26" max="28" width="2.77734375" customWidth="1"/>
    <col min="29" max="34" width="2.21875" customWidth="1"/>
    <col min="35" max="35" width="2.6640625" customWidth="1"/>
    <col min="36" max="36" width="3.44140625" customWidth="1"/>
    <col min="37" max="46" width="2.6640625" customWidth="1"/>
    <col min="47" max="47" width="3.44140625" customWidth="1"/>
    <col min="48" max="57" width="2.21875" customWidth="1"/>
  </cols>
  <sheetData>
    <row r="1" spans="2:51" ht="13.6" customHeight="1" x14ac:dyDescent="0.15">
      <c r="AQ1" s="1072"/>
      <c r="AR1" s="1072"/>
      <c r="AS1" s="1072"/>
      <c r="AT1" s="1072"/>
      <c r="AU1" s="1072"/>
      <c r="AV1" s="1072"/>
      <c r="AW1" s="1072"/>
      <c r="AX1" s="34"/>
    </row>
    <row r="2" spans="2:51" ht="37.5" customHeight="1" thickBot="1" x14ac:dyDescent="0.25">
      <c r="AK2" s="1073" t="s">
        <v>0</v>
      </c>
      <c r="AL2" s="1073"/>
      <c r="AM2" s="1073"/>
      <c r="AN2" s="1073"/>
      <c r="AO2" s="1073"/>
      <c r="AP2" s="1073"/>
      <c r="AQ2" s="1073"/>
      <c r="AR2" s="1949" t="s">
        <v>1507</v>
      </c>
      <c r="AS2" s="1075"/>
      <c r="AT2" s="1075"/>
      <c r="AU2" s="1075"/>
      <c r="AV2" s="1075"/>
      <c r="AW2" s="1075"/>
      <c r="AX2" s="1075"/>
      <c r="AY2" s="1075"/>
    </row>
    <row r="3" spans="2:51" ht="19" thickBot="1" x14ac:dyDescent="0.2">
      <c r="B3" s="1076" t="s">
        <v>916</v>
      </c>
      <c r="C3" s="1950"/>
      <c r="D3" s="1950"/>
      <c r="E3" s="1950"/>
      <c r="F3" s="1950"/>
      <c r="G3" s="1950"/>
      <c r="H3" s="1950"/>
      <c r="I3" s="1950"/>
      <c r="J3" s="1950"/>
      <c r="K3" s="1950"/>
      <c r="L3" s="1950"/>
      <c r="M3" s="1950"/>
      <c r="N3" s="1950"/>
      <c r="O3" s="1950"/>
      <c r="P3" s="1950"/>
      <c r="Q3" s="1950"/>
      <c r="R3" s="1950"/>
      <c r="S3" s="1950"/>
      <c r="T3" s="1950"/>
      <c r="U3" s="1950"/>
      <c r="V3" s="1950"/>
      <c r="W3" s="1950"/>
      <c r="X3" s="1950"/>
      <c r="Y3" s="1950"/>
      <c r="Z3" s="1950"/>
      <c r="AA3" s="1950"/>
      <c r="AB3" s="1950"/>
      <c r="AC3" s="1950"/>
      <c r="AD3" s="1950"/>
      <c r="AE3" s="1950"/>
      <c r="AF3" s="1950"/>
      <c r="AG3" s="1950"/>
      <c r="AH3" s="1950"/>
      <c r="AI3" s="1950"/>
      <c r="AJ3" s="1950"/>
      <c r="AK3" s="1950"/>
      <c r="AL3" s="1950"/>
      <c r="AM3" s="1950"/>
      <c r="AN3" s="1950"/>
      <c r="AO3" s="1950"/>
      <c r="AP3" s="1950"/>
      <c r="AQ3" s="1950"/>
      <c r="AR3" s="1950"/>
      <c r="AS3" s="1950"/>
      <c r="AT3" s="1950"/>
      <c r="AU3" s="1950"/>
      <c r="AV3" s="1950"/>
      <c r="AW3" s="1950"/>
      <c r="AX3" s="1950"/>
      <c r="AY3" s="1951"/>
    </row>
    <row r="4" spans="2:51" ht="20.95" customHeight="1" x14ac:dyDescent="0.15">
      <c r="B4" s="1079" t="s">
        <v>1</v>
      </c>
      <c r="C4" s="1080"/>
      <c r="D4" s="1080"/>
      <c r="E4" s="1080"/>
      <c r="F4" s="1080"/>
      <c r="G4" s="1080"/>
      <c r="H4" s="2139" t="s">
        <v>1296</v>
      </c>
      <c r="I4" s="2140"/>
      <c r="J4" s="2140"/>
      <c r="K4" s="2140"/>
      <c r="L4" s="2140"/>
      <c r="M4" s="2140"/>
      <c r="N4" s="2140"/>
      <c r="O4" s="2140"/>
      <c r="P4" s="2140"/>
      <c r="Q4" s="2140"/>
      <c r="R4" s="2140"/>
      <c r="S4" s="2140"/>
      <c r="T4" s="2140"/>
      <c r="U4" s="2140"/>
      <c r="V4" s="2140"/>
      <c r="W4" s="2140"/>
      <c r="X4" s="2140"/>
      <c r="Y4" s="2140"/>
      <c r="Z4" s="1084" t="s">
        <v>1508</v>
      </c>
      <c r="AA4" s="2096"/>
      <c r="AB4" s="2096"/>
      <c r="AC4" s="2096"/>
      <c r="AD4" s="2096"/>
      <c r="AE4" s="2097"/>
      <c r="AF4" s="2141" t="s">
        <v>1509</v>
      </c>
      <c r="AG4" s="2142"/>
      <c r="AH4" s="2142"/>
      <c r="AI4" s="2142"/>
      <c r="AJ4" s="2142"/>
      <c r="AK4" s="2142"/>
      <c r="AL4" s="2142"/>
      <c r="AM4" s="2142"/>
      <c r="AN4" s="2142"/>
      <c r="AO4" s="2142"/>
      <c r="AP4" s="2142"/>
      <c r="AQ4" s="2143"/>
      <c r="AR4" s="1093" t="s">
        <v>2</v>
      </c>
      <c r="AS4" s="2142"/>
      <c r="AT4" s="2142"/>
      <c r="AU4" s="2142"/>
      <c r="AV4" s="2142"/>
      <c r="AW4" s="2142"/>
      <c r="AX4" s="2142"/>
      <c r="AY4" s="2144"/>
    </row>
    <row r="5" spans="2:51" ht="60.75" customHeight="1" x14ac:dyDescent="0.15">
      <c r="B5" s="1095" t="s">
        <v>3</v>
      </c>
      <c r="C5" s="1096"/>
      <c r="D5" s="1096"/>
      <c r="E5" s="1096"/>
      <c r="F5" s="1096"/>
      <c r="G5" s="1097"/>
      <c r="H5" s="1648" t="s">
        <v>1297</v>
      </c>
      <c r="I5" s="1649"/>
      <c r="J5" s="1649"/>
      <c r="K5" s="1649"/>
      <c r="L5" s="1649"/>
      <c r="M5" s="1649"/>
      <c r="N5" s="1649"/>
      <c r="O5" s="1649"/>
      <c r="P5" s="1649"/>
      <c r="Q5" s="1649"/>
      <c r="R5" s="1649"/>
      <c r="S5" s="1649"/>
      <c r="T5" s="1649"/>
      <c r="U5" s="1649"/>
      <c r="V5" s="1649"/>
      <c r="W5" s="1109"/>
      <c r="X5" s="1109"/>
      <c r="Y5" s="1109"/>
      <c r="Z5" s="1125" t="s">
        <v>4</v>
      </c>
      <c r="AA5" s="2098"/>
      <c r="AB5" s="2098"/>
      <c r="AC5" s="2098"/>
      <c r="AD5" s="2098"/>
      <c r="AE5" s="2099"/>
      <c r="AF5" s="2158" t="s">
        <v>1298</v>
      </c>
      <c r="AG5" s="2159"/>
      <c r="AH5" s="2159"/>
      <c r="AI5" s="2159"/>
      <c r="AJ5" s="2159"/>
      <c r="AK5" s="2159"/>
      <c r="AL5" s="2159"/>
      <c r="AM5" s="2159"/>
      <c r="AN5" s="2159"/>
      <c r="AO5" s="2159"/>
      <c r="AP5" s="2159"/>
      <c r="AQ5" s="2160"/>
      <c r="AR5" s="2161" t="s">
        <v>1299</v>
      </c>
      <c r="AS5" s="2162"/>
      <c r="AT5" s="2162"/>
      <c r="AU5" s="2162"/>
      <c r="AV5" s="2162"/>
      <c r="AW5" s="2162"/>
      <c r="AX5" s="2162"/>
      <c r="AY5" s="2163"/>
    </row>
    <row r="6" spans="2:51" ht="30.8" customHeight="1" x14ac:dyDescent="0.15">
      <c r="B6" s="1131" t="s">
        <v>5</v>
      </c>
      <c r="C6" s="1132"/>
      <c r="D6" s="1132"/>
      <c r="E6" s="1132"/>
      <c r="F6" s="1132"/>
      <c r="G6" s="1132"/>
      <c r="H6" s="1133" t="s">
        <v>1300</v>
      </c>
      <c r="I6" s="1109"/>
      <c r="J6" s="1109"/>
      <c r="K6" s="1109"/>
      <c r="L6" s="1109"/>
      <c r="M6" s="1109"/>
      <c r="N6" s="1109"/>
      <c r="O6" s="1109"/>
      <c r="P6" s="1109"/>
      <c r="Q6" s="1109"/>
      <c r="R6" s="1109"/>
      <c r="S6" s="1109"/>
      <c r="T6" s="1109"/>
      <c r="U6" s="1109"/>
      <c r="V6" s="1109"/>
      <c r="W6" s="1109"/>
      <c r="X6" s="1109"/>
      <c r="Y6" s="1109"/>
      <c r="Z6" s="1134" t="s">
        <v>6</v>
      </c>
      <c r="AA6" s="1135"/>
      <c r="AB6" s="1135"/>
      <c r="AC6" s="1135"/>
      <c r="AD6" s="1135"/>
      <c r="AE6" s="1136"/>
      <c r="AF6" s="2164" t="s">
        <v>1301</v>
      </c>
      <c r="AG6" s="2164"/>
      <c r="AH6" s="2164"/>
      <c r="AI6" s="2164"/>
      <c r="AJ6" s="2164"/>
      <c r="AK6" s="2164"/>
      <c r="AL6" s="2164"/>
      <c r="AM6" s="2164"/>
      <c r="AN6" s="2164"/>
      <c r="AO6" s="2164"/>
      <c r="AP6" s="2164"/>
      <c r="AQ6" s="2164"/>
      <c r="AR6" s="701"/>
      <c r="AS6" s="701"/>
      <c r="AT6" s="701"/>
      <c r="AU6" s="701"/>
      <c r="AV6" s="701"/>
      <c r="AW6" s="701"/>
      <c r="AX6" s="701"/>
      <c r="AY6" s="2165"/>
    </row>
    <row r="7" spans="2:51" ht="18" customHeight="1" x14ac:dyDescent="0.15">
      <c r="B7" s="1098" t="s">
        <v>112</v>
      </c>
      <c r="C7" s="1099"/>
      <c r="D7" s="1099"/>
      <c r="E7" s="1099"/>
      <c r="F7" s="1099"/>
      <c r="G7" s="1099"/>
      <c r="H7" s="2145" t="s">
        <v>1302</v>
      </c>
      <c r="I7" s="2146"/>
      <c r="J7" s="2146"/>
      <c r="K7" s="2146"/>
      <c r="L7" s="2146"/>
      <c r="M7" s="2146"/>
      <c r="N7" s="2146"/>
      <c r="O7" s="2146"/>
      <c r="P7" s="2146"/>
      <c r="Q7" s="2146"/>
      <c r="R7" s="2146"/>
      <c r="S7" s="2146"/>
      <c r="T7" s="2146"/>
      <c r="U7" s="2146"/>
      <c r="V7" s="2146"/>
      <c r="W7" s="1203"/>
      <c r="X7" s="1203"/>
      <c r="Y7" s="1204"/>
      <c r="Z7" s="1108" t="s">
        <v>1510</v>
      </c>
      <c r="AA7" s="741"/>
      <c r="AB7" s="741"/>
      <c r="AC7" s="741"/>
      <c r="AD7" s="741"/>
      <c r="AE7" s="765"/>
      <c r="AF7" s="2149" t="s">
        <v>1303</v>
      </c>
      <c r="AG7" s="2150"/>
      <c r="AH7" s="2150"/>
      <c r="AI7" s="2150"/>
      <c r="AJ7" s="2150"/>
      <c r="AK7" s="2150"/>
      <c r="AL7" s="2150"/>
      <c r="AM7" s="2150"/>
      <c r="AN7" s="2150"/>
      <c r="AO7" s="2150"/>
      <c r="AP7" s="2150"/>
      <c r="AQ7" s="2150"/>
      <c r="AR7" s="2150"/>
      <c r="AS7" s="2150"/>
      <c r="AT7" s="2150"/>
      <c r="AU7" s="2150"/>
      <c r="AV7" s="2150"/>
      <c r="AW7" s="2150"/>
      <c r="AX7" s="2150"/>
      <c r="AY7" s="2151"/>
    </row>
    <row r="8" spans="2:51" ht="36.85" customHeight="1" x14ac:dyDescent="0.15">
      <c r="B8" s="1100"/>
      <c r="C8" s="1101"/>
      <c r="D8" s="1101"/>
      <c r="E8" s="1101"/>
      <c r="F8" s="1101"/>
      <c r="G8" s="1101"/>
      <c r="H8" s="2147"/>
      <c r="I8" s="2148"/>
      <c r="J8" s="2148"/>
      <c r="K8" s="2148"/>
      <c r="L8" s="2148"/>
      <c r="M8" s="2148"/>
      <c r="N8" s="2148"/>
      <c r="O8" s="2148"/>
      <c r="P8" s="2148"/>
      <c r="Q8" s="2148"/>
      <c r="R8" s="2148"/>
      <c r="S8" s="2148"/>
      <c r="T8" s="2148"/>
      <c r="U8" s="2148"/>
      <c r="V8" s="2148"/>
      <c r="W8" s="1206"/>
      <c r="X8" s="1206"/>
      <c r="Y8" s="1207"/>
      <c r="Z8" s="764"/>
      <c r="AA8" s="741"/>
      <c r="AB8" s="741"/>
      <c r="AC8" s="741"/>
      <c r="AD8" s="741"/>
      <c r="AE8" s="765"/>
      <c r="AF8" s="2152"/>
      <c r="AG8" s="2153"/>
      <c r="AH8" s="2153"/>
      <c r="AI8" s="2153"/>
      <c r="AJ8" s="2153"/>
      <c r="AK8" s="2153"/>
      <c r="AL8" s="2153"/>
      <c r="AM8" s="2153"/>
      <c r="AN8" s="2153"/>
      <c r="AO8" s="2153"/>
      <c r="AP8" s="2153"/>
      <c r="AQ8" s="2153"/>
      <c r="AR8" s="2153"/>
      <c r="AS8" s="2153"/>
      <c r="AT8" s="2153"/>
      <c r="AU8" s="2153"/>
      <c r="AV8" s="2153"/>
      <c r="AW8" s="2153"/>
      <c r="AX8" s="2153"/>
      <c r="AY8" s="2154"/>
    </row>
    <row r="9" spans="2:51" ht="59.25" customHeight="1" x14ac:dyDescent="0.15">
      <c r="B9" s="1118" t="s">
        <v>113</v>
      </c>
      <c r="C9" s="1119"/>
      <c r="D9" s="1119"/>
      <c r="E9" s="1119"/>
      <c r="F9" s="1119"/>
      <c r="G9" s="1119"/>
      <c r="H9" s="2155" t="s">
        <v>1304</v>
      </c>
      <c r="I9" s="2156"/>
      <c r="J9" s="2156"/>
      <c r="K9" s="2156"/>
      <c r="L9" s="2156"/>
      <c r="M9" s="2156"/>
      <c r="N9" s="2156"/>
      <c r="O9" s="2156"/>
      <c r="P9" s="2156"/>
      <c r="Q9" s="2156"/>
      <c r="R9" s="2156"/>
      <c r="S9" s="2156"/>
      <c r="T9" s="2156"/>
      <c r="U9" s="2156"/>
      <c r="V9" s="2156"/>
      <c r="W9" s="2156"/>
      <c r="X9" s="2156"/>
      <c r="Y9" s="2156"/>
      <c r="Z9" s="2156"/>
      <c r="AA9" s="2156"/>
      <c r="AB9" s="2156"/>
      <c r="AC9" s="2156"/>
      <c r="AD9" s="2156"/>
      <c r="AE9" s="2156"/>
      <c r="AF9" s="2156"/>
      <c r="AG9" s="2156"/>
      <c r="AH9" s="2156"/>
      <c r="AI9" s="2156"/>
      <c r="AJ9" s="2156"/>
      <c r="AK9" s="2156"/>
      <c r="AL9" s="2156"/>
      <c r="AM9" s="2156"/>
      <c r="AN9" s="2156"/>
      <c r="AO9" s="2156"/>
      <c r="AP9" s="2156"/>
      <c r="AQ9" s="2156"/>
      <c r="AR9" s="2156"/>
      <c r="AS9" s="2156"/>
      <c r="AT9" s="2156"/>
      <c r="AU9" s="2156"/>
      <c r="AV9" s="2156"/>
      <c r="AW9" s="2156"/>
      <c r="AX9" s="2156"/>
      <c r="AY9" s="2157"/>
    </row>
    <row r="10" spans="2:51" ht="102.8" customHeight="1" x14ac:dyDescent="0.15">
      <c r="B10" s="1118" t="s">
        <v>114</v>
      </c>
      <c r="C10" s="1119"/>
      <c r="D10" s="1119"/>
      <c r="E10" s="1119"/>
      <c r="F10" s="1119"/>
      <c r="G10" s="1119"/>
      <c r="H10" s="2155" t="s">
        <v>1305</v>
      </c>
      <c r="I10" s="2156"/>
      <c r="J10" s="2156"/>
      <c r="K10" s="2156"/>
      <c r="L10" s="2156"/>
      <c r="M10" s="2156"/>
      <c r="N10" s="2156"/>
      <c r="O10" s="2156"/>
      <c r="P10" s="2156"/>
      <c r="Q10" s="2156"/>
      <c r="R10" s="2156"/>
      <c r="S10" s="2156"/>
      <c r="T10" s="2156"/>
      <c r="U10" s="2156"/>
      <c r="V10" s="2156"/>
      <c r="W10" s="2156"/>
      <c r="X10" s="2156"/>
      <c r="Y10" s="2156"/>
      <c r="Z10" s="2156"/>
      <c r="AA10" s="2156"/>
      <c r="AB10" s="2156"/>
      <c r="AC10" s="2156"/>
      <c r="AD10" s="2156"/>
      <c r="AE10" s="2156"/>
      <c r="AF10" s="2156"/>
      <c r="AG10" s="2156"/>
      <c r="AH10" s="2156"/>
      <c r="AI10" s="2156"/>
      <c r="AJ10" s="2156"/>
      <c r="AK10" s="2156"/>
      <c r="AL10" s="2156"/>
      <c r="AM10" s="2156"/>
      <c r="AN10" s="2156"/>
      <c r="AO10" s="2156"/>
      <c r="AP10" s="2156"/>
      <c r="AQ10" s="2156"/>
      <c r="AR10" s="2156"/>
      <c r="AS10" s="2156"/>
      <c r="AT10" s="2156"/>
      <c r="AU10" s="2156"/>
      <c r="AV10" s="2156"/>
      <c r="AW10" s="2156"/>
      <c r="AX10" s="2156"/>
      <c r="AY10" s="2157"/>
    </row>
    <row r="11" spans="2:51" ht="29.3" customHeight="1" x14ac:dyDescent="0.15">
      <c r="B11" s="1118" t="s">
        <v>10</v>
      </c>
      <c r="C11" s="1119"/>
      <c r="D11" s="1119"/>
      <c r="E11" s="1119"/>
      <c r="F11" s="1119"/>
      <c r="G11" s="1143"/>
      <c r="H11" s="1628" t="s">
        <v>712</v>
      </c>
      <c r="I11" s="1145"/>
      <c r="J11" s="1145"/>
      <c r="K11" s="1145"/>
      <c r="L11" s="1145"/>
      <c r="M11" s="1145"/>
      <c r="N11" s="1145"/>
      <c r="O11" s="1145"/>
      <c r="P11" s="1145"/>
      <c r="Q11" s="1145"/>
      <c r="R11" s="1145"/>
      <c r="S11" s="1145"/>
      <c r="T11" s="1145"/>
      <c r="U11" s="1145"/>
      <c r="V11" s="1145"/>
      <c r="W11" s="1145"/>
      <c r="X11" s="1145"/>
      <c r="Y11" s="1145"/>
      <c r="Z11" s="1145"/>
      <c r="AA11" s="1145"/>
      <c r="AB11" s="1145"/>
      <c r="AC11" s="1145"/>
      <c r="AD11" s="1145"/>
      <c r="AE11" s="1145"/>
      <c r="AF11" s="1145"/>
      <c r="AG11" s="1145"/>
      <c r="AH11" s="1145"/>
      <c r="AI11" s="1145"/>
      <c r="AJ11" s="1145"/>
      <c r="AK11" s="1145"/>
      <c r="AL11" s="1145"/>
      <c r="AM11" s="1145"/>
      <c r="AN11" s="1145"/>
      <c r="AO11" s="1145"/>
      <c r="AP11" s="1145"/>
      <c r="AQ11" s="1145"/>
      <c r="AR11" s="1145"/>
      <c r="AS11" s="1145"/>
      <c r="AT11" s="1145"/>
      <c r="AU11" s="1145"/>
      <c r="AV11" s="1145"/>
      <c r="AW11" s="1145"/>
      <c r="AX11" s="1145"/>
      <c r="AY11" s="1146"/>
    </row>
    <row r="12" spans="2:51" ht="20.95" customHeight="1" x14ac:dyDescent="0.15">
      <c r="B12" s="1147" t="s">
        <v>115</v>
      </c>
      <c r="C12" s="1148"/>
      <c r="D12" s="1148"/>
      <c r="E12" s="1148"/>
      <c r="F12" s="1148"/>
      <c r="G12" s="1149"/>
      <c r="H12" s="1153"/>
      <c r="I12" s="1154"/>
      <c r="J12" s="1154"/>
      <c r="K12" s="1154"/>
      <c r="L12" s="1154"/>
      <c r="M12" s="1154"/>
      <c r="N12" s="1154"/>
      <c r="O12" s="1154"/>
      <c r="P12" s="1154"/>
      <c r="Q12" s="1155" t="s">
        <v>116</v>
      </c>
      <c r="R12" s="1156"/>
      <c r="S12" s="1156"/>
      <c r="T12" s="1156"/>
      <c r="U12" s="1156"/>
      <c r="V12" s="1156"/>
      <c r="W12" s="1157"/>
      <c r="X12" s="1155" t="s">
        <v>124</v>
      </c>
      <c r="Y12" s="1156"/>
      <c r="Z12" s="1156"/>
      <c r="AA12" s="1156"/>
      <c r="AB12" s="1156"/>
      <c r="AC12" s="1156"/>
      <c r="AD12" s="1157"/>
      <c r="AE12" s="1155" t="s">
        <v>125</v>
      </c>
      <c r="AF12" s="1156"/>
      <c r="AG12" s="1156"/>
      <c r="AH12" s="1156"/>
      <c r="AI12" s="1156"/>
      <c r="AJ12" s="1156"/>
      <c r="AK12" s="1157"/>
      <c r="AL12" s="1155" t="s">
        <v>126</v>
      </c>
      <c r="AM12" s="1156"/>
      <c r="AN12" s="1156"/>
      <c r="AO12" s="1156"/>
      <c r="AP12" s="1156"/>
      <c r="AQ12" s="1156"/>
      <c r="AR12" s="1157"/>
      <c r="AS12" s="1155" t="s">
        <v>117</v>
      </c>
      <c r="AT12" s="1156"/>
      <c r="AU12" s="1156"/>
      <c r="AV12" s="1156"/>
      <c r="AW12" s="1156"/>
      <c r="AX12" s="1156"/>
      <c r="AY12" s="1158"/>
    </row>
    <row r="13" spans="2:51" ht="20.95" customHeight="1" x14ac:dyDescent="0.15">
      <c r="B13" s="685"/>
      <c r="C13" s="686"/>
      <c r="D13" s="686"/>
      <c r="E13" s="686"/>
      <c r="F13" s="686"/>
      <c r="G13" s="687"/>
      <c r="H13" s="1159" t="s">
        <v>17</v>
      </c>
      <c r="I13" s="1962"/>
      <c r="J13" s="1165" t="s">
        <v>18</v>
      </c>
      <c r="K13" s="1166"/>
      <c r="L13" s="1166"/>
      <c r="M13" s="1166"/>
      <c r="N13" s="1166"/>
      <c r="O13" s="1166"/>
      <c r="P13" s="1167"/>
      <c r="Q13" s="613" t="s">
        <v>1511</v>
      </c>
      <c r="R13" s="614"/>
      <c r="S13" s="614"/>
      <c r="T13" s="614"/>
      <c r="U13" s="614"/>
      <c r="V13" s="614"/>
      <c r="W13" s="2166"/>
      <c r="X13" s="613" t="s">
        <v>1511</v>
      </c>
      <c r="Y13" s="614"/>
      <c r="Z13" s="614"/>
      <c r="AA13" s="614"/>
      <c r="AB13" s="614"/>
      <c r="AC13" s="614"/>
      <c r="AD13" s="2166"/>
      <c r="AE13" s="2167" t="s">
        <v>1511</v>
      </c>
      <c r="AF13" s="2168"/>
      <c r="AG13" s="2168"/>
      <c r="AH13" s="2168"/>
      <c r="AI13" s="2168"/>
      <c r="AJ13" s="2168"/>
      <c r="AK13" s="2169"/>
      <c r="AL13" s="2167" t="s">
        <v>1306</v>
      </c>
      <c r="AM13" s="2170"/>
      <c r="AN13" s="2170"/>
      <c r="AO13" s="2170"/>
      <c r="AP13" s="2170"/>
      <c r="AQ13" s="2170"/>
      <c r="AR13" s="2171"/>
      <c r="AS13" s="2172" t="s">
        <v>1307</v>
      </c>
      <c r="AT13" s="2172"/>
      <c r="AU13" s="2172"/>
      <c r="AV13" s="2172"/>
      <c r="AW13" s="2172"/>
      <c r="AX13" s="2172"/>
      <c r="AY13" s="2173"/>
    </row>
    <row r="14" spans="2:51" ht="20.95" customHeight="1" x14ac:dyDescent="0.15">
      <c r="B14" s="685"/>
      <c r="C14" s="686"/>
      <c r="D14" s="686"/>
      <c r="E14" s="686"/>
      <c r="F14" s="686"/>
      <c r="G14" s="687"/>
      <c r="H14" s="1963"/>
      <c r="I14" s="1964"/>
      <c r="J14" s="1173" t="s">
        <v>19</v>
      </c>
      <c r="K14" s="1174"/>
      <c r="L14" s="1174"/>
      <c r="M14" s="1174"/>
      <c r="N14" s="1174"/>
      <c r="O14" s="1174"/>
      <c r="P14" s="1175"/>
      <c r="Q14" s="1297" t="s">
        <v>1511</v>
      </c>
      <c r="R14" s="1298"/>
      <c r="S14" s="1298"/>
      <c r="T14" s="1298"/>
      <c r="U14" s="1298"/>
      <c r="V14" s="1298"/>
      <c r="W14" s="1299"/>
      <c r="X14" s="1297" t="s">
        <v>1511</v>
      </c>
      <c r="Y14" s="1298"/>
      <c r="Z14" s="1298"/>
      <c r="AA14" s="1298"/>
      <c r="AB14" s="1298"/>
      <c r="AC14" s="1298"/>
      <c r="AD14" s="1299"/>
      <c r="AE14" s="1288">
        <v>34698</v>
      </c>
      <c r="AF14" s="1289"/>
      <c r="AG14" s="1289"/>
      <c r="AH14" s="1289"/>
      <c r="AI14" s="1289"/>
      <c r="AJ14" s="1289"/>
      <c r="AK14" s="1290"/>
      <c r="AL14" s="1288" t="s">
        <v>1511</v>
      </c>
      <c r="AM14" s="1289"/>
      <c r="AN14" s="1289"/>
      <c r="AO14" s="1289"/>
      <c r="AP14" s="1289"/>
      <c r="AQ14" s="1289"/>
      <c r="AR14" s="1290"/>
      <c r="AS14" s="2180"/>
      <c r="AT14" s="2180"/>
      <c r="AU14" s="2180"/>
      <c r="AV14" s="2180"/>
      <c r="AW14" s="2180"/>
      <c r="AX14" s="2180"/>
      <c r="AY14" s="2181"/>
    </row>
    <row r="15" spans="2:51" ht="24.75" customHeight="1" x14ac:dyDescent="0.15">
      <c r="B15" s="685"/>
      <c r="C15" s="686"/>
      <c r="D15" s="686"/>
      <c r="E15" s="686"/>
      <c r="F15" s="686"/>
      <c r="G15" s="687"/>
      <c r="H15" s="1963"/>
      <c r="I15" s="1964"/>
      <c r="J15" s="1173" t="s">
        <v>20</v>
      </c>
      <c r="K15" s="1174"/>
      <c r="L15" s="1174"/>
      <c r="M15" s="1174"/>
      <c r="N15" s="1174"/>
      <c r="O15" s="1174"/>
      <c r="P15" s="1175"/>
      <c r="Q15" s="1297" t="s">
        <v>1511</v>
      </c>
      <c r="R15" s="1298"/>
      <c r="S15" s="1298"/>
      <c r="T15" s="1298"/>
      <c r="U15" s="1298"/>
      <c r="V15" s="1298"/>
      <c r="W15" s="1299"/>
      <c r="X15" s="1297" t="s">
        <v>1511</v>
      </c>
      <c r="Y15" s="1298"/>
      <c r="Z15" s="1298"/>
      <c r="AA15" s="1298"/>
      <c r="AB15" s="1298"/>
      <c r="AC15" s="1298"/>
      <c r="AD15" s="1299"/>
      <c r="AE15" s="1288" t="s">
        <v>1511</v>
      </c>
      <c r="AF15" s="1289"/>
      <c r="AG15" s="1289"/>
      <c r="AH15" s="1289"/>
      <c r="AI15" s="1289"/>
      <c r="AJ15" s="1289"/>
      <c r="AK15" s="1290"/>
      <c r="AL15" s="1288" t="s">
        <v>1511</v>
      </c>
      <c r="AM15" s="1289"/>
      <c r="AN15" s="1289"/>
      <c r="AO15" s="1289"/>
      <c r="AP15" s="1289"/>
      <c r="AQ15" s="1289"/>
      <c r="AR15" s="1290"/>
      <c r="AS15" s="2180"/>
      <c r="AT15" s="2180"/>
      <c r="AU15" s="2180"/>
      <c r="AV15" s="2180"/>
      <c r="AW15" s="2180"/>
      <c r="AX15" s="2180"/>
      <c r="AY15" s="2181"/>
    </row>
    <row r="16" spans="2:51" ht="24.75" customHeight="1" x14ac:dyDescent="0.15">
      <c r="B16" s="685"/>
      <c r="C16" s="686"/>
      <c r="D16" s="686"/>
      <c r="E16" s="686"/>
      <c r="F16" s="686"/>
      <c r="G16" s="687"/>
      <c r="H16" s="1965"/>
      <c r="I16" s="1966"/>
      <c r="J16" s="1177" t="s">
        <v>21</v>
      </c>
      <c r="K16" s="1178"/>
      <c r="L16" s="1178"/>
      <c r="M16" s="1178"/>
      <c r="N16" s="1178"/>
      <c r="O16" s="1178"/>
      <c r="P16" s="1179"/>
      <c r="Q16" s="2174" t="s">
        <v>964</v>
      </c>
      <c r="R16" s="1793"/>
      <c r="S16" s="1793"/>
      <c r="T16" s="1793"/>
      <c r="U16" s="1793"/>
      <c r="V16" s="1793"/>
      <c r="W16" s="1794"/>
      <c r="X16" s="2174" t="s">
        <v>964</v>
      </c>
      <c r="Y16" s="1793"/>
      <c r="Z16" s="1793"/>
      <c r="AA16" s="1793"/>
      <c r="AB16" s="1793"/>
      <c r="AC16" s="1793"/>
      <c r="AD16" s="1794"/>
      <c r="AE16" s="2175">
        <f>SUM(AE13:AK15)</f>
        <v>34698</v>
      </c>
      <c r="AF16" s="2176"/>
      <c r="AG16" s="2176"/>
      <c r="AH16" s="2176"/>
      <c r="AI16" s="2176"/>
      <c r="AJ16" s="2176"/>
      <c r="AK16" s="2177"/>
      <c r="AL16" s="2175">
        <v>1080</v>
      </c>
      <c r="AM16" s="2176"/>
      <c r="AN16" s="2176"/>
      <c r="AO16" s="2176"/>
      <c r="AP16" s="2176"/>
      <c r="AQ16" s="2176"/>
      <c r="AR16" s="2177"/>
      <c r="AS16" s="2178">
        <v>540</v>
      </c>
      <c r="AT16" s="2178"/>
      <c r="AU16" s="2178"/>
      <c r="AV16" s="2178"/>
      <c r="AW16" s="2178"/>
      <c r="AX16" s="2178"/>
      <c r="AY16" s="2179"/>
    </row>
    <row r="17" spans="2:51" ht="24.75" customHeight="1" x14ac:dyDescent="0.15">
      <c r="B17" s="685"/>
      <c r="C17" s="686"/>
      <c r="D17" s="686"/>
      <c r="E17" s="686"/>
      <c r="F17" s="686"/>
      <c r="G17" s="687"/>
      <c r="H17" s="2185" t="s">
        <v>1308</v>
      </c>
      <c r="I17" s="2186"/>
      <c r="J17" s="2186"/>
      <c r="K17" s="2186"/>
      <c r="L17" s="2186"/>
      <c r="M17" s="2186"/>
      <c r="N17" s="2186"/>
      <c r="O17" s="2186"/>
      <c r="P17" s="2186"/>
      <c r="Q17" s="1336" t="s">
        <v>1511</v>
      </c>
      <c r="R17" s="1337"/>
      <c r="S17" s="1337"/>
      <c r="T17" s="1337"/>
      <c r="U17" s="1337"/>
      <c r="V17" s="1337"/>
      <c r="W17" s="1338"/>
      <c r="X17" s="1336" t="s">
        <v>1511</v>
      </c>
      <c r="Y17" s="1337"/>
      <c r="Z17" s="1337"/>
      <c r="AA17" s="1337"/>
      <c r="AB17" s="1337"/>
      <c r="AC17" s="1337"/>
      <c r="AD17" s="1338"/>
      <c r="AE17" s="1333">
        <v>18927.239000000001</v>
      </c>
      <c r="AF17" s="1334"/>
      <c r="AG17" s="1334"/>
      <c r="AH17" s="1334"/>
      <c r="AI17" s="1334"/>
      <c r="AJ17" s="1334"/>
      <c r="AK17" s="1335"/>
      <c r="AL17" s="1691"/>
      <c r="AM17" s="1691"/>
      <c r="AN17" s="1691"/>
      <c r="AO17" s="1691"/>
      <c r="AP17" s="1691"/>
      <c r="AQ17" s="1691"/>
      <c r="AR17" s="1691"/>
      <c r="AS17" s="1691"/>
      <c r="AT17" s="1691"/>
      <c r="AU17" s="1691"/>
      <c r="AV17" s="1691"/>
      <c r="AW17" s="1691"/>
      <c r="AX17" s="1691"/>
      <c r="AY17" s="1692"/>
    </row>
    <row r="18" spans="2:51" ht="24.75" customHeight="1" x14ac:dyDescent="0.15">
      <c r="B18" s="1150"/>
      <c r="C18" s="1151"/>
      <c r="D18" s="1151"/>
      <c r="E18" s="1151"/>
      <c r="F18" s="1151"/>
      <c r="G18" s="1152"/>
      <c r="H18" s="1190" t="s">
        <v>23</v>
      </c>
      <c r="I18" s="1191"/>
      <c r="J18" s="1191"/>
      <c r="K18" s="1191"/>
      <c r="L18" s="1191"/>
      <c r="M18" s="1191"/>
      <c r="N18" s="1191"/>
      <c r="O18" s="1191"/>
      <c r="P18" s="1191"/>
      <c r="Q18" s="1336" t="s">
        <v>1511</v>
      </c>
      <c r="R18" s="1337"/>
      <c r="S18" s="1337"/>
      <c r="T18" s="1337"/>
      <c r="U18" s="1337"/>
      <c r="V18" s="1337"/>
      <c r="W18" s="1338"/>
      <c r="X18" s="1336" t="s">
        <v>1511</v>
      </c>
      <c r="Y18" s="1337"/>
      <c r="Z18" s="1337"/>
      <c r="AA18" s="1337"/>
      <c r="AB18" s="1337"/>
      <c r="AC18" s="1337"/>
      <c r="AD18" s="1338"/>
      <c r="AE18" s="2182">
        <f>+AE17/AE16</f>
        <v>0.54548501354544932</v>
      </c>
      <c r="AF18" s="2183"/>
      <c r="AG18" s="2183"/>
      <c r="AH18" s="2183"/>
      <c r="AI18" s="2183"/>
      <c r="AJ18" s="2183"/>
      <c r="AK18" s="2184"/>
      <c r="AL18" s="1691"/>
      <c r="AM18" s="1691"/>
      <c r="AN18" s="1691"/>
      <c r="AO18" s="1691"/>
      <c r="AP18" s="1691"/>
      <c r="AQ18" s="1691"/>
      <c r="AR18" s="1691"/>
      <c r="AS18" s="1691"/>
      <c r="AT18" s="1691"/>
      <c r="AU18" s="1691"/>
      <c r="AV18" s="1691"/>
      <c r="AW18" s="1691"/>
      <c r="AX18" s="1691"/>
      <c r="AY18" s="1692"/>
    </row>
    <row r="19" spans="2:51" ht="31.75" customHeight="1" x14ac:dyDescent="0.15">
      <c r="B19" s="1246" t="s">
        <v>24</v>
      </c>
      <c r="C19" s="1247"/>
      <c r="D19" s="1247"/>
      <c r="E19" s="1247"/>
      <c r="F19" s="1247"/>
      <c r="G19" s="1248"/>
      <c r="H19" s="1217" t="s">
        <v>25</v>
      </c>
      <c r="I19" s="1709"/>
      <c r="J19" s="1709"/>
      <c r="K19" s="1709"/>
      <c r="L19" s="1709"/>
      <c r="M19" s="1709"/>
      <c r="N19" s="1709"/>
      <c r="O19" s="1709"/>
      <c r="P19" s="1709"/>
      <c r="Q19" s="1709"/>
      <c r="R19" s="1709"/>
      <c r="S19" s="1709"/>
      <c r="T19" s="1709"/>
      <c r="U19" s="1709"/>
      <c r="V19" s="1709"/>
      <c r="W19" s="1709"/>
      <c r="X19" s="1709"/>
      <c r="Y19" s="1710"/>
      <c r="Z19" s="1711"/>
      <c r="AA19" s="1712"/>
      <c r="AB19" s="1713"/>
      <c r="AC19" s="1708" t="s">
        <v>26</v>
      </c>
      <c r="AD19" s="1709"/>
      <c r="AE19" s="1710"/>
      <c r="AF19" s="1199" t="s">
        <v>116</v>
      </c>
      <c r="AG19" s="1199"/>
      <c r="AH19" s="1199"/>
      <c r="AI19" s="1199"/>
      <c r="AJ19" s="1199"/>
      <c r="AK19" s="1199" t="s">
        <v>124</v>
      </c>
      <c r="AL19" s="1199"/>
      <c r="AM19" s="1199"/>
      <c r="AN19" s="1199"/>
      <c r="AO19" s="1199"/>
      <c r="AP19" s="1199" t="s">
        <v>125</v>
      </c>
      <c r="AQ19" s="1199"/>
      <c r="AR19" s="1199"/>
      <c r="AS19" s="1199"/>
      <c r="AT19" s="1199"/>
      <c r="AU19" s="1200" t="s">
        <v>1050</v>
      </c>
      <c r="AV19" s="1199"/>
      <c r="AW19" s="1199"/>
      <c r="AX19" s="1199"/>
      <c r="AY19" s="1201"/>
    </row>
    <row r="20" spans="2:51" ht="31.75" customHeight="1" x14ac:dyDescent="0.15">
      <c r="B20" s="1246"/>
      <c r="C20" s="1247"/>
      <c r="D20" s="1247"/>
      <c r="E20" s="1247"/>
      <c r="F20" s="1247"/>
      <c r="G20" s="1248"/>
      <c r="H20" s="2187" t="s">
        <v>1309</v>
      </c>
      <c r="I20" s="2188"/>
      <c r="J20" s="2188"/>
      <c r="K20" s="2188"/>
      <c r="L20" s="2188"/>
      <c r="M20" s="2188"/>
      <c r="N20" s="2188"/>
      <c r="O20" s="2188"/>
      <c r="P20" s="2188"/>
      <c r="Q20" s="2188"/>
      <c r="R20" s="2188"/>
      <c r="S20" s="2188"/>
      <c r="T20" s="2188"/>
      <c r="U20" s="2188"/>
      <c r="V20" s="2188"/>
      <c r="W20" s="2188"/>
      <c r="X20" s="2188"/>
      <c r="Y20" s="2189"/>
      <c r="Z20" s="1700" t="s">
        <v>27</v>
      </c>
      <c r="AA20" s="1701"/>
      <c r="AB20" s="1702"/>
      <c r="AC20" s="1221" t="s">
        <v>1310</v>
      </c>
      <c r="AD20" s="1126"/>
      <c r="AE20" s="1127"/>
      <c r="AF20" s="2193">
        <v>1825</v>
      </c>
      <c r="AG20" s="1109"/>
      <c r="AH20" s="1109"/>
      <c r="AI20" s="1109"/>
      <c r="AJ20" s="1110"/>
      <c r="AK20" s="2193">
        <v>1782</v>
      </c>
      <c r="AL20" s="1109"/>
      <c r="AM20" s="1109"/>
      <c r="AN20" s="1109"/>
      <c r="AO20" s="1110"/>
      <c r="AP20" s="1111" t="s">
        <v>1311</v>
      </c>
      <c r="AQ20" s="1109"/>
      <c r="AR20" s="1109"/>
      <c r="AS20" s="1109"/>
      <c r="AT20" s="1110"/>
      <c r="AU20" s="2194" t="s">
        <v>1312</v>
      </c>
      <c r="AV20" s="1109"/>
      <c r="AW20" s="1109"/>
      <c r="AX20" s="1109"/>
      <c r="AY20" s="1226"/>
    </row>
    <row r="21" spans="2:51" ht="31.75" customHeight="1" x14ac:dyDescent="0.15">
      <c r="B21" s="1246"/>
      <c r="C21" s="1247"/>
      <c r="D21" s="1247"/>
      <c r="E21" s="1247"/>
      <c r="F21" s="1247"/>
      <c r="G21" s="1248"/>
      <c r="H21" s="2190"/>
      <c r="I21" s="2191"/>
      <c r="J21" s="2191"/>
      <c r="K21" s="2191"/>
      <c r="L21" s="2191"/>
      <c r="M21" s="2191"/>
      <c r="N21" s="2191"/>
      <c r="O21" s="2191"/>
      <c r="P21" s="2191"/>
      <c r="Q21" s="2191"/>
      <c r="R21" s="2191"/>
      <c r="S21" s="2191"/>
      <c r="T21" s="2191"/>
      <c r="U21" s="2191"/>
      <c r="V21" s="2191"/>
      <c r="W21" s="2191"/>
      <c r="X21" s="2191"/>
      <c r="Y21" s="2192"/>
      <c r="Z21" s="1708" t="s">
        <v>28</v>
      </c>
      <c r="AA21" s="1709"/>
      <c r="AB21" s="1710"/>
      <c r="AC21" s="1111" t="s">
        <v>1045</v>
      </c>
      <c r="AD21" s="1109"/>
      <c r="AE21" s="1110"/>
      <c r="AF21" s="2195">
        <v>99</v>
      </c>
      <c r="AG21" s="2195"/>
      <c r="AH21" s="2195"/>
      <c r="AI21" s="2195"/>
      <c r="AJ21" s="2195"/>
      <c r="AK21" s="2196">
        <v>97</v>
      </c>
      <c r="AL21" s="2196"/>
      <c r="AM21" s="2196"/>
      <c r="AN21" s="2196"/>
      <c r="AO21" s="2196"/>
      <c r="AP21" s="1111" t="s">
        <v>1311</v>
      </c>
      <c r="AQ21" s="1109"/>
      <c r="AR21" s="1109"/>
      <c r="AS21" s="1109"/>
      <c r="AT21" s="1110"/>
      <c r="AU21" s="1218"/>
      <c r="AV21" s="1219"/>
      <c r="AW21" s="1219"/>
      <c r="AX21" s="1219"/>
      <c r="AY21" s="2197"/>
    </row>
    <row r="22" spans="2:51" ht="45" customHeight="1" x14ac:dyDescent="0.15">
      <c r="B22" s="1249"/>
      <c r="C22" s="1247"/>
      <c r="D22" s="1247"/>
      <c r="E22" s="1247"/>
      <c r="F22" s="1247"/>
      <c r="G22" s="1248"/>
      <c r="H22" s="1202" t="s">
        <v>1313</v>
      </c>
      <c r="I22" s="2114"/>
      <c r="J22" s="2114"/>
      <c r="K22" s="2114"/>
      <c r="L22" s="2114"/>
      <c r="M22" s="2114"/>
      <c r="N22" s="2114"/>
      <c r="O22" s="2114"/>
      <c r="P22" s="2114"/>
      <c r="Q22" s="2114"/>
      <c r="R22" s="2114"/>
      <c r="S22" s="2114"/>
      <c r="T22" s="2114"/>
      <c r="U22" s="2114"/>
      <c r="V22" s="2114"/>
      <c r="W22" s="2114"/>
      <c r="X22" s="2114"/>
      <c r="Y22" s="2115"/>
      <c r="Z22" s="1700" t="s">
        <v>27</v>
      </c>
      <c r="AA22" s="1701"/>
      <c r="AB22" s="1702"/>
      <c r="AC22" s="2198" t="s">
        <v>1314</v>
      </c>
      <c r="AD22" s="2199"/>
      <c r="AE22" s="2199"/>
      <c r="AF22" s="1215" t="s">
        <v>823</v>
      </c>
      <c r="AG22" s="1215"/>
      <c r="AH22" s="1215"/>
      <c r="AI22" s="1215"/>
      <c r="AJ22" s="1215"/>
      <c r="AK22" s="1215" t="s">
        <v>823</v>
      </c>
      <c r="AL22" s="1215"/>
      <c r="AM22" s="1215"/>
      <c r="AN22" s="1215"/>
      <c r="AO22" s="1215"/>
      <c r="AP22" s="2200">
        <v>1337</v>
      </c>
      <c r="AQ22" s="2200"/>
      <c r="AR22" s="2200"/>
      <c r="AS22" s="2200"/>
      <c r="AT22" s="2200"/>
      <c r="AU22" s="2200">
        <v>3981</v>
      </c>
      <c r="AV22" s="2200"/>
      <c r="AW22" s="2200"/>
      <c r="AX22" s="2200"/>
      <c r="AY22" s="2201"/>
    </row>
    <row r="23" spans="2:51" ht="32.25" customHeight="1" x14ac:dyDescent="0.15">
      <c r="B23" s="1250"/>
      <c r="C23" s="1251"/>
      <c r="D23" s="1251"/>
      <c r="E23" s="1251"/>
      <c r="F23" s="1251"/>
      <c r="G23" s="1252"/>
      <c r="H23" s="2116"/>
      <c r="I23" s="2117"/>
      <c r="J23" s="2117"/>
      <c r="K23" s="2117"/>
      <c r="L23" s="2117"/>
      <c r="M23" s="2117"/>
      <c r="N23" s="2117"/>
      <c r="O23" s="2117"/>
      <c r="P23" s="2117"/>
      <c r="Q23" s="2117"/>
      <c r="R23" s="2117"/>
      <c r="S23" s="2117"/>
      <c r="T23" s="2117"/>
      <c r="U23" s="2117"/>
      <c r="V23" s="2117"/>
      <c r="W23" s="2117"/>
      <c r="X23" s="2117"/>
      <c r="Y23" s="2118"/>
      <c r="Z23" s="1708" t="s">
        <v>28</v>
      </c>
      <c r="AA23" s="1709"/>
      <c r="AB23" s="1710"/>
      <c r="AC23" s="1714" t="s">
        <v>1045</v>
      </c>
      <c r="AD23" s="1714"/>
      <c r="AE23" s="1714"/>
      <c r="AF23" s="1239" t="s">
        <v>823</v>
      </c>
      <c r="AG23" s="1239"/>
      <c r="AH23" s="1239"/>
      <c r="AI23" s="1239"/>
      <c r="AJ23" s="1239"/>
      <c r="AK23" s="1239" t="s">
        <v>823</v>
      </c>
      <c r="AL23" s="1239"/>
      <c r="AM23" s="1239"/>
      <c r="AN23" s="1239"/>
      <c r="AO23" s="1239"/>
      <c r="AP23" s="2202">
        <f>+AP22/AU22</f>
        <v>0.33584526500879175</v>
      </c>
      <c r="AQ23" s="2202"/>
      <c r="AR23" s="2202"/>
      <c r="AS23" s="2202"/>
      <c r="AT23" s="2202"/>
      <c r="AU23" s="1241"/>
      <c r="AV23" s="1241"/>
      <c r="AW23" s="1241"/>
      <c r="AX23" s="1241"/>
      <c r="AY23" s="1242"/>
    </row>
    <row r="24" spans="2:51" ht="31.75" customHeight="1" x14ac:dyDescent="0.15">
      <c r="B24" s="1243" t="s">
        <v>29</v>
      </c>
      <c r="C24" s="1244"/>
      <c r="D24" s="1244"/>
      <c r="E24" s="1244"/>
      <c r="F24" s="1244"/>
      <c r="G24" s="1245"/>
      <c r="H24" s="1217" t="s">
        <v>30</v>
      </c>
      <c r="I24" s="1709"/>
      <c r="J24" s="1709"/>
      <c r="K24" s="1709"/>
      <c r="L24" s="1709"/>
      <c r="M24" s="1709"/>
      <c r="N24" s="1709"/>
      <c r="O24" s="1709"/>
      <c r="P24" s="1709"/>
      <c r="Q24" s="1709"/>
      <c r="R24" s="1709"/>
      <c r="S24" s="1709"/>
      <c r="T24" s="1709"/>
      <c r="U24" s="1709"/>
      <c r="V24" s="1709"/>
      <c r="W24" s="1709"/>
      <c r="X24" s="1709"/>
      <c r="Y24" s="1710"/>
      <c r="Z24" s="1711"/>
      <c r="AA24" s="1712"/>
      <c r="AB24" s="1713"/>
      <c r="AC24" s="1708" t="s">
        <v>26</v>
      </c>
      <c r="AD24" s="1709"/>
      <c r="AE24" s="1710"/>
      <c r="AF24" s="1199" t="s">
        <v>116</v>
      </c>
      <c r="AG24" s="1199"/>
      <c r="AH24" s="1199"/>
      <c r="AI24" s="1199"/>
      <c r="AJ24" s="1199"/>
      <c r="AK24" s="1199" t="s">
        <v>124</v>
      </c>
      <c r="AL24" s="1199"/>
      <c r="AM24" s="1199"/>
      <c r="AN24" s="1199"/>
      <c r="AO24" s="1199"/>
      <c r="AP24" s="1199" t="s">
        <v>125</v>
      </c>
      <c r="AQ24" s="1199"/>
      <c r="AR24" s="1199"/>
      <c r="AS24" s="1199"/>
      <c r="AT24" s="1199"/>
      <c r="AU24" s="1264" t="s">
        <v>31</v>
      </c>
      <c r="AV24" s="1265"/>
      <c r="AW24" s="1265"/>
      <c r="AX24" s="1265"/>
      <c r="AY24" s="1266"/>
    </row>
    <row r="25" spans="2:51" ht="39.950000000000003" customHeight="1" x14ac:dyDescent="0.15">
      <c r="B25" s="688"/>
      <c r="C25" s="689"/>
      <c r="D25" s="689"/>
      <c r="E25" s="689"/>
      <c r="F25" s="689"/>
      <c r="G25" s="690"/>
      <c r="H25" s="1202" t="s">
        <v>1315</v>
      </c>
      <c r="I25" s="2114"/>
      <c r="J25" s="2114"/>
      <c r="K25" s="2114"/>
      <c r="L25" s="2114"/>
      <c r="M25" s="2114"/>
      <c r="N25" s="2114"/>
      <c r="O25" s="2114"/>
      <c r="P25" s="2114"/>
      <c r="Q25" s="2114"/>
      <c r="R25" s="2114"/>
      <c r="S25" s="2114"/>
      <c r="T25" s="2114"/>
      <c r="U25" s="2114"/>
      <c r="V25" s="2114"/>
      <c r="W25" s="2114"/>
      <c r="X25" s="2114"/>
      <c r="Y25" s="2115"/>
      <c r="Z25" s="1269" t="s">
        <v>32</v>
      </c>
      <c r="AA25" s="1270"/>
      <c r="AB25" s="1271"/>
      <c r="AC25" s="2210" t="s">
        <v>1316</v>
      </c>
      <c r="AD25" s="2211"/>
      <c r="AE25" s="2212"/>
      <c r="AF25" s="1239" t="s">
        <v>823</v>
      </c>
      <c r="AG25" s="1239"/>
      <c r="AH25" s="1239"/>
      <c r="AI25" s="1239"/>
      <c r="AJ25" s="1239"/>
      <c r="AK25" s="1239" t="s">
        <v>823</v>
      </c>
      <c r="AL25" s="1239"/>
      <c r="AM25" s="1239"/>
      <c r="AN25" s="1239"/>
      <c r="AO25" s="1239"/>
      <c r="AP25" s="2216">
        <v>3981</v>
      </c>
      <c r="AQ25" s="2216"/>
      <c r="AR25" s="2216"/>
      <c r="AS25" s="2216"/>
      <c r="AT25" s="2216"/>
      <c r="AU25" s="1590" t="s">
        <v>726</v>
      </c>
      <c r="AV25" s="699"/>
      <c r="AW25" s="699"/>
      <c r="AX25" s="699"/>
      <c r="AY25" s="1718"/>
    </row>
    <row r="26" spans="2:51" ht="25.55" customHeight="1" x14ac:dyDescent="0.15">
      <c r="B26" s="670"/>
      <c r="C26" s="554"/>
      <c r="D26" s="554"/>
      <c r="E26" s="554"/>
      <c r="F26" s="554"/>
      <c r="G26" s="1573"/>
      <c r="H26" s="2116"/>
      <c r="I26" s="2117"/>
      <c r="J26" s="2117"/>
      <c r="K26" s="2117"/>
      <c r="L26" s="2117"/>
      <c r="M26" s="2117"/>
      <c r="N26" s="2117"/>
      <c r="O26" s="2117"/>
      <c r="P26" s="2117"/>
      <c r="Q26" s="2117"/>
      <c r="R26" s="2117"/>
      <c r="S26" s="2117"/>
      <c r="T26" s="2117"/>
      <c r="U26" s="2117"/>
      <c r="V26" s="2117"/>
      <c r="W26" s="2117"/>
      <c r="X26" s="2117"/>
      <c r="Y26" s="2118"/>
      <c r="Z26" s="1584"/>
      <c r="AA26" s="1585"/>
      <c r="AB26" s="1586"/>
      <c r="AC26" s="2213"/>
      <c r="AD26" s="2214"/>
      <c r="AE26" s="2215"/>
      <c r="AF26" s="2021"/>
      <c r="AG26" s="1734"/>
      <c r="AH26" s="1734"/>
      <c r="AI26" s="1734"/>
      <c r="AJ26" s="1735"/>
      <c r="AK26" s="2022" t="s">
        <v>1317</v>
      </c>
      <c r="AL26" s="1734"/>
      <c r="AM26" s="1734"/>
      <c r="AN26" s="1734"/>
      <c r="AO26" s="1735"/>
      <c r="AP26" s="2203">
        <v>-3981</v>
      </c>
      <c r="AQ26" s="2204"/>
      <c r="AR26" s="2204"/>
      <c r="AS26" s="2204"/>
      <c r="AT26" s="2205"/>
      <c r="AU26" s="2022" t="s">
        <v>1318</v>
      </c>
      <c r="AV26" s="1734"/>
      <c r="AW26" s="1734"/>
      <c r="AX26" s="1734"/>
      <c r="AY26" s="2206"/>
    </row>
    <row r="27" spans="2:51" ht="35.35" customHeight="1" x14ac:dyDescent="0.15">
      <c r="B27" s="1243" t="s">
        <v>34</v>
      </c>
      <c r="C27" s="1256"/>
      <c r="D27" s="1256"/>
      <c r="E27" s="1256"/>
      <c r="F27" s="1256"/>
      <c r="G27" s="1256"/>
      <c r="H27" s="2207" t="s">
        <v>1319</v>
      </c>
      <c r="I27" s="2208"/>
      <c r="J27" s="2208"/>
      <c r="K27" s="2208"/>
      <c r="L27" s="2208"/>
      <c r="M27" s="2208"/>
      <c r="N27" s="2208"/>
      <c r="O27" s="2208"/>
      <c r="P27" s="2208"/>
      <c r="Q27" s="2208"/>
      <c r="R27" s="2208"/>
      <c r="S27" s="2208"/>
      <c r="T27" s="2208"/>
      <c r="U27" s="2208"/>
      <c r="V27" s="2208"/>
      <c r="W27" s="2208"/>
      <c r="X27" s="2208"/>
      <c r="Y27" s="2209"/>
      <c r="Z27" s="1726" t="s">
        <v>35</v>
      </c>
      <c r="AA27" s="1727"/>
      <c r="AB27" s="1728"/>
      <c r="AC27" s="1729" t="s">
        <v>1320</v>
      </c>
      <c r="AD27" s="1729"/>
      <c r="AE27" s="1729"/>
      <c r="AF27" s="1729"/>
      <c r="AG27" s="1729"/>
      <c r="AH27" s="1729"/>
      <c r="AI27" s="1729"/>
      <c r="AJ27" s="1729"/>
      <c r="AK27" s="1729"/>
      <c r="AL27" s="1729"/>
      <c r="AM27" s="1729"/>
      <c r="AN27" s="1729"/>
      <c r="AO27" s="1729"/>
      <c r="AP27" s="1729"/>
      <c r="AQ27" s="1729"/>
      <c r="AR27" s="1729"/>
      <c r="AS27" s="1729"/>
      <c r="AT27" s="1729"/>
      <c r="AU27" s="1729"/>
      <c r="AV27" s="1729"/>
      <c r="AW27" s="1729"/>
      <c r="AX27" s="1729"/>
      <c r="AY27" s="1730"/>
    </row>
    <row r="28" spans="2:51" ht="23.1" customHeight="1" x14ac:dyDescent="0.15">
      <c r="B28" s="1317" t="s">
        <v>36</v>
      </c>
      <c r="C28" s="1318"/>
      <c r="D28" s="1323" t="s">
        <v>37</v>
      </c>
      <c r="E28" s="1324"/>
      <c r="F28" s="1324"/>
      <c r="G28" s="1324"/>
      <c r="H28" s="1324"/>
      <c r="I28" s="1324"/>
      <c r="J28" s="1324"/>
      <c r="K28" s="1324"/>
      <c r="L28" s="1325"/>
      <c r="M28" s="1326" t="s">
        <v>38</v>
      </c>
      <c r="N28" s="1326"/>
      <c r="O28" s="1326"/>
      <c r="P28" s="1326"/>
      <c r="Q28" s="1326"/>
      <c r="R28" s="1326"/>
      <c r="S28" s="1327" t="s">
        <v>117</v>
      </c>
      <c r="T28" s="1327"/>
      <c r="U28" s="1327"/>
      <c r="V28" s="1327"/>
      <c r="W28" s="1327"/>
      <c r="X28" s="1327"/>
      <c r="Y28" s="1328" t="s">
        <v>39</v>
      </c>
      <c r="Z28" s="1324"/>
      <c r="AA28" s="1324"/>
      <c r="AB28" s="1324"/>
      <c r="AC28" s="1324"/>
      <c r="AD28" s="1324"/>
      <c r="AE28" s="1324"/>
      <c r="AF28" s="1324"/>
      <c r="AG28" s="1324"/>
      <c r="AH28" s="1324"/>
      <c r="AI28" s="1324"/>
      <c r="AJ28" s="1324"/>
      <c r="AK28" s="1324"/>
      <c r="AL28" s="1324"/>
      <c r="AM28" s="1324"/>
      <c r="AN28" s="1324"/>
      <c r="AO28" s="1324"/>
      <c r="AP28" s="1324"/>
      <c r="AQ28" s="1324"/>
      <c r="AR28" s="1324"/>
      <c r="AS28" s="1324"/>
      <c r="AT28" s="1324"/>
      <c r="AU28" s="1324"/>
      <c r="AV28" s="1324"/>
      <c r="AW28" s="1324"/>
      <c r="AX28" s="1324"/>
      <c r="AY28" s="1329"/>
    </row>
    <row r="29" spans="2:51" ht="23.1" customHeight="1" x14ac:dyDescent="0.15">
      <c r="B29" s="1319"/>
      <c r="C29" s="1320"/>
      <c r="D29" s="2218" t="s">
        <v>1321</v>
      </c>
      <c r="E29" s="2219"/>
      <c r="F29" s="2219"/>
      <c r="G29" s="2219"/>
      <c r="H29" s="2219"/>
      <c r="I29" s="2219"/>
      <c r="J29" s="2219"/>
      <c r="K29" s="2219"/>
      <c r="L29" s="2220"/>
      <c r="M29" s="2221">
        <v>1080</v>
      </c>
      <c r="N29" s="2221"/>
      <c r="O29" s="2221"/>
      <c r="P29" s="2221"/>
      <c r="Q29" s="2221"/>
      <c r="R29" s="2221"/>
      <c r="S29" s="2221">
        <v>540</v>
      </c>
      <c r="T29" s="2221"/>
      <c r="U29" s="2221"/>
      <c r="V29" s="2221"/>
      <c r="W29" s="2221"/>
      <c r="X29" s="2221"/>
      <c r="Y29" s="2222" t="s">
        <v>1322</v>
      </c>
      <c r="Z29" s="1754"/>
      <c r="AA29" s="1754"/>
      <c r="AB29" s="1754"/>
      <c r="AC29" s="1754"/>
      <c r="AD29" s="1754"/>
      <c r="AE29" s="1754"/>
      <c r="AF29" s="1754"/>
      <c r="AG29" s="1754"/>
      <c r="AH29" s="1754"/>
      <c r="AI29" s="1754"/>
      <c r="AJ29" s="1754"/>
      <c r="AK29" s="1754"/>
      <c r="AL29" s="1754"/>
      <c r="AM29" s="1754"/>
      <c r="AN29" s="1754"/>
      <c r="AO29" s="1754"/>
      <c r="AP29" s="1754"/>
      <c r="AQ29" s="1754"/>
      <c r="AR29" s="1754"/>
      <c r="AS29" s="1754"/>
      <c r="AT29" s="1754"/>
      <c r="AU29" s="1754"/>
      <c r="AV29" s="1754"/>
      <c r="AW29" s="1754"/>
      <c r="AX29" s="1754"/>
      <c r="AY29" s="1755"/>
    </row>
    <row r="30" spans="2:51" ht="20.149999999999999" customHeight="1" x14ac:dyDescent="0.15">
      <c r="B30" s="1319"/>
      <c r="C30" s="1320"/>
      <c r="D30" s="2041"/>
      <c r="E30" s="1292"/>
      <c r="F30" s="1292"/>
      <c r="G30" s="1292"/>
      <c r="H30" s="1292"/>
      <c r="I30" s="1292"/>
      <c r="J30" s="1292"/>
      <c r="K30" s="1292"/>
      <c r="L30" s="1293"/>
      <c r="M30" s="2217"/>
      <c r="N30" s="2217"/>
      <c r="O30" s="2217"/>
      <c r="P30" s="2217"/>
      <c r="Q30" s="2217"/>
      <c r="R30" s="2217"/>
      <c r="S30" s="2217"/>
      <c r="T30" s="2217"/>
      <c r="U30" s="2217"/>
      <c r="V30" s="2217"/>
      <c r="W30" s="2217"/>
      <c r="X30" s="2217"/>
      <c r="Y30" s="1294"/>
      <c r="Z30" s="1295"/>
      <c r="AA30" s="1295"/>
      <c r="AB30" s="1295"/>
      <c r="AC30" s="1295"/>
      <c r="AD30" s="1295"/>
      <c r="AE30" s="1295"/>
      <c r="AF30" s="1295"/>
      <c r="AG30" s="1295"/>
      <c r="AH30" s="1295"/>
      <c r="AI30" s="1295"/>
      <c r="AJ30" s="1295"/>
      <c r="AK30" s="1295"/>
      <c r="AL30" s="1295"/>
      <c r="AM30" s="1295"/>
      <c r="AN30" s="1295"/>
      <c r="AO30" s="1295"/>
      <c r="AP30" s="1295"/>
      <c r="AQ30" s="1295"/>
      <c r="AR30" s="1295"/>
      <c r="AS30" s="1295"/>
      <c r="AT30" s="1295"/>
      <c r="AU30" s="1295"/>
      <c r="AV30" s="1295"/>
      <c r="AW30" s="1295"/>
      <c r="AX30" s="1295"/>
      <c r="AY30" s="1296"/>
    </row>
    <row r="31" spans="2:51" ht="20.149999999999999" customHeight="1" x14ac:dyDescent="0.15">
      <c r="B31" s="1319"/>
      <c r="C31" s="1320"/>
      <c r="D31" s="2041"/>
      <c r="E31" s="1292"/>
      <c r="F31" s="1292"/>
      <c r="G31" s="1292"/>
      <c r="H31" s="1292"/>
      <c r="I31" s="1292"/>
      <c r="J31" s="1292"/>
      <c r="K31" s="1292"/>
      <c r="L31" s="1293"/>
      <c r="M31" s="2217"/>
      <c r="N31" s="2217"/>
      <c r="O31" s="2217"/>
      <c r="P31" s="2217"/>
      <c r="Q31" s="2217"/>
      <c r="R31" s="2217"/>
      <c r="S31" s="2217"/>
      <c r="T31" s="2217"/>
      <c r="U31" s="2217"/>
      <c r="V31" s="2217"/>
      <c r="W31" s="2217"/>
      <c r="X31" s="2217"/>
      <c r="Y31" s="1294"/>
      <c r="Z31" s="1295"/>
      <c r="AA31" s="1295"/>
      <c r="AB31" s="1295"/>
      <c r="AC31" s="1295"/>
      <c r="AD31" s="1295"/>
      <c r="AE31" s="1295"/>
      <c r="AF31" s="1295"/>
      <c r="AG31" s="1295"/>
      <c r="AH31" s="1295"/>
      <c r="AI31" s="1295"/>
      <c r="AJ31" s="1295"/>
      <c r="AK31" s="1295"/>
      <c r="AL31" s="1295"/>
      <c r="AM31" s="1295"/>
      <c r="AN31" s="1295"/>
      <c r="AO31" s="1295"/>
      <c r="AP31" s="1295"/>
      <c r="AQ31" s="1295"/>
      <c r="AR31" s="1295"/>
      <c r="AS31" s="1295"/>
      <c r="AT31" s="1295"/>
      <c r="AU31" s="1295"/>
      <c r="AV31" s="1295"/>
      <c r="AW31" s="1295"/>
      <c r="AX31" s="1295"/>
      <c r="AY31" s="1296"/>
    </row>
    <row r="32" spans="2:51" ht="20.149999999999999" customHeight="1" x14ac:dyDescent="0.15">
      <c r="B32" s="1319"/>
      <c r="C32" s="1320"/>
      <c r="D32" s="2041"/>
      <c r="E32" s="1292"/>
      <c r="F32" s="1292"/>
      <c r="G32" s="1292"/>
      <c r="H32" s="1292"/>
      <c r="I32" s="1292"/>
      <c r="J32" s="1292"/>
      <c r="K32" s="1292"/>
      <c r="L32" s="1293"/>
      <c r="M32" s="2217"/>
      <c r="N32" s="2217"/>
      <c r="O32" s="2217"/>
      <c r="P32" s="2217"/>
      <c r="Q32" s="2217"/>
      <c r="R32" s="2217"/>
      <c r="S32" s="2217"/>
      <c r="T32" s="2217"/>
      <c r="U32" s="2217"/>
      <c r="V32" s="2217"/>
      <c r="W32" s="2217"/>
      <c r="X32" s="2217"/>
      <c r="Y32" s="1294"/>
      <c r="Z32" s="1295"/>
      <c r="AA32" s="1295"/>
      <c r="AB32" s="1295"/>
      <c r="AC32" s="1295"/>
      <c r="AD32" s="1295"/>
      <c r="AE32" s="1295"/>
      <c r="AF32" s="1295"/>
      <c r="AG32" s="1295"/>
      <c r="AH32" s="1295"/>
      <c r="AI32" s="1295"/>
      <c r="AJ32" s="1295"/>
      <c r="AK32" s="1295"/>
      <c r="AL32" s="1295"/>
      <c r="AM32" s="1295"/>
      <c r="AN32" s="1295"/>
      <c r="AO32" s="1295"/>
      <c r="AP32" s="1295"/>
      <c r="AQ32" s="1295"/>
      <c r="AR32" s="1295"/>
      <c r="AS32" s="1295"/>
      <c r="AT32" s="1295"/>
      <c r="AU32" s="1295"/>
      <c r="AV32" s="1295"/>
      <c r="AW32" s="1295"/>
      <c r="AX32" s="1295"/>
      <c r="AY32" s="1296"/>
    </row>
    <row r="33" spans="1:51" ht="20.149999999999999" customHeight="1" x14ac:dyDescent="0.15">
      <c r="B33" s="1319"/>
      <c r="C33" s="1320"/>
      <c r="D33" s="2041"/>
      <c r="E33" s="1292"/>
      <c r="F33" s="1292"/>
      <c r="G33" s="1292"/>
      <c r="H33" s="1292"/>
      <c r="I33" s="1292"/>
      <c r="J33" s="1292"/>
      <c r="K33" s="1292"/>
      <c r="L33" s="1293"/>
      <c r="M33" s="2217"/>
      <c r="N33" s="2217"/>
      <c r="O33" s="2217"/>
      <c r="P33" s="2217"/>
      <c r="Q33" s="2217"/>
      <c r="R33" s="2217"/>
      <c r="S33" s="2217"/>
      <c r="T33" s="2217"/>
      <c r="U33" s="2217"/>
      <c r="V33" s="2217"/>
      <c r="W33" s="2217"/>
      <c r="X33" s="2217"/>
      <c r="Y33" s="1294"/>
      <c r="Z33" s="1295"/>
      <c r="AA33" s="1295"/>
      <c r="AB33" s="1295"/>
      <c r="AC33" s="1295"/>
      <c r="AD33" s="1295"/>
      <c r="AE33" s="1295"/>
      <c r="AF33" s="1295"/>
      <c r="AG33" s="1295"/>
      <c r="AH33" s="1295"/>
      <c r="AI33" s="1295"/>
      <c r="AJ33" s="1295"/>
      <c r="AK33" s="1295"/>
      <c r="AL33" s="1295"/>
      <c r="AM33" s="1295"/>
      <c r="AN33" s="1295"/>
      <c r="AO33" s="1295"/>
      <c r="AP33" s="1295"/>
      <c r="AQ33" s="1295"/>
      <c r="AR33" s="1295"/>
      <c r="AS33" s="1295"/>
      <c r="AT33" s="1295"/>
      <c r="AU33" s="1295"/>
      <c r="AV33" s="1295"/>
      <c r="AW33" s="1295"/>
      <c r="AX33" s="1295"/>
      <c r="AY33" s="1296"/>
    </row>
    <row r="34" spans="1:51" ht="20.149999999999999" customHeight="1" x14ac:dyDescent="0.15">
      <c r="B34" s="1319"/>
      <c r="C34" s="1320"/>
      <c r="D34" s="2041"/>
      <c r="E34" s="1292"/>
      <c r="F34" s="1292"/>
      <c r="G34" s="1292"/>
      <c r="H34" s="1292"/>
      <c r="I34" s="1292"/>
      <c r="J34" s="1292"/>
      <c r="K34" s="1292"/>
      <c r="L34" s="1293"/>
      <c r="M34" s="2217"/>
      <c r="N34" s="2217"/>
      <c r="O34" s="2217"/>
      <c r="P34" s="2217"/>
      <c r="Q34" s="2217"/>
      <c r="R34" s="2217"/>
      <c r="S34" s="2217"/>
      <c r="T34" s="2217"/>
      <c r="U34" s="2217"/>
      <c r="V34" s="2217"/>
      <c r="W34" s="2217"/>
      <c r="X34" s="2217"/>
      <c r="Y34" s="1294"/>
      <c r="Z34" s="1295"/>
      <c r="AA34" s="1295"/>
      <c r="AB34" s="1295"/>
      <c r="AC34" s="1295"/>
      <c r="AD34" s="1295"/>
      <c r="AE34" s="1295"/>
      <c r="AF34" s="1295"/>
      <c r="AG34" s="1295"/>
      <c r="AH34" s="1295"/>
      <c r="AI34" s="1295"/>
      <c r="AJ34" s="1295"/>
      <c r="AK34" s="1295"/>
      <c r="AL34" s="1295"/>
      <c r="AM34" s="1295"/>
      <c r="AN34" s="1295"/>
      <c r="AO34" s="1295"/>
      <c r="AP34" s="1295"/>
      <c r="AQ34" s="1295"/>
      <c r="AR34" s="1295"/>
      <c r="AS34" s="1295"/>
      <c r="AT34" s="1295"/>
      <c r="AU34" s="1295"/>
      <c r="AV34" s="1295"/>
      <c r="AW34" s="1295"/>
      <c r="AX34" s="1295"/>
      <c r="AY34" s="1296"/>
    </row>
    <row r="35" spans="1:51" ht="20.149999999999999" customHeight="1" x14ac:dyDescent="0.15">
      <c r="B35" s="1319"/>
      <c r="C35" s="1320"/>
      <c r="D35" s="2050"/>
      <c r="E35" s="2051"/>
      <c r="F35" s="2051"/>
      <c r="G35" s="2051"/>
      <c r="H35" s="2051"/>
      <c r="I35" s="2051"/>
      <c r="J35" s="2051"/>
      <c r="K35" s="2051"/>
      <c r="L35" s="2052"/>
      <c r="M35" s="2223"/>
      <c r="N35" s="2223"/>
      <c r="O35" s="2223"/>
      <c r="P35" s="2223"/>
      <c r="Q35" s="2223"/>
      <c r="R35" s="2223"/>
      <c r="S35" s="2223"/>
      <c r="T35" s="2223"/>
      <c r="U35" s="2223"/>
      <c r="V35" s="2223"/>
      <c r="W35" s="2223"/>
      <c r="X35" s="2223"/>
      <c r="Y35" s="1294"/>
      <c r="Z35" s="1295"/>
      <c r="AA35" s="1295"/>
      <c r="AB35" s="1295"/>
      <c r="AC35" s="1295"/>
      <c r="AD35" s="1295"/>
      <c r="AE35" s="1295"/>
      <c r="AF35" s="1295"/>
      <c r="AG35" s="1295"/>
      <c r="AH35" s="1295"/>
      <c r="AI35" s="1295"/>
      <c r="AJ35" s="1295"/>
      <c r="AK35" s="1295"/>
      <c r="AL35" s="1295"/>
      <c r="AM35" s="1295"/>
      <c r="AN35" s="1295"/>
      <c r="AO35" s="1295"/>
      <c r="AP35" s="1295"/>
      <c r="AQ35" s="1295"/>
      <c r="AR35" s="1295"/>
      <c r="AS35" s="1295"/>
      <c r="AT35" s="1295"/>
      <c r="AU35" s="1295"/>
      <c r="AV35" s="1295"/>
      <c r="AW35" s="1295"/>
      <c r="AX35" s="1295"/>
      <c r="AY35" s="1296"/>
    </row>
    <row r="36" spans="1:51" ht="23.1" customHeight="1" x14ac:dyDescent="0.15">
      <c r="B36" s="1321"/>
      <c r="C36" s="1322"/>
      <c r="D36" s="1303" t="s">
        <v>21</v>
      </c>
      <c r="E36" s="1304"/>
      <c r="F36" s="1304"/>
      <c r="G36" s="1304"/>
      <c r="H36" s="1304"/>
      <c r="I36" s="1304"/>
      <c r="J36" s="1304"/>
      <c r="K36" s="1304"/>
      <c r="L36" s="1305"/>
      <c r="M36" s="2224">
        <v>1080</v>
      </c>
      <c r="N36" s="2224"/>
      <c r="O36" s="2224"/>
      <c r="P36" s="2224"/>
      <c r="Q36" s="2224"/>
      <c r="R36" s="2224"/>
      <c r="S36" s="2224">
        <v>540</v>
      </c>
      <c r="T36" s="2224"/>
      <c r="U36" s="2224"/>
      <c r="V36" s="2224"/>
      <c r="W36" s="2224"/>
      <c r="X36" s="2224"/>
      <c r="Y36" s="1310"/>
      <c r="Z36" s="1311"/>
      <c r="AA36" s="1311"/>
      <c r="AB36" s="1311"/>
      <c r="AC36" s="1311"/>
      <c r="AD36" s="1311"/>
      <c r="AE36" s="1311"/>
      <c r="AF36" s="1311"/>
      <c r="AG36" s="1311"/>
      <c r="AH36" s="1311"/>
      <c r="AI36" s="1311"/>
      <c r="AJ36" s="1311"/>
      <c r="AK36" s="1311"/>
      <c r="AL36" s="1311"/>
      <c r="AM36" s="1311"/>
      <c r="AN36" s="1311"/>
      <c r="AO36" s="1311"/>
      <c r="AP36" s="1311"/>
      <c r="AQ36" s="1311"/>
      <c r="AR36" s="1311"/>
      <c r="AS36" s="1311"/>
      <c r="AT36" s="1311"/>
      <c r="AU36" s="1311"/>
      <c r="AV36" s="1311"/>
      <c r="AW36" s="1311"/>
      <c r="AX36" s="1311"/>
      <c r="AY36" s="1312"/>
    </row>
    <row r="37" spans="1:51" ht="2.95" customHeight="1" x14ac:dyDescent="0.15">
      <c r="A37" s="1"/>
      <c r="B37" s="2"/>
      <c r="C37" s="2"/>
      <c r="D37" s="120"/>
      <c r="E37" s="120"/>
      <c r="F37" s="120"/>
      <c r="G37" s="120"/>
      <c r="H37" s="120"/>
      <c r="I37" s="120"/>
      <c r="J37" s="120"/>
      <c r="K37" s="12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c r="AM37" s="120"/>
      <c r="AN37" s="120"/>
      <c r="AO37" s="120"/>
      <c r="AP37" s="120"/>
      <c r="AQ37" s="120"/>
      <c r="AR37" s="120"/>
      <c r="AS37" s="120"/>
      <c r="AT37" s="120"/>
      <c r="AU37" s="120"/>
      <c r="AV37" s="120"/>
      <c r="AW37" s="120"/>
      <c r="AX37" s="120"/>
      <c r="AY37" s="120"/>
    </row>
    <row r="38" spans="1:51" ht="2.95" customHeight="1" thickBot="1" x14ac:dyDescent="0.2">
      <c r="A38" s="1"/>
      <c r="B38" s="3"/>
      <c r="C38" s="3"/>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row>
    <row r="39" spans="1:51" ht="20.95" hidden="1" customHeight="1" x14ac:dyDescent="0.15">
      <c r="B39" s="549" t="s">
        <v>40</v>
      </c>
      <c r="C39" s="550"/>
      <c r="D39" s="553" t="s">
        <v>41</v>
      </c>
      <c r="E39" s="554"/>
      <c r="F39" s="554"/>
      <c r="G39" s="554"/>
      <c r="H39" s="554"/>
      <c r="I39" s="554"/>
      <c r="J39" s="554"/>
      <c r="K39" s="554"/>
      <c r="L39" s="554"/>
      <c r="M39" s="554"/>
      <c r="N39" s="554"/>
      <c r="O39" s="554"/>
      <c r="P39" s="554"/>
      <c r="Q39" s="554"/>
      <c r="R39" s="554"/>
      <c r="S39" s="554"/>
      <c r="T39" s="554"/>
      <c r="U39" s="554"/>
      <c r="V39" s="554"/>
      <c r="W39" s="554"/>
      <c r="X39" s="554"/>
      <c r="Y39" s="554"/>
      <c r="Z39" s="554"/>
      <c r="AA39" s="554"/>
      <c r="AB39" s="554"/>
      <c r="AC39" s="554"/>
      <c r="AD39" s="554"/>
      <c r="AE39" s="554"/>
      <c r="AF39" s="554"/>
      <c r="AG39" s="554"/>
      <c r="AH39" s="554"/>
      <c r="AI39" s="554"/>
      <c r="AJ39" s="554"/>
      <c r="AK39" s="554"/>
      <c r="AL39" s="554"/>
      <c r="AM39" s="554"/>
      <c r="AN39" s="554"/>
      <c r="AO39" s="554"/>
      <c r="AP39" s="554"/>
      <c r="AQ39" s="554"/>
      <c r="AR39" s="554"/>
      <c r="AS39" s="554"/>
      <c r="AT39" s="554"/>
      <c r="AU39" s="554"/>
      <c r="AV39" s="554"/>
      <c r="AW39" s="554"/>
      <c r="AX39" s="554"/>
      <c r="AY39" s="555"/>
    </row>
    <row r="40" spans="1:51" ht="203.25" hidden="1" customHeight="1" x14ac:dyDescent="0.15">
      <c r="B40" s="549"/>
      <c r="C40" s="550"/>
      <c r="D40" s="556" t="s">
        <v>42</v>
      </c>
      <c r="E40" s="557"/>
      <c r="F40" s="557"/>
      <c r="G40" s="557"/>
      <c r="H40" s="557"/>
      <c r="I40" s="557"/>
      <c r="J40" s="557"/>
      <c r="K40" s="557"/>
      <c r="L40" s="557"/>
      <c r="M40" s="557"/>
      <c r="N40" s="557"/>
      <c r="O40" s="557"/>
      <c r="P40" s="557"/>
      <c r="Q40" s="557"/>
      <c r="R40" s="557"/>
      <c r="S40" s="557"/>
      <c r="T40" s="557"/>
      <c r="U40" s="557"/>
      <c r="V40" s="557"/>
      <c r="W40" s="557"/>
      <c r="X40" s="557"/>
      <c r="Y40" s="557"/>
      <c r="Z40" s="557"/>
      <c r="AA40" s="557"/>
      <c r="AB40" s="557"/>
      <c r="AC40" s="557"/>
      <c r="AD40" s="557"/>
      <c r="AE40" s="557"/>
      <c r="AF40" s="557"/>
      <c r="AG40" s="557"/>
      <c r="AH40" s="557"/>
      <c r="AI40" s="557"/>
      <c r="AJ40" s="557"/>
      <c r="AK40" s="557"/>
      <c r="AL40" s="557"/>
      <c r="AM40" s="557"/>
      <c r="AN40" s="557"/>
      <c r="AO40" s="557"/>
      <c r="AP40" s="557"/>
      <c r="AQ40" s="557"/>
      <c r="AR40" s="557"/>
      <c r="AS40" s="557"/>
      <c r="AT40" s="557"/>
      <c r="AU40" s="557"/>
      <c r="AV40" s="557"/>
      <c r="AW40" s="557"/>
      <c r="AX40" s="557"/>
      <c r="AY40" s="558"/>
    </row>
    <row r="41" spans="1:51" ht="20.3" hidden="1" customHeight="1" x14ac:dyDescent="0.15">
      <c r="B41" s="549"/>
      <c r="C41" s="550"/>
      <c r="D41" s="559" t="s">
        <v>43</v>
      </c>
      <c r="E41" s="560"/>
      <c r="F41" s="560"/>
      <c r="G41" s="560"/>
      <c r="H41" s="560"/>
      <c r="I41" s="560"/>
      <c r="J41" s="560"/>
      <c r="K41" s="560"/>
      <c r="L41" s="560"/>
      <c r="M41" s="560"/>
      <c r="N41" s="560"/>
      <c r="O41" s="560"/>
      <c r="P41" s="560"/>
      <c r="Q41" s="560"/>
      <c r="R41" s="560"/>
      <c r="S41" s="560"/>
      <c r="T41" s="560"/>
      <c r="U41" s="560"/>
      <c r="V41" s="560"/>
      <c r="W41" s="560"/>
      <c r="X41" s="560"/>
      <c r="Y41" s="560"/>
      <c r="Z41" s="560"/>
      <c r="AA41" s="560"/>
      <c r="AB41" s="560"/>
      <c r="AC41" s="560"/>
      <c r="AD41" s="560"/>
      <c r="AE41" s="560"/>
      <c r="AF41" s="560"/>
      <c r="AG41" s="560"/>
      <c r="AH41" s="560"/>
      <c r="AI41" s="560"/>
      <c r="AJ41" s="560"/>
      <c r="AK41" s="560"/>
      <c r="AL41" s="560"/>
      <c r="AM41" s="560"/>
      <c r="AN41" s="560"/>
      <c r="AO41" s="560"/>
      <c r="AP41" s="560"/>
      <c r="AQ41" s="560"/>
      <c r="AR41" s="560"/>
      <c r="AS41" s="560"/>
      <c r="AT41" s="560"/>
      <c r="AU41" s="560"/>
      <c r="AV41" s="560"/>
      <c r="AW41" s="560"/>
      <c r="AX41" s="560"/>
      <c r="AY41" s="561"/>
    </row>
    <row r="42" spans="1:51" ht="100.5" hidden="1" customHeight="1" thickBot="1" x14ac:dyDescent="0.2">
      <c r="B42" s="551"/>
      <c r="C42" s="552"/>
      <c r="D42" s="562"/>
      <c r="E42" s="563"/>
      <c r="F42" s="563"/>
      <c r="G42" s="563"/>
      <c r="H42" s="563"/>
      <c r="I42" s="563"/>
      <c r="J42" s="563"/>
      <c r="K42" s="563"/>
      <c r="L42" s="563"/>
      <c r="M42" s="563"/>
      <c r="N42" s="563"/>
      <c r="O42" s="563"/>
      <c r="P42" s="563"/>
      <c r="Q42" s="563"/>
      <c r="R42" s="563"/>
      <c r="S42" s="563"/>
      <c r="T42" s="563"/>
      <c r="U42" s="563"/>
      <c r="V42" s="563"/>
      <c r="W42" s="563"/>
      <c r="X42" s="563"/>
      <c r="Y42" s="563"/>
      <c r="Z42" s="563"/>
      <c r="AA42" s="563"/>
      <c r="AB42" s="563"/>
      <c r="AC42" s="563"/>
      <c r="AD42" s="563"/>
      <c r="AE42" s="563"/>
      <c r="AF42" s="563"/>
      <c r="AG42" s="563"/>
      <c r="AH42" s="563"/>
      <c r="AI42" s="563"/>
      <c r="AJ42" s="563"/>
      <c r="AK42" s="563"/>
      <c r="AL42" s="563"/>
      <c r="AM42" s="563"/>
      <c r="AN42" s="563"/>
      <c r="AO42" s="563"/>
      <c r="AP42" s="563"/>
      <c r="AQ42" s="563"/>
      <c r="AR42" s="563"/>
      <c r="AS42" s="563"/>
      <c r="AT42" s="563"/>
      <c r="AU42" s="563"/>
      <c r="AV42" s="563"/>
      <c r="AW42" s="563"/>
      <c r="AX42" s="563"/>
      <c r="AY42" s="564"/>
    </row>
    <row r="43" spans="1:51" ht="20.95" hidden="1" customHeight="1" x14ac:dyDescent="0.15">
      <c r="A43" s="4"/>
      <c r="B43" s="5"/>
      <c r="C43" s="6"/>
      <c r="D43" s="596" t="s">
        <v>44</v>
      </c>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I43" s="597"/>
      <c r="AJ43" s="597"/>
      <c r="AK43" s="597"/>
      <c r="AL43" s="597"/>
      <c r="AM43" s="597"/>
      <c r="AN43" s="597"/>
      <c r="AO43" s="597"/>
      <c r="AP43" s="597"/>
      <c r="AQ43" s="597"/>
      <c r="AR43" s="597"/>
      <c r="AS43" s="597"/>
      <c r="AT43" s="597"/>
      <c r="AU43" s="597"/>
      <c r="AV43" s="597"/>
      <c r="AW43" s="597"/>
      <c r="AX43" s="597"/>
      <c r="AY43" s="598"/>
    </row>
    <row r="44" spans="1:51" ht="136" hidden="1" customHeight="1" x14ac:dyDescent="0.15">
      <c r="A44" s="4"/>
      <c r="B44" s="7"/>
      <c r="C44" s="8"/>
      <c r="D44" s="599"/>
      <c r="E44" s="600"/>
      <c r="F44" s="600"/>
      <c r="G44" s="600"/>
      <c r="H44" s="600"/>
      <c r="I44" s="600"/>
      <c r="J44" s="600"/>
      <c r="K44" s="600"/>
      <c r="L44" s="600"/>
      <c r="M44" s="600"/>
      <c r="N44" s="600"/>
      <c r="O44" s="600"/>
      <c r="P44" s="600"/>
      <c r="Q44" s="600"/>
      <c r="R44" s="600"/>
      <c r="S44" s="600"/>
      <c r="T44" s="600"/>
      <c r="U44" s="600"/>
      <c r="V44" s="600"/>
      <c r="W44" s="600"/>
      <c r="X44" s="600"/>
      <c r="Y44" s="600"/>
      <c r="Z44" s="600"/>
      <c r="AA44" s="600"/>
      <c r="AB44" s="600"/>
      <c r="AC44" s="600"/>
      <c r="AD44" s="600"/>
      <c r="AE44" s="600"/>
      <c r="AF44" s="600"/>
      <c r="AG44" s="600"/>
      <c r="AH44" s="600"/>
      <c r="AI44" s="600"/>
      <c r="AJ44" s="600"/>
      <c r="AK44" s="600"/>
      <c r="AL44" s="600"/>
      <c r="AM44" s="600"/>
      <c r="AN44" s="600"/>
      <c r="AO44" s="600"/>
      <c r="AP44" s="600"/>
      <c r="AQ44" s="600"/>
      <c r="AR44" s="600"/>
      <c r="AS44" s="600"/>
      <c r="AT44" s="600"/>
      <c r="AU44" s="600"/>
      <c r="AV44" s="600"/>
      <c r="AW44" s="600"/>
      <c r="AX44" s="600"/>
      <c r="AY44" s="601"/>
    </row>
    <row r="45" spans="1:51" ht="20.95" customHeight="1" x14ac:dyDescent="0.15">
      <c r="A45" s="4"/>
      <c r="B45" s="602" t="s">
        <v>45</v>
      </c>
      <c r="C45" s="603"/>
      <c r="D45" s="603"/>
      <c r="E45" s="603"/>
      <c r="F45" s="603"/>
      <c r="G45" s="603"/>
      <c r="H45" s="603"/>
      <c r="I45" s="603"/>
      <c r="J45" s="603"/>
      <c r="K45" s="603"/>
      <c r="L45" s="603"/>
      <c r="M45" s="603"/>
      <c r="N45" s="603"/>
      <c r="O45" s="603"/>
      <c r="P45" s="603"/>
      <c r="Q45" s="603"/>
      <c r="R45" s="603"/>
      <c r="S45" s="603"/>
      <c r="T45" s="603"/>
      <c r="U45" s="603"/>
      <c r="V45" s="603"/>
      <c r="W45" s="603"/>
      <c r="X45" s="603"/>
      <c r="Y45" s="603"/>
      <c r="Z45" s="603"/>
      <c r="AA45" s="603"/>
      <c r="AB45" s="603"/>
      <c r="AC45" s="603"/>
      <c r="AD45" s="603"/>
      <c r="AE45" s="603"/>
      <c r="AF45" s="603"/>
      <c r="AG45" s="603"/>
      <c r="AH45" s="603"/>
      <c r="AI45" s="603"/>
      <c r="AJ45" s="603"/>
      <c r="AK45" s="603"/>
      <c r="AL45" s="603"/>
      <c r="AM45" s="603"/>
      <c r="AN45" s="603"/>
      <c r="AO45" s="603"/>
      <c r="AP45" s="603"/>
      <c r="AQ45" s="603"/>
      <c r="AR45" s="603"/>
      <c r="AS45" s="603"/>
      <c r="AT45" s="603"/>
      <c r="AU45" s="603"/>
      <c r="AV45" s="603"/>
      <c r="AW45" s="603"/>
      <c r="AX45" s="603"/>
      <c r="AY45" s="604"/>
    </row>
    <row r="46" spans="1:51" ht="20.95" customHeight="1" x14ac:dyDescent="0.15">
      <c r="A46" s="4"/>
      <c r="B46" s="7"/>
      <c r="C46" s="8"/>
      <c r="D46" s="605" t="s">
        <v>46</v>
      </c>
      <c r="E46" s="606"/>
      <c r="F46" s="606"/>
      <c r="G46" s="606"/>
      <c r="H46" s="607" t="s">
        <v>47</v>
      </c>
      <c r="I46" s="606"/>
      <c r="J46" s="606"/>
      <c r="K46" s="606"/>
      <c r="L46" s="606"/>
      <c r="M46" s="606"/>
      <c r="N46" s="606"/>
      <c r="O46" s="606"/>
      <c r="P46" s="606"/>
      <c r="Q46" s="606"/>
      <c r="R46" s="606"/>
      <c r="S46" s="606"/>
      <c r="T46" s="606"/>
      <c r="U46" s="606"/>
      <c r="V46" s="606"/>
      <c r="W46" s="606"/>
      <c r="X46" s="606"/>
      <c r="Y46" s="606"/>
      <c r="Z46" s="606"/>
      <c r="AA46" s="606"/>
      <c r="AB46" s="606"/>
      <c r="AC46" s="606"/>
      <c r="AD46" s="606"/>
      <c r="AE46" s="606"/>
      <c r="AF46" s="606"/>
      <c r="AG46" s="608"/>
      <c r="AH46" s="607" t="s">
        <v>48</v>
      </c>
      <c r="AI46" s="606"/>
      <c r="AJ46" s="606"/>
      <c r="AK46" s="606"/>
      <c r="AL46" s="606"/>
      <c r="AM46" s="606"/>
      <c r="AN46" s="606"/>
      <c r="AO46" s="606"/>
      <c r="AP46" s="606"/>
      <c r="AQ46" s="606"/>
      <c r="AR46" s="606"/>
      <c r="AS46" s="606"/>
      <c r="AT46" s="606"/>
      <c r="AU46" s="606"/>
      <c r="AV46" s="606"/>
      <c r="AW46" s="606"/>
      <c r="AX46" s="606"/>
      <c r="AY46" s="609"/>
    </row>
    <row r="47" spans="1:51" ht="26.2" customHeight="1" x14ac:dyDescent="0.15">
      <c r="A47" s="4"/>
      <c r="B47" s="565" t="s">
        <v>49</v>
      </c>
      <c r="C47" s="566"/>
      <c r="D47" s="571" t="s">
        <v>838</v>
      </c>
      <c r="E47" s="1360"/>
      <c r="F47" s="1360"/>
      <c r="G47" s="1361"/>
      <c r="H47" s="574" t="s">
        <v>51</v>
      </c>
      <c r="I47" s="1342"/>
      <c r="J47" s="1342"/>
      <c r="K47" s="1342"/>
      <c r="L47" s="1342"/>
      <c r="M47" s="1342"/>
      <c r="N47" s="1342"/>
      <c r="O47" s="1342"/>
      <c r="P47" s="1342"/>
      <c r="Q47" s="1342"/>
      <c r="R47" s="1342"/>
      <c r="S47" s="1342"/>
      <c r="T47" s="1342"/>
      <c r="U47" s="1342"/>
      <c r="V47" s="1342"/>
      <c r="W47" s="1342"/>
      <c r="X47" s="1342"/>
      <c r="Y47" s="1342"/>
      <c r="Z47" s="1342"/>
      <c r="AA47" s="1342"/>
      <c r="AB47" s="1342"/>
      <c r="AC47" s="1342"/>
      <c r="AD47" s="1342"/>
      <c r="AE47" s="1342"/>
      <c r="AF47" s="1342"/>
      <c r="AG47" s="1343"/>
      <c r="AH47" s="1344" t="s">
        <v>1323</v>
      </c>
      <c r="AI47" s="1345"/>
      <c r="AJ47" s="1345"/>
      <c r="AK47" s="1345"/>
      <c r="AL47" s="1345"/>
      <c r="AM47" s="1345"/>
      <c r="AN47" s="1345"/>
      <c r="AO47" s="1345"/>
      <c r="AP47" s="1345"/>
      <c r="AQ47" s="1345"/>
      <c r="AR47" s="1345"/>
      <c r="AS47" s="1345"/>
      <c r="AT47" s="1345"/>
      <c r="AU47" s="1345"/>
      <c r="AV47" s="1345"/>
      <c r="AW47" s="1345"/>
      <c r="AX47" s="1345"/>
      <c r="AY47" s="1346"/>
    </row>
    <row r="48" spans="1:51" ht="33.4" customHeight="1" x14ac:dyDescent="0.15">
      <c r="A48" s="4"/>
      <c r="B48" s="567"/>
      <c r="C48" s="568"/>
      <c r="D48" s="2225" t="s">
        <v>838</v>
      </c>
      <c r="E48" s="1374"/>
      <c r="F48" s="1374"/>
      <c r="G48" s="1375"/>
      <c r="H48" s="587" t="s">
        <v>52</v>
      </c>
      <c r="I48" s="588"/>
      <c r="J48" s="588"/>
      <c r="K48" s="588"/>
      <c r="L48" s="588"/>
      <c r="M48" s="588"/>
      <c r="N48" s="588"/>
      <c r="O48" s="588"/>
      <c r="P48" s="588"/>
      <c r="Q48" s="588"/>
      <c r="R48" s="588"/>
      <c r="S48" s="588"/>
      <c r="T48" s="588"/>
      <c r="U48" s="588"/>
      <c r="V48" s="588"/>
      <c r="W48" s="588"/>
      <c r="X48" s="588"/>
      <c r="Y48" s="588"/>
      <c r="Z48" s="588"/>
      <c r="AA48" s="588"/>
      <c r="AB48" s="588"/>
      <c r="AC48" s="588"/>
      <c r="AD48" s="588"/>
      <c r="AE48" s="588"/>
      <c r="AF48" s="588"/>
      <c r="AG48" s="589"/>
      <c r="AH48" s="1347"/>
      <c r="AI48" s="1348"/>
      <c r="AJ48" s="1348"/>
      <c r="AK48" s="1348"/>
      <c r="AL48" s="1348"/>
      <c r="AM48" s="1348"/>
      <c r="AN48" s="1348"/>
      <c r="AO48" s="1348"/>
      <c r="AP48" s="1348"/>
      <c r="AQ48" s="1348"/>
      <c r="AR48" s="1348"/>
      <c r="AS48" s="1348"/>
      <c r="AT48" s="1348"/>
      <c r="AU48" s="1348"/>
      <c r="AV48" s="1348"/>
      <c r="AW48" s="1348"/>
      <c r="AX48" s="1348"/>
      <c r="AY48" s="1349"/>
    </row>
    <row r="49" spans="1:63" ht="38.299999999999997" customHeight="1" x14ac:dyDescent="0.15">
      <c r="A49" s="4"/>
      <c r="B49" s="569"/>
      <c r="C49" s="570"/>
      <c r="D49" s="1355" t="s">
        <v>838</v>
      </c>
      <c r="E49" s="1356"/>
      <c r="F49" s="1356"/>
      <c r="G49" s="1357"/>
      <c r="H49" s="593" t="s">
        <v>738</v>
      </c>
      <c r="I49" s="1358"/>
      <c r="J49" s="1358"/>
      <c r="K49" s="1358"/>
      <c r="L49" s="1358"/>
      <c r="M49" s="1358"/>
      <c r="N49" s="1358"/>
      <c r="O49" s="1358"/>
      <c r="P49" s="1358"/>
      <c r="Q49" s="1358"/>
      <c r="R49" s="1358"/>
      <c r="S49" s="1358"/>
      <c r="T49" s="1358"/>
      <c r="U49" s="1358"/>
      <c r="V49" s="1358"/>
      <c r="W49" s="1358"/>
      <c r="X49" s="1358"/>
      <c r="Y49" s="1358"/>
      <c r="Z49" s="1358"/>
      <c r="AA49" s="1358"/>
      <c r="AB49" s="1358"/>
      <c r="AC49" s="1358"/>
      <c r="AD49" s="1358"/>
      <c r="AE49" s="1358"/>
      <c r="AF49" s="1358"/>
      <c r="AG49" s="1359"/>
      <c r="AH49" s="1350"/>
      <c r="AI49" s="1351"/>
      <c r="AJ49" s="1351"/>
      <c r="AK49" s="1351"/>
      <c r="AL49" s="1351"/>
      <c r="AM49" s="1351"/>
      <c r="AN49" s="1351"/>
      <c r="AO49" s="1351"/>
      <c r="AP49" s="1351"/>
      <c r="AQ49" s="1351"/>
      <c r="AR49" s="1351"/>
      <c r="AS49" s="1351"/>
      <c r="AT49" s="1351"/>
      <c r="AU49" s="1351"/>
      <c r="AV49" s="1351"/>
      <c r="AW49" s="1351"/>
      <c r="AX49" s="1351"/>
      <c r="AY49" s="1352"/>
    </row>
    <row r="50" spans="1:63" ht="26.2" customHeight="1" x14ac:dyDescent="0.15">
      <c r="A50" s="4"/>
      <c r="B50" s="567" t="s">
        <v>53</v>
      </c>
      <c r="C50" s="568"/>
      <c r="D50" s="610" t="s">
        <v>964</v>
      </c>
      <c r="E50" s="1360"/>
      <c r="F50" s="1360"/>
      <c r="G50" s="1361"/>
      <c r="H50" s="574" t="s">
        <v>54</v>
      </c>
      <c r="I50" s="1342"/>
      <c r="J50" s="1342"/>
      <c r="K50" s="1342"/>
      <c r="L50" s="1342"/>
      <c r="M50" s="1342"/>
      <c r="N50" s="1342"/>
      <c r="O50" s="1342"/>
      <c r="P50" s="1342"/>
      <c r="Q50" s="1342"/>
      <c r="R50" s="1342"/>
      <c r="S50" s="1342"/>
      <c r="T50" s="1342"/>
      <c r="U50" s="1342"/>
      <c r="V50" s="1342"/>
      <c r="W50" s="1342"/>
      <c r="X50" s="1342"/>
      <c r="Y50" s="1342"/>
      <c r="Z50" s="1342"/>
      <c r="AA50" s="1342"/>
      <c r="AB50" s="1342"/>
      <c r="AC50" s="1342"/>
      <c r="AD50" s="1342"/>
      <c r="AE50" s="1342"/>
      <c r="AF50" s="1342"/>
      <c r="AG50" s="1343"/>
      <c r="AH50" s="1344" t="s">
        <v>1324</v>
      </c>
      <c r="AI50" s="1345"/>
      <c r="AJ50" s="1345"/>
      <c r="AK50" s="1345"/>
      <c r="AL50" s="1345"/>
      <c r="AM50" s="1345"/>
      <c r="AN50" s="1345"/>
      <c r="AO50" s="1345"/>
      <c r="AP50" s="1345"/>
      <c r="AQ50" s="1345"/>
      <c r="AR50" s="1345"/>
      <c r="AS50" s="1345"/>
      <c r="AT50" s="1345"/>
      <c r="AU50" s="1345"/>
      <c r="AV50" s="1345"/>
      <c r="AW50" s="1345"/>
      <c r="AX50" s="1345"/>
      <c r="AY50" s="1346"/>
    </row>
    <row r="51" spans="1:63" ht="26.2" customHeight="1" x14ac:dyDescent="0.15">
      <c r="A51" s="4"/>
      <c r="B51" s="567"/>
      <c r="C51" s="568"/>
      <c r="D51" s="627" t="s">
        <v>964</v>
      </c>
      <c r="E51" s="1371"/>
      <c r="F51" s="1371"/>
      <c r="G51" s="1372"/>
      <c r="H51" s="625" t="s">
        <v>739</v>
      </c>
      <c r="I51" s="1353"/>
      <c r="J51" s="1353"/>
      <c r="K51" s="1353"/>
      <c r="L51" s="1353"/>
      <c r="M51" s="1353"/>
      <c r="N51" s="1353"/>
      <c r="O51" s="1353"/>
      <c r="P51" s="1353"/>
      <c r="Q51" s="1353"/>
      <c r="R51" s="1353"/>
      <c r="S51" s="1353"/>
      <c r="T51" s="1353"/>
      <c r="U51" s="1353"/>
      <c r="V51" s="1353"/>
      <c r="W51" s="1353"/>
      <c r="X51" s="1353"/>
      <c r="Y51" s="1353"/>
      <c r="Z51" s="1353"/>
      <c r="AA51" s="1353"/>
      <c r="AB51" s="1353"/>
      <c r="AC51" s="1353"/>
      <c r="AD51" s="1353"/>
      <c r="AE51" s="1353"/>
      <c r="AF51" s="1353"/>
      <c r="AG51" s="1354"/>
      <c r="AH51" s="1347"/>
      <c r="AI51" s="1348"/>
      <c r="AJ51" s="1348"/>
      <c r="AK51" s="1348"/>
      <c r="AL51" s="1348"/>
      <c r="AM51" s="1348"/>
      <c r="AN51" s="1348"/>
      <c r="AO51" s="1348"/>
      <c r="AP51" s="1348"/>
      <c r="AQ51" s="1348"/>
      <c r="AR51" s="1348"/>
      <c r="AS51" s="1348"/>
      <c r="AT51" s="1348"/>
      <c r="AU51" s="1348"/>
      <c r="AV51" s="1348"/>
      <c r="AW51" s="1348"/>
      <c r="AX51" s="1348"/>
      <c r="AY51" s="1349"/>
    </row>
    <row r="52" spans="1:63" ht="26.2" customHeight="1" x14ac:dyDescent="0.15">
      <c r="A52" s="4"/>
      <c r="B52" s="567"/>
      <c r="C52" s="568"/>
      <c r="D52" s="627" t="s">
        <v>838</v>
      </c>
      <c r="E52" s="1371"/>
      <c r="F52" s="1371"/>
      <c r="G52" s="1372"/>
      <c r="H52" s="625" t="s">
        <v>55</v>
      </c>
      <c r="I52" s="1353"/>
      <c r="J52" s="1353"/>
      <c r="K52" s="1353"/>
      <c r="L52" s="1353"/>
      <c r="M52" s="1353"/>
      <c r="N52" s="1353"/>
      <c r="O52" s="1353"/>
      <c r="P52" s="1353"/>
      <c r="Q52" s="1353"/>
      <c r="R52" s="1353"/>
      <c r="S52" s="1353"/>
      <c r="T52" s="1353"/>
      <c r="U52" s="1353"/>
      <c r="V52" s="1353"/>
      <c r="W52" s="1353"/>
      <c r="X52" s="1353"/>
      <c r="Y52" s="1353"/>
      <c r="Z52" s="1353"/>
      <c r="AA52" s="1353"/>
      <c r="AB52" s="1353"/>
      <c r="AC52" s="1353"/>
      <c r="AD52" s="1353"/>
      <c r="AE52" s="1353"/>
      <c r="AF52" s="1353"/>
      <c r="AG52" s="1354"/>
      <c r="AH52" s="1347"/>
      <c r="AI52" s="1348"/>
      <c r="AJ52" s="1348"/>
      <c r="AK52" s="1348"/>
      <c r="AL52" s="1348"/>
      <c r="AM52" s="1348"/>
      <c r="AN52" s="1348"/>
      <c r="AO52" s="1348"/>
      <c r="AP52" s="1348"/>
      <c r="AQ52" s="1348"/>
      <c r="AR52" s="1348"/>
      <c r="AS52" s="1348"/>
      <c r="AT52" s="1348"/>
      <c r="AU52" s="1348"/>
      <c r="AV52" s="1348"/>
      <c r="AW52" s="1348"/>
      <c r="AX52" s="1348"/>
      <c r="AY52" s="1349"/>
    </row>
    <row r="53" spans="1:63" ht="26.2" customHeight="1" x14ac:dyDescent="0.15">
      <c r="A53" s="4"/>
      <c r="B53" s="567"/>
      <c r="C53" s="568"/>
      <c r="D53" s="1373" t="s">
        <v>838</v>
      </c>
      <c r="E53" s="1374"/>
      <c r="F53" s="1374"/>
      <c r="G53" s="1375"/>
      <c r="H53" s="625" t="s">
        <v>56</v>
      </c>
      <c r="I53" s="1353"/>
      <c r="J53" s="1353"/>
      <c r="K53" s="1353"/>
      <c r="L53" s="1353"/>
      <c r="M53" s="1353"/>
      <c r="N53" s="1353"/>
      <c r="O53" s="1353"/>
      <c r="P53" s="1353"/>
      <c r="Q53" s="1353"/>
      <c r="R53" s="1353"/>
      <c r="S53" s="1353"/>
      <c r="T53" s="1353"/>
      <c r="U53" s="1353"/>
      <c r="V53" s="1353"/>
      <c r="W53" s="1353"/>
      <c r="X53" s="1353"/>
      <c r="Y53" s="1353"/>
      <c r="Z53" s="1353"/>
      <c r="AA53" s="1353"/>
      <c r="AB53" s="1353"/>
      <c r="AC53" s="1353"/>
      <c r="AD53" s="1353"/>
      <c r="AE53" s="1353"/>
      <c r="AF53" s="1353"/>
      <c r="AG53" s="1354"/>
      <c r="AH53" s="1347"/>
      <c r="AI53" s="1348"/>
      <c r="AJ53" s="1348"/>
      <c r="AK53" s="1348"/>
      <c r="AL53" s="1348"/>
      <c r="AM53" s="1348"/>
      <c r="AN53" s="1348"/>
      <c r="AO53" s="1348"/>
      <c r="AP53" s="1348"/>
      <c r="AQ53" s="1348"/>
      <c r="AR53" s="1348"/>
      <c r="AS53" s="1348"/>
      <c r="AT53" s="1348"/>
      <c r="AU53" s="1348"/>
      <c r="AV53" s="1348"/>
      <c r="AW53" s="1348"/>
      <c r="AX53" s="1348"/>
      <c r="AY53" s="1349"/>
    </row>
    <row r="54" spans="1:63" ht="26.2" customHeight="1" x14ac:dyDescent="0.15">
      <c r="A54" s="4"/>
      <c r="B54" s="569"/>
      <c r="C54" s="570"/>
      <c r="D54" s="1355" t="s">
        <v>838</v>
      </c>
      <c r="E54" s="1356"/>
      <c r="F54" s="1356"/>
      <c r="G54" s="1357"/>
      <c r="H54" s="593" t="s">
        <v>57</v>
      </c>
      <c r="I54" s="1358"/>
      <c r="J54" s="1358"/>
      <c r="K54" s="1358"/>
      <c r="L54" s="1358"/>
      <c r="M54" s="1358"/>
      <c r="N54" s="1358"/>
      <c r="O54" s="1358"/>
      <c r="P54" s="1358"/>
      <c r="Q54" s="1358"/>
      <c r="R54" s="1358"/>
      <c r="S54" s="1358"/>
      <c r="T54" s="1358"/>
      <c r="U54" s="1358"/>
      <c r="V54" s="1358"/>
      <c r="W54" s="1358"/>
      <c r="X54" s="1358"/>
      <c r="Y54" s="1358"/>
      <c r="Z54" s="1358"/>
      <c r="AA54" s="1358"/>
      <c r="AB54" s="1358"/>
      <c r="AC54" s="1358"/>
      <c r="AD54" s="1358"/>
      <c r="AE54" s="1358"/>
      <c r="AF54" s="1358"/>
      <c r="AG54" s="1359"/>
      <c r="AH54" s="1350"/>
      <c r="AI54" s="1351"/>
      <c r="AJ54" s="1351"/>
      <c r="AK54" s="1351"/>
      <c r="AL54" s="1351"/>
      <c r="AM54" s="1351"/>
      <c r="AN54" s="1351"/>
      <c r="AO54" s="1351"/>
      <c r="AP54" s="1351"/>
      <c r="AQ54" s="1351"/>
      <c r="AR54" s="1351"/>
      <c r="AS54" s="1351"/>
      <c r="AT54" s="1351"/>
      <c r="AU54" s="1351"/>
      <c r="AV54" s="1351"/>
      <c r="AW54" s="1351"/>
      <c r="AX54" s="1351"/>
      <c r="AY54" s="1352"/>
    </row>
    <row r="55" spans="1:63" ht="26.2" customHeight="1" x14ac:dyDescent="0.15">
      <c r="A55" s="4"/>
      <c r="B55" s="565" t="s">
        <v>58</v>
      </c>
      <c r="C55" s="566"/>
      <c r="D55" s="610" t="s">
        <v>838</v>
      </c>
      <c r="E55" s="1360"/>
      <c r="F55" s="1360"/>
      <c r="G55" s="1361"/>
      <c r="H55" s="574" t="s">
        <v>59</v>
      </c>
      <c r="I55" s="1342"/>
      <c r="J55" s="1342"/>
      <c r="K55" s="1342"/>
      <c r="L55" s="1342"/>
      <c r="M55" s="1342"/>
      <c r="N55" s="1342"/>
      <c r="O55" s="1342"/>
      <c r="P55" s="1342"/>
      <c r="Q55" s="1342"/>
      <c r="R55" s="1342"/>
      <c r="S55" s="1342"/>
      <c r="T55" s="1342"/>
      <c r="U55" s="1342"/>
      <c r="V55" s="1342"/>
      <c r="W55" s="1342"/>
      <c r="X55" s="1342"/>
      <c r="Y55" s="1342"/>
      <c r="Z55" s="1342"/>
      <c r="AA55" s="1342"/>
      <c r="AB55" s="1342"/>
      <c r="AC55" s="1342"/>
      <c r="AD55" s="1342"/>
      <c r="AE55" s="1342"/>
      <c r="AF55" s="1342"/>
      <c r="AG55" s="1343"/>
      <c r="AH55" s="1344" t="s">
        <v>1325</v>
      </c>
      <c r="AI55" s="1345"/>
      <c r="AJ55" s="1345"/>
      <c r="AK55" s="1345"/>
      <c r="AL55" s="1345"/>
      <c r="AM55" s="1345"/>
      <c r="AN55" s="1345"/>
      <c r="AO55" s="1345"/>
      <c r="AP55" s="1345"/>
      <c r="AQ55" s="1345"/>
      <c r="AR55" s="1345"/>
      <c r="AS55" s="1345"/>
      <c r="AT55" s="1345"/>
      <c r="AU55" s="1345"/>
      <c r="AV55" s="1345"/>
      <c r="AW55" s="1345"/>
      <c r="AX55" s="1345"/>
      <c r="AY55" s="1346"/>
    </row>
    <row r="56" spans="1:63" ht="26.2" customHeight="1" x14ac:dyDescent="0.15">
      <c r="A56" s="4"/>
      <c r="B56" s="567"/>
      <c r="C56" s="568"/>
      <c r="D56" s="627" t="s">
        <v>838</v>
      </c>
      <c r="E56" s="1371"/>
      <c r="F56" s="1371"/>
      <c r="G56" s="1372"/>
      <c r="H56" s="625" t="s">
        <v>60</v>
      </c>
      <c r="I56" s="1353"/>
      <c r="J56" s="1353"/>
      <c r="K56" s="1353"/>
      <c r="L56" s="1353"/>
      <c r="M56" s="1353"/>
      <c r="N56" s="1353"/>
      <c r="O56" s="1353"/>
      <c r="P56" s="1353"/>
      <c r="Q56" s="1353"/>
      <c r="R56" s="1353"/>
      <c r="S56" s="1353"/>
      <c r="T56" s="1353"/>
      <c r="U56" s="1353"/>
      <c r="V56" s="1353"/>
      <c r="W56" s="1353"/>
      <c r="X56" s="1353"/>
      <c r="Y56" s="1353"/>
      <c r="Z56" s="1353"/>
      <c r="AA56" s="1353"/>
      <c r="AB56" s="1353"/>
      <c r="AC56" s="1353"/>
      <c r="AD56" s="1353"/>
      <c r="AE56" s="1353"/>
      <c r="AF56" s="1353"/>
      <c r="AG56" s="1354"/>
      <c r="AH56" s="1347"/>
      <c r="AI56" s="1348"/>
      <c r="AJ56" s="1348"/>
      <c r="AK56" s="1348"/>
      <c r="AL56" s="1348"/>
      <c r="AM56" s="1348"/>
      <c r="AN56" s="1348"/>
      <c r="AO56" s="1348"/>
      <c r="AP56" s="1348"/>
      <c r="AQ56" s="1348"/>
      <c r="AR56" s="1348"/>
      <c r="AS56" s="1348"/>
      <c r="AT56" s="1348"/>
      <c r="AU56" s="1348"/>
      <c r="AV56" s="1348"/>
      <c r="AW56" s="1348"/>
      <c r="AX56" s="1348"/>
      <c r="AY56" s="1349"/>
    </row>
    <row r="57" spans="1:63" ht="26.2" customHeight="1" x14ac:dyDescent="0.15">
      <c r="A57" s="4"/>
      <c r="B57" s="567"/>
      <c r="C57" s="568"/>
      <c r="D57" s="627" t="s">
        <v>840</v>
      </c>
      <c r="E57" s="1371"/>
      <c r="F57" s="1371"/>
      <c r="G57" s="1372"/>
      <c r="H57" s="625" t="s">
        <v>741</v>
      </c>
      <c r="I57" s="1353"/>
      <c r="J57" s="1353"/>
      <c r="K57" s="1353"/>
      <c r="L57" s="1353"/>
      <c r="M57" s="1353"/>
      <c r="N57" s="1353"/>
      <c r="O57" s="1353"/>
      <c r="P57" s="1353"/>
      <c r="Q57" s="1353"/>
      <c r="R57" s="1353"/>
      <c r="S57" s="1353"/>
      <c r="T57" s="1353"/>
      <c r="U57" s="1353"/>
      <c r="V57" s="1353"/>
      <c r="W57" s="1353"/>
      <c r="X57" s="1353"/>
      <c r="Y57" s="1353"/>
      <c r="Z57" s="1353"/>
      <c r="AA57" s="1353"/>
      <c r="AB57" s="1353"/>
      <c r="AC57" s="1353"/>
      <c r="AD57" s="1353"/>
      <c r="AE57" s="1353"/>
      <c r="AF57" s="1353"/>
      <c r="AG57" s="1354"/>
      <c r="AH57" s="1347"/>
      <c r="AI57" s="1348"/>
      <c r="AJ57" s="1348"/>
      <c r="AK57" s="1348"/>
      <c r="AL57" s="1348"/>
      <c r="AM57" s="1348"/>
      <c r="AN57" s="1348"/>
      <c r="AO57" s="1348"/>
      <c r="AP57" s="1348"/>
      <c r="AQ57" s="1348"/>
      <c r="AR57" s="1348"/>
      <c r="AS57" s="1348"/>
      <c r="AT57" s="1348"/>
      <c r="AU57" s="1348"/>
      <c r="AV57" s="1348"/>
      <c r="AW57" s="1348"/>
      <c r="AX57" s="1348"/>
      <c r="AY57" s="1349"/>
    </row>
    <row r="58" spans="1:63" ht="26.2" customHeight="1" x14ac:dyDescent="0.15">
      <c r="A58" s="4"/>
      <c r="B58" s="567"/>
      <c r="C58" s="568"/>
      <c r="D58" s="1373" t="s">
        <v>964</v>
      </c>
      <c r="E58" s="2226"/>
      <c r="F58" s="2226"/>
      <c r="G58" s="2227"/>
      <c r="H58" s="631" t="s">
        <v>61</v>
      </c>
      <c r="I58" s="632"/>
      <c r="J58" s="632"/>
      <c r="K58" s="632"/>
      <c r="L58" s="632"/>
      <c r="M58" s="632"/>
      <c r="N58" s="632"/>
      <c r="O58" s="632"/>
      <c r="P58" s="632"/>
      <c r="Q58" s="632"/>
      <c r="R58" s="632"/>
      <c r="S58" s="632"/>
      <c r="T58" s="632"/>
      <c r="U58" s="632"/>
      <c r="V58" s="632"/>
      <c r="W58" s="632"/>
      <c r="X58" s="632"/>
      <c r="Y58" s="632"/>
      <c r="Z58" s="632"/>
      <c r="AA58" s="632"/>
      <c r="AB58" s="632"/>
      <c r="AC58" s="632"/>
      <c r="AD58" s="632"/>
      <c r="AE58" s="632"/>
      <c r="AF58" s="632"/>
      <c r="AG58" s="633"/>
      <c r="AH58" s="1347"/>
      <c r="AI58" s="1348"/>
      <c r="AJ58" s="1348"/>
      <c r="AK58" s="1348"/>
      <c r="AL58" s="1348"/>
      <c r="AM58" s="1348"/>
      <c r="AN58" s="1348"/>
      <c r="AO58" s="1348"/>
      <c r="AP58" s="1348"/>
      <c r="AQ58" s="1348"/>
      <c r="AR58" s="1348"/>
      <c r="AS58" s="1348"/>
      <c r="AT58" s="1348"/>
      <c r="AU58" s="1348"/>
      <c r="AV58" s="1348"/>
      <c r="AW58" s="1348"/>
      <c r="AX58" s="1348"/>
      <c r="AY58" s="1349"/>
      <c r="BK58" t="s">
        <v>1326</v>
      </c>
    </row>
    <row r="59" spans="1:63" ht="26.2" customHeight="1" x14ac:dyDescent="0.15">
      <c r="A59" s="4"/>
      <c r="B59" s="567"/>
      <c r="C59" s="568"/>
      <c r="D59" s="1376"/>
      <c r="E59" s="1793"/>
      <c r="F59" s="1793"/>
      <c r="G59" s="1794"/>
      <c r="H59" s="637" t="s">
        <v>62</v>
      </c>
      <c r="I59" s="638"/>
      <c r="J59" s="638"/>
      <c r="K59" s="638"/>
      <c r="L59" s="638"/>
      <c r="M59" s="638"/>
      <c r="N59" s="638"/>
      <c r="O59" s="638"/>
      <c r="P59" s="638"/>
      <c r="Q59" s="638"/>
      <c r="R59" s="638"/>
      <c r="S59" s="638"/>
      <c r="T59" s="638"/>
      <c r="U59" s="638"/>
      <c r="V59" s="1379" t="s">
        <v>1327</v>
      </c>
      <c r="W59" s="1379"/>
      <c r="X59" s="1379"/>
      <c r="Y59" s="1379"/>
      <c r="Z59" s="1379"/>
      <c r="AA59" s="1379"/>
      <c r="AB59" s="1379"/>
      <c r="AC59" s="1379"/>
      <c r="AD59" s="1379"/>
      <c r="AE59" s="1379"/>
      <c r="AF59" s="1379"/>
      <c r="AG59" s="1380"/>
      <c r="AH59" s="1347"/>
      <c r="AI59" s="1348"/>
      <c r="AJ59" s="1348"/>
      <c r="AK59" s="1348"/>
      <c r="AL59" s="1348"/>
      <c r="AM59" s="1348"/>
      <c r="AN59" s="1348"/>
      <c r="AO59" s="1348"/>
      <c r="AP59" s="1348"/>
      <c r="AQ59" s="1348"/>
      <c r="AR59" s="1348"/>
      <c r="AS59" s="1348"/>
      <c r="AT59" s="1348"/>
      <c r="AU59" s="1348"/>
      <c r="AV59" s="1348"/>
      <c r="AW59" s="1348"/>
      <c r="AX59" s="1348"/>
      <c r="AY59" s="1349"/>
    </row>
    <row r="60" spans="1:63" ht="26.2" customHeight="1" x14ac:dyDescent="0.15">
      <c r="A60" s="4"/>
      <c r="B60" s="569"/>
      <c r="C60" s="570"/>
      <c r="D60" s="1355" t="s">
        <v>964</v>
      </c>
      <c r="E60" s="1356"/>
      <c r="F60" s="1356"/>
      <c r="G60" s="1357"/>
      <c r="H60" s="593" t="s">
        <v>63</v>
      </c>
      <c r="I60" s="1358"/>
      <c r="J60" s="1358"/>
      <c r="K60" s="1358"/>
      <c r="L60" s="1358"/>
      <c r="M60" s="1358"/>
      <c r="N60" s="1358"/>
      <c r="O60" s="1358"/>
      <c r="P60" s="1358"/>
      <c r="Q60" s="1358"/>
      <c r="R60" s="1358"/>
      <c r="S60" s="1358"/>
      <c r="T60" s="1358"/>
      <c r="U60" s="1358"/>
      <c r="V60" s="1358"/>
      <c r="W60" s="1358"/>
      <c r="X60" s="1358"/>
      <c r="Y60" s="1358"/>
      <c r="Z60" s="1358"/>
      <c r="AA60" s="1358"/>
      <c r="AB60" s="1358"/>
      <c r="AC60" s="1358"/>
      <c r="AD60" s="1358"/>
      <c r="AE60" s="1358"/>
      <c r="AF60" s="1358"/>
      <c r="AG60" s="1359"/>
      <c r="AH60" s="1350"/>
      <c r="AI60" s="1351"/>
      <c r="AJ60" s="1351"/>
      <c r="AK60" s="1351"/>
      <c r="AL60" s="1351"/>
      <c r="AM60" s="1351"/>
      <c r="AN60" s="1351"/>
      <c r="AO60" s="1351"/>
      <c r="AP60" s="1351"/>
      <c r="AQ60" s="1351"/>
      <c r="AR60" s="1351"/>
      <c r="AS60" s="1351"/>
      <c r="AT60" s="1351"/>
      <c r="AU60" s="1351"/>
      <c r="AV60" s="1351"/>
      <c r="AW60" s="1351"/>
      <c r="AX60" s="1351"/>
      <c r="AY60" s="1352"/>
    </row>
    <row r="61" spans="1:63" ht="141.75" customHeight="1" thickBot="1" x14ac:dyDescent="0.2">
      <c r="A61" s="4"/>
      <c r="B61" s="659" t="s">
        <v>64</v>
      </c>
      <c r="C61" s="660"/>
      <c r="D61" s="2231" t="s">
        <v>1328</v>
      </c>
      <c r="E61" s="2232"/>
      <c r="F61" s="2232"/>
      <c r="G61" s="2232"/>
      <c r="H61" s="2232"/>
      <c r="I61" s="2232"/>
      <c r="J61" s="2232"/>
      <c r="K61" s="2232"/>
      <c r="L61" s="2232"/>
      <c r="M61" s="2232"/>
      <c r="N61" s="2232"/>
      <c r="O61" s="2232"/>
      <c r="P61" s="2232"/>
      <c r="Q61" s="2232"/>
      <c r="R61" s="2232"/>
      <c r="S61" s="2232"/>
      <c r="T61" s="2232"/>
      <c r="U61" s="2232"/>
      <c r="V61" s="2232"/>
      <c r="W61" s="2232"/>
      <c r="X61" s="2232"/>
      <c r="Y61" s="2232"/>
      <c r="Z61" s="2232"/>
      <c r="AA61" s="2232"/>
      <c r="AB61" s="2232"/>
      <c r="AC61" s="2232"/>
      <c r="AD61" s="2232"/>
      <c r="AE61" s="2232"/>
      <c r="AF61" s="2232"/>
      <c r="AG61" s="2232"/>
      <c r="AH61" s="2232"/>
      <c r="AI61" s="2232"/>
      <c r="AJ61" s="2232"/>
      <c r="AK61" s="2232"/>
      <c r="AL61" s="2232"/>
      <c r="AM61" s="2232"/>
      <c r="AN61" s="2232"/>
      <c r="AO61" s="2232"/>
      <c r="AP61" s="2232"/>
      <c r="AQ61" s="2232"/>
      <c r="AR61" s="2232"/>
      <c r="AS61" s="2232"/>
      <c r="AT61" s="2232"/>
      <c r="AU61" s="2232"/>
      <c r="AV61" s="2232"/>
      <c r="AW61" s="2232"/>
      <c r="AX61" s="2232"/>
      <c r="AY61" s="2233"/>
      <c r="BK61" t="s">
        <v>1326</v>
      </c>
    </row>
    <row r="62" spans="1:63" ht="20.95" hidden="1" customHeight="1" x14ac:dyDescent="0.15">
      <c r="A62" s="4"/>
      <c r="B62" s="7"/>
      <c r="C62" s="8"/>
      <c r="D62" s="553" t="s">
        <v>65</v>
      </c>
      <c r="E62" s="554"/>
      <c r="F62" s="554"/>
      <c r="G62" s="554"/>
      <c r="H62" s="554"/>
      <c r="I62" s="554"/>
      <c r="J62" s="554"/>
      <c r="K62" s="554"/>
      <c r="L62" s="554"/>
      <c r="M62" s="554"/>
      <c r="N62" s="554"/>
      <c r="O62" s="554"/>
      <c r="P62" s="554"/>
      <c r="Q62" s="554"/>
      <c r="R62" s="554"/>
      <c r="S62" s="554"/>
      <c r="T62" s="554"/>
      <c r="U62" s="554"/>
      <c r="V62" s="554"/>
      <c r="W62" s="554"/>
      <c r="X62" s="554"/>
      <c r="Y62" s="554"/>
      <c r="Z62" s="554"/>
      <c r="AA62" s="554"/>
      <c r="AB62" s="554"/>
      <c r="AC62" s="554"/>
      <c r="AD62" s="554"/>
      <c r="AE62" s="554"/>
      <c r="AF62" s="554"/>
      <c r="AG62" s="554"/>
      <c r="AH62" s="554"/>
      <c r="AI62" s="554"/>
      <c r="AJ62" s="554"/>
      <c r="AK62" s="554"/>
      <c r="AL62" s="554"/>
      <c r="AM62" s="554"/>
      <c r="AN62" s="554"/>
      <c r="AO62" s="554"/>
      <c r="AP62" s="554"/>
      <c r="AQ62" s="554"/>
      <c r="AR62" s="554"/>
      <c r="AS62" s="554"/>
      <c r="AT62" s="554"/>
      <c r="AU62" s="554"/>
      <c r="AV62" s="554"/>
      <c r="AW62" s="554"/>
      <c r="AX62" s="554"/>
      <c r="AY62" s="555"/>
    </row>
    <row r="63" spans="1:63" ht="97.55" hidden="1" customHeight="1" x14ac:dyDescent="0.15">
      <c r="A63" s="4"/>
      <c r="B63" s="7"/>
      <c r="C63" s="8"/>
      <c r="D63" s="664" t="s">
        <v>66</v>
      </c>
      <c r="E63" s="665"/>
      <c r="F63" s="665"/>
      <c r="G63" s="665"/>
      <c r="H63" s="665"/>
      <c r="I63" s="665"/>
      <c r="J63" s="665"/>
      <c r="K63" s="665"/>
      <c r="L63" s="665"/>
      <c r="M63" s="665"/>
      <c r="N63" s="665"/>
      <c r="O63" s="665"/>
      <c r="P63" s="665"/>
      <c r="Q63" s="665"/>
      <c r="R63" s="665"/>
      <c r="S63" s="665"/>
      <c r="T63" s="665"/>
      <c r="U63" s="665"/>
      <c r="V63" s="665"/>
      <c r="W63" s="665"/>
      <c r="X63" s="665"/>
      <c r="Y63" s="665"/>
      <c r="Z63" s="665"/>
      <c r="AA63" s="665"/>
      <c r="AB63" s="665"/>
      <c r="AC63" s="665"/>
      <c r="AD63" s="665"/>
      <c r="AE63" s="665"/>
      <c r="AF63" s="665"/>
      <c r="AG63" s="665"/>
      <c r="AH63" s="665"/>
      <c r="AI63" s="665"/>
      <c r="AJ63" s="665"/>
      <c r="AK63" s="665"/>
      <c r="AL63" s="665"/>
      <c r="AM63" s="665"/>
      <c r="AN63" s="665"/>
      <c r="AO63" s="665"/>
      <c r="AP63" s="665"/>
      <c r="AQ63" s="665"/>
      <c r="AR63" s="665"/>
      <c r="AS63" s="665"/>
      <c r="AT63" s="665"/>
      <c r="AU63" s="665"/>
      <c r="AV63" s="665"/>
      <c r="AW63" s="665"/>
      <c r="AX63" s="665"/>
      <c r="AY63" s="666"/>
    </row>
    <row r="64" spans="1:63" ht="119.8" hidden="1" customHeight="1" x14ac:dyDescent="0.15">
      <c r="A64" s="4"/>
      <c r="B64" s="7"/>
      <c r="C64" s="8"/>
      <c r="D64" s="667" t="s">
        <v>67</v>
      </c>
      <c r="E64" s="668"/>
      <c r="F64" s="668"/>
      <c r="G64" s="668"/>
      <c r="H64" s="668"/>
      <c r="I64" s="668"/>
      <c r="J64" s="668"/>
      <c r="K64" s="668"/>
      <c r="L64" s="668"/>
      <c r="M64" s="668"/>
      <c r="N64" s="668"/>
      <c r="O64" s="668"/>
      <c r="P64" s="668"/>
      <c r="Q64" s="668"/>
      <c r="R64" s="668"/>
      <c r="S64" s="668"/>
      <c r="T64" s="668"/>
      <c r="U64" s="668"/>
      <c r="V64" s="668"/>
      <c r="W64" s="668"/>
      <c r="X64" s="668"/>
      <c r="Y64" s="668"/>
      <c r="Z64" s="668"/>
      <c r="AA64" s="668"/>
      <c r="AB64" s="668"/>
      <c r="AC64" s="668"/>
      <c r="AD64" s="668"/>
      <c r="AE64" s="668"/>
      <c r="AF64" s="668"/>
      <c r="AG64" s="668"/>
      <c r="AH64" s="668"/>
      <c r="AI64" s="668"/>
      <c r="AJ64" s="668"/>
      <c r="AK64" s="668"/>
      <c r="AL64" s="668"/>
      <c r="AM64" s="668"/>
      <c r="AN64" s="668"/>
      <c r="AO64" s="668"/>
      <c r="AP64" s="668"/>
      <c r="AQ64" s="668"/>
      <c r="AR64" s="668"/>
      <c r="AS64" s="668"/>
      <c r="AT64" s="668"/>
      <c r="AU64" s="668"/>
      <c r="AV64" s="668"/>
      <c r="AW64" s="668"/>
      <c r="AX64" s="668"/>
      <c r="AY64" s="669"/>
    </row>
    <row r="65" spans="1:63" ht="20.95" customHeight="1" x14ac:dyDescent="0.15">
      <c r="A65" s="4"/>
      <c r="B65" s="670" t="s">
        <v>68</v>
      </c>
      <c r="C65" s="554"/>
      <c r="D65" s="554"/>
      <c r="E65" s="554"/>
      <c r="F65" s="554"/>
      <c r="G65" s="554"/>
      <c r="H65" s="554"/>
      <c r="I65" s="554"/>
      <c r="J65" s="554"/>
      <c r="K65" s="554"/>
      <c r="L65" s="554"/>
      <c r="M65" s="554"/>
      <c r="N65" s="554"/>
      <c r="O65" s="554"/>
      <c r="P65" s="554"/>
      <c r="Q65" s="554"/>
      <c r="R65" s="554"/>
      <c r="S65" s="554"/>
      <c r="T65" s="554"/>
      <c r="U65" s="554"/>
      <c r="V65" s="554"/>
      <c r="W65" s="554"/>
      <c r="X65" s="554"/>
      <c r="Y65" s="554"/>
      <c r="Z65" s="554"/>
      <c r="AA65" s="554"/>
      <c r="AB65" s="554"/>
      <c r="AC65" s="554"/>
      <c r="AD65" s="554"/>
      <c r="AE65" s="554"/>
      <c r="AF65" s="554"/>
      <c r="AG65" s="554"/>
      <c r="AH65" s="554"/>
      <c r="AI65" s="554"/>
      <c r="AJ65" s="554"/>
      <c r="AK65" s="554"/>
      <c r="AL65" s="554"/>
      <c r="AM65" s="554"/>
      <c r="AN65" s="554"/>
      <c r="AO65" s="554"/>
      <c r="AP65" s="554"/>
      <c r="AQ65" s="554"/>
      <c r="AR65" s="554"/>
      <c r="AS65" s="554"/>
      <c r="AT65" s="554"/>
      <c r="AU65" s="554"/>
      <c r="AV65" s="554"/>
      <c r="AW65" s="554"/>
      <c r="AX65" s="554"/>
      <c r="AY65" s="555"/>
    </row>
    <row r="66" spans="1:63" ht="68.25" customHeight="1" x14ac:dyDescent="0.15">
      <c r="A66" s="9"/>
      <c r="B66" s="641" t="s">
        <v>837</v>
      </c>
      <c r="C66" s="1381"/>
      <c r="D66" s="1381"/>
      <c r="E66" s="1381"/>
      <c r="F66" s="1382"/>
      <c r="G66" s="1383" t="s">
        <v>1329</v>
      </c>
      <c r="H66" s="1384"/>
      <c r="I66" s="1384"/>
      <c r="J66" s="1384"/>
      <c r="K66" s="1384"/>
      <c r="L66" s="1384"/>
      <c r="M66" s="1384"/>
      <c r="N66" s="1384"/>
      <c r="O66" s="1384"/>
      <c r="P66" s="1384"/>
      <c r="Q66" s="1384"/>
      <c r="R66" s="1384"/>
      <c r="S66" s="1384"/>
      <c r="T66" s="1384"/>
      <c r="U66" s="1384"/>
      <c r="V66" s="1384"/>
      <c r="W66" s="1384"/>
      <c r="X66" s="1384"/>
      <c r="Y66" s="1384"/>
      <c r="Z66" s="1384"/>
      <c r="AA66" s="1384"/>
      <c r="AB66" s="1384"/>
      <c r="AC66" s="1384"/>
      <c r="AD66" s="1384"/>
      <c r="AE66" s="1384"/>
      <c r="AF66" s="1384"/>
      <c r="AG66" s="1384"/>
      <c r="AH66" s="1384"/>
      <c r="AI66" s="1384"/>
      <c r="AJ66" s="1384"/>
      <c r="AK66" s="1384"/>
      <c r="AL66" s="1384"/>
      <c r="AM66" s="1384"/>
      <c r="AN66" s="1384"/>
      <c r="AO66" s="1384"/>
      <c r="AP66" s="1384"/>
      <c r="AQ66" s="1384"/>
      <c r="AR66" s="1384"/>
      <c r="AS66" s="1384"/>
      <c r="AT66" s="1384"/>
      <c r="AU66" s="1384"/>
      <c r="AV66" s="1384"/>
      <c r="AW66" s="1384"/>
      <c r="AX66" s="1384"/>
      <c r="AY66" s="1385"/>
    </row>
    <row r="67" spans="1:63" ht="18.350000000000001" customHeight="1" x14ac:dyDescent="0.15">
      <c r="A67" s="9"/>
      <c r="B67" s="647" t="s">
        <v>69</v>
      </c>
      <c r="C67" s="648"/>
      <c r="D67" s="648"/>
      <c r="E67" s="648"/>
      <c r="F67" s="648"/>
      <c r="G67" s="648"/>
      <c r="H67" s="648"/>
      <c r="I67" s="648"/>
      <c r="J67" s="648"/>
      <c r="K67" s="648"/>
      <c r="L67" s="648"/>
      <c r="M67" s="648"/>
      <c r="N67" s="648"/>
      <c r="O67" s="648"/>
      <c r="P67" s="648"/>
      <c r="Q67" s="648"/>
      <c r="R67" s="648"/>
      <c r="S67" s="648"/>
      <c r="T67" s="648"/>
      <c r="U67" s="648"/>
      <c r="V67" s="648"/>
      <c r="W67" s="648"/>
      <c r="X67" s="648"/>
      <c r="Y67" s="648"/>
      <c r="Z67" s="648"/>
      <c r="AA67" s="648"/>
      <c r="AB67" s="648"/>
      <c r="AC67" s="648"/>
      <c r="AD67" s="648"/>
      <c r="AE67" s="648"/>
      <c r="AF67" s="648"/>
      <c r="AG67" s="648"/>
      <c r="AH67" s="648"/>
      <c r="AI67" s="648"/>
      <c r="AJ67" s="648"/>
      <c r="AK67" s="648"/>
      <c r="AL67" s="648"/>
      <c r="AM67" s="648"/>
      <c r="AN67" s="648"/>
      <c r="AO67" s="648"/>
      <c r="AP67" s="648"/>
      <c r="AQ67" s="648"/>
      <c r="AR67" s="648"/>
      <c r="AS67" s="648"/>
      <c r="AT67" s="648"/>
      <c r="AU67" s="648"/>
      <c r="AV67" s="648"/>
      <c r="AW67" s="648"/>
      <c r="AX67" s="648"/>
      <c r="AY67" s="649"/>
    </row>
    <row r="68" spans="1:63" ht="211.6" customHeight="1" thickBot="1" x14ac:dyDescent="0.2">
      <c r="A68" s="9"/>
      <c r="B68" s="1386" t="s">
        <v>846</v>
      </c>
      <c r="C68" s="651"/>
      <c r="D68" s="651"/>
      <c r="E68" s="651"/>
      <c r="F68" s="652"/>
      <c r="G68" s="2228" t="s">
        <v>1330</v>
      </c>
      <c r="H68" s="2229"/>
      <c r="I68" s="2229"/>
      <c r="J68" s="2229"/>
      <c r="K68" s="2229"/>
      <c r="L68" s="2229"/>
      <c r="M68" s="2229"/>
      <c r="N68" s="2229"/>
      <c r="O68" s="2229"/>
      <c r="P68" s="2229"/>
      <c r="Q68" s="2229"/>
      <c r="R68" s="2229"/>
      <c r="S68" s="2229"/>
      <c r="T68" s="2229"/>
      <c r="U68" s="2229"/>
      <c r="V68" s="2229"/>
      <c r="W68" s="2229"/>
      <c r="X68" s="2229"/>
      <c r="Y68" s="2229"/>
      <c r="Z68" s="2229"/>
      <c r="AA68" s="2229"/>
      <c r="AB68" s="2229"/>
      <c r="AC68" s="2229"/>
      <c r="AD68" s="2229"/>
      <c r="AE68" s="2229"/>
      <c r="AF68" s="2229"/>
      <c r="AG68" s="2229"/>
      <c r="AH68" s="2229"/>
      <c r="AI68" s="2229"/>
      <c r="AJ68" s="2229"/>
      <c r="AK68" s="2229"/>
      <c r="AL68" s="2229"/>
      <c r="AM68" s="2229"/>
      <c r="AN68" s="2229"/>
      <c r="AO68" s="2229"/>
      <c r="AP68" s="2229"/>
      <c r="AQ68" s="2229"/>
      <c r="AR68" s="2229"/>
      <c r="AS68" s="2229"/>
      <c r="AT68" s="2229"/>
      <c r="AU68" s="2229"/>
      <c r="AV68" s="2229"/>
      <c r="AW68" s="2229"/>
      <c r="AX68" s="2229"/>
      <c r="AY68" s="2230"/>
      <c r="AZ68" t="s">
        <v>1331</v>
      </c>
    </row>
    <row r="69" spans="1:63" ht="19.649999999999999" customHeight="1" x14ac:dyDescent="0.15">
      <c r="A69" s="9"/>
      <c r="B69" s="656" t="s">
        <v>70</v>
      </c>
      <c r="C69" s="657"/>
      <c r="D69" s="657"/>
      <c r="E69" s="657"/>
      <c r="F69" s="657"/>
      <c r="G69" s="657"/>
      <c r="H69" s="657"/>
      <c r="I69" s="657"/>
      <c r="J69" s="657"/>
      <c r="K69" s="657"/>
      <c r="L69" s="657"/>
      <c r="M69" s="657"/>
      <c r="N69" s="657"/>
      <c r="O69" s="657"/>
      <c r="P69" s="657"/>
      <c r="Q69" s="657"/>
      <c r="R69" s="657"/>
      <c r="S69" s="657"/>
      <c r="T69" s="657"/>
      <c r="U69" s="657"/>
      <c r="V69" s="657"/>
      <c r="W69" s="657"/>
      <c r="X69" s="657"/>
      <c r="Y69" s="657"/>
      <c r="Z69" s="657"/>
      <c r="AA69" s="657"/>
      <c r="AB69" s="657"/>
      <c r="AC69" s="657"/>
      <c r="AD69" s="657"/>
      <c r="AE69" s="657"/>
      <c r="AF69" s="657"/>
      <c r="AG69" s="657"/>
      <c r="AH69" s="657"/>
      <c r="AI69" s="657"/>
      <c r="AJ69" s="657"/>
      <c r="AK69" s="657"/>
      <c r="AL69" s="657"/>
      <c r="AM69" s="657"/>
      <c r="AN69" s="657"/>
      <c r="AO69" s="657"/>
      <c r="AP69" s="657"/>
      <c r="AQ69" s="657"/>
      <c r="AR69" s="657"/>
      <c r="AS69" s="657"/>
      <c r="AT69" s="657"/>
      <c r="AU69" s="657"/>
      <c r="AV69" s="657"/>
      <c r="AW69" s="657"/>
      <c r="AX69" s="657"/>
      <c r="AY69" s="658"/>
      <c r="BK69" t="s">
        <v>1326</v>
      </c>
    </row>
    <row r="70" spans="1:63" ht="103.6" customHeight="1" thickBot="1" x14ac:dyDescent="0.2">
      <c r="A70" s="9"/>
      <c r="B70" s="671"/>
      <c r="C70" s="672"/>
      <c r="D70" s="672"/>
      <c r="E70" s="672"/>
      <c r="F70" s="672"/>
      <c r="G70" s="672"/>
      <c r="H70" s="672"/>
      <c r="I70" s="672"/>
      <c r="J70" s="672"/>
      <c r="K70" s="672"/>
      <c r="L70" s="672"/>
      <c r="M70" s="672"/>
      <c r="N70" s="672"/>
      <c r="O70" s="672"/>
      <c r="P70" s="672"/>
      <c r="Q70" s="672"/>
      <c r="R70" s="672"/>
      <c r="S70" s="672"/>
      <c r="T70" s="672"/>
      <c r="U70" s="672"/>
      <c r="V70" s="672"/>
      <c r="W70" s="672"/>
      <c r="X70" s="672"/>
      <c r="Y70" s="672"/>
      <c r="Z70" s="672"/>
      <c r="AA70" s="672"/>
      <c r="AB70" s="672"/>
      <c r="AC70" s="672"/>
      <c r="AD70" s="672"/>
      <c r="AE70" s="672"/>
      <c r="AF70" s="672"/>
      <c r="AG70" s="672"/>
      <c r="AH70" s="672"/>
      <c r="AI70" s="672"/>
      <c r="AJ70" s="672"/>
      <c r="AK70" s="672"/>
      <c r="AL70" s="672"/>
      <c r="AM70" s="672"/>
      <c r="AN70" s="672"/>
      <c r="AO70" s="672"/>
      <c r="AP70" s="672"/>
      <c r="AQ70" s="672"/>
      <c r="AR70" s="672"/>
      <c r="AS70" s="672"/>
      <c r="AT70" s="672"/>
      <c r="AU70" s="672"/>
      <c r="AV70" s="672"/>
      <c r="AW70" s="672"/>
      <c r="AX70" s="672"/>
      <c r="AY70" s="673"/>
    </row>
    <row r="71" spans="1:63" ht="19.649999999999999" customHeight="1" x14ac:dyDescent="0.15">
      <c r="A71" s="9"/>
      <c r="B71" s="674" t="s">
        <v>71</v>
      </c>
      <c r="C71" s="675"/>
      <c r="D71" s="675"/>
      <c r="E71" s="675"/>
      <c r="F71" s="675"/>
      <c r="G71" s="675"/>
      <c r="H71" s="675"/>
      <c r="I71" s="675"/>
      <c r="J71" s="675"/>
      <c r="K71" s="675"/>
      <c r="L71" s="675"/>
      <c r="M71" s="675"/>
      <c r="N71" s="675"/>
      <c r="O71" s="675"/>
      <c r="P71" s="675"/>
      <c r="Q71" s="675"/>
      <c r="R71" s="675"/>
      <c r="S71" s="675"/>
      <c r="T71" s="675"/>
      <c r="U71" s="675"/>
      <c r="V71" s="675"/>
      <c r="W71" s="675"/>
      <c r="X71" s="675"/>
      <c r="Y71" s="675"/>
      <c r="Z71" s="675"/>
      <c r="AA71" s="675"/>
      <c r="AB71" s="675"/>
      <c r="AC71" s="675"/>
      <c r="AD71" s="675"/>
      <c r="AE71" s="675"/>
      <c r="AF71" s="675"/>
      <c r="AG71" s="675"/>
      <c r="AH71" s="675"/>
      <c r="AI71" s="675"/>
      <c r="AJ71" s="675"/>
      <c r="AK71" s="675"/>
      <c r="AL71" s="675"/>
      <c r="AM71" s="675"/>
      <c r="AN71" s="675"/>
      <c r="AO71" s="675"/>
      <c r="AP71" s="675"/>
      <c r="AQ71" s="675"/>
      <c r="AR71" s="675"/>
      <c r="AS71" s="675"/>
      <c r="AT71" s="675"/>
      <c r="AU71" s="675"/>
      <c r="AV71" s="675"/>
      <c r="AW71" s="675"/>
      <c r="AX71" s="675"/>
      <c r="AY71" s="676"/>
    </row>
    <row r="72" spans="1:63" ht="20" customHeight="1" x14ac:dyDescent="0.15">
      <c r="A72" s="9"/>
      <c r="B72" s="10" t="s">
        <v>72</v>
      </c>
      <c r="C72" s="11"/>
      <c r="D72" s="11"/>
      <c r="E72" s="11"/>
      <c r="F72" s="11"/>
      <c r="G72" s="11"/>
      <c r="H72" s="11"/>
      <c r="I72" s="11"/>
      <c r="J72" s="11"/>
      <c r="K72" s="11"/>
      <c r="L72" s="12"/>
      <c r="M72" s="677"/>
      <c r="N72" s="678"/>
      <c r="O72" s="678"/>
      <c r="P72" s="678"/>
      <c r="Q72" s="678"/>
      <c r="R72" s="678"/>
      <c r="S72" s="678"/>
      <c r="T72" s="678"/>
      <c r="U72" s="678"/>
      <c r="V72" s="678"/>
      <c r="W72" s="678"/>
      <c r="X72" s="678"/>
      <c r="Y72" s="678"/>
      <c r="Z72" s="678"/>
      <c r="AA72" s="679"/>
      <c r="AB72" s="11" t="s">
        <v>73</v>
      </c>
      <c r="AC72" s="11"/>
      <c r="AD72" s="11"/>
      <c r="AE72" s="11"/>
      <c r="AF72" s="11"/>
      <c r="AG72" s="11"/>
      <c r="AH72" s="11"/>
      <c r="AI72" s="11"/>
      <c r="AJ72" s="11"/>
      <c r="AK72" s="12"/>
      <c r="AL72" s="2234" t="s">
        <v>1332</v>
      </c>
      <c r="AM72" s="2235"/>
      <c r="AN72" s="2235"/>
      <c r="AO72" s="2235"/>
      <c r="AP72" s="2235"/>
      <c r="AQ72" s="2235"/>
      <c r="AR72" s="2235"/>
      <c r="AS72" s="2235"/>
      <c r="AT72" s="2235"/>
      <c r="AU72" s="2235"/>
      <c r="AV72" s="2235"/>
      <c r="AW72" s="2235"/>
      <c r="AX72" s="2235"/>
      <c r="AY72" s="2236"/>
    </row>
    <row r="73" spans="1:63" ht="2.95" customHeight="1" x14ac:dyDescent="0.15">
      <c r="A73" s="4"/>
      <c r="B73" s="2"/>
      <c r="C73" s="2"/>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row>
    <row r="74" spans="1:63" ht="2.95" customHeight="1" thickBot="1" x14ac:dyDescent="0.2">
      <c r="A74" s="4"/>
      <c r="B74" s="3"/>
      <c r="C74" s="3"/>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row>
    <row r="75" spans="1:63" ht="385.55" customHeight="1" x14ac:dyDescent="0.15">
      <c r="A75" s="9"/>
      <c r="B75" s="682" t="s">
        <v>74</v>
      </c>
      <c r="C75" s="683"/>
      <c r="D75" s="683"/>
      <c r="E75" s="683"/>
      <c r="F75" s="683"/>
      <c r="G75" s="684"/>
      <c r="H75" s="15" t="s">
        <v>1333</v>
      </c>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16"/>
      <c r="AY75" s="17"/>
    </row>
    <row r="76" spans="1:63" ht="22.6" customHeight="1" x14ac:dyDescent="0.15">
      <c r="A76" s="4"/>
      <c r="B76" s="685"/>
      <c r="C76" s="686"/>
      <c r="D76" s="686"/>
      <c r="E76" s="686"/>
      <c r="F76" s="686"/>
      <c r="G76" s="687"/>
      <c r="H76" s="18"/>
      <c r="I76" s="19"/>
      <c r="J76" s="19"/>
      <c r="K76" s="19"/>
      <c r="L76" s="19"/>
      <c r="M76" s="19"/>
      <c r="N76" s="19"/>
      <c r="O76" s="19"/>
      <c r="P76" s="19"/>
      <c r="Q76" s="19"/>
      <c r="R76" s="19"/>
      <c r="S76" s="19"/>
      <c r="T76" s="19"/>
      <c r="U76" s="19"/>
      <c r="V76" s="19"/>
      <c r="W76" s="19"/>
      <c r="X76" s="19"/>
      <c r="Y76" s="19"/>
      <c r="Z76" s="19"/>
      <c r="AA76" s="19"/>
      <c r="AB76" s="19"/>
      <c r="AC76" s="19"/>
      <c r="AD76" s="19"/>
      <c r="AE76" s="19"/>
      <c r="AF76" s="19"/>
      <c r="AG76" s="19"/>
      <c r="AH76" s="19"/>
      <c r="AI76" s="19"/>
      <c r="AJ76" s="19"/>
      <c r="AK76" s="19"/>
      <c r="AL76" s="19"/>
      <c r="AM76" s="19"/>
      <c r="AN76" s="19"/>
      <c r="AO76" s="19"/>
      <c r="AP76" s="19"/>
      <c r="AQ76" s="19"/>
      <c r="AR76" s="19"/>
      <c r="AS76" s="19"/>
      <c r="AT76" s="19"/>
      <c r="AU76" s="19"/>
      <c r="AV76" s="19"/>
      <c r="AW76" s="19"/>
      <c r="AX76" s="19"/>
      <c r="AY76" s="20"/>
    </row>
    <row r="77" spans="1:63" ht="22.6" customHeight="1" x14ac:dyDescent="0.15">
      <c r="A77" s="4"/>
      <c r="B77" s="685"/>
      <c r="C77" s="686"/>
      <c r="D77" s="686"/>
      <c r="E77" s="686"/>
      <c r="F77" s="686"/>
      <c r="G77" s="687"/>
      <c r="H77" s="18"/>
      <c r="I77" s="19"/>
      <c r="J77" s="19"/>
      <c r="K77" s="19"/>
      <c r="L77" s="19"/>
      <c r="M77" s="19"/>
      <c r="N77" s="19"/>
      <c r="O77" s="19"/>
      <c r="P77" s="19"/>
      <c r="Q77" s="19"/>
      <c r="R77" s="19"/>
      <c r="S77" s="19"/>
      <c r="T77" s="19"/>
      <c r="U77" s="19"/>
      <c r="V77" s="19"/>
      <c r="W77" s="19"/>
      <c r="X77" s="19"/>
      <c r="Y77" s="19"/>
      <c r="Z77" s="19"/>
      <c r="AA77" s="19"/>
      <c r="AB77" s="19"/>
      <c r="AC77" s="19"/>
      <c r="AD77" s="19"/>
      <c r="AE77" s="19"/>
      <c r="AF77" s="19"/>
      <c r="AG77" s="19"/>
      <c r="AH77" s="19"/>
      <c r="AI77" s="19"/>
      <c r="AJ77" s="19"/>
      <c r="AK77" s="19"/>
      <c r="AL77" s="19"/>
      <c r="AM77" s="19"/>
      <c r="AN77" s="19"/>
      <c r="AO77" s="19"/>
      <c r="AP77" s="19"/>
      <c r="AQ77" s="19"/>
      <c r="AR77" s="19"/>
      <c r="AS77" s="19"/>
      <c r="AT77" s="19"/>
      <c r="AU77" s="19"/>
      <c r="AV77" s="19"/>
      <c r="AW77" s="19"/>
      <c r="AX77" s="19"/>
      <c r="AY77" s="20"/>
    </row>
    <row r="78" spans="1:63" ht="22.6" customHeight="1" x14ac:dyDescent="0.15">
      <c r="A78" s="4"/>
      <c r="B78" s="685"/>
      <c r="C78" s="686"/>
      <c r="D78" s="686"/>
      <c r="E78" s="686"/>
      <c r="F78" s="686"/>
      <c r="G78" s="687"/>
      <c r="H78" s="18"/>
      <c r="I78" s="19"/>
      <c r="J78" s="19"/>
      <c r="K78" s="19"/>
      <c r="L78" s="19"/>
      <c r="M78" s="19"/>
      <c r="N78" s="19"/>
      <c r="O78" s="19"/>
      <c r="P78" s="19"/>
      <c r="Q78" s="19"/>
      <c r="R78" s="19"/>
      <c r="S78" s="19"/>
      <c r="T78" s="19"/>
      <c r="U78" s="19"/>
      <c r="V78" s="19"/>
      <c r="W78" s="19"/>
      <c r="X78" s="19"/>
      <c r="Y78" s="19"/>
      <c r="Z78" s="19"/>
      <c r="AA78" s="19"/>
      <c r="AB78" s="19"/>
      <c r="AC78" s="19"/>
      <c r="AD78" s="19"/>
      <c r="AE78" s="19"/>
      <c r="AF78" s="19"/>
      <c r="AG78" s="19"/>
      <c r="AH78" s="19"/>
      <c r="AI78" s="19"/>
      <c r="AJ78" s="19"/>
      <c r="AK78" s="19"/>
      <c r="AL78" s="19"/>
      <c r="AM78" s="19"/>
      <c r="AN78" s="19"/>
      <c r="AO78" s="19"/>
      <c r="AP78" s="19"/>
      <c r="AQ78" s="19"/>
      <c r="AR78" s="19"/>
      <c r="AS78" s="19"/>
      <c r="AT78" s="19"/>
      <c r="AU78" s="19"/>
      <c r="AV78" s="19"/>
      <c r="AW78" s="19"/>
      <c r="AX78" s="19"/>
      <c r="AY78" s="20"/>
    </row>
    <row r="79" spans="1:63" ht="22.6" customHeight="1" x14ac:dyDescent="0.15">
      <c r="A79" s="4"/>
      <c r="B79" s="685"/>
      <c r="C79" s="686"/>
      <c r="D79" s="686"/>
      <c r="E79" s="686"/>
      <c r="F79" s="686"/>
      <c r="G79" s="687"/>
      <c r="H79" s="18"/>
      <c r="I79" s="19"/>
      <c r="J79" s="19"/>
      <c r="K79" s="19"/>
      <c r="L79" s="19"/>
      <c r="M79" s="19"/>
      <c r="N79" s="19"/>
      <c r="O79" s="19"/>
      <c r="P79" s="19"/>
      <c r="Q79" s="19"/>
      <c r="R79" s="19"/>
      <c r="S79" s="19"/>
      <c r="T79" s="19"/>
      <c r="U79" s="19"/>
      <c r="V79" s="19"/>
      <c r="W79" s="19"/>
      <c r="X79" s="19"/>
      <c r="Y79" s="19"/>
      <c r="Z79" s="19"/>
      <c r="AA79" s="19"/>
      <c r="AB79" s="19"/>
      <c r="AC79" s="19"/>
      <c r="AD79" s="19"/>
      <c r="AE79" s="19"/>
      <c r="AF79" s="19"/>
      <c r="AG79" s="19"/>
      <c r="AH79" s="19"/>
      <c r="AI79" s="19"/>
      <c r="AJ79" s="19"/>
      <c r="AK79" s="19"/>
      <c r="AL79" s="19"/>
      <c r="AM79" s="19"/>
      <c r="AN79" s="19"/>
      <c r="AO79" s="19"/>
      <c r="AP79" s="19"/>
      <c r="AQ79" s="19"/>
      <c r="AR79" s="19"/>
      <c r="AS79" s="19"/>
      <c r="AT79" s="19"/>
      <c r="AU79" s="19"/>
      <c r="AV79" s="19"/>
      <c r="AW79" s="19"/>
      <c r="AX79" s="19"/>
      <c r="AY79" s="20"/>
    </row>
    <row r="80" spans="1:63" ht="22.6" customHeight="1" x14ac:dyDescent="0.15">
      <c r="A80" s="4"/>
      <c r="B80" s="685"/>
      <c r="C80" s="686"/>
      <c r="D80" s="686"/>
      <c r="E80" s="686"/>
      <c r="F80" s="686"/>
      <c r="G80" s="687"/>
      <c r="H80" s="18"/>
      <c r="I80" s="19"/>
      <c r="J80" s="19"/>
      <c r="K80" s="19"/>
      <c r="L80" s="19"/>
      <c r="M80" s="19"/>
      <c r="N80" s="19"/>
      <c r="O80" s="19"/>
      <c r="P80" s="19"/>
      <c r="Q80" s="19"/>
      <c r="R80" s="19"/>
      <c r="S80" s="19"/>
      <c r="T80" s="19"/>
      <c r="U80" s="19"/>
      <c r="V80" s="19"/>
      <c r="W80" s="19"/>
      <c r="X80" s="19"/>
      <c r="Y80" s="19"/>
      <c r="Z80" s="19"/>
      <c r="AA80" s="19"/>
      <c r="AB80" s="19"/>
      <c r="AC80" s="19"/>
      <c r="AD80" s="19"/>
      <c r="AE80" s="19"/>
      <c r="AF80" s="19"/>
      <c r="AG80" s="19"/>
      <c r="AH80" s="19"/>
      <c r="AI80" s="19"/>
      <c r="AJ80" s="19"/>
      <c r="AK80" s="19"/>
      <c r="AL80" s="19"/>
      <c r="AM80" s="19"/>
      <c r="AN80" s="19"/>
      <c r="AO80" s="19"/>
      <c r="AP80" s="19"/>
      <c r="AQ80" s="19"/>
      <c r="AR80" s="19"/>
      <c r="AS80" s="19"/>
      <c r="AT80" s="19"/>
      <c r="AU80" s="19"/>
      <c r="AV80" s="19"/>
      <c r="AW80" s="19"/>
      <c r="AX80" s="19"/>
      <c r="AY80" s="20"/>
    </row>
    <row r="81" spans="1:51" ht="22.6" customHeight="1" x14ac:dyDescent="0.15">
      <c r="A81" s="4"/>
      <c r="B81" s="685"/>
      <c r="C81" s="686"/>
      <c r="D81" s="686"/>
      <c r="E81" s="686"/>
      <c r="F81" s="686"/>
      <c r="G81" s="687"/>
      <c r="H81" s="18"/>
      <c r="I81" s="19"/>
      <c r="J81" s="19"/>
      <c r="K81" s="19"/>
      <c r="L81" s="19"/>
      <c r="M81" s="19"/>
      <c r="N81" s="19"/>
      <c r="O81" s="19"/>
      <c r="P81" s="19"/>
      <c r="Q81" s="19"/>
      <c r="R81" s="19"/>
      <c r="S81" s="19"/>
      <c r="T81" s="19"/>
      <c r="U81" s="19"/>
      <c r="V81" s="19"/>
      <c r="W81" s="19"/>
      <c r="X81" s="19"/>
      <c r="Y81" s="19"/>
      <c r="Z81" s="19"/>
      <c r="AA81" s="19"/>
      <c r="AB81" s="19"/>
      <c r="AC81" s="19"/>
      <c r="AD81" s="19"/>
      <c r="AE81" s="19"/>
      <c r="AF81" s="19"/>
      <c r="AG81" s="19"/>
      <c r="AH81" s="19"/>
      <c r="AI81" s="19"/>
      <c r="AJ81" s="19"/>
      <c r="AK81" s="19"/>
      <c r="AL81" s="19"/>
      <c r="AM81" s="19"/>
      <c r="AN81" s="19"/>
      <c r="AO81" s="19"/>
      <c r="AP81" s="19"/>
      <c r="AQ81" s="19"/>
      <c r="AR81" s="19"/>
      <c r="AS81" s="19"/>
      <c r="AT81" s="19"/>
      <c r="AU81" s="19"/>
      <c r="AV81" s="19"/>
      <c r="AW81" s="19"/>
      <c r="AX81" s="19"/>
      <c r="AY81" s="20"/>
    </row>
    <row r="82" spans="1:51" ht="22.6" customHeight="1" x14ac:dyDescent="0.15">
      <c r="A82" s="4"/>
      <c r="B82" s="685"/>
      <c r="C82" s="686"/>
      <c r="D82" s="686"/>
      <c r="E82" s="686"/>
      <c r="F82" s="686"/>
      <c r="G82" s="687"/>
      <c r="H82" s="18"/>
      <c r="I82" s="19"/>
      <c r="J82" s="19"/>
      <c r="K82" s="19"/>
      <c r="L82" s="19"/>
      <c r="M82" s="19"/>
      <c r="N82" s="19"/>
      <c r="O82" s="19"/>
      <c r="P82" s="19"/>
      <c r="Q82" s="19"/>
      <c r="R82" s="19"/>
      <c r="S82" s="19"/>
      <c r="T82" s="19"/>
      <c r="U82" s="19"/>
      <c r="V82" s="19"/>
      <c r="W82" s="19"/>
      <c r="X82" s="19"/>
      <c r="Y82" s="19"/>
      <c r="Z82" s="19"/>
      <c r="AA82" s="19"/>
      <c r="AB82" s="19"/>
      <c r="AC82" s="19"/>
      <c r="AD82" s="19"/>
      <c r="AE82" s="19"/>
      <c r="AF82" s="19"/>
      <c r="AG82" s="19"/>
      <c r="AH82" s="19"/>
      <c r="AI82" s="19"/>
      <c r="AJ82" s="19"/>
      <c r="AK82" s="19"/>
      <c r="AL82" s="19"/>
      <c r="AM82" s="19"/>
      <c r="AN82" s="19"/>
      <c r="AO82" s="19"/>
      <c r="AP82" s="19"/>
      <c r="AQ82" s="19"/>
      <c r="AR82" s="19"/>
      <c r="AS82" s="19"/>
      <c r="AT82" s="19"/>
      <c r="AU82" s="19"/>
      <c r="AV82" s="19"/>
      <c r="AW82" s="19"/>
      <c r="AX82" s="19"/>
      <c r="AY82" s="20"/>
    </row>
    <row r="83" spans="1:51" ht="22.6" customHeight="1" x14ac:dyDescent="0.15">
      <c r="A83" s="4"/>
      <c r="B83" s="685"/>
      <c r="C83" s="686"/>
      <c r="D83" s="686"/>
      <c r="E83" s="686"/>
      <c r="F83" s="686"/>
      <c r="G83" s="687"/>
      <c r="H83" s="18"/>
      <c r="I83" s="19"/>
      <c r="J83" s="19"/>
      <c r="K83" s="19"/>
      <c r="L83" s="19"/>
      <c r="M83" s="19"/>
      <c r="N83" s="19"/>
      <c r="O83" s="19"/>
      <c r="P83" s="19"/>
      <c r="Q83" s="19"/>
      <c r="R83" s="19"/>
      <c r="S83" s="19"/>
      <c r="T83" s="19"/>
      <c r="U83" s="19"/>
      <c r="V83" s="19"/>
      <c r="W83" s="19"/>
      <c r="X83" s="19"/>
      <c r="Y83" s="19"/>
      <c r="Z83" s="19"/>
      <c r="AA83" s="19"/>
      <c r="AB83" s="19"/>
      <c r="AC83" s="19"/>
      <c r="AD83" s="19"/>
      <c r="AE83" s="19"/>
      <c r="AF83" s="19"/>
      <c r="AG83" s="19"/>
      <c r="AH83" s="19"/>
      <c r="AI83" s="19"/>
      <c r="AJ83" s="19"/>
      <c r="AK83" s="19"/>
      <c r="AL83" s="19"/>
      <c r="AM83" s="19"/>
      <c r="AN83" s="19"/>
      <c r="AO83" s="19"/>
      <c r="AP83" s="19"/>
      <c r="AQ83" s="19"/>
      <c r="AR83" s="19"/>
      <c r="AS83" s="19"/>
      <c r="AT83" s="19"/>
      <c r="AU83" s="19"/>
      <c r="AV83" s="19"/>
      <c r="AW83" s="19"/>
      <c r="AX83" s="19"/>
      <c r="AY83" s="20"/>
    </row>
    <row r="84" spans="1:51" ht="22.6" customHeight="1" x14ac:dyDescent="0.15">
      <c r="A84" s="4"/>
      <c r="B84" s="685"/>
      <c r="C84" s="686"/>
      <c r="D84" s="686"/>
      <c r="E84" s="686"/>
      <c r="F84" s="686"/>
      <c r="G84" s="687"/>
      <c r="H84" s="18"/>
      <c r="I84" s="19"/>
      <c r="J84" s="19"/>
      <c r="K84" s="19"/>
      <c r="L84" s="19"/>
      <c r="M84" s="19"/>
      <c r="N84" s="19"/>
      <c r="O84" s="19"/>
      <c r="P84" s="19"/>
      <c r="Q84" s="19"/>
      <c r="R84" s="19"/>
      <c r="S84" s="19"/>
      <c r="T84" s="19"/>
      <c r="U84" s="19"/>
      <c r="V84" s="19"/>
      <c r="W84" s="19"/>
      <c r="X84" s="19"/>
      <c r="Y84" s="19"/>
      <c r="Z84" s="19"/>
      <c r="AA84" s="19"/>
      <c r="AB84" s="19"/>
      <c r="AC84" s="19"/>
      <c r="AD84" s="19"/>
      <c r="AE84" s="19"/>
      <c r="AF84" s="19"/>
      <c r="AG84" s="19"/>
      <c r="AH84" s="19"/>
      <c r="AI84" s="19"/>
      <c r="AJ84" s="19"/>
      <c r="AK84" s="19"/>
      <c r="AL84" s="19"/>
      <c r="AM84" s="19"/>
      <c r="AN84" s="19"/>
      <c r="AO84" s="19"/>
      <c r="AP84" s="19"/>
      <c r="AQ84" s="19"/>
      <c r="AR84" s="19"/>
      <c r="AS84" s="19"/>
      <c r="AT84" s="19"/>
      <c r="AU84" s="19"/>
      <c r="AV84" s="19"/>
      <c r="AW84" s="19"/>
      <c r="AX84" s="19"/>
      <c r="AY84" s="20"/>
    </row>
    <row r="85" spans="1:51" ht="22.6" customHeight="1" x14ac:dyDescent="0.15">
      <c r="A85" s="4"/>
      <c r="B85" s="685"/>
      <c r="C85" s="686"/>
      <c r="D85" s="686"/>
      <c r="E85" s="686"/>
      <c r="F85" s="686"/>
      <c r="G85" s="687"/>
      <c r="H85" s="18"/>
      <c r="I85" s="19"/>
      <c r="J85" s="19"/>
      <c r="K85" s="19"/>
      <c r="L85" s="19"/>
      <c r="M85" s="19"/>
      <c r="N85" s="19"/>
      <c r="O85" s="19"/>
      <c r="P85" s="19"/>
      <c r="Q85" s="19"/>
      <c r="R85" s="19"/>
      <c r="S85" s="19"/>
      <c r="T85" s="19"/>
      <c r="U85" s="19"/>
      <c r="V85" s="19"/>
      <c r="W85" s="19"/>
      <c r="X85" s="19"/>
      <c r="Y85" s="19"/>
      <c r="Z85" s="19"/>
      <c r="AA85" s="19"/>
      <c r="AB85" s="19"/>
      <c r="AC85" s="19"/>
      <c r="AD85" s="19"/>
      <c r="AE85" s="19"/>
      <c r="AF85" s="19"/>
      <c r="AG85" s="19"/>
      <c r="AH85" s="19"/>
      <c r="AI85" s="19"/>
      <c r="AJ85" s="19"/>
      <c r="AK85" s="19"/>
      <c r="AL85" s="19"/>
      <c r="AM85" s="19"/>
      <c r="AN85" s="19"/>
      <c r="AO85" s="19"/>
      <c r="AP85" s="19"/>
      <c r="AQ85" s="19"/>
      <c r="AR85" s="19"/>
      <c r="AS85" s="19"/>
      <c r="AT85" s="19"/>
      <c r="AU85" s="19"/>
      <c r="AV85" s="19"/>
      <c r="AW85" s="19"/>
      <c r="AX85" s="19"/>
      <c r="AY85" s="20"/>
    </row>
    <row r="86" spans="1:51" ht="22.6" customHeight="1" thickBot="1" x14ac:dyDescent="0.2">
      <c r="B86" s="1767"/>
      <c r="C86" s="1768"/>
      <c r="D86" s="1768"/>
      <c r="E86" s="1768"/>
      <c r="F86" s="1768"/>
      <c r="G86" s="1769"/>
      <c r="H86" s="186"/>
      <c r="I86" s="23"/>
      <c r="J86" s="23"/>
      <c r="K86" s="23"/>
      <c r="L86" s="23"/>
      <c r="M86" s="23"/>
      <c r="N86" s="23"/>
      <c r="O86" s="23"/>
      <c r="P86" s="23"/>
      <c r="Q86" s="23"/>
      <c r="R86" s="23"/>
      <c r="S86" s="23"/>
      <c r="T86" s="23"/>
      <c r="U86" s="23"/>
      <c r="V86" s="23"/>
      <c r="W86" s="23"/>
      <c r="X86" s="23"/>
      <c r="Y86" s="23"/>
      <c r="Z86" s="23"/>
      <c r="AA86" s="23"/>
      <c r="AB86" s="23"/>
      <c r="AC86" s="23"/>
      <c r="AD86" s="23"/>
      <c r="AE86" s="23"/>
      <c r="AF86" s="23"/>
      <c r="AG86" s="23"/>
      <c r="AH86" s="23"/>
      <c r="AI86" s="23"/>
      <c r="AJ86" s="23"/>
      <c r="AK86" s="23"/>
      <c r="AL86" s="23"/>
      <c r="AM86" s="23"/>
      <c r="AN86" s="23"/>
      <c r="AO86" s="23"/>
      <c r="AP86" s="23"/>
      <c r="AQ86" s="23"/>
      <c r="AR86" s="23"/>
      <c r="AS86" s="23"/>
      <c r="AT86" s="23"/>
      <c r="AU86" s="23"/>
      <c r="AV86" s="23"/>
      <c r="AW86" s="23"/>
      <c r="AX86" s="23"/>
      <c r="AY86" s="187"/>
    </row>
    <row r="87" spans="1:51" ht="24.75" customHeight="1" x14ac:dyDescent="0.15">
      <c r="B87" s="2237" t="s">
        <v>120</v>
      </c>
      <c r="C87" s="2238"/>
      <c r="D87" s="2238"/>
      <c r="E87" s="2238"/>
      <c r="F87" s="2238"/>
      <c r="G87" s="2239"/>
      <c r="H87" s="2240" t="s">
        <v>1334</v>
      </c>
      <c r="I87" s="2241"/>
      <c r="J87" s="2241"/>
      <c r="K87" s="2241"/>
      <c r="L87" s="2241"/>
      <c r="M87" s="2241"/>
      <c r="N87" s="2241"/>
      <c r="O87" s="2241"/>
      <c r="P87" s="2241"/>
      <c r="Q87" s="2241"/>
      <c r="R87" s="2241"/>
      <c r="S87" s="2241"/>
      <c r="T87" s="2241"/>
      <c r="U87" s="2241"/>
      <c r="V87" s="2241"/>
      <c r="W87" s="2241"/>
      <c r="X87" s="2241"/>
      <c r="Y87" s="2241"/>
      <c r="Z87" s="2241"/>
      <c r="AA87" s="2241"/>
      <c r="AB87" s="2241"/>
      <c r="AC87" s="2242"/>
      <c r="AD87" s="2240"/>
      <c r="AE87" s="2241"/>
      <c r="AF87" s="2241"/>
      <c r="AG87" s="2241"/>
      <c r="AH87" s="2241"/>
      <c r="AI87" s="2241"/>
      <c r="AJ87" s="2241"/>
      <c r="AK87" s="2241"/>
      <c r="AL87" s="2241"/>
      <c r="AM87" s="2241"/>
      <c r="AN87" s="2241"/>
      <c r="AO87" s="2241"/>
      <c r="AP87" s="2241"/>
      <c r="AQ87" s="2241"/>
      <c r="AR87" s="2241"/>
      <c r="AS87" s="2241"/>
      <c r="AT87" s="2241"/>
      <c r="AU87" s="2241"/>
      <c r="AV87" s="2241"/>
      <c r="AW87" s="2241"/>
      <c r="AX87" s="2241"/>
      <c r="AY87" s="2243"/>
    </row>
    <row r="88" spans="1:51" ht="24.75" customHeight="1" x14ac:dyDescent="0.15">
      <c r="B88" s="688"/>
      <c r="C88" s="689"/>
      <c r="D88" s="689"/>
      <c r="E88" s="689"/>
      <c r="F88" s="689"/>
      <c r="G88" s="690"/>
      <c r="H88" s="698" t="s">
        <v>37</v>
      </c>
      <c r="I88" s="699"/>
      <c r="J88" s="699"/>
      <c r="K88" s="699"/>
      <c r="L88" s="699"/>
      <c r="M88" s="700" t="s">
        <v>76</v>
      </c>
      <c r="N88" s="701"/>
      <c r="O88" s="701"/>
      <c r="P88" s="701"/>
      <c r="Q88" s="701"/>
      <c r="R88" s="701"/>
      <c r="S88" s="701"/>
      <c r="T88" s="701"/>
      <c r="U88" s="701"/>
      <c r="V88" s="701"/>
      <c r="W88" s="701"/>
      <c r="X88" s="701"/>
      <c r="Y88" s="702"/>
      <c r="Z88" s="714" t="s">
        <v>77</v>
      </c>
      <c r="AA88" s="715"/>
      <c r="AB88" s="715"/>
      <c r="AC88" s="716"/>
      <c r="AD88" s="698" t="s">
        <v>37</v>
      </c>
      <c r="AE88" s="699"/>
      <c r="AF88" s="699"/>
      <c r="AG88" s="699"/>
      <c r="AH88" s="699"/>
      <c r="AI88" s="700" t="s">
        <v>76</v>
      </c>
      <c r="AJ88" s="701"/>
      <c r="AK88" s="701"/>
      <c r="AL88" s="701"/>
      <c r="AM88" s="701"/>
      <c r="AN88" s="701"/>
      <c r="AO88" s="701"/>
      <c r="AP88" s="701"/>
      <c r="AQ88" s="701"/>
      <c r="AR88" s="701"/>
      <c r="AS88" s="701"/>
      <c r="AT88" s="701"/>
      <c r="AU88" s="702"/>
      <c r="AV88" s="714" t="s">
        <v>77</v>
      </c>
      <c r="AW88" s="715"/>
      <c r="AX88" s="715"/>
      <c r="AY88" s="717"/>
    </row>
    <row r="89" spans="1:51" ht="24.75" customHeight="1" x14ac:dyDescent="0.15">
      <c r="B89" s="688"/>
      <c r="C89" s="689"/>
      <c r="D89" s="689"/>
      <c r="E89" s="689"/>
      <c r="F89" s="689"/>
      <c r="G89" s="690"/>
      <c r="H89" s="718" t="s">
        <v>111</v>
      </c>
      <c r="I89" s="611"/>
      <c r="J89" s="611"/>
      <c r="K89" s="611"/>
      <c r="L89" s="612"/>
      <c r="M89" s="725" t="s">
        <v>1335</v>
      </c>
      <c r="N89" s="726"/>
      <c r="O89" s="726"/>
      <c r="P89" s="726"/>
      <c r="Q89" s="726"/>
      <c r="R89" s="726"/>
      <c r="S89" s="726"/>
      <c r="T89" s="726"/>
      <c r="U89" s="726"/>
      <c r="V89" s="726"/>
      <c r="W89" s="726"/>
      <c r="X89" s="726"/>
      <c r="Y89" s="727"/>
      <c r="Z89" s="722">
        <v>14205.117</v>
      </c>
      <c r="AA89" s="723"/>
      <c r="AB89" s="723"/>
      <c r="AC89" s="724"/>
      <c r="AD89" s="718"/>
      <c r="AE89" s="611"/>
      <c r="AF89" s="611"/>
      <c r="AG89" s="611"/>
      <c r="AH89" s="612"/>
      <c r="AI89" s="725"/>
      <c r="AJ89" s="726"/>
      <c r="AK89" s="726"/>
      <c r="AL89" s="726"/>
      <c r="AM89" s="726"/>
      <c r="AN89" s="726"/>
      <c r="AO89" s="726"/>
      <c r="AP89" s="726"/>
      <c r="AQ89" s="726"/>
      <c r="AR89" s="726"/>
      <c r="AS89" s="726"/>
      <c r="AT89" s="726"/>
      <c r="AU89" s="727"/>
      <c r="AV89" s="722"/>
      <c r="AW89" s="723"/>
      <c r="AX89" s="723"/>
      <c r="AY89" s="728"/>
    </row>
    <row r="90" spans="1:51" ht="24.75" customHeight="1" x14ac:dyDescent="0.15">
      <c r="B90" s="688"/>
      <c r="C90" s="689"/>
      <c r="D90" s="689"/>
      <c r="E90" s="689"/>
      <c r="F90" s="689"/>
      <c r="G90" s="690"/>
      <c r="H90" s="703"/>
      <c r="I90" s="623"/>
      <c r="J90" s="623"/>
      <c r="K90" s="623"/>
      <c r="L90" s="624"/>
      <c r="M90" s="710"/>
      <c r="N90" s="711"/>
      <c r="O90" s="711"/>
      <c r="P90" s="711"/>
      <c r="Q90" s="711"/>
      <c r="R90" s="711"/>
      <c r="S90" s="711"/>
      <c r="T90" s="711"/>
      <c r="U90" s="711"/>
      <c r="V90" s="711"/>
      <c r="W90" s="711"/>
      <c r="X90" s="711"/>
      <c r="Y90" s="712"/>
      <c r="Z90" s="707"/>
      <c r="AA90" s="708"/>
      <c r="AB90" s="708"/>
      <c r="AC90" s="709"/>
      <c r="AD90" s="703"/>
      <c r="AE90" s="623"/>
      <c r="AF90" s="623"/>
      <c r="AG90" s="623"/>
      <c r="AH90" s="624"/>
      <c r="AI90" s="710"/>
      <c r="AJ90" s="711"/>
      <c r="AK90" s="711"/>
      <c r="AL90" s="711"/>
      <c r="AM90" s="711"/>
      <c r="AN90" s="711"/>
      <c r="AO90" s="711"/>
      <c r="AP90" s="711"/>
      <c r="AQ90" s="711"/>
      <c r="AR90" s="711"/>
      <c r="AS90" s="711"/>
      <c r="AT90" s="711"/>
      <c r="AU90" s="712"/>
      <c r="AV90" s="707"/>
      <c r="AW90" s="708"/>
      <c r="AX90" s="708"/>
      <c r="AY90" s="713"/>
    </row>
    <row r="91" spans="1:51" ht="24.75" customHeight="1" x14ac:dyDescent="0.15">
      <c r="B91" s="688"/>
      <c r="C91" s="689"/>
      <c r="D91" s="689"/>
      <c r="E91" s="689"/>
      <c r="F91" s="689"/>
      <c r="G91" s="690"/>
      <c r="H91" s="703"/>
      <c r="I91" s="623"/>
      <c r="J91" s="623"/>
      <c r="K91" s="623"/>
      <c r="L91" s="624"/>
      <c r="M91" s="710"/>
      <c r="N91" s="711"/>
      <c r="O91" s="711"/>
      <c r="P91" s="711"/>
      <c r="Q91" s="711"/>
      <c r="R91" s="711"/>
      <c r="S91" s="711"/>
      <c r="T91" s="711"/>
      <c r="U91" s="711"/>
      <c r="V91" s="711"/>
      <c r="W91" s="711"/>
      <c r="X91" s="711"/>
      <c r="Y91" s="712"/>
      <c r="Z91" s="707"/>
      <c r="AA91" s="708"/>
      <c r="AB91" s="708"/>
      <c r="AC91" s="709"/>
      <c r="AD91" s="703"/>
      <c r="AE91" s="623"/>
      <c r="AF91" s="623"/>
      <c r="AG91" s="623"/>
      <c r="AH91" s="624"/>
      <c r="AI91" s="710"/>
      <c r="AJ91" s="711"/>
      <c r="AK91" s="711"/>
      <c r="AL91" s="711"/>
      <c r="AM91" s="711"/>
      <c r="AN91" s="711"/>
      <c r="AO91" s="711"/>
      <c r="AP91" s="711"/>
      <c r="AQ91" s="711"/>
      <c r="AR91" s="711"/>
      <c r="AS91" s="711"/>
      <c r="AT91" s="711"/>
      <c r="AU91" s="712"/>
      <c r="AV91" s="707"/>
      <c r="AW91" s="708"/>
      <c r="AX91" s="708"/>
      <c r="AY91" s="713"/>
    </row>
    <row r="92" spans="1:51" ht="24.75" customHeight="1" x14ac:dyDescent="0.15">
      <c r="B92" s="688"/>
      <c r="C92" s="689"/>
      <c r="D92" s="689"/>
      <c r="E92" s="689"/>
      <c r="F92" s="689"/>
      <c r="G92" s="690"/>
      <c r="H92" s="703"/>
      <c r="I92" s="623"/>
      <c r="J92" s="623"/>
      <c r="K92" s="623"/>
      <c r="L92" s="624"/>
      <c r="M92" s="710"/>
      <c r="N92" s="711"/>
      <c r="O92" s="711"/>
      <c r="P92" s="711"/>
      <c r="Q92" s="711"/>
      <c r="R92" s="711"/>
      <c r="S92" s="711"/>
      <c r="T92" s="711"/>
      <c r="U92" s="711"/>
      <c r="V92" s="711"/>
      <c r="W92" s="711"/>
      <c r="X92" s="711"/>
      <c r="Y92" s="712"/>
      <c r="Z92" s="707"/>
      <c r="AA92" s="708"/>
      <c r="AB92" s="708"/>
      <c r="AC92" s="709"/>
      <c r="AD92" s="703"/>
      <c r="AE92" s="623"/>
      <c r="AF92" s="623"/>
      <c r="AG92" s="623"/>
      <c r="AH92" s="624"/>
      <c r="AI92" s="710"/>
      <c r="AJ92" s="711"/>
      <c r="AK92" s="711"/>
      <c r="AL92" s="711"/>
      <c r="AM92" s="711"/>
      <c r="AN92" s="711"/>
      <c r="AO92" s="711"/>
      <c r="AP92" s="711"/>
      <c r="AQ92" s="711"/>
      <c r="AR92" s="711"/>
      <c r="AS92" s="711"/>
      <c r="AT92" s="711"/>
      <c r="AU92" s="712"/>
      <c r="AV92" s="707"/>
      <c r="AW92" s="708"/>
      <c r="AX92" s="708"/>
      <c r="AY92" s="713"/>
    </row>
    <row r="93" spans="1:51" ht="24.75" customHeight="1" x14ac:dyDescent="0.15">
      <c r="B93" s="688"/>
      <c r="C93" s="689"/>
      <c r="D93" s="689"/>
      <c r="E93" s="689"/>
      <c r="F93" s="689"/>
      <c r="G93" s="690"/>
      <c r="H93" s="703"/>
      <c r="I93" s="623"/>
      <c r="J93" s="623"/>
      <c r="K93" s="623"/>
      <c r="L93" s="624"/>
      <c r="M93" s="710"/>
      <c r="N93" s="711"/>
      <c r="O93" s="711"/>
      <c r="P93" s="711"/>
      <c r="Q93" s="711"/>
      <c r="R93" s="711"/>
      <c r="S93" s="711"/>
      <c r="T93" s="711"/>
      <c r="U93" s="711"/>
      <c r="V93" s="711"/>
      <c r="W93" s="711"/>
      <c r="X93" s="711"/>
      <c r="Y93" s="712"/>
      <c r="Z93" s="707"/>
      <c r="AA93" s="708"/>
      <c r="AB93" s="708"/>
      <c r="AC93" s="708"/>
      <c r="AD93" s="703"/>
      <c r="AE93" s="623"/>
      <c r="AF93" s="623"/>
      <c r="AG93" s="623"/>
      <c r="AH93" s="624"/>
      <c r="AI93" s="710"/>
      <c r="AJ93" s="711"/>
      <c r="AK93" s="711"/>
      <c r="AL93" s="711"/>
      <c r="AM93" s="711"/>
      <c r="AN93" s="711"/>
      <c r="AO93" s="711"/>
      <c r="AP93" s="711"/>
      <c r="AQ93" s="711"/>
      <c r="AR93" s="711"/>
      <c r="AS93" s="711"/>
      <c r="AT93" s="711"/>
      <c r="AU93" s="712"/>
      <c r="AV93" s="707"/>
      <c r="AW93" s="708"/>
      <c r="AX93" s="708"/>
      <c r="AY93" s="713"/>
    </row>
    <row r="94" spans="1:51" ht="24.75" customHeight="1" x14ac:dyDescent="0.15">
      <c r="B94" s="688"/>
      <c r="C94" s="689"/>
      <c r="D94" s="689"/>
      <c r="E94" s="689"/>
      <c r="F94" s="689"/>
      <c r="G94" s="690"/>
      <c r="H94" s="703"/>
      <c r="I94" s="623"/>
      <c r="J94" s="623"/>
      <c r="K94" s="623"/>
      <c r="L94" s="624"/>
      <c r="M94" s="710"/>
      <c r="N94" s="711"/>
      <c r="O94" s="711"/>
      <c r="P94" s="711"/>
      <c r="Q94" s="711"/>
      <c r="R94" s="711"/>
      <c r="S94" s="711"/>
      <c r="T94" s="711"/>
      <c r="U94" s="711"/>
      <c r="V94" s="711"/>
      <c r="W94" s="711"/>
      <c r="X94" s="711"/>
      <c r="Y94" s="712"/>
      <c r="Z94" s="707"/>
      <c r="AA94" s="708"/>
      <c r="AB94" s="708"/>
      <c r="AC94" s="708"/>
      <c r="AD94" s="703"/>
      <c r="AE94" s="623"/>
      <c r="AF94" s="623"/>
      <c r="AG94" s="623"/>
      <c r="AH94" s="624"/>
      <c r="AI94" s="710"/>
      <c r="AJ94" s="711"/>
      <c r="AK94" s="711"/>
      <c r="AL94" s="711"/>
      <c r="AM94" s="711"/>
      <c r="AN94" s="711"/>
      <c r="AO94" s="711"/>
      <c r="AP94" s="711"/>
      <c r="AQ94" s="711"/>
      <c r="AR94" s="711"/>
      <c r="AS94" s="711"/>
      <c r="AT94" s="711"/>
      <c r="AU94" s="712"/>
      <c r="AV94" s="707"/>
      <c r="AW94" s="708"/>
      <c r="AX94" s="708"/>
      <c r="AY94" s="713"/>
    </row>
    <row r="95" spans="1:51" ht="24.75" customHeight="1" x14ac:dyDescent="0.15">
      <c r="B95" s="688"/>
      <c r="C95" s="689"/>
      <c r="D95" s="689"/>
      <c r="E95" s="689"/>
      <c r="F95" s="689"/>
      <c r="G95" s="690"/>
      <c r="H95" s="703"/>
      <c r="I95" s="623"/>
      <c r="J95" s="623"/>
      <c r="K95" s="623"/>
      <c r="L95" s="624"/>
      <c r="M95" s="710"/>
      <c r="N95" s="711"/>
      <c r="O95" s="711"/>
      <c r="P95" s="711"/>
      <c r="Q95" s="711"/>
      <c r="R95" s="711"/>
      <c r="S95" s="711"/>
      <c r="T95" s="711"/>
      <c r="U95" s="711"/>
      <c r="V95" s="711"/>
      <c r="W95" s="711"/>
      <c r="X95" s="711"/>
      <c r="Y95" s="712"/>
      <c r="Z95" s="707"/>
      <c r="AA95" s="708"/>
      <c r="AB95" s="708"/>
      <c r="AC95" s="708"/>
      <c r="AD95" s="703"/>
      <c r="AE95" s="623"/>
      <c r="AF95" s="623"/>
      <c r="AG95" s="623"/>
      <c r="AH95" s="624"/>
      <c r="AI95" s="710"/>
      <c r="AJ95" s="711"/>
      <c r="AK95" s="711"/>
      <c r="AL95" s="711"/>
      <c r="AM95" s="711"/>
      <c r="AN95" s="711"/>
      <c r="AO95" s="711"/>
      <c r="AP95" s="711"/>
      <c r="AQ95" s="711"/>
      <c r="AR95" s="711"/>
      <c r="AS95" s="711"/>
      <c r="AT95" s="711"/>
      <c r="AU95" s="712"/>
      <c r="AV95" s="707"/>
      <c r="AW95" s="708"/>
      <c r="AX95" s="708"/>
      <c r="AY95" s="713"/>
    </row>
    <row r="96" spans="1:51" ht="24.75" customHeight="1" x14ac:dyDescent="0.15">
      <c r="B96" s="688"/>
      <c r="C96" s="689"/>
      <c r="D96" s="689"/>
      <c r="E96" s="689"/>
      <c r="F96" s="689"/>
      <c r="G96" s="690"/>
      <c r="H96" s="729"/>
      <c r="I96" s="591"/>
      <c r="J96" s="591"/>
      <c r="K96" s="591"/>
      <c r="L96" s="592"/>
      <c r="M96" s="730"/>
      <c r="N96" s="731"/>
      <c r="O96" s="731"/>
      <c r="P96" s="731"/>
      <c r="Q96" s="731"/>
      <c r="R96" s="731"/>
      <c r="S96" s="731"/>
      <c r="T96" s="731"/>
      <c r="U96" s="731"/>
      <c r="V96" s="731"/>
      <c r="W96" s="731"/>
      <c r="X96" s="731"/>
      <c r="Y96" s="732"/>
      <c r="Z96" s="733"/>
      <c r="AA96" s="734"/>
      <c r="AB96" s="734"/>
      <c r="AC96" s="734"/>
      <c r="AD96" s="729"/>
      <c r="AE96" s="591"/>
      <c r="AF96" s="591"/>
      <c r="AG96" s="591"/>
      <c r="AH96" s="592"/>
      <c r="AI96" s="730"/>
      <c r="AJ96" s="731"/>
      <c r="AK96" s="731"/>
      <c r="AL96" s="731"/>
      <c r="AM96" s="731"/>
      <c r="AN96" s="731"/>
      <c r="AO96" s="731"/>
      <c r="AP96" s="731"/>
      <c r="AQ96" s="731"/>
      <c r="AR96" s="731"/>
      <c r="AS96" s="731"/>
      <c r="AT96" s="731"/>
      <c r="AU96" s="732"/>
      <c r="AV96" s="733"/>
      <c r="AW96" s="734"/>
      <c r="AX96" s="734"/>
      <c r="AY96" s="735"/>
    </row>
    <row r="97" spans="2:51" ht="24.75" customHeight="1" x14ac:dyDescent="0.15">
      <c r="B97" s="688"/>
      <c r="C97" s="689"/>
      <c r="D97" s="689"/>
      <c r="E97" s="689"/>
      <c r="F97" s="689"/>
      <c r="G97" s="690"/>
      <c r="H97" s="740" t="s">
        <v>21</v>
      </c>
      <c r="I97" s="741"/>
      <c r="J97" s="741"/>
      <c r="K97" s="741"/>
      <c r="L97" s="741"/>
      <c r="M97" s="742"/>
      <c r="N97" s="743"/>
      <c r="O97" s="743"/>
      <c r="P97" s="743"/>
      <c r="Q97" s="743"/>
      <c r="R97" s="743"/>
      <c r="S97" s="743"/>
      <c r="T97" s="743"/>
      <c r="U97" s="743"/>
      <c r="V97" s="743"/>
      <c r="W97" s="743"/>
      <c r="X97" s="743"/>
      <c r="Y97" s="744"/>
      <c r="Z97" s="745">
        <f>SUM(Z89:AC96)</f>
        <v>14205.117</v>
      </c>
      <c r="AA97" s="746"/>
      <c r="AB97" s="746"/>
      <c r="AC97" s="747"/>
      <c r="AD97" s="740" t="s">
        <v>21</v>
      </c>
      <c r="AE97" s="741"/>
      <c r="AF97" s="741"/>
      <c r="AG97" s="741"/>
      <c r="AH97" s="741"/>
      <c r="AI97" s="742"/>
      <c r="AJ97" s="743"/>
      <c r="AK97" s="743"/>
      <c r="AL97" s="743"/>
      <c r="AM97" s="743"/>
      <c r="AN97" s="743"/>
      <c r="AO97" s="743"/>
      <c r="AP97" s="743"/>
      <c r="AQ97" s="743"/>
      <c r="AR97" s="743"/>
      <c r="AS97" s="743"/>
      <c r="AT97" s="743"/>
      <c r="AU97" s="744"/>
      <c r="AV97" s="745">
        <f>SUM(AV89:AY96)</f>
        <v>0</v>
      </c>
      <c r="AW97" s="746"/>
      <c r="AX97" s="746"/>
      <c r="AY97" s="748"/>
    </row>
    <row r="98" spans="2:51" ht="25.2" customHeight="1" x14ac:dyDescent="0.15">
      <c r="B98" s="688"/>
      <c r="C98" s="689"/>
      <c r="D98" s="689"/>
      <c r="E98" s="689"/>
      <c r="F98" s="689"/>
      <c r="G98" s="690"/>
      <c r="H98" s="736"/>
      <c r="I98" s="737"/>
      <c r="J98" s="737"/>
      <c r="K98" s="737"/>
      <c r="L98" s="737"/>
      <c r="M98" s="737"/>
      <c r="N98" s="737"/>
      <c r="O98" s="737"/>
      <c r="P98" s="737"/>
      <c r="Q98" s="737"/>
      <c r="R98" s="737"/>
      <c r="S98" s="737"/>
      <c r="T98" s="737"/>
      <c r="U98" s="737"/>
      <c r="V98" s="737"/>
      <c r="W98" s="737"/>
      <c r="X98" s="737"/>
      <c r="Y98" s="737"/>
      <c r="Z98" s="737"/>
      <c r="AA98" s="737"/>
      <c r="AB98" s="737"/>
      <c r="AC98" s="738"/>
      <c r="AD98" s="736"/>
      <c r="AE98" s="737"/>
      <c r="AF98" s="737"/>
      <c r="AG98" s="737"/>
      <c r="AH98" s="737"/>
      <c r="AI98" s="737"/>
      <c r="AJ98" s="737"/>
      <c r="AK98" s="737"/>
      <c r="AL98" s="737"/>
      <c r="AM98" s="737"/>
      <c r="AN98" s="737"/>
      <c r="AO98" s="737"/>
      <c r="AP98" s="737"/>
      <c r="AQ98" s="737"/>
      <c r="AR98" s="737"/>
      <c r="AS98" s="737"/>
      <c r="AT98" s="737"/>
      <c r="AU98" s="737"/>
      <c r="AV98" s="737"/>
      <c r="AW98" s="737"/>
      <c r="AX98" s="737"/>
      <c r="AY98" s="739"/>
    </row>
    <row r="99" spans="2:51" ht="25.55" customHeight="1" x14ac:dyDescent="0.15">
      <c r="B99" s="688"/>
      <c r="C99" s="689"/>
      <c r="D99" s="689"/>
      <c r="E99" s="689"/>
      <c r="F99" s="689"/>
      <c r="G99" s="690"/>
      <c r="H99" s="698" t="s">
        <v>37</v>
      </c>
      <c r="I99" s="699"/>
      <c r="J99" s="699"/>
      <c r="K99" s="699"/>
      <c r="L99" s="699"/>
      <c r="M99" s="700" t="s">
        <v>76</v>
      </c>
      <c r="N99" s="701"/>
      <c r="O99" s="701"/>
      <c r="P99" s="701"/>
      <c r="Q99" s="701"/>
      <c r="R99" s="701"/>
      <c r="S99" s="701"/>
      <c r="T99" s="701"/>
      <c r="U99" s="701"/>
      <c r="V99" s="701"/>
      <c r="W99" s="701"/>
      <c r="X99" s="701"/>
      <c r="Y99" s="702"/>
      <c r="Z99" s="714" t="s">
        <v>77</v>
      </c>
      <c r="AA99" s="715"/>
      <c r="AB99" s="715"/>
      <c r="AC99" s="716"/>
      <c r="AD99" s="698" t="s">
        <v>37</v>
      </c>
      <c r="AE99" s="699"/>
      <c r="AF99" s="699"/>
      <c r="AG99" s="699"/>
      <c r="AH99" s="699"/>
      <c r="AI99" s="700" t="s">
        <v>76</v>
      </c>
      <c r="AJ99" s="701"/>
      <c r="AK99" s="701"/>
      <c r="AL99" s="701"/>
      <c r="AM99" s="701"/>
      <c r="AN99" s="701"/>
      <c r="AO99" s="701"/>
      <c r="AP99" s="701"/>
      <c r="AQ99" s="701"/>
      <c r="AR99" s="701"/>
      <c r="AS99" s="701"/>
      <c r="AT99" s="701"/>
      <c r="AU99" s="702"/>
      <c r="AV99" s="714" t="s">
        <v>77</v>
      </c>
      <c r="AW99" s="715"/>
      <c r="AX99" s="715"/>
      <c r="AY99" s="717"/>
    </row>
    <row r="100" spans="2:51" ht="24.75" customHeight="1" x14ac:dyDescent="0.15">
      <c r="B100" s="688"/>
      <c r="C100" s="689"/>
      <c r="D100" s="689"/>
      <c r="E100" s="689"/>
      <c r="F100" s="689"/>
      <c r="G100" s="690"/>
      <c r="H100" s="718"/>
      <c r="I100" s="611"/>
      <c r="J100" s="611"/>
      <c r="K100" s="611"/>
      <c r="L100" s="612"/>
      <c r="M100" s="725"/>
      <c r="N100" s="726"/>
      <c r="O100" s="726"/>
      <c r="P100" s="726"/>
      <c r="Q100" s="726"/>
      <c r="R100" s="726"/>
      <c r="S100" s="726"/>
      <c r="T100" s="726"/>
      <c r="U100" s="726"/>
      <c r="V100" s="726"/>
      <c r="W100" s="726"/>
      <c r="X100" s="726"/>
      <c r="Y100" s="727"/>
      <c r="Z100" s="722"/>
      <c r="AA100" s="723"/>
      <c r="AB100" s="723"/>
      <c r="AC100" s="724"/>
      <c r="AD100" s="718"/>
      <c r="AE100" s="611"/>
      <c r="AF100" s="611"/>
      <c r="AG100" s="611"/>
      <c r="AH100" s="612"/>
      <c r="AI100" s="725"/>
      <c r="AJ100" s="726"/>
      <c r="AK100" s="726"/>
      <c r="AL100" s="726"/>
      <c r="AM100" s="726"/>
      <c r="AN100" s="726"/>
      <c r="AO100" s="726"/>
      <c r="AP100" s="726"/>
      <c r="AQ100" s="726"/>
      <c r="AR100" s="726"/>
      <c r="AS100" s="726"/>
      <c r="AT100" s="726"/>
      <c r="AU100" s="727"/>
      <c r="AV100" s="722"/>
      <c r="AW100" s="723"/>
      <c r="AX100" s="723"/>
      <c r="AY100" s="728"/>
    </row>
    <row r="101" spans="2:51" ht="24.75" customHeight="1" x14ac:dyDescent="0.15">
      <c r="B101" s="688"/>
      <c r="C101" s="689"/>
      <c r="D101" s="689"/>
      <c r="E101" s="689"/>
      <c r="F101" s="689"/>
      <c r="G101" s="690"/>
      <c r="H101" s="703"/>
      <c r="I101" s="623"/>
      <c r="J101" s="623"/>
      <c r="K101" s="623"/>
      <c r="L101" s="624"/>
      <c r="M101" s="710"/>
      <c r="N101" s="711"/>
      <c r="O101" s="711"/>
      <c r="P101" s="711"/>
      <c r="Q101" s="711"/>
      <c r="R101" s="711"/>
      <c r="S101" s="711"/>
      <c r="T101" s="711"/>
      <c r="U101" s="711"/>
      <c r="V101" s="711"/>
      <c r="W101" s="711"/>
      <c r="X101" s="711"/>
      <c r="Y101" s="712"/>
      <c r="Z101" s="707"/>
      <c r="AA101" s="708"/>
      <c r="AB101" s="708"/>
      <c r="AC101" s="709"/>
      <c r="AD101" s="703"/>
      <c r="AE101" s="623"/>
      <c r="AF101" s="623"/>
      <c r="AG101" s="623"/>
      <c r="AH101" s="624"/>
      <c r="AI101" s="710"/>
      <c r="AJ101" s="711"/>
      <c r="AK101" s="711"/>
      <c r="AL101" s="711"/>
      <c r="AM101" s="711"/>
      <c r="AN101" s="711"/>
      <c r="AO101" s="711"/>
      <c r="AP101" s="711"/>
      <c r="AQ101" s="711"/>
      <c r="AR101" s="711"/>
      <c r="AS101" s="711"/>
      <c r="AT101" s="711"/>
      <c r="AU101" s="712"/>
      <c r="AV101" s="707"/>
      <c r="AW101" s="708"/>
      <c r="AX101" s="708"/>
      <c r="AY101" s="713"/>
    </row>
    <row r="102" spans="2:51" ht="24.75" customHeight="1" x14ac:dyDescent="0.15">
      <c r="B102" s="688"/>
      <c r="C102" s="689"/>
      <c r="D102" s="689"/>
      <c r="E102" s="689"/>
      <c r="F102" s="689"/>
      <c r="G102" s="690"/>
      <c r="H102" s="703"/>
      <c r="I102" s="623"/>
      <c r="J102" s="623"/>
      <c r="K102" s="623"/>
      <c r="L102" s="624"/>
      <c r="M102" s="710"/>
      <c r="N102" s="711"/>
      <c r="O102" s="711"/>
      <c r="P102" s="711"/>
      <c r="Q102" s="711"/>
      <c r="R102" s="711"/>
      <c r="S102" s="711"/>
      <c r="T102" s="711"/>
      <c r="U102" s="711"/>
      <c r="V102" s="711"/>
      <c r="W102" s="711"/>
      <c r="X102" s="711"/>
      <c r="Y102" s="712"/>
      <c r="Z102" s="707"/>
      <c r="AA102" s="708"/>
      <c r="AB102" s="708"/>
      <c r="AC102" s="709"/>
      <c r="AD102" s="703"/>
      <c r="AE102" s="623"/>
      <c r="AF102" s="623"/>
      <c r="AG102" s="623"/>
      <c r="AH102" s="624"/>
      <c r="AI102" s="710"/>
      <c r="AJ102" s="711"/>
      <c r="AK102" s="711"/>
      <c r="AL102" s="711"/>
      <c r="AM102" s="711"/>
      <c r="AN102" s="711"/>
      <c r="AO102" s="711"/>
      <c r="AP102" s="711"/>
      <c r="AQ102" s="711"/>
      <c r="AR102" s="711"/>
      <c r="AS102" s="711"/>
      <c r="AT102" s="711"/>
      <c r="AU102" s="712"/>
      <c r="AV102" s="707"/>
      <c r="AW102" s="708"/>
      <c r="AX102" s="708"/>
      <c r="AY102" s="713"/>
    </row>
    <row r="103" spans="2:51" ht="24.75" customHeight="1" x14ac:dyDescent="0.15">
      <c r="B103" s="688"/>
      <c r="C103" s="689"/>
      <c r="D103" s="689"/>
      <c r="E103" s="689"/>
      <c r="F103" s="689"/>
      <c r="G103" s="690"/>
      <c r="H103" s="703"/>
      <c r="I103" s="623"/>
      <c r="J103" s="623"/>
      <c r="K103" s="623"/>
      <c r="L103" s="624"/>
      <c r="M103" s="710"/>
      <c r="N103" s="711"/>
      <c r="O103" s="711"/>
      <c r="P103" s="711"/>
      <c r="Q103" s="711"/>
      <c r="R103" s="711"/>
      <c r="S103" s="711"/>
      <c r="T103" s="711"/>
      <c r="U103" s="711"/>
      <c r="V103" s="711"/>
      <c r="W103" s="711"/>
      <c r="X103" s="711"/>
      <c r="Y103" s="712"/>
      <c r="Z103" s="707"/>
      <c r="AA103" s="708"/>
      <c r="AB103" s="708"/>
      <c r="AC103" s="709"/>
      <c r="AD103" s="703"/>
      <c r="AE103" s="623"/>
      <c r="AF103" s="623"/>
      <c r="AG103" s="623"/>
      <c r="AH103" s="624"/>
      <c r="AI103" s="710"/>
      <c r="AJ103" s="711"/>
      <c r="AK103" s="711"/>
      <c r="AL103" s="711"/>
      <c r="AM103" s="711"/>
      <c r="AN103" s="711"/>
      <c r="AO103" s="711"/>
      <c r="AP103" s="711"/>
      <c r="AQ103" s="711"/>
      <c r="AR103" s="711"/>
      <c r="AS103" s="711"/>
      <c r="AT103" s="711"/>
      <c r="AU103" s="712"/>
      <c r="AV103" s="707"/>
      <c r="AW103" s="708"/>
      <c r="AX103" s="708"/>
      <c r="AY103" s="713"/>
    </row>
    <row r="104" spans="2:51" ht="24.75" customHeight="1" x14ac:dyDescent="0.15">
      <c r="B104" s="688"/>
      <c r="C104" s="689"/>
      <c r="D104" s="689"/>
      <c r="E104" s="689"/>
      <c r="F104" s="689"/>
      <c r="G104" s="690"/>
      <c r="H104" s="703"/>
      <c r="I104" s="623"/>
      <c r="J104" s="623"/>
      <c r="K104" s="623"/>
      <c r="L104" s="624"/>
      <c r="M104" s="710"/>
      <c r="N104" s="711"/>
      <c r="O104" s="711"/>
      <c r="P104" s="711"/>
      <c r="Q104" s="711"/>
      <c r="R104" s="711"/>
      <c r="S104" s="711"/>
      <c r="T104" s="711"/>
      <c r="U104" s="711"/>
      <c r="V104" s="711"/>
      <c r="W104" s="711"/>
      <c r="X104" s="711"/>
      <c r="Y104" s="712"/>
      <c r="Z104" s="707"/>
      <c r="AA104" s="708"/>
      <c r="AB104" s="708"/>
      <c r="AC104" s="708"/>
      <c r="AD104" s="703"/>
      <c r="AE104" s="623"/>
      <c r="AF104" s="623"/>
      <c r="AG104" s="623"/>
      <c r="AH104" s="624"/>
      <c r="AI104" s="710"/>
      <c r="AJ104" s="711"/>
      <c r="AK104" s="711"/>
      <c r="AL104" s="711"/>
      <c r="AM104" s="711"/>
      <c r="AN104" s="711"/>
      <c r="AO104" s="711"/>
      <c r="AP104" s="711"/>
      <c r="AQ104" s="711"/>
      <c r="AR104" s="711"/>
      <c r="AS104" s="711"/>
      <c r="AT104" s="711"/>
      <c r="AU104" s="712"/>
      <c r="AV104" s="707"/>
      <c r="AW104" s="708"/>
      <c r="AX104" s="708"/>
      <c r="AY104" s="713"/>
    </row>
    <row r="105" spans="2:51" ht="24.75" customHeight="1" x14ac:dyDescent="0.15">
      <c r="B105" s="688"/>
      <c r="C105" s="689"/>
      <c r="D105" s="689"/>
      <c r="E105" s="689"/>
      <c r="F105" s="689"/>
      <c r="G105" s="690"/>
      <c r="H105" s="703"/>
      <c r="I105" s="623"/>
      <c r="J105" s="623"/>
      <c r="K105" s="623"/>
      <c r="L105" s="624"/>
      <c r="M105" s="710"/>
      <c r="N105" s="711"/>
      <c r="O105" s="711"/>
      <c r="P105" s="711"/>
      <c r="Q105" s="711"/>
      <c r="R105" s="711"/>
      <c r="S105" s="711"/>
      <c r="T105" s="711"/>
      <c r="U105" s="711"/>
      <c r="V105" s="711"/>
      <c r="W105" s="711"/>
      <c r="X105" s="711"/>
      <c r="Y105" s="712"/>
      <c r="Z105" s="707"/>
      <c r="AA105" s="708"/>
      <c r="AB105" s="708"/>
      <c r="AC105" s="708"/>
      <c r="AD105" s="703"/>
      <c r="AE105" s="623"/>
      <c r="AF105" s="623"/>
      <c r="AG105" s="623"/>
      <c r="AH105" s="624"/>
      <c r="AI105" s="710"/>
      <c r="AJ105" s="711"/>
      <c r="AK105" s="711"/>
      <c r="AL105" s="711"/>
      <c r="AM105" s="711"/>
      <c r="AN105" s="711"/>
      <c r="AO105" s="711"/>
      <c r="AP105" s="711"/>
      <c r="AQ105" s="711"/>
      <c r="AR105" s="711"/>
      <c r="AS105" s="711"/>
      <c r="AT105" s="711"/>
      <c r="AU105" s="712"/>
      <c r="AV105" s="707"/>
      <c r="AW105" s="708"/>
      <c r="AX105" s="708"/>
      <c r="AY105" s="713"/>
    </row>
    <row r="106" spans="2:51" ht="24.75" customHeight="1" x14ac:dyDescent="0.15">
      <c r="B106" s="688"/>
      <c r="C106" s="689"/>
      <c r="D106" s="689"/>
      <c r="E106" s="689"/>
      <c r="F106" s="689"/>
      <c r="G106" s="690"/>
      <c r="H106" s="703"/>
      <c r="I106" s="623"/>
      <c r="J106" s="623"/>
      <c r="K106" s="623"/>
      <c r="L106" s="624"/>
      <c r="M106" s="710"/>
      <c r="N106" s="711"/>
      <c r="O106" s="711"/>
      <c r="P106" s="711"/>
      <c r="Q106" s="711"/>
      <c r="R106" s="711"/>
      <c r="S106" s="711"/>
      <c r="T106" s="711"/>
      <c r="U106" s="711"/>
      <c r="V106" s="711"/>
      <c r="W106" s="711"/>
      <c r="X106" s="711"/>
      <c r="Y106" s="712"/>
      <c r="Z106" s="707"/>
      <c r="AA106" s="708"/>
      <c r="AB106" s="708"/>
      <c r="AC106" s="708"/>
      <c r="AD106" s="703"/>
      <c r="AE106" s="623"/>
      <c r="AF106" s="623"/>
      <c r="AG106" s="623"/>
      <c r="AH106" s="624"/>
      <c r="AI106" s="710"/>
      <c r="AJ106" s="711"/>
      <c r="AK106" s="711"/>
      <c r="AL106" s="711"/>
      <c r="AM106" s="711"/>
      <c r="AN106" s="711"/>
      <c r="AO106" s="711"/>
      <c r="AP106" s="711"/>
      <c r="AQ106" s="711"/>
      <c r="AR106" s="711"/>
      <c r="AS106" s="711"/>
      <c r="AT106" s="711"/>
      <c r="AU106" s="712"/>
      <c r="AV106" s="707"/>
      <c r="AW106" s="708"/>
      <c r="AX106" s="708"/>
      <c r="AY106" s="713"/>
    </row>
    <row r="107" spans="2:51" ht="24.75" customHeight="1" x14ac:dyDescent="0.15">
      <c r="B107" s="688"/>
      <c r="C107" s="689"/>
      <c r="D107" s="689"/>
      <c r="E107" s="689"/>
      <c r="F107" s="689"/>
      <c r="G107" s="690"/>
      <c r="H107" s="729"/>
      <c r="I107" s="591"/>
      <c r="J107" s="591"/>
      <c r="K107" s="591"/>
      <c r="L107" s="592"/>
      <c r="M107" s="730"/>
      <c r="N107" s="731"/>
      <c r="O107" s="731"/>
      <c r="P107" s="731"/>
      <c r="Q107" s="731"/>
      <c r="R107" s="731"/>
      <c r="S107" s="731"/>
      <c r="T107" s="731"/>
      <c r="U107" s="731"/>
      <c r="V107" s="731"/>
      <c r="W107" s="731"/>
      <c r="X107" s="731"/>
      <c r="Y107" s="732"/>
      <c r="Z107" s="733"/>
      <c r="AA107" s="734"/>
      <c r="AB107" s="734"/>
      <c r="AC107" s="734"/>
      <c r="AD107" s="729"/>
      <c r="AE107" s="591"/>
      <c r="AF107" s="591"/>
      <c r="AG107" s="591"/>
      <c r="AH107" s="592"/>
      <c r="AI107" s="730"/>
      <c r="AJ107" s="731"/>
      <c r="AK107" s="731"/>
      <c r="AL107" s="731"/>
      <c r="AM107" s="731"/>
      <c r="AN107" s="731"/>
      <c r="AO107" s="731"/>
      <c r="AP107" s="731"/>
      <c r="AQ107" s="731"/>
      <c r="AR107" s="731"/>
      <c r="AS107" s="731"/>
      <c r="AT107" s="731"/>
      <c r="AU107" s="732"/>
      <c r="AV107" s="733"/>
      <c r="AW107" s="734"/>
      <c r="AX107" s="734"/>
      <c r="AY107" s="735"/>
    </row>
    <row r="108" spans="2:51" ht="24.75" customHeight="1" thickBot="1" x14ac:dyDescent="0.2">
      <c r="B108" s="691"/>
      <c r="C108" s="692"/>
      <c r="D108" s="692"/>
      <c r="E108" s="692"/>
      <c r="F108" s="692"/>
      <c r="G108" s="693"/>
      <c r="H108" s="752" t="s">
        <v>21</v>
      </c>
      <c r="I108" s="753"/>
      <c r="J108" s="753"/>
      <c r="K108" s="753"/>
      <c r="L108" s="753"/>
      <c r="M108" s="754"/>
      <c r="N108" s="755"/>
      <c r="O108" s="755"/>
      <c r="P108" s="755"/>
      <c r="Q108" s="755"/>
      <c r="R108" s="755"/>
      <c r="S108" s="755"/>
      <c r="T108" s="755"/>
      <c r="U108" s="755"/>
      <c r="V108" s="755"/>
      <c r="W108" s="755"/>
      <c r="X108" s="755"/>
      <c r="Y108" s="756"/>
      <c r="Z108" s="757">
        <f>SUM(Z100:AC107)</f>
        <v>0</v>
      </c>
      <c r="AA108" s="758"/>
      <c r="AB108" s="758"/>
      <c r="AC108" s="759"/>
      <c r="AD108" s="752" t="s">
        <v>21</v>
      </c>
      <c r="AE108" s="753"/>
      <c r="AF108" s="753"/>
      <c r="AG108" s="753"/>
      <c r="AH108" s="753"/>
      <c r="AI108" s="754"/>
      <c r="AJ108" s="755"/>
      <c r="AK108" s="755"/>
      <c r="AL108" s="755"/>
      <c r="AM108" s="755"/>
      <c r="AN108" s="755"/>
      <c r="AO108" s="755"/>
      <c r="AP108" s="755"/>
      <c r="AQ108" s="755"/>
      <c r="AR108" s="755"/>
      <c r="AS108" s="755"/>
      <c r="AT108" s="755"/>
      <c r="AU108" s="756"/>
      <c r="AV108" s="757">
        <f>SUM(AV100:AY107)</f>
        <v>0</v>
      </c>
      <c r="AW108" s="758"/>
      <c r="AX108" s="758"/>
      <c r="AY108" s="760"/>
    </row>
    <row r="111" spans="2:51" ht="14.4" x14ac:dyDescent="0.15">
      <c r="C111" s="24" t="s">
        <v>758</v>
      </c>
    </row>
    <row r="112" spans="2:51" x14ac:dyDescent="0.15">
      <c r="C112" t="s">
        <v>759</v>
      </c>
    </row>
    <row r="113" spans="2:50" ht="34.549999999999997" customHeight="1" x14ac:dyDescent="0.15">
      <c r="B113" s="749"/>
      <c r="C113" s="749"/>
      <c r="D113" s="750" t="s">
        <v>760</v>
      </c>
      <c r="E113" s="750"/>
      <c r="F113" s="750"/>
      <c r="G113" s="750"/>
      <c r="H113" s="750"/>
      <c r="I113" s="750"/>
      <c r="J113" s="750"/>
      <c r="K113" s="750"/>
      <c r="L113" s="750"/>
      <c r="M113" s="750"/>
      <c r="N113" s="750" t="s">
        <v>761</v>
      </c>
      <c r="O113" s="750"/>
      <c r="P113" s="750"/>
      <c r="Q113" s="750"/>
      <c r="R113" s="750"/>
      <c r="S113" s="750"/>
      <c r="T113" s="750"/>
      <c r="U113" s="750"/>
      <c r="V113" s="750"/>
      <c r="W113" s="750"/>
      <c r="X113" s="750"/>
      <c r="Y113" s="750"/>
      <c r="Z113" s="750"/>
      <c r="AA113" s="750"/>
      <c r="AB113" s="750"/>
      <c r="AC113" s="750"/>
      <c r="AD113" s="750"/>
      <c r="AE113" s="750"/>
      <c r="AF113" s="750"/>
      <c r="AG113" s="750"/>
      <c r="AH113" s="750"/>
      <c r="AI113" s="750"/>
      <c r="AJ113" s="750"/>
      <c r="AK113" s="750"/>
      <c r="AL113" s="751" t="s">
        <v>762</v>
      </c>
      <c r="AM113" s="750"/>
      <c r="AN113" s="750"/>
      <c r="AO113" s="750"/>
      <c r="AP113" s="750"/>
      <c r="AQ113" s="750"/>
      <c r="AR113" s="750" t="s">
        <v>87</v>
      </c>
      <c r="AS113" s="750"/>
      <c r="AT113" s="750"/>
      <c r="AU113" s="750"/>
      <c r="AV113" s="750" t="s">
        <v>88</v>
      </c>
      <c r="AW113" s="750"/>
      <c r="AX113" s="750"/>
    </row>
    <row r="114" spans="2:50" ht="24.05" customHeight="1" x14ac:dyDescent="0.15">
      <c r="B114" s="749">
        <v>1</v>
      </c>
      <c r="C114" s="749">
        <v>1</v>
      </c>
      <c r="D114" s="761" t="s">
        <v>133</v>
      </c>
      <c r="E114" s="761"/>
      <c r="F114" s="761"/>
      <c r="G114" s="761"/>
      <c r="H114" s="761"/>
      <c r="I114" s="761"/>
      <c r="J114" s="761"/>
      <c r="K114" s="761"/>
      <c r="L114" s="761"/>
      <c r="M114" s="761"/>
      <c r="N114" s="761" t="s">
        <v>1336</v>
      </c>
      <c r="O114" s="761"/>
      <c r="P114" s="761"/>
      <c r="Q114" s="761"/>
      <c r="R114" s="761"/>
      <c r="S114" s="761"/>
      <c r="T114" s="761"/>
      <c r="U114" s="761"/>
      <c r="V114" s="761"/>
      <c r="W114" s="761"/>
      <c r="X114" s="761"/>
      <c r="Y114" s="761"/>
      <c r="Z114" s="761"/>
      <c r="AA114" s="761"/>
      <c r="AB114" s="761"/>
      <c r="AC114" s="761"/>
      <c r="AD114" s="761"/>
      <c r="AE114" s="761"/>
      <c r="AF114" s="761"/>
      <c r="AG114" s="761"/>
      <c r="AH114" s="761"/>
      <c r="AI114" s="761"/>
      <c r="AJ114" s="761"/>
      <c r="AK114" s="761"/>
      <c r="AL114" s="766">
        <v>14205.117</v>
      </c>
      <c r="AM114" s="767"/>
      <c r="AN114" s="767"/>
      <c r="AO114" s="767"/>
      <c r="AP114" s="767"/>
      <c r="AQ114" s="2247"/>
      <c r="AR114" s="2244" t="s">
        <v>964</v>
      </c>
      <c r="AS114" s="2245"/>
      <c r="AT114" s="2245"/>
      <c r="AU114" s="2246"/>
      <c r="AV114" s="2244" t="s">
        <v>964</v>
      </c>
      <c r="AW114" s="2245"/>
      <c r="AX114" s="2246"/>
    </row>
    <row r="115" spans="2:50" ht="24.05" customHeight="1" x14ac:dyDescent="0.15">
      <c r="B115" s="749">
        <v>2</v>
      </c>
      <c r="C115" s="749">
        <v>1</v>
      </c>
      <c r="D115" s="761" t="s">
        <v>1123</v>
      </c>
      <c r="E115" s="761"/>
      <c r="F115" s="761"/>
      <c r="G115" s="761"/>
      <c r="H115" s="761"/>
      <c r="I115" s="761"/>
      <c r="J115" s="761"/>
      <c r="K115" s="761"/>
      <c r="L115" s="761"/>
      <c r="M115" s="761"/>
      <c r="N115" s="761" t="s">
        <v>1337</v>
      </c>
      <c r="O115" s="761"/>
      <c r="P115" s="761"/>
      <c r="Q115" s="761"/>
      <c r="R115" s="761"/>
      <c r="S115" s="761"/>
      <c r="T115" s="761"/>
      <c r="U115" s="761"/>
      <c r="V115" s="761"/>
      <c r="W115" s="761"/>
      <c r="X115" s="761"/>
      <c r="Y115" s="761"/>
      <c r="Z115" s="761"/>
      <c r="AA115" s="761"/>
      <c r="AB115" s="761"/>
      <c r="AC115" s="761"/>
      <c r="AD115" s="761"/>
      <c r="AE115" s="761"/>
      <c r="AF115" s="761"/>
      <c r="AG115" s="761"/>
      <c r="AH115" s="761"/>
      <c r="AI115" s="761"/>
      <c r="AJ115" s="761"/>
      <c r="AK115" s="761"/>
      <c r="AL115" s="766">
        <v>2906.942</v>
      </c>
      <c r="AM115" s="767"/>
      <c r="AN115" s="767"/>
      <c r="AO115" s="767"/>
      <c r="AP115" s="767"/>
      <c r="AQ115" s="767"/>
      <c r="AR115" s="2244" t="s">
        <v>964</v>
      </c>
      <c r="AS115" s="2245"/>
      <c r="AT115" s="2245"/>
      <c r="AU115" s="2246"/>
      <c r="AV115" s="2244" t="s">
        <v>964</v>
      </c>
      <c r="AW115" s="2245"/>
      <c r="AX115" s="2246"/>
    </row>
    <row r="116" spans="2:50" ht="24.05" customHeight="1" x14ac:dyDescent="0.15">
      <c r="B116" s="749">
        <v>3</v>
      </c>
      <c r="C116" s="749">
        <v>1</v>
      </c>
      <c r="D116" s="761" t="s">
        <v>1338</v>
      </c>
      <c r="E116" s="761"/>
      <c r="F116" s="761"/>
      <c r="G116" s="761"/>
      <c r="H116" s="761"/>
      <c r="I116" s="761"/>
      <c r="J116" s="761"/>
      <c r="K116" s="761"/>
      <c r="L116" s="761"/>
      <c r="M116" s="761"/>
      <c r="N116" s="761" t="s">
        <v>1337</v>
      </c>
      <c r="O116" s="761"/>
      <c r="P116" s="761"/>
      <c r="Q116" s="761"/>
      <c r="R116" s="761"/>
      <c r="S116" s="761"/>
      <c r="T116" s="761"/>
      <c r="U116" s="761"/>
      <c r="V116" s="761"/>
      <c r="W116" s="761"/>
      <c r="X116" s="761"/>
      <c r="Y116" s="761"/>
      <c r="Z116" s="761"/>
      <c r="AA116" s="761"/>
      <c r="AB116" s="761"/>
      <c r="AC116" s="761"/>
      <c r="AD116" s="761"/>
      <c r="AE116" s="761"/>
      <c r="AF116" s="761"/>
      <c r="AG116" s="761"/>
      <c r="AH116" s="761"/>
      <c r="AI116" s="761"/>
      <c r="AJ116" s="761"/>
      <c r="AK116" s="761"/>
      <c r="AL116" s="766">
        <v>750.24</v>
      </c>
      <c r="AM116" s="767"/>
      <c r="AN116" s="767"/>
      <c r="AO116" s="767"/>
      <c r="AP116" s="767"/>
      <c r="AQ116" s="767"/>
      <c r="AR116" s="2244" t="s">
        <v>964</v>
      </c>
      <c r="AS116" s="2245"/>
      <c r="AT116" s="2245"/>
      <c r="AU116" s="2246"/>
      <c r="AV116" s="2244" t="s">
        <v>964</v>
      </c>
      <c r="AW116" s="2245"/>
      <c r="AX116" s="2246"/>
    </row>
    <row r="117" spans="2:50" ht="24.05" customHeight="1" x14ac:dyDescent="0.15">
      <c r="B117" s="749">
        <v>4</v>
      </c>
      <c r="C117" s="749">
        <v>1</v>
      </c>
      <c r="D117" s="761" t="s">
        <v>1339</v>
      </c>
      <c r="E117" s="761"/>
      <c r="F117" s="761"/>
      <c r="G117" s="761"/>
      <c r="H117" s="761"/>
      <c r="I117" s="761"/>
      <c r="J117" s="761"/>
      <c r="K117" s="761"/>
      <c r="L117" s="761"/>
      <c r="M117" s="761"/>
      <c r="N117" s="761" t="s">
        <v>1337</v>
      </c>
      <c r="O117" s="761"/>
      <c r="P117" s="761"/>
      <c r="Q117" s="761"/>
      <c r="R117" s="761"/>
      <c r="S117" s="761"/>
      <c r="T117" s="761"/>
      <c r="U117" s="761"/>
      <c r="V117" s="761"/>
      <c r="W117" s="761"/>
      <c r="X117" s="761"/>
      <c r="Y117" s="761"/>
      <c r="Z117" s="761"/>
      <c r="AA117" s="761"/>
      <c r="AB117" s="761"/>
      <c r="AC117" s="761"/>
      <c r="AD117" s="761"/>
      <c r="AE117" s="761"/>
      <c r="AF117" s="761"/>
      <c r="AG117" s="761"/>
      <c r="AH117" s="761"/>
      <c r="AI117" s="761"/>
      <c r="AJ117" s="761"/>
      <c r="AK117" s="761"/>
      <c r="AL117" s="766">
        <v>404.404</v>
      </c>
      <c r="AM117" s="767"/>
      <c r="AN117" s="767"/>
      <c r="AO117" s="767"/>
      <c r="AP117" s="767"/>
      <c r="AQ117" s="767"/>
      <c r="AR117" s="2244" t="s">
        <v>964</v>
      </c>
      <c r="AS117" s="2245"/>
      <c r="AT117" s="2245"/>
      <c r="AU117" s="2246"/>
      <c r="AV117" s="2244" t="s">
        <v>964</v>
      </c>
      <c r="AW117" s="2245"/>
      <c r="AX117" s="2246"/>
    </row>
    <row r="118" spans="2:50" ht="24.05" customHeight="1" x14ac:dyDescent="0.15">
      <c r="B118" s="749">
        <v>5</v>
      </c>
      <c r="C118" s="749">
        <v>1</v>
      </c>
      <c r="D118" s="761" t="s">
        <v>134</v>
      </c>
      <c r="E118" s="761"/>
      <c r="F118" s="761"/>
      <c r="G118" s="761"/>
      <c r="H118" s="761"/>
      <c r="I118" s="761"/>
      <c r="J118" s="761"/>
      <c r="K118" s="761"/>
      <c r="L118" s="761"/>
      <c r="M118" s="761"/>
      <c r="N118" s="761" t="s">
        <v>1337</v>
      </c>
      <c r="O118" s="761"/>
      <c r="P118" s="761"/>
      <c r="Q118" s="761"/>
      <c r="R118" s="761"/>
      <c r="S118" s="761"/>
      <c r="T118" s="761"/>
      <c r="U118" s="761"/>
      <c r="V118" s="761"/>
      <c r="W118" s="761"/>
      <c r="X118" s="761"/>
      <c r="Y118" s="761"/>
      <c r="Z118" s="761"/>
      <c r="AA118" s="761"/>
      <c r="AB118" s="761"/>
      <c r="AC118" s="761"/>
      <c r="AD118" s="761"/>
      <c r="AE118" s="761"/>
      <c r="AF118" s="761"/>
      <c r="AG118" s="761"/>
      <c r="AH118" s="761"/>
      <c r="AI118" s="761"/>
      <c r="AJ118" s="761"/>
      <c r="AK118" s="761"/>
      <c r="AL118" s="766">
        <v>244.21100000000001</v>
      </c>
      <c r="AM118" s="767"/>
      <c r="AN118" s="767"/>
      <c r="AO118" s="767"/>
      <c r="AP118" s="767"/>
      <c r="AQ118" s="767"/>
      <c r="AR118" s="2244" t="s">
        <v>964</v>
      </c>
      <c r="AS118" s="2245"/>
      <c r="AT118" s="2245"/>
      <c r="AU118" s="2246"/>
      <c r="AV118" s="2244" t="s">
        <v>964</v>
      </c>
      <c r="AW118" s="2245"/>
      <c r="AX118" s="2246"/>
    </row>
    <row r="119" spans="2:50" ht="24.05" customHeight="1" x14ac:dyDescent="0.15">
      <c r="B119" s="749">
        <v>6</v>
      </c>
      <c r="C119" s="749">
        <v>1</v>
      </c>
      <c r="D119" s="761" t="s">
        <v>1340</v>
      </c>
      <c r="E119" s="761"/>
      <c r="F119" s="761"/>
      <c r="G119" s="761"/>
      <c r="H119" s="761"/>
      <c r="I119" s="761"/>
      <c r="J119" s="761"/>
      <c r="K119" s="761"/>
      <c r="L119" s="761"/>
      <c r="M119" s="761"/>
      <c r="N119" s="761" t="s">
        <v>1337</v>
      </c>
      <c r="O119" s="761"/>
      <c r="P119" s="761"/>
      <c r="Q119" s="761"/>
      <c r="R119" s="761"/>
      <c r="S119" s="761"/>
      <c r="T119" s="761"/>
      <c r="U119" s="761"/>
      <c r="V119" s="761"/>
      <c r="W119" s="761"/>
      <c r="X119" s="761"/>
      <c r="Y119" s="761"/>
      <c r="Z119" s="761"/>
      <c r="AA119" s="761"/>
      <c r="AB119" s="761"/>
      <c r="AC119" s="761"/>
      <c r="AD119" s="761"/>
      <c r="AE119" s="761"/>
      <c r="AF119" s="761"/>
      <c r="AG119" s="761"/>
      <c r="AH119" s="761"/>
      <c r="AI119" s="761"/>
      <c r="AJ119" s="761"/>
      <c r="AK119" s="761"/>
      <c r="AL119" s="766">
        <v>126.723</v>
      </c>
      <c r="AM119" s="767"/>
      <c r="AN119" s="767"/>
      <c r="AO119" s="767"/>
      <c r="AP119" s="767"/>
      <c r="AQ119" s="767"/>
      <c r="AR119" s="2244" t="s">
        <v>964</v>
      </c>
      <c r="AS119" s="2245"/>
      <c r="AT119" s="2245"/>
      <c r="AU119" s="2246"/>
      <c r="AV119" s="2244" t="s">
        <v>964</v>
      </c>
      <c r="AW119" s="2245"/>
      <c r="AX119" s="2246"/>
    </row>
    <row r="120" spans="2:50" ht="24.05" customHeight="1" x14ac:dyDescent="0.15">
      <c r="B120" s="749">
        <v>7</v>
      </c>
      <c r="C120" s="749">
        <v>1</v>
      </c>
      <c r="D120" s="761" t="s">
        <v>1341</v>
      </c>
      <c r="E120" s="761"/>
      <c r="F120" s="761"/>
      <c r="G120" s="761"/>
      <c r="H120" s="761"/>
      <c r="I120" s="761"/>
      <c r="J120" s="761"/>
      <c r="K120" s="761"/>
      <c r="L120" s="761"/>
      <c r="M120" s="761"/>
      <c r="N120" s="761" t="s">
        <v>1337</v>
      </c>
      <c r="O120" s="761"/>
      <c r="P120" s="761"/>
      <c r="Q120" s="761"/>
      <c r="R120" s="761"/>
      <c r="S120" s="761"/>
      <c r="T120" s="761"/>
      <c r="U120" s="761"/>
      <c r="V120" s="761"/>
      <c r="W120" s="761"/>
      <c r="X120" s="761"/>
      <c r="Y120" s="761"/>
      <c r="Z120" s="761"/>
      <c r="AA120" s="761"/>
      <c r="AB120" s="761"/>
      <c r="AC120" s="761"/>
      <c r="AD120" s="761"/>
      <c r="AE120" s="761"/>
      <c r="AF120" s="761"/>
      <c r="AG120" s="761"/>
      <c r="AH120" s="761"/>
      <c r="AI120" s="761"/>
      <c r="AJ120" s="761"/>
      <c r="AK120" s="761"/>
      <c r="AL120" s="766">
        <v>123.738</v>
      </c>
      <c r="AM120" s="767"/>
      <c r="AN120" s="767"/>
      <c r="AO120" s="767"/>
      <c r="AP120" s="767"/>
      <c r="AQ120" s="767"/>
      <c r="AR120" s="2244" t="s">
        <v>964</v>
      </c>
      <c r="AS120" s="2245"/>
      <c r="AT120" s="2245"/>
      <c r="AU120" s="2246"/>
      <c r="AV120" s="2244" t="s">
        <v>964</v>
      </c>
      <c r="AW120" s="2245"/>
      <c r="AX120" s="2246"/>
    </row>
    <row r="121" spans="2:50" ht="24.05" customHeight="1" x14ac:dyDescent="0.15">
      <c r="B121" s="749">
        <v>8</v>
      </c>
      <c r="C121" s="749">
        <v>1</v>
      </c>
      <c r="D121" s="761" t="s">
        <v>137</v>
      </c>
      <c r="E121" s="761"/>
      <c r="F121" s="761"/>
      <c r="G121" s="761"/>
      <c r="H121" s="761"/>
      <c r="I121" s="761"/>
      <c r="J121" s="761"/>
      <c r="K121" s="761"/>
      <c r="L121" s="761"/>
      <c r="M121" s="761"/>
      <c r="N121" s="761" t="s">
        <v>1337</v>
      </c>
      <c r="O121" s="761"/>
      <c r="P121" s="761"/>
      <c r="Q121" s="761"/>
      <c r="R121" s="761"/>
      <c r="S121" s="761"/>
      <c r="T121" s="761"/>
      <c r="U121" s="761"/>
      <c r="V121" s="761"/>
      <c r="W121" s="761"/>
      <c r="X121" s="761"/>
      <c r="Y121" s="761"/>
      <c r="Z121" s="761"/>
      <c r="AA121" s="761"/>
      <c r="AB121" s="761"/>
      <c r="AC121" s="761"/>
      <c r="AD121" s="761"/>
      <c r="AE121" s="761"/>
      <c r="AF121" s="761"/>
      <c r="AG121" s="761"/>
      <c r="AH121" s="761"/>
      <c r="AI121" s="761"/>
      <c r="AJ121" s="761"/>
      <c r="AK121" s="761"/>
      <c r="AL121" s="766">
        <v>94.745999999999995</v>
      </c>
      <c r="AM121" s="767"/>
      <c r="AN121" s="767"/>
      <c r="AO121" s="767"/>
      <c r="AP121" s="767"/>
      <c r="AQ121" s="767"/>
      <c r="AR121" s="2244" t="s">
        <v>964</v>
      </c>
      <c r="AS121" s="2245"/>
      <c r="AT121" s="2245"/>
      <c r="AU121" s="2246"/>
      <c r="AV121" s="2244" t="s">
        <v>964</v>
      </c>
      <c r="AW121" s="2245"/>
      <c r="AX121" s="2246"/>
    </row>
    <row r="122" spans="2:50" ht="24.05" customHeight="1" x14ac:dyDescent="0.15">
      <c r="B122" s="749">
        <v>9</v>
      </c>
      <c r="C122" s="749">
        <v>1</v>
      </c>
      <c r="D122" s="761" t="s">
        <v>1342</v>
      </c>
      <c r="E122" s="761"/>
      <c r="F122" s="761"/>
      <c r="G122" s="761"/>
      <c r="H122" s="761"/>
      <c r="I122" s="761"/>
      <c r="J122" s="761"/>
      <c r="K122" s="761"/>
      <c r="L122" s="761"/>
      <c r="M122" s="761"/>
      <c r="N122" s="761" t="s">
        <v>1337</v>
      </c>
      <c r="O122" s="761"/>
      <c r="P122" s="761"/>
      <c r="Q122" s="761"/>
      <c r="R122" s="761"/>
      <c r="S122" s="761"/>
      <c r="T122" s="761"/>
      <c r="U122" s="761"/>
      <c r="V122" s="761"/>
      <c r="W122" s="761"/>
      <c r="X122" s="761"/>
      <c r="Y122" s="761"/>
      <c r="Z122" s="761"/>
      <c r="AA122" s="761"/>
      <c r="AB122" s="761"/>
      <c r="AC122" s="761"/>
      <c r="AD122" s="761"/>
      <c r="AE122" s="761"/>
      <c r="AF122" s="761"/>
      <c r="AG122" s="761"/>
      <c r="AH122" s="761"/>
      <c r="AI122" s="761"/>
      <c r="AJ122" s="761"/>
      <c r="AK122" s="761"/>
      <c r="AL122" s="766">
        <v>41.576999999999998</v>
      </c>
      <c r="AM122" s="767"/>
      <c r="AN122" s="767"/>
      <c r="AO122" s="767"/>
      <c r="AP122" s="767"/>
      <c r="AQ122" s="767"/>
      <c r="AR122" s="2244" t="s">
        <v>964</v>
      </c>
      <c r="AS122" s="2245"/>
      <c r="AT122" s="2245"/>
      <c r="AU122" s="2246"/>
      <c r="AV122" s="2244" t="s">
        <v>964</v>
      </c>
      <c r="AW122" s="2245"/>
      <c r="AX122" s="2246"/>
    </row>
    <row r="123" spans="2:50" ht="24.05" customHeight="1" x14ac:dyDescent="0.15">
      <c r="B123" s="749">
        <v>10</v>
      </c>
      <c r="C123" s="749">
        <v>1</v>
      </c>
      <c r="D123" s="761" t="s">
        <v>1343</v>
      </c>
      <c r="E123" s="761"/>
      <c r="F123" s="761"/>
      <c r="G123" s="761"/>
      <c r="H123" s="761"/>
      <c r="I123" s="761"/>
      <c r="J123" s="761"/>
      <c r="K123" s="761"/>
      <c r="L123" s="761"/>
      <c r="M123" s="761"/>
      <c r="N123" s="761" t="s">
        <v>1337</v>
      </c>
      <c r="O123" s="761"/>
      <c r="P123" s="761"/>
      <c r="Q123" s="761"/>
      <c r="R123" s="761"/>
      <c r="S123" s="761"/>
      <c r="T123" s="761"/>
      <c r="U123" s="761"/>
      <c r="V123" s="761"/>
      <c r="W123" s="761"/>
      <c r="X123" s="761"/>
      <c r="Y123" s="761"/>
      <c r="Z123" s="761"/>
      <c r="AA123" s="761"/>
      <c r="AB123" s="761"/>
      <c r="AC123" s="761"/>
      <c r="AD123" s="761"/>
      <c r="AE123" s="761"/>
      <c r="AF123" s="761"/>
      <c r="AG123" s="761"/>
      <c r="AH123" s="761"/>
      <c r="AI123" s="761"/>
      <c r="AJ123" s="761"/>
      <c r="AK123" s="761"/>
      <c r="AL123" s="766">
        <v>17.600999999999999</v>
      </c>
      <c r="AM123" s="767"/>
      <c r="AN123" s="767"/>
      <c r="AO123" s="767"/>
      <c r="AP123" s="767"/>
      <c r="AQ123" s="767"/>
      <c r="AR123" s="2244" t="s">
        <v>964</v>
      </c>
      <c r="AS123" s="2245"/>
      <c r="AT123" s="2245"/>
      <c r="AU123" s="2246"/>
      <c r="AV123" s="2244" t="s">
        <v>964</v>
      </c>
      <c r="AW123" s="2245"/>
      <c r="AX123" s="2246"/>
    </row>
    <row r="125" spans="2:50" ht="23.25" hidden="1" customHeight="1" x14ac:dyDescent="0.15">
      <c r="B125" t="s">
        <v>89</v>
      </c>
    </row>
    <row r="126" spans="2:50" ht="36" hidden="1" customHeight="1" x14ac:dyDescent="0.15">
      <c r="B126" s="750" t="s">
        <v>90</v>
      </c>
      <c r="C126" s="750"/>
      <c r="D126" s="750"/>
      <c r="E126" s="750"/>
      <c r="F126" s="750"/>
      <c r="G126" s="750"/>
      <c r="H126" s="750"/>
      <c r="I126" s="768"/>
      <c r="J126" s="768"/>
      <c r="K126" s="768"/>
      <c r="L126" s="768"/>
      <c r="M126" s="768"/>
      <c r="N126" s="768"/>
      <c r="O126" s="768"/>
      <c r="P126" s="768"/>
      <c r="Q126" s="768"/>
      <c r="R126" s="768"/>
      <c r="S126" s="768"/>
      <c r="T126" s="768"/>
      <c r="U126" s="768"/>
      <c r="V126" s="768"/>
      <c r="W126" s="768"/>
      <c r="X126" s="768"/>
      <c r="Y126" s="768"/>
    </row>
    <row r="127" spans="2:50" ht="36" hidden="1" customHeight="1" x14ac:dyDescent="0.15">
      <c r="B127" s="769" t="s">
        <v>91</v>
      </c>
      <c r="C127" s="770"/>
      <c r="D127" s="770"/>
      <c r="E127" s="770"/>
      <c r="F127" s="770"/>
      <c r="G127" s="770"/>
      <c r="H127" s="771"/>
      <c r="I127" s="764" t="s">
        <v>771</v>
      </c>
      <c r="J127" s="741"/>
      <c r="K127" s="741"/>
      <c r="L127" s="741"/>
      <c r="M127" s="765"/>
      <c r="N127" s="772" t="s">
        <v>93</v>
      </c>
      <c r="O127" s="770"/>
      <c r="P127" s="770"/>
      <c r="Q127" s="770"/>
      <c r="R127" s="770"/>
      <c r="S127" s="770"/>
      <c r="T127" s="771"/>
      <c r="U127" s="764" t="s">
        <v>771</v>
      </c>
      <c r="V127" s="741"/>
      <c r="W127" s="741"/>
      <c r="X127" s="741"/>
      <c r="Y127" s="765"/>
      <c r="Z127" s="772" t="s">
        <v>94</v>
      </c>
      <c r="AA127" s="770"/>
      <c r="AB127" s="770"/>
      <c r="AC127" s="770"/>
      <c r="AD127" s="770"/>
      <c r="AE127" s="770"/>
      <c r="AF127" s="771"/>
      <c r="AG127" s="764" t="s">
        <v>771</v>
      </c>
      <c r="AH127" s="741"/>
      <c r="AI127" s="741"/>
      <c r="AJ127" s="741"/>
      <c r="AK127" s="765"/>
      <c r="AL127" s="772" t="s">
        <v>95</v>
      </c>
      <c r="AM127" s="770"/>
      <c r="AN127" s="770"/>
      <c r="AO127" s="770"/>
      <c r="AP127" s="770"/>
      <c r="AQ127" s="770"/>
      <c r="AR127" s="771"/>
      <c r="AS127" s="764" t="s">
        <v>771</v>
      </c>
      <c r="AT127" s="741"/>
      <c r="AU127" s="741"/>
      <c r="AV127" s="741"/>
      <c r="AW127" s="765"/>
    </row>
    <row r="128" spans="2:50" ht="36" hidden="1" customHeight="1" x14ac:dyDescent="0.15">
      <c r="B128" s="772" t="s">
        <v>96</v>
      </c>
      <c r="C128" s="770"/>
      <c r="D128" s="770"/>
      <c r="E128" s="770"/>
      <c r="F128" s="770"/>
      <c r="G128" s="770"/>
      <c r="H128" s="771"/>
      <c r="I128" s="773"/>
      <c r="J128" s="774"/>
      <c r="K128" s="774"/>
      <c r="L128" s="774"/>
      <c r="M128" s="775"/>
      <c r="N128" s="772" t="s">
        <v>97</v>
      </c>
      <c r="O128" s="770"/>
      <c r="P128" s="770"/>
      <c r="Q128" s="770"/>
      <c r="R128" s="770"/>
      <c r="S128" s="770"/>
      <c r="T128" s="771"/>
      <c r="U128" s="773"/>
      <c r="V128" s="774"/>
      <c r="W128" s="774"/>
      <c r="X128" s="774"/>
      <c r="Y128" s="775"/>
      <c r="Z128" s="772" t="s">
        <v>98</v>
      </c>
      <c r="AA128" s="770"/>
      <c r="AB128" s="770"/>
      <c r="AC128" s="770"/>
      <c r="AD128" s="770"/>
      <c r="AE128" s="770"/>
      <c r="AF128" s="771"/>
      <c r="AG128" s="773"/>
      <c r="AH128" s="774"/>
      <c r="AI128" s="774"/>
      <c r="AJ128" s="774"/>
      <c r="AK128" s="775"/>
      <c r="AL128" s="769" t="s">
        <v>99</v>
      </c>
      <c r="AM128" s="770"/>
      <c r="AN128" s="770"/>
      <c r="AO128" s="770"/>
      <c r="AP128" s="770"/>
      <c r="AQ128" s="770"/>
      <c r="AR128" s="771"/>
      <c r="AS128" s="773"/>
      <c r="AT128" s="774"/>
      <c r="AU128" s="774"/>
      <c r="AV128" s="774"/>
      <c r="AW128" s="775"/>
    </row>
    <row r="129" spans="2:50" x14ac:dyDescent="0.15">
      <c r="C129" t="s">
        <v>772</v>
      </c>
    </row>
    <row r="130" spans="2:50" ht="34.549999999999997" customHeight="1" x14ac:dyDescent="0.15">
      <c r="B130" s="749"/>
      <c r="C130" s="749"/>
      <c r="D130" s="750" t="s">
        <v>760</v>
      </c>
      <c r="E130" s="750"/>
      <c r="F130" s="750"/>
      <c r="G130" s="750"/>
      <c r="H130" s="750"/>
      <c r="I130" s="750"/>
      <c r="J130" s="750"/>
      <c r="K130" s="750"/>
      <c r="L130" s="750"/>
      <c r="M130" s="750"/>
      <c r="N130" s="750" t="s">
        <v>761</v>
      </c>
      <c r="O130" s="750"/>
      <c r="P130" s="750"/>
      <c r="Q130" s="750"/>
      <c r="R130" s="750"/>
      <c r="S130" s="750"/>
      <c r="T130" s="750"/>
      <c r="U130" s="750"/>
      <c r="V130" s="750"/>
      <c r="W130" s="750"/>
      <c r="X130" s="750"/>
      <c r="Y130" s="750"/>
      <c r="Z130" s="750"/>
      <c r="AA130" s="750"/>
      <c r="AB130" s="750"/>
      <c r="AC130" s="750"/>
      <c r="AD130" s="750"/>
      <c r="AE130" s="750"/>
      <c r="AF130" s="750"/>
      <c r="AG130" s="750"/>
      <c r="AH130" s="750"/>
      <c r="AI130" s="750"/>
      <c r="AJ130" s="750"/>
      <c r="AK130" s="750"/>
      <c r="AL130" s="751" t="s">
        <v>762</v>
      </c>
      <c r="AM130" s="750"/>
      <c r="AN130" s="750"/>
      <c r="AO130" s="750"/>
      <c r="AP130" s="750"/>
      <c r="AQ130" s="750"/>
      <c r="AR130" s="750" t="s">
        <v>87</v>
      </c>
      <c r="AS130" s="750"/>
      <c r="AT130" s="750"/>
      <c r="AU130" s="750"/>
      <c r="AV130" s="750" t="s">
        <v>88</v>
      </c>
      <c r="AW130" s="750"/>
      <c r="AX130" s="750"/>
    </row>
    <row r="131" spans="2:50" ht="24.05" customHeight="1" x14ac:dyDescent="0.15">
      <c r="B131" s="749">
        <v>1</v>
      </c>
      <c r="C131" s="749">
        <v>1</v>
      </c>
      <c r="D131" s="761"/>
      <c r="E131" s="761"/>
      <c r="F131" s="761"/>
      <c r="G131" s="761"/>
      <c r="H131" s="761"/>
      <c r="I131" s="761"/>
      <c r="J131" s="761"/>
      <c r="K131" s="761"/>
      <c r="L131" s="761"/>
      <c r="M131" s="761"/>
      <c r="N131" s="761"/>
      <c r="O131" s="761"/>
      <c r="P131" s="761"/>
      <c r="Q131" s="761"/>
      <c r="R131" s="761"/>
      <c r="S131" s="761"/>
      <c r="T131" s="761"/>
      <c r="U131" s="761"/>
      <c r="V131" s="761"/>
      <c r="W131" s="761"/>
      <c r="X131" s="761"/>
      <c r="Y131" s="761"/>
      <c r="Z131" s="761"/>
      <c r="AA131" s="761"/>
      <c r="AB131" s="761"/>
      <c r="AC131" s="761"/>
      <c r="AD131" s="761"/>
      <c r="AE131" s="761"/>
      <c r="AF131" s="761"/>
      <c r="AG131" s="761"/>
      <c r="AH131" s="761"/>
      <c r="AI131" s="761"/>
      <c r="AJ131" s="761"/>
      <c r="AK131" s="761"/>
      <c r="AL131" s="1836"/>
      <c r="AM131" s="761"/>
      <c r="AN131" s="761"/>
      <c r="AO131" s="761"/>
      <c r="AP131" s="761"/>
      <c r="AQ131" s="761"/>
      <c r="AR131" s="761"/>
      <c r="AS131" s="761"/>
      <c r="AT131" s="761"/>
      <c r="AU131" s="761"/>
      <c r="AV131" s="761"/>
      <c r="AW131" s="761"/>
      <c r="AX131" s="761"/>
    </row>
    <row r="132" spans="2:50" ht="24.05" customHeight="1" x14ac:dyDescent="0.15">
      <c r="B132" s="749">
        <v>2</v>
      </c>
      <c r="C132" s="749">
        <v>1</v>
      </c>
      <c r="D132" s="761"/>
      <c r="E132" s="761"/>
      <c r="F132" s="761"/>
      <c r="G132" s="761"/>
      <c r="H132" s="761"/>
      <c r="I132" s="761"/>
      <c r="J132" s="761"/>
      <c r="K132" s="761"/>
      <c r="L132" s="761"/>
      <c r="M132" s="761"/>
      <c r="N132" s="761"/>
      <c r="O132" s="761"/>
      <c r="P132" s="761"/>
      <c r="Q132" s="761"/>
      <c r="R132" s="761"/>
      <c r="S132" s="761"/>
      <c r="T132" s="761"/>
      <c r="U132" s="761"/>
      <c r="V132" s="761"/>
      <c r="W132" s="761"/>
      <c r="X132" s="761"/>
      <c r="Y132" s="761"/>
      <c r="Z132" s="761"/>
      <c r="AA132" s="761"/>
      <c r="AB132" s="761"/>
      <c r="AC132" s="761"/>
      <c r="AD132" s="761"/>
      <c r="AE132" s="761"/>
      <c r="AF132" s="761"/>
      <c r="AG132" s="761"/>
      <c r="AH132" s="761"/>
      <c r="AI132" s="761"/>
      <c r="AJ132" s="761"/>
      <c r="AK132" s="761"/>
      <c r="AL132" s="1836"/>
      <c r="AM132" s="761"/>
      <c r="AN132" s="761"/>
      <c r="AO132" s="761"/>
      <c r="AP132" s="761"/>
      <c r="AQ132" s="761"/>
      <c r="AR132" s="761"/>
      <c r="AS132" s="761"/>
      <c r="AT132" s="761"/>
      <c r="AU132" s="761"/>
      <c r="AV132" s="761"/>
      <c r="AW132" s="761"/>
      <c r="AX132" s="761"/>
    </row>
    <row r="133" spans="2:50" ht="24.05" customHeight="1" x14ac:dyDescent="0.15">
      <c r="B133" s="749">
        <v>3</v>
      </c>
      <c r="C133" s="749">
        <v>1</v>
      </c>
      <c r="D133" s="761"/>
      <c r="E133" s="761"/>
      <c r="F133" s="761"/>
      <c r="G133" s="761"/>
      <c r="H133" s="761"/>
      <c r="I133" s="761"/>
      <c r="J133" s="761"/>
      <c r="K133" s="761"/>
      <c r="L133" s="761"/>
      <c r="M133" s="761"/>
      <c r="N133" s="761"/>
      <c r="O133" s="761"/>
      <c r="P133" s="761"/>
      <c r="Q133" s="761"/>
      <c r="R133" s="761"/>
      <c r="S133" s="761"/>
      <c r="T133" s="761"/>
      <c r="U133" s="761"/>
      <c r="V133" s="761"/>
      <c r="W133" s="761"/>
      <c r="X133" s="761"/>
      <c r="Y133" s="761"/>
      <c r="Z133" s="761"/>
      <c r="AA133" s="761"/>
      <c r="AB133" s="761"/>
      <c r="AC133" s="761"/>
      <c r="AD133" s="761"/>
      <c r="AE133" s="761"/>
      <c r="AF133" s="761"/>
      <c r="AG133" s="761"/>
      <c r="AH133" s="761"/>
      <c r="AI133" s="761"/>
      <c r="AJ133" s="761"/>
      <c r="AK133" s="761"/>
      <c r="AL133" s="1836"/>
      <c r="AM133" s="761"/>
      <c r="AN133" s="761"/>
      <c r="AO133" s="761"/>
      <c r="AP133" s="761"/>
      <c r="AQ133" s="761"/>
      <c r="AR133" s="761"/>
      <c r="AS133" s="761"/>
      <c r="AT133" s="761"/>
      <c r="AU133" s="761"/>
      <c r="AV133" s="761"/>
      <c r="AW133" s="761"/>
      <c r="AX133" s="761"/>
    </row>
    <row r="134" spans="2:50" ht="24.05" customHeight="1" x14ac:dyDescent="0.15">
      <c r="B134" s="749">
        <v>4</v>
      </c>
      <c r="C134" s="749">
        <v>1</v>
      </c>
      <c r="D134" s="761"/>
      <c r="E134" s="761"/>
      <c r="F134" s="761"/>
      <c r="G134" s="761"/>
      <c r="H134" s="761"/>
      <c r="I134" s="761"/>
      <c r="J134" s="761"/>
      <c r="K134" s="761"/>
      <c r="L134" s="761"/>
      <c r="M134" s="761"/>
      <c r="N134" s="761"/>
      <c r="O134" s="761"/>
      <c r="P134" s="761"/>
      <c r="Q134" s="761"/>
      <c r="R134" s="761"/>
      <c r="S134" s="761"/>
      <c r="T134" s="761"/>
      <c r="U134" s="761"/>
      <c r="V134" s="761"/>
      <c r="W134" s="761"/>
      <c r="X134" s="761"/>
      <c r="Y134" s="761"/>
      <c r="Z134" s="761"/>
      <c r="AA134" s="761"/>
      <c r="AB134" s="761"/>
      <c r="AC134" s="761"/>
      <c r="AD134" s="761"/>
      <c r="AE134" s="761"/>
      <c r="AF134" s="761"/>
      <c r="AG134" s="761"/>
      <c r="AH134" s="761"/>
      <c r="AI134" s="761"/>
      <c r="AJ134" s="761"/>
      <c r="AK134" s="761"/>
      <c r="AL134" s="1836"/>
      <c r="AM134" s="761"/>
      <c r="AN134" s="761"/>
      <c r="AO134" s="761"/>
      <c r="AP134" s="761"/>
      <c r="AQ134" s="761"/>
      <c r="AR134" s="761"/>
      <c r="AS134" s="761"/>
      <c r="AT134" s="761"/>
      <c r="AU134" s="761"/>
      <c r="AV134" s="761"/>
      <c r="AW134" s="761"/>
      <c r="AX134" s="761"/>
    </row>
    <row r="135" spans="2:50" ht="24.05" customHeight="1" x14ac:dyDescent="0.15">
      <c r="B135" s="749">
        <v>5</v>
      </c>
      <c r="C135" s="749">
        <v>1</v>
      </c>
      <c r="D135" s="761"/>
      <c r="E135" s="761"/>
      <c r="F135" s="761"/>
      <c r="G135" s="761"/>
      <c r="H135" s="761"/>
      <c r="I135" s="761"/>
      <c r="J135" s="761"/>
      <c r="K135" s="761"/>
      <c r="L135" s="761"/>
      <c r="M135" s="761"/>
      <c r="N135" s="761"/>
      <c r="O135" s="761"/>
      <c r="P135" s="761"/>
      <c r="Q135" s="761"/>
      <c r="R135" s="761"/>
      <c r="S135" s="761"/>
      <c r="T135" s="761"/>
      <c r="U135" s="761"/>
      <c r="V135" s="761"/>
      <c r="W135" s="761"/>
      <c r="X135" s="761"/>
      <c r="Y135" s="761"/>
      <c r="Z135" s="761"/>
      <c r="AA135" s="761"/>
      <c r="AB135" s="761"/>
      <c r="AC135" s="761"/>
      <c r="AD135" s="761"/>
      <c r="AE135" s="761"/>
      <c r="AF135" s="761"/>
      <c r="AG135" s="761"/>
      <c r="AH135" s="761"/>
      <c r="AI135" s="761"/>
      <c r="AJ135" s="761"/>
      <c r="AK135" s="761"/>
      <c r="AL135" s="1836"/>
      <c r="AM135" s="761"/>
      <c r="AN135" s="761"/>
      <c r="AO135" s="761"/>
      <c r="AP135" s="761"/>
      <c r="AQ135" s="761"/>
      <c r="AR135" s="761"/>
      <c r="AS135" s="761"/>
      <c r="AT135" s="761"/>
      <c r="AU135" s="761"/>
      <c r="AV135" s="761"/>
      <c r="AW135" s="761"/>
      <c r="AX135" s="761"/>
    </row>
    <row r="136" spans="2:50" ht="24.05" customHeight="1" x14ac:dyDescent="0.15">
      <c r="B136" s="749">
        <v>6</v>
      </c>
      <c r="C136" s="749">
        <v>1</v>
      </c>
      <c r="D136" s="761"/>
      <c r="E136" s="761"/>
      <c r="F136" s="761"/>
      <c r="G136" s="761"/>
      <c r="H136" s="761"/>
      <c r="I136" s="761"/>
      <c r="J136" s="761"/>
      <c r="K136" s="761"/>
      <c r="L136" s="761"/>
      <c r="M136" s="761"/>
      <c r="N136" s="761"/>
      <c r="O136" s="761"/>
      <c r="P136" s="761"/>
      <c r="Q136" s="761"/>
      <c r="R136" s="761"/>
      <c r="S136" s="761"/>
      <c r="T136" s="761"/>
      <c r="U136" s="761"/>
      <c r="V136" s="761"/>
      <c r="W136" s="761"/>
      <c r="X136" s="761"/>
      <c r="Y136" s="761"/>
      <c r="Z136" s="761"/>
      <c r="AA136" s="761"/>
      <c r="AB136" s="761"/>
      <c r="AC136" s="761"/>
      <c r="AD136" s="761"/>
      <c r="AE136" s="761"/>
      <c r="AF136" s="761"/>
      <c r="AG136" s="761"/>
      <c r="AH136" s="761"/>
      <c r="AI136" s="761"/>
      <c r="AJ136" s="761"/>
      <c r="AK136" s="761"/>
      <c r="AL136" s="1836"/>
      <c r="AM136" s="761"/>
      <c r="AN136" s="761"/>
      <c r="AO136" s="761"/>
      <c r="AP136" s="761"/>
      <c r="AQ136" s="761"/>
      <c r="AR136" s="761"/>
      <c r="AS136" s="761"/>
      <c r="AT136" s="761"/>
      <c r="AU136" s="761"/>
      <c r="AV136" s="761"/>
      <c r="AW136" s="761"/>
      <c r="AX136" s="761"/>
    </row>
    <row r="137" spans="2:50" ht="24.05" customHeight="1" x14ac:dyDescent="0.15">
      <c r="B137" s="749">
        <v>7</v>
      </c>
      <c r="C137" s="749">
        <v>1</v>
      </c>
      <c r="D137" s="761"/>
      <c r="E137" s="761"/>
      <c r="F137" s="761"/>
      <c r="G137" s="761"/>
      <c r="H137" s="761"/>
      <c r="I137" s="761"/>
      <c r="J137" s="761"/>
      <c r="K137" s="761"/>
      <c r="L137" s="761"/>
      <c r="M137" s="761"/>
      <c r="N137" s="761"/>
      <c r="O137" s="761"/>
      <c r="P137" s="761"/>
      <c r="Q137" s="761"/>
      <c r="R137" s="761"/>
      <c r="S137" s="761"/>
      <c r="T137" s="761"/>
      <c r="U137" s="761"/>
      <c r="V137" s="761"/>
      <c r="W137" s="761"/>
      <c r="X137" s="761"/>
      <c r="Y137" s="761"/>
      <c r="Z137" s="761"/>
      <c r="AA137" s="761"/>
      <c r="AB137" s="761"/>
      <c r="AC137" s="761"/>
      <c r="AD137" s="761"/>
      <c r="AE137" s="761"/>
      <c r="AF137" s="761"/>
      <c r="AG137" s="761"/>
      <c r="AH137" s="761"/>
      <c r="AI137" s="761"/>
      <c r="AJ137" s="761"/>
      <c r="AK137" s="761"/>
      <c r="AL137" s="1836"/>
      <c r="AM137" s="761"/>
      <c r="AN137" s="761"/>
      <c r="AO137" s="761"/>
      <c r="AP137" s="761"/>
      <c r="AQ137" s="761"/>
      <c r="AR137" s="761"/>
      <c r="AS137" s="761"/>
      <c r="AT137" s="761"/>
      <c r="AU137" s="761"/>
      <c r="AV137" s="761"/>
      <c r="AW137" s="761"/>
      <c r="AX137" s="761"/>
    </row>
    <row r="138" spans="2:50" ht="24.05" customHeight="1" x14ac:dyDescent="0.15">
      <c r="B138" s="749">
        <v>8</v>
      </c>
      <c r="C138" s="749">
        <v>1</v>
      </c>
      <c r="D138" s="761"/>
      <c r="E138" s="761"/>
      <c r="F138" s="761"/>
      <c r="G138" s="761"/>
      <c r="H138" s="761"/>
      <c r="I138" s="761"/>
      <c r="J138" s="761"/>
      <c r="K138" s="761"/>
      <c r="L138" s="761"/>
      <c r="M138" s="761"/>
      <c r="N138" s="761"/>
      <c r="O138" s="761"/>
      <c r="P138" s="761"/>
      <c r="Q138" s="761"/>
      <c r="R138" s="761"/>
      <c r="S138" s="761"/>
      <c r="T138" s="761"/>
      <c r="U138" s="761"/>
      <c r="V138" s="761"/>
      <c r="W138" s="761"/>
      <c r="X138" s="761"/>
      <c r="Y138" s="761"/>
      <c r="Z138" s="761"/>
      <c r="AA138" s="761"/>
      <c r="AB138" s="761"/>
      <c r="AC138" s="761"/>
      <c r="AD138" s="761"/>
      <c r="AE138" s="761"/>
      <c r="AF138" s="761"/>
      <c r="AG138" s="761"/>
      <c r="AH138" s="761"/>
      <c r="AI138" s="761"/>
      <c r="AJ138" s="761"/>
      <c r="AK138" s="761"/>
      <c r="AL138" s="1836"/>
      <c r="AM138" s="761"/>
      <c r="AN138" s="761"/>
      <c r="AO138" s="761"/>
      <c r="AP138" s="761"/>
      <c r="AQ138" s="761"/>
      <c r="AR138" s="761"/>
      <c r="AS138" s="761"/>
      <c r="AT138" s="761"/>
      <c r="AU138" s="761"/>
      <c r="AV138" s="761"/>
      <c r="AW138" s="761"/>
      <c r="AX138" s="761"/>
    </row>
    <row r="139" spans="2:50" ht="24.05" customHeight="1" x14ac:dyDescent="0.15">
      <c r="B139" s="749">
        <v>9</v>
      </c>
      <c r="C139" s="749">
        <v>1</v>
      </c>
      <c r="D139" s="761"/>
      <c r="E139" s="761"/>
      <c r="F139" s="761"/>
      <c r="G139" s="761"/>
      <c r="H139" s="761"/>
      <c r="I139" s="761"/>
      <c r="J139" s="761"/>
      <c r="K139" s="761"/>
      <c r="L139" s="761"/>
      <c r="M139" s="761"/>
      <c r="N139" s="761"/>
      <c r="O139" s="761"/>
      <c r="P139" s="761"/>
      <c r="Q139" s="761"/>
      <c r="R139" s="761"/>
      <c r="S139" s="761"/>
      <c r="T139" s="761"/>
      <c r="U139" s="761"/>
      <c r="V139" s="761"/>
      <c r="W139" s="761"/>
      <c r="X139" s="761"/>
      <c r="Y139" s="761"/>
      <c r="Z139" s="761"/>
      <c r="AA139" s="761"/>
      <c r="AB139" s="761"/>
      <c r="AC139" s="761"/>
      <c r="AD139" s="761"/>
      <c r="AE139" s="761"/>
      <c r="AF139" s="761"/>
      <c r="AG139" s="761"/>
      <c r="AH139" s="761"/>
      <c r="AI139" s="761"/>
      <c r="AJ139" s="761"/>
      <c r="AK139" s="761"/>
      <c r="AL139" s="1836"/>
      <c r="AM139" s="761"/>
      <c r="AN139" s="761"/>
      <c r="AO139" s="761"/>
      <c r="AP139" s="761"/>
      <c r="AQ139" s="761"/>
      <c r="AR139" s="761"/>
      <c r="AS139" s="761"/>
      <c r="AT139" s="761"/>
      <c r="AU139" s="761"/>
      <c r="AV139" s="761"/>
      <c r="AW139" s="761"/>
      <c r="AX139" s="761"/>
    </row>
    <row r="140" spans="2:50" ht="24.05" customHeight="1" x14ac:dyDescent="0.15">
      <c r="B140" s="749">
        <v>10</v>
      </c>
      <c r="C140" s="749">
        <v>1</v>
      </c>
      <c r="D140" s="761"/>
      <c r="E140" s="761"/>
      <c r="F140" s="761"/>
      <c r="G140" s="761"/>
      <c r="H140" s="761"/>
      <c r="I140" s="761"/>
      <c r="J140" s="761"/>
      <c r="K140" s="761"/>
      <c r="L140" s="761"/>
      <c r="M140" s="761"/>
      <c r="N140" s="761"/>
      <c r="O140" s="761"/>
      <c r="P140" s="761"/>
      <c r="Q140" s="761"/>
      <c r="R140" s="761"/>
      <c r="S140" s="761"/>
      <c r="T140" s="761"/>
      <c r="U140" s="761"/>
      <c r="V140" s="761"/>
      <c r="W140" s="761"/>
      <c r="X140" s="761"/>
      <c r="Y140" s="761"/>
      <c r="Z140" s="761"/>
      <c r="AA140" s="761"/>
      <c r="AB140" s="761"/>
      <c r="AC140" s="761"/>
      <c r="AD140" s="761"/>
      <c r="AE140" s="761"/>
      <c r="AF140" s="761"/>
      <c r="AG140" s="761"/>
      <c r="AH140" s="761"/>
      <c r="AI140" s="761"/>
      <c r="AJ140" s="761"/>
      <c r="AK140" s="761"/>
      <c r="AL140" s="1836"/>
      <c r="AM140" s="761"/>
      <c r="AN140" s="761"/>
      <c r="AO140" s="761"/>
      <c r="AP140" s="761"/>
      <c r="AQ140" s="761"/>
      <c r="AR140" s="761"/>
      <c r="AS140" s="761"/>
      <c r="AT140" s="761"/>
      <c r="AU140" s="761"/>
      <c r="AV140" s="761"/>
      <c r="AW140" s="761"/>
      <c r="AX140" s="761"/>
    </row>
  </sheetData>
  <mergeCells count="503">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B136:C136"/>
    <mergeCell ref="D136:M136"/>
    <mergeCell ref="N136:AK136"/>
    <mergeCell ref="AL136:AQ136"/>
    <mergeCell ref="AR136:AU136"/>
    <mergeCell ref="AV136:AX136"/>
    <mergeCell ref="B135:C135"/>
    <mergeCell ref="D135:M135"/>
    <mergeCell ref="N135:AK135"/>
    <mergeCell ref="AL135:AQ135"/>
    <mergeCell ref="AR135:AU135"/>
    <mergeCell ref="AV135:AX135"/>
    <mergeCell ref="B134:C134"/>
    <mergeCell ref="D134:M134"/>
    <mergeCell ref="N134:AK134"/>
    <mergeCell ref="AL134:AQ134"/>
    <mergeCell ref="AR134:AU134"/>
    <mergeCell ref="AV134:AX134"/>
    <mergeCell ref="B133:C133"/>
    <mergeCell ref="D133:M133"/>
    <mergeCell ref="N133:AK133"/>
    <mergeCell ref="AL133:AQ133"/>
    <mergeCell ref="AR133:AU133"/>
    <mergeCell ref="AV133:AX133"/>
    <mergeCell ref="B132:C132"/>
    <mergeCell ref="D132:M132"/>
    <mergeCell ref="N132:AK132"/>
    <mergeCell ref="AL132:AQ132"/>
    <mergeCell ref="AR132:AU132"/>
    <mergeCell ref="AV132:AX132"/>
    <mergeCell ref="B131:C131"/>
    <mergeCell ref="D131:M131"/>
    <mergeCell ref="N131:AK131"/>
    <mergeCell ref="AL131:AQ131"/>
    <mergeCell ref="AR131:AU131"/>
    <mergeCell ref="AV131:AX131"/>
    <mergeCell ref="AL128:AR128"/>
    <mergeCell ref="AS128:AW128"/>
    <mergeCell ref="B130:C130"/>
    <mergeCell ref="D130:M130"/>
    <mergeCell ref="N130:AK130"/>
    <mergeCell ref="AL130:AQ130"/>
    <mergeCell ref="AR130:AU130"/>
    <mergeCell ref="AV130:AX130"/>
    <mergeCell ref="Z127:AF127"/>
    <mergeCell ref="AG127:AK127"/>
    <mergeCell ref="AL127:AR127"/>
    <mergeCell ref="AS127:AW127"/>
    <mergeCell ref="B128:H128"/>
    <mergeCell ref="I128:M128"/>
    <mergeCell ref="N128:T128"/>
    <mergeCell ref="U128:Y128"/>
    <mergeCell ref="Z128:AF128"/>
    <mergeCell ref="AG128:AK128"/>
    <mergeCell ref="B126:H126"/>
    <mergeCell ref="I126:Y126"/>
    <mergeCell ref="B127:H127"/>
    <mergeCell ref="I127:M127"/>
    <mergeCell ref="N127:T127"/>
    <mergeCell ref="U127:Y127"/>
    <mergeCell ref="B123:C123"/>
    <mergeCell ref="D123:M123"/>
    <mergeCell ref="N123:AK123"/>
    <mergeCell ref="AL123:AQ123"/>
    <mergeCell ref="AR123:AU123"/>
    <mergeCell ref="AV123:AX123"/>
    <mergeCell ref="B122:C122"/>
    <mergeCell ref="D122:M122"/>
    <mergeCell ref="N122:AK122"/>
    <mergeCell ref="AL122:AQ122"/>
    <mergeCell ref="AR122:AU122"/>
    <mergeCell ref="AV122:AX122"/>
    <mergeCell ref="B121:C121"/>
    <mergeCell ref="D121:M121"/>
    <mergeCell ref="N121:AK121"/>
    <mergeCell ref="AL121:AQ121"/>
    <mergeCell ref="AR121:AU121"/>
    <mergeCell ref="AV121:AX121"/>
    <mergeCell ref="B120:C120"/>
    <mergeCell ref="D120:M120"/>
    <mergeCell ref="N120:AK120"/>
    <mergeCell ref="AL120:AQ120"/>
    <mergeCell ref="AR120:AU120"/>
    <mergeCell ref="AV120:AX120"/>
    <mergeCell ref="B119:C119"/>
    <mergeCell ref="D119:M119"/>
    <mergeCell ref="N119:AK119"/>
    <mergeCell ref="AL119:AQ119"/>
    <mergeCell ref="AR119:AU119"/>
    <mergeCell ref="AV119:AX119"/>
    <mergeCell ref="B118:C118"/>
    <mergeCell ref="D118:M118"/>
    <mergeCell ref="N118:AK118"/>
    <mergeCell ref="AL118:AQ118"/>
    <mergeCell ref="AR118:AU118"/>
    <mergeCell ref="AV118:AX118"/>
    <mergeCell ref="B117:C117"/>
    <mergeCell ref="D117:M117"/>
    <mergeCell ref="N117:AK117"/>
    <mergeCell ref="AL117:AQ117"/>
    <mergeCell ref="AR117:AU117"/>
    <mergeCell ref="AV117:AX117"/>
    <mergeCell ref="B116:C116"/>
    <mergeCell ref="D116:M116"/>
    <mergeCell ref="N116:AK116"/>
    <mergeCell ref="AL116:AQ116"/>
    <mergeCell ref="AR116:AU116"/>
    <mergeCell ref="AV116:AX116"/>
    <mergeCell ref="B115:C115"/>
    <mergeCell ref="D115:M115"/>
    <mergeCell ref="N115:AK115"/>
    <mergeCell ref="AL115:AQ115"/>
    <mergeCell ref="AR115:AU115"/>
    <mergeCell ref="AV115:AX115"/>
    <mergeCell ref="B114:C114"/>
    <mergeCell ref="D114:M114"/>
    <mergeCell ref="N114:AK114"/>
    <mergeCell ref="AL114:AQ114"/>
    <mergeCell ref="AR114:AU114"/>
    <mergeCell ref="AV114:AX114"/>
    <mergeCell ref="B113:C113"/>
    <mergeCell ref="D113:M113"/>
    <mergeCell ref="N113:AK113"/>
    <mergeCell ref="AL113:AQ113"/>
    <mergeCell ref="AR113:AU113"/>
    <mergeCell ref="AV113:AX113"/>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1:L101"/>
    <mergeCell ref="M101:Y101"/>
    <mergeCell ref="Z101:AC101"/>
    <mergeCell ref="AD101:AH101"/>
    <mergeCell ref="AI101:AU101"/>
    <mergeCell ref="AV101:AY101"/>
    <mergeCell ref="H100:L100"/>
    <mergeCell ref="M100:Y100"/>
    <mergeCell ref="Z100:AC100"/>
    <mergeCell ref="AD100:AH100"/>
    <mergeCell ref="AI100:AU100"/>
    <mergeCell ref="AV100:AY100"/>
    <mergeCell ref="H98:AC98"/>
    <mergeCell ref="AD98:AY98"/>
    <mergeCell ref="H99:L99"/>
    <mergeCell ref="M99:Y99"/>
    <mergeCell ref="Z99:AC99"/>
    <mergeCell ref="AD99:AH99"/>
    <mergeCell ref="AI99:AU99"/>
    <mergeCell ref="AV99:AY99"/>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H94:L94"/>
    <mergeCell ref="M94:Y94"/>
    <mergeCell ref="Z94:AC94"/>
    <mergeCell ref="AD94:AH94"/>
    <mergeCell ref="AI94:AU94"/>
    <mergeCell ref="AV94:AY94"/>
    <mergeCell ref="H93:L93"/>
    <mergeCell ref="M93:Y93"/>
    <mergeCell ref="Z93:AC93"/>
    <mergeCell ref="AD93:AH93"/>
    <mergeCell ref="AI93:AU93"/>
    <mergeCell ref="AV93:AY93"/>
    <mergeCell ref="AI89:AU89"/>
    <mergeCell ref="AV89:AY89"/>
    <mergeCell ref="H92:L92"/>
    <mergeCell ref="M92:Y92"/>
    <mergeCell ref="Z92:AC92"/>
    <mergeCell ref="AD92:AH92"/>
    <mergeCell ref="AI92:AU92"/>
    <mergeCell ref="AV92:AY92"/>
    <mergeCell ref="H91:L91"/>
    <mergeCell ref="M91:Y91"/>
    <mergeCell ref="Z91:AC91"/>
    <mergeCell ref="AD91:AH91"/>
    <mergeCell ref="AI91:AU91"/>
    <mergeCell ref="AV91:AY91"/>
    <mergeCell ref="B70:AY70"/>
    <mergeCell ref="B71:AY71"/>
    <mergeCell ref="M72:AA72"/>
    <mergeCell ref="AL72:AY72"/>
    <mergeCell ref="B75:G86"/>
    <mergeCell ref="B87:G108"/>
    <mergeCell ref="H87:AC87"/>
    <mergeCell ref="AD87:AY87"/>
    <mergeCell ref="H88:L88"/>
    <mergeCell ref="M88:Y88"/>
    <mergeCell ref="H90:L90"/>
    <mergeCell ref="M90:Y90"/>
    <mergeCell ref="Z90:AC90"/>
    <mergeCell ref="AD90:AH90"/>
    <mergeCell ref="AI90:AU90"/>
    <mergeCell ref="AV90:AY90"/>
    <mergeCell ref="Z88:AC88"/>
    <mergeCell ref="AD88:AH88"/>
    <mergeCell ref="AI88:AU88"/>
    <mergeCell ref="AV88:AY88"/>
    <mergeCell ref="H89:L89"/>
    <mergeCell ref="M89:Y89"/>
    <mergeCell ref="Z89:AC89"/>
    <mergeCell ref="AD89:AH89"/>
    <mergeCell ref="D55:G55"/>
    <mergeCell ref="H55:AG55"/>
    <mergeCell ref="B66:F66"/>
    <mergeCell ref="G66:AY66"/>
    <mergeCell ref="B67:AY67"/>
    <mergeCell ref="B68:F68"/>
    <mergeCell ref="G68:AY68"/>
    <mergeCell ref="B69:AY69"/>
    <mergeCell ref="B61:C61"/>
    <mergeCell ref="D61:AY61"/>
    <mergeCell ref="D62:AY62"/>
    <mergeCell ref="D63:AY63"/>
    <mergeCell ref="D64:AY64"/>
    <mergeCell ref="B65:AY65"/>
    <mergeCell ref="AH55:AY60"/>
    <mergeCell ref="D56:G56"/>
    <mergeCell ref="H56:AG56"/>
    <mergeCell ref="D57:G57"/>
    <mergeCell ref="H57:AG57"/>
    <mergeCell ref="B50:C54"/>
    <mergeCell ref="D50:G50"/>
    <mergeCell ref="H50:AG50"/>
    <mergeCell ref="AH50:AY54"/>
    <mergeCell ref="D51:G51"/>
    <mergeCell ref="H51:AG51"/>
    <mergeCell ref="D52:G52"/>
    <mergeCell ref="H52:AG52"/>
    <mergeCell ref="D53:G53"/>
    <mergeCell ref="H53:AG53"/>
    <mergeCell ref="D58:G59"/>
    <mergeCell ref="H58:AG58"/>
    <mergeCell ref="H59:U59"/>
    <mergeCell ref="V59:AG59"/>
    <mergeCell ref="D60:G60"/>
    <mergeCell ref="H60:AG60"/>
    <mergeCell ref="D54:G54"/>
    <mergeCell ref="H54:AG54"/>
    <mergeCell ref="B55:C60"/>
    <mergeCell ref="B47:C49"/>
    <mergeCell ref="D47:G47"/>
    <mergeCell ref="H47:AG47"/>
    <mergeCell ref="AH47:AY49"/>
    <mergeCell ref="D48:G48"/>
    <mergeCell ref="H48:AG48"/>
    <mergeCell ref="D49:G49"/>
    <mergeCell ref="H49:AG49"/>
    <mergeCell ref="D43:AY43"/>
    <mergeCell ref="D44:AY44"/>
    <mergeCell ref="B45:AY45"/>
    <mergeCell ref="D46:G46"/>
    <mergeCell ref="H46:AG46"/>
    <mergeCell ref="AH46:AY46"/>
    <mergeCell ref="D36:L36"/>
    <mergeCell ref="M36:R36"/>
    <mergeCell ref="S36:X36"/>
    <mergeCell ref="Y36:AY36"/>
    <mergeCell ref="B39:C42"/>
    <mergeCell ref="D39:AY39"/>
    <mergeCell ref="D40:AY40"/>
    <mergeCell ref="D41:AY41"/>
    <mergeCell ref="D42:AY42"/>
    <mergeCell ref="Y35:AY35"/>
    <mergeCell ref="D32:L32"/>
    <mergeCell ref="M32:R32"/>
    <mergeCell ref="S32:X32"/>
    <mergeCell ref="Y32:AY32"/>
    <mergeCell ref="D33:L33"/>
    <mergeCell ref="M33:R33"/>
    <mergeCell ref="S33:X33"/>
    <mergeCell ref="Y33:AY33"/>
    <mergeCell ref="M30:R30"/>
    <mergeCell ref="S30:X30"/>
    <mergeCell ref="Y30:AY30"/>
    <mergeCell ref="D31:L31"/>
    <mergeCell ref="M31:R31"/>
    <mergeCell ref="S31:X31"/>
    <mergeCell ref="Y31:AY31"/>
    <mergeCell ref="B28:C36"/>
    <mergeCell ref="D28:L28"/>
    <mergeCell ref="M28:R28"/>
    <mergeCell ref="S28:X28"/>
    <mergeCell ref="Y28:AY28"/>
    <mergeCell ref="D29:L29"/>
    <mergeCell ref="M29:R29"/>
    <mergeCell ref="S29:X29"/>
    <mergeCell ref="Y29:AY29"/>
    <mergeCell ref="D30:L30"/>
    <mergeCell ref="D34:L34"/>
    <mergeCell ref="M34:R34"/>
    <mergeCell ref="S34:X34"/>
    <mergeCell ref="Y34:AY34"/>
    <mergeCell ref="D35:L35"/>
    <mergeCell ref="M35:R35"/>
    <mergeCell ref="S35:X35"/>
    <mergeCell ref="AU26:AY26"/>
    <mergeCell ref="B27:G27"/>
    <mergeCell ref="H27:Y27"/>
    <mergeCell ref="Z27:AB27"/>
    <mergeCell ref="AC27:AY27"/>
    <mergeCell ref="AP24:AT24"/>
    <mergeCell ref="AU24:AY24"/>
    <mergeCell ref="H25:Y26"/>
    <mergeCell ref="Z25:AB26"/>
    <mergeCell ref="AC25:AE26"/>
    <mergeCell ref="AF25:AJ25"/>
    <mergeCell ref="AK25:AO25"/>
    <mergeCell ref="AP25:AT25"/>
    <mergeCell ref="AU25:AY25"/>
    <mergeCell ref="AF26:AJ26"/>
    <mergeCell ref="B24:G26"/>
    <mergeCell ref="H24:Y24"/>
    <mergeCell ref="Z24:AB24"/>
    <mergeCell ref="AC24:AE24"/>
    <mergeCell ref="AF24:AJ24"/>
    <mergeCell ref="AK24:AO24"/>
    <mergeCell ref="B19:G23"/>
    <mergeCell ref="AK26:AO26"/>
    <mergeCell ref="AP26:AT26"/>
    <mergeCell ref="H22:Y23"/>
    <mergeCell ref="Z22:AB22"/>
    <mergeCell ref="AC22:AE22"/>
    <mergeCell ref="AF22:AJ22"/>
    <mergeCell ref="AK22:AO22"/>
    <mergeCell ref="AP22:AT22"/>
    <mergeCell ref="AU22:AY22"/>
    <mergeCell ref="Z23:AB23"/>
    <mergeCell ref="AC23:AE23"/>
    <mergeCell ref="AF23:AJ23"/>
    <mergeCell ref="AK23:AO23"/>
    <mergeCell ref="AP23:AT23"/>
    <mergeCell ref="AU23:AY23"/>
    <mergeCell ref="AP19:AT19"/>
    <mergeCell ref="AU19:AY19"/>
    <mergeCell ref="H20:Y21"/>
    <mergeCell ref="Z20:AB20"/>
    <mergeCell ref="AC20:AE20"/>
    <mergeCell ref="AF20:AJ20"/>
    <mergeCell ref="AK20:AO20"/>
    <mergeCell ref="AP20:AT20"/>
    <mergeCell ref="AU20:AY20"/>
    <mergeCell ref="Z21:AB21"/>
    <mergeCell ref="H19:Y19"/>
    <mergeCell ref="Z19:AB19"/>
    <mergeCell ref="AC19:AE19"/>
    <mergeCell ref="AF19:AJ19"/>
    <mergeCell ref="AK19:AO19"/>
    <mergeCell ref="AC21:AE21"/>
    <mergeCell ref="AF21:AJ21"/>
    <mergeCell ref="AK21:AO21"/>
    <mergeCell ref="AP21:AT21"/>
    <mergeCell ref="AU21:AY21"/>
    <mergeCell ref="H18:P18"/>
    <mergeCell ref="Q18:W18"/>
    <mergeCell ref="X18:AD18"/>
    <mergeCell ref="AE18:AK18"/>
    <mergeCell ref="AL18:AR18"/>
    <mergeCell ref="AS18:AY18"/>
    <mergeCell ref="H17:P17"/>
    <mergeCell ref="Q17:W17"/>
    <mergeCell ref="X17:AD17"/>
    <mergeCell ref="AE17:AK17"/>
    <mergeCell ref="AL17:AR17"/>
    <mergeCell ref="AS17:AY17"/>
    <mergeCell ref="AL16:AR16"/>
    <mergeCell ref="AS16:AY16"/>
    <mergeCell ref="X14:AD14"/>
    <mergeCell ref="AE14:AK14"/>
    <mergeCell ref="AL14:AR14"/>
    <mergeCell ref="AS14:AY14"/>
    <mergeCell ref="J15:P15"/>
    <mergeCell ref="Q15:W15"/>
    <mergeCell ref="X15:AD15"/>
    <mergeCell ref="AE15:AK15"/>
    <mergeCell ref="AL15:AR15"/>
    <mergeCell ref="AS15:AY15"/>
    <mergeCell ref="B10:G10"/>
    <mergeCell ref="H10:AY10"/>
    <mergeCell ref="B11:G11"/>
    <mergeCell ref="H11:AY11"/>
    <mergeCell ref="B12:G18"/>
    <mergeCell ref="H12:P12"/>
    <mergeCell ref="Q12:W12"/>
    <mergeCell ref="X12:AD12"/>
    <mergeCell ref="AE12:AK12"/>
    <mergeCell ref="AL12:AR12"/>
    <mergeCell ref="AS12:AY12"/>
    <mergeCell ref="H13:I16"/>
    <mergeCell ref="J13:P13"/>
    <mergeCell ref="Q13:W13"/>
    <mergeCell ref="X13:AD13"/>
    <mergeCell ref="AE13:AK13"/>
    <mergeCell ref="AL13:AR13"/>
    <mergeCell ref="AS13:AY13"/>
    <mergeCell ref="J14:P14"/>
    <mergeCell ref="Q14:W14"/>
    <mergeCell ref="J16:P16"/>
    <mergeCell ref="Q16:W16"/>
    <mergeCell ref="X16:AD16"/>
    <mergeCell ref="AE16:AK16"/>
    <mergeCell ref="B7:G8"/>
    <mergeCell ref="H7:Y8"/>
    <mergeCell ref="Z7:AE8"/>
    <mergeCell ref="AF7:AY8"/>
    <mergeCell ref="B9:G9"/>
    <mergeCell ref="H9:AY9"/>
    <mergeCell ref="B5:G5"/>
    <mergeCell ref="H5:Y5"/>
    <mergeCell ref="Z5:AE5"/>
    <mergeCell ref="AF5:AQ5"/>
    <mergeCell ref="AR5:AY5"/>
    <mergeCell ref="B6:G6"/>
    <mergeCell ref="H6:Y6"/>
    <mergeCell ref="Z6:AE6"/>
    <mergeCell ref="AF6:AY6"/>
    <mergeCell ref="AQ1:AW1"/>
    <mergeCell ref="AK2:AQ2"/>
    <mergeCell ref="AR2:AY2"/>
    <mergeCell ref="B3:AY3"/>
    <mergeCell ref="B4:G4"/>
    <mergeCell ref="H4:Y4"/>
    <mergeCell ref="Z4:AE4"/>
    <mergeCell ref="AF4:AQ4"/>
    <mergeCell ref="AR4:AY4"/>
  </mergeCells>
  <phoneticPr fontId="2"/>
  <pageMargins left="0.62992125984251968" right="0.39370078740157483" top="0.59055118110236227" bottom="0.39370078740157483" header="0.51181102362204722" footer="0.51181102362204722"/>
  <pageSetup paperSize="9" scale="75" fitToHeight="4" orientation="portrait" r:id="rId1"/>
  <headerFooter differentFirst="1" alignWithMargins="0"/>
  <rowBreaks count="4" manualBreakCount="4">
    <brk id="37" max="50" man="1"/>
    <brk id="73" max="50" man="1"/>
    <brk id="86" max="50" man="1"/>
    <brk id="109"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53"/>
  <sheetViews>
    <sheetView topLeftCell="A85" zoomScale="85" zoomScaleNormal="85" zoomScaleSheetLayoutView="85" workbookViewId="0">
      <selection activeCell="AZ85" sqref="AZ85"/>
    </sheetView>
  </sheetViews>
  <sheetFormatPr defaultColWidth="9" defaultRowHeight="13.1" x14ac:dyDescent="0.15"/>
  <cols>
    <col min="1" max="2" width="2.21875" style="116" customWidth="1"/>
    <col min="3" max="3" width="3.6640625" style="116" customWidth="1"/>
    <col min="4" max="6" width="2.21875" style="116" customWidth="1"/>
    <col min="7" max="7" width="1.6640625" style="116" customWidth="1"/>
    <col min="8" max="25" width="2.21875" style="116" customWidth="1"/>
    <col min="26" max="28" width="2.77734375" style="116" customWidth="1"/>
    <col min="29" max="34" width="2.21875" style="116" customWidth="1"/>
    <col min="35" max="35" width="2.6640625" style="116" customWidth="1"/>
    <col min="36" max="36" width="3.44140625" style="116" customWidth="1"/>
    <col min="37" max="46" width="2.6640625" style="116" customWidth="1"/>
    <col min="47" max="47" width="3.44140625" style="116" customWidth="1"/>
    <col min="48" max="50" width="2.21875" style="116" customWidth="1"/>
    <col min="51" max="51" width="3.21875" style="116" customWidth="1"/>
    <col min="52" max="52" width="2.21875" style="116" customWidth="1"/>
    <col min="53" max="54" width="31.33203125" style="116" bestFit="1" customWidth="1"/>
    <col min="55" max="16384" width="9" style="116"/>
  </cols>
  <sheetData>
    <row r="1" spans="2:52" ht="5.25" customHeight="1" x14ac:dyDescent="0.15">
      <c r="AQ1" s="2248"/>
      <c r="AR1" s="2248"/>
      <c r="AS1" s="2248"/>
      <c r="AT1" s="2248"/>
      <c r="AU1" s="2248"/>
      <c r="AV1" s="2248"/>
      <c r="AW1" s="2248"/>
      <c r="AX1" s="188"/>
    </row>
    <row r="2" spans="2:52" ht="31.6" customHeight="1" thickBot="1" x14ac:dyDescent="0.2">
      <c r="B2" s="127"/>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2249" t="s">
        <v>0</v>
      </c>
      <c r="AL2" s="2249"/>
      <c r="AM2" s="2249"/>
      <c r="AN2" s="2249"/>
      <c r="AO2" s="2249"/>
      <c r="AP2" s="2249"/>
      <c r="AQ2" s="2249"/>
      <c r="AR2" s="2250" t="s">
        <v>1344</v>
      </c>
      <c r="AS2" s="2251"/>
      <c r="AT2" s="2251"/>
      <c r="AU2" s="2251"/>
      <c r="AV2" s="2251"/>
      <c r="AW2" s="2251"/>
      <c r="AX2" s="2251"/>
      <c r="AY2" s="2251"/>
      <c r="AZ2" s="127"/>
    </row>
    <row r="3" spans="2:52" ht="19" thickBot="1" x14ac:dyDescent="0.2">
      <c r="B3" s="2252" t="s">
        <v>1345</v>
      </c>
      <c r="C3" s="2253"/>
      <c r="D3" s="2253"/>
      <c r="E3" s="2253"/>
      <c r="F3" s="2253"/>
      <c r="G3" s="2253"/>
      <c r="H3" s="2253"/>
      <c r="I3" s="2253"/>
      <c r="J3" s="2253"/>
      <c r="K3" s="2253"/>
      <c r="L3" s="2253"/>
      <c r="M3" s="2253"/>
      <c r="N3" s="2253"/>
      <c r="O3" s="2253"/>
      <c r="P3" s="2253"/>
      <c r="Q3" s="2253"/>
      <c r="R3" s="2253"/>
      <c r="S3" s="2253"/>
      <c r="T3" s="2253"/>
      <c r="U3" s="2253"/>
      <c r="V3" s="2253"/>
      <c r="W3" s="2253"/>
      <c r="X3" s="2253"/>
      <c r="Y3" s="2253"/>
      <c r="Z3" s="2253"/>
      <c r="AA3" s="2253"/>
      <c r="AB3" s="2253"/>
      <c r="AC3" s="2253"/>
      <c r="AD3" s="2253"/>
      <c r="AE3" s="2253"/>
      <c r="AF3" s="2253"/>
      <c r="AG3" s="2253"/>
      <c r="AH3" s="2253"/>
      <c r="AI3" s="2253"/>
      <c r="AJ3" s="2253"/>
      <c r="AK3" s="2253"/>
      <c r="AL3" s="2253"/>
      <c r="AM3" s="2253"/>
      <c r="AN3" s="2253"/>
      <c r="AO3" s="2253"/>
      <c r="AP3" s="2253"/>
      <c r="AQ3" s="2253"/>
      <c r="AR3" s="2253"/>
      <c r="AS3" s="2253"/>
      <c r="AT3" s="2253"/>
      <c r="AU3" s="2253"/>
      <c r="AV3" s="2253"/>
      <c r="AW3" s="2253"/>
      <c r="AX3" s="2253"/>
      <c r="AY3" s="2254"/>
      <c r="AZ3" s="127"/>
    </row>
    <row r="4" spans="2:52" ht="20.95" customHeight="1" x14ac:dyDescent="0.15">
      <c r="B4" s="2255" t="s">
        <v>1</v>
      </c>
      <c r="C4" s="2256"/>
      <c r="D4" s="2256"/>
      <c r="E4" s="2256"/>
      <c r="F4" s="2256"/>
      <c r="G4" s="2256"/>
      <c r="H4" s="2257" t="s">
        <v>1346</v>
      </c>
      <c r="I4" s="313"/>
      <c r="J4" s="313"/>
      <c r="K4" s="313"/>
      <c r="L4" s="313"/>
      <c r="M4" s="313"/>
      <c r="N4" s="313"/>
      <c r="O4" s="313"/>
      <c r="P4" s="313"/>
      <c r="Q4" s="313"/>
      <c r="R4" s="313"/>
      <c r="S4" s="313"/>
      <c r="T4" s="313"/>
      <c r="U4" s="313"/>
      <c r="V4" s="313"/>
      <c r="W4" s="313"/>
      <c r="X4" s="313"/>
      <c r="Y4" s="313"/>
      <c r="Z4" s="2258" t="s">
        <v>129</v>
      </c>
      <c r="AA4" s="2259"/>
      <c r="AB4" s="2259"/>
      <c r="AC4" s="2259"/>
      <c r="AD4" s="2259"/>
      <c r="AE4" s="2260"/>
      <c r="AF4" s="2261" t="s">
        <v>1347</v>
      </c>
      <c r="AG4" s="2262"/>
      <c r="AH4" s="2262"/>
      <c r="AI4" s="2262"/>
      <c r="AJ4" s="2262"/>
      <c r="AK4" s="2262"/>
      <c r="AL4" s="2262"/>
      <c r="AM4" s="2262"/>
      <c r="AN4" s="2262"/>
      <c r="AO4" s="2262"/>
      <c r="AP4" s="2262"/>
      <c r="AQ4" s="2263"/>
      <c r="AR4" s="1093" t="s">
        <v>2</v>
      </c>
      <c r="AS4" s="1085"/>
      <c r="AT4" s="1085"/>
      <c r="AU4" s="1085"/>
      <c r="AV4" s="1085"/>
      <c r="AW4" s="1085"/>
      <c r="AX4" s="1085"/>
      <c r="AY4" s="1094"/>
      <c r="AZ4" s="127"/>
    </row>
    <row r="5" spans="2:52" ht="61.55" customHeight="1" x14ac:dyDescent="0.15">
      <c r="B5" s="2267" t="s">
        <v>3</v>
      </c>
      <c r="C5" s="2268"/>
      <c r="D5" s="2268"/>
      <c r="E5" s="2268"/>
      <c r="F5" s="2268"/>
      <c r="G5" s="2269"/>
      <c r="H5" s="328" t="s">
        <v>139</v>
      </c>
      <c r="I5" s="329"/>
      <c r="J5" s="329"/>
      <c r="K5" s="329"/>
      <c r="L5" s="329"/>
      <c r="M5" s="329"/>
      <c r="N5" s="329"/>
      <c r="O5" s="329"/>
      <c r="P5" s="329"/>
      <c r="Q5" s="329"/>
      <c r="R5" s="329"/>
      <c r="S5" s="329"/>
      <c r="T5" s="329"/>
      <c r="U5" s="329"/>
      <c r="V5" s="329"/>
      <c r="W5" s="541"/>
      <c r="X5" s="541"/>
      <c r="Y5" s="541"/>
      <c r="Z5" s="2310" t="s">
        <v>4</v>
      </c>
      <c r="AA5" s="2311"/>
      <c r="AB5" s="2311"/>
      <c r="AC5" s="2311"/>
      <c r="AD5" s="2311"/>
      <c r="AE5" s="2312"/>
      <c r="AF5" s="2264"/>
      <c r="AG5" s="2265"/>
      <c r="AH5" s="2265"/>
      <c r="AI5" s="2265"/>
      <c r="AJ5" s="2265"/>
      <c r="AK5" s="2265"/>
      <c r="AL5" s="2265"/>
      <c r="AM5" s="2265"/>
      <c r="AN5" s="2265"/>
      <c r="AO5" s="2265"/>
      <c r="AP5" s="2265"/>
      <c r="AQ5" s="2266"/>
      <c r="AR5" s="2313" t="s">
        <v>1348</v>
      </c>
      <c r="AS5" s="2314"/>
      <c r="AT5" s="2314"/>
      <c r="AU5" s="2314"/>
      <c r="AV5" s="2314"/>
      <c r="AW5" s="2314"/>
      <c r="AX5" s="2314"/>
      <c r="AY5" s="2315"/>
      <c r="AZ5" s="127"/>
    </row>
    <row r="6" spans="2:52" ht="27.85" customHeight="1" x14ac:dyDescent="0.15">
      <c r="B6" s="2316" t="s">
        <v>5</v>
      </c>
      <c r="C6" s="2317"/>
      <c r="D6" s="2317"/>
      <c r="E6" s="2317"/>
      <c r="F6" s="2317"/>
      <c r="G6" s="2317"/>
      <c r="H6" s="364" t="s">
        <v>1349</v>
      </c>
      <c r="I6" s="541"/>
      <c r="J6" s="541"/>
      <c r="K6" s="541"/>
      <c r="L6" s="541"/>
      <c r="M6" s="541"/>
      <c r="N6" s="541"/>
      <c r="O6" s="541"/>
      <c r="P6" s="541"/>
      <c r="Q6" s="541"/>
      <c r="R6" s="541"/>
      <c r="S6" s="541"/>
      <c r="T6" s="541"/>
      <c r="U6" s="541"/>
      <c r="V6" s="541"/>
      <c r="W6" s="541"/>
      <c r="X6" s="541"/>
      <c r="Y6" s="541"/>
      <c r="Z6" s="2318" t="s">
        <v>6</v>
      </c>
      <c r="AA6" s="2319"/>
      <c r="AB6" s="2319"/>
      <c r="AC6" s="2319"/>
      <c r="AD6" s="2319"/>
      <c r="AE6" s="2320"/>
      <c r="AF6" s="2321" t="s">
        <v>1350</v>
      </c>
      <c r="AG6" s="2322"/>
      <c r="AH6" s="2322"/>
      <c r="AI6" s="2322"/>
      <c r="AJ6" s="2322"/>
      <c r="AK6" s="2322"/>
      <c r="AL6" s="2322"/>
      <c r="AM6" s="2322"/>
      <c r="AN6" s="2322"/>
      <c r="AO6" s="2322"/>
      <c r="AP6" s="2322"/>
      <c r="AQ6" s="2322"/>
      <c r="AR6" s="2322"/>
      <c r="AS6" s="2322"/>
      <c r="AT6" s="2322"/>
      <c r="AU6" s="2322"/>
      <c r="AV6" s="2322"/>
      <c r="AW6" s="2322"/>
      <c r="AX6" s="2322"/>
      <c r="AY6" s="2323"/>
      <c r="AZ6" s="127"/>
    </row>
    <row r="7" spans="2:52" ht="18" customHeight="1" x14ac:dyDescent="0.15">
      <c r="B7" s="2288" t="s">
        <v>801</v>
      </c>
      <c r="C7" s="2289"/>
      <c r="D7" s="2289"/>
      <c r="E7" s="2289"/>
      <c r="F7" s="2289"/>
      <c r="G7" s="2289"/>
      <c r="H7" s="2292" t="s">
        <v>1351</v>
      </c>
      <c r="I7" s="2293"/>
      <c r="J7" s="2293"/>
      <c r="K7" s="2293"/>
      <c r="L7" s="2293"/>
      <c r="M7" s="2293"/>
      <c r="N7" s="2293"/>
      <c r="O7" s="2293"/>
      <c r="P7" s="2293"/>
      <c r="Q7" s="2293"/>
      <c r="R7" s="2293"/>
      <c r="S7" s="2293"/>
      <c r="T7" s="2293"/>
      <c r="U7" s="2293"/>
      <c r="V7" s="2293"/>
      <c r="W7" s="2294"/>
      <c r="X7" s="2294"/>
      <c r="Y7" s="2295"/>
      <c r="Z7" s="2300" t="s">
        <v>130</v>
      </c>
      <c r="AA7" s="2301"/>
      <c r="AB7" s="2301"/>
      <c r="AC7" s="2301"/>
      <c r="AD7" s="2301"/>
      <c r="AE7" s="2302"/>
      <c r="AF7" s="2304" t="s">
        <v>1352</v>
      </c>
      <c r="AG7" s="2305"/>
      <c r="AH7" s="2305"/>
      <c r="AI7" s="2305"/>
      <c r="AJ7" s="2305"/>
      <c r="AK7" s="2305"/>
      <c r="AL7" s="2305"/>
      <c r="AM7" s="2305"/>
      <c r="AN7" s="2305"/>
      <c r="AO7" s="2305"/>
      <c r="AP7" s="2305"/>
      <c r="AQ7" s="2305"/>
      <c r="AR7" s="2305"/>
      <c r="AS7" s="2305"/>
      <c r="AT7" s="2305"/>
      <c r="AU7" s="2305"/>
      <c r="AV7" s="2305"/>
      <c r="AW7" s="2305"/>
      <c r="AX7" s="2305"/>
      <c r="AY7" s="2306"/>
      <c r="AZ7" s="127"/>
    </row>
    <row r="8" spans="2:52" ht="75.8" customHeight="1" x14ac:dyDescent="0.15">
      <c r="B8" s="2290"/>
      <c r="C8" s="2291"/>
      <c r="D8" s="2291"/>
      <c r="E8" s="2291"/>
      <c r="F8" s="2291"/>
      <c r="G8" s="2291"/>
      <c r="H8" s="2296"/>
      <c r="I8" s="2297"/>
      <c r="J8" s="2297"/>
      <c r="K8" s="2297"/>
      <c r="L8" s="2297"/>
      <c r="M8" s="2297"/>
      <c r="N8" s="2297"/>
      <c r="O8" s="2297"/>
      <c r="P8" s="2297"/>
      <c r="Q8" s="2297"/>
      <c r="R8" s="2297"/>
      <c r="S8" s="2297"/>
      <c r="T8" s="2297"/>
      <c r="U8" s="2297"/>
      <c r="V8" s="2297"/>
      <c r="W8" s="2298"/>
      <c r="X8" s="2298"/>
      <c r="Y8" s="2299"/>
      <c r="Z8" s="2303"/>
      <c r="AA8" s="2301"/>
      <c r="AB8" s="2301"/>
      <c r="AC8" s="2301"/>
      <c r="AD8" s="2301"/>
      <c r="AE8" s="2302"/>
      <c r="AF8" s="2307"/>
      <c r="AG8" s="2308"/>
      <c r="AH8" s="2308"/>
      <c r="AI8" s="2308"/>
      <c r="AJ8" s="2308"/>
      <c r="AK8" s="2308"/>
      <c r="AL8" s="2308"/>
      <c r="AM8" s="2308"/>
      <c r="AN8" s="2308"/>
      <c r="AO8" s="2308"/>
      <c r="AP8" s="2308"/>
      <c r="AQ8" s="2308"/>
      <c r="AR8" s="2308"/>
      <c r="AS8" s="2308"/>
      <c r="AT8" s="2308"/>
      <c r="AU8" s="2308"/>
      <c r="AV8" s="2308"/>
      <c r="AW8" s="2308"/>
      <c r="AX8" s="2308"/>
      <c r="AY8" s="2309"/>
      <c r="AZ8" s="127"/>
    </row>
    <row r="9" spans="2:52" ht="56.3" customHeight="1" x14ac:dyDescent="0.15">
      <c r="B9" s="2270" t="s">
        <v>804</v>
      </c>
      <c r="C9" s="2271"/>
      <c r="D9" s="2271"/>
      <c r="E9" s="2271"/>
      <c r="F9" s="2271"/>
      <c r="G9" s="2271"/>
      <c r="H9" s="2272" t="s">
        <v>1353</v>
      </c>
      <c r="I9" s="2273"/>
      <c r="J9" s="2273"/>
      <c r="K9" s="2273"/>
      <c r="L9" s="2273"/>
      <c r="M9" s="2273"/>
      <c r="N9" s="2273"/>
      <c r="O9" s="2273"/>
      <c r="P9" s="2273"/>
      <c r="Q9" s="2273"/>
      <c r="R9" s="2273"/>
      <c r="S9" s="2273"/>
      <c r="T9" s="2273"/>
      <c r="U9" s="2273"/>
      <c r="V9" s="2273"/>
      <c r="W9" s="2273"/>
      <c r="X9" s="2273"/>
      <c r="Y9" s="2273"/>
      <c r="Z9" s="2273"/>
      <c r="AA9" s="2273"/>
      <c r="AB9" s="2273"/>
      <c r="AC9" s="2273"/>
      <c r="AD9" s="2273"/>
      <c r="AE9" s="2273"/>
      <c r="AF9" s="2273"/>
      <c r="AG9" s="2273"/>
      <c r="AH9" s="2273"/>
      <c r="AI9" s="2273"/>
      <c r="AJ9" s="2273"/>
      <c r="AK9" s="2273"/>
      <c r="AL9" s="2273"/>
      <c r="AM9" s="2273"/>
      <c r="AN9" s="2273"/>
      <c r="AO9" s="2273"/>
      <c r="AP9" s="2273"/>
      <c r="AQ9" s="2273"/>
      <c r="AR9" s="2273"/>
      <c r="AS9" s="2273"/>
      <c r="AT9" s="2273"/>
      <c r="AU9" s="2273"/>
      <c r="AV9" s="2273"/>
      <c r="AW9" s="2273"/>
      <c r="AX9" s="2273"/>
      <c r="AY9" s="2274"/>
      <c r="AZ9" s="127"/>
    </row>
    <row r="10" spans="2:52" ht="153" customHeight="1" x14ac:dyDescent="0.15">
      <c r="B10" s="2270" t="s">
        <v>806</v>
      </c>
      <c r="C10" s="2271"/>
      <c r="D10" s="2271"/>
      <c r="E10" s="2271"/>
      <c r="F10" s="2271"/>
      <c r="G10" s="2271"/>
      <c r="H10" s="2272" t="s">
        <v>1354</v>
      </c>
      <c r="I10" s="2273"/>
      <c r="J10" s="2273"/>
      <c r="K10" s="2273"/>
      <c r="L10" s="2273"/>
      <c r="M10" s="2273"/>
      <c r="N10" s="2273"/>
      <c r="O10" s="2273"/>
      <c r="P10" s="2273"/>
      <c r="Q10" s="2273"/>
      <c r="R10" s="2273"/>
      <c r="S10" s="2273"/>
      <c r="T10" s="2273"/>
      <c r="U10" s="2273"/>
      <c r="V10" s="2273"/>
      <c r="W10" s="2273"/>
      <c r="X10" s="2273"/>
      <c r="Y10" s="2273"/>
      <c r="Z10" s="2273"/>
      <c r="AA10" s="2273"/>
      <c r="AB10" s="2273"/>
      <c r="AC10" s="2273"/>
      <c r="AD10" s="2273"/>
      <c r="AE10" s="2273"/>
      <c r="AF10" s="2273"/>
      <c r="AG10" s="2273"/>
      <c r="AH10" s="2273"/>
      <c r="AI10" s="2273"/>
      <c r="AJ10" s="2273"/>
      <c r="AK10" s="2273"/>
      <c r="AL10" s="2273"/>
      <c r="AM10" s="2273"/>
      <c r="AN10" s="2273"/>
      <c r="AO10" s="2273"/>
      <c r="AP10" s="2273"/>
      <c r="AQ10" s="2273"/>
      <c r="AR10" s="2273"/>
      <c r="AS10" s="2273"/>
      <c r="AT10" s="2273"/>
      <c r="AU10" s="2273"/>
      <c r="AV10" s="2273"/>
      <c r="AW10" s="2273"/>
      <c r="AX10" s="2273"/>
      <c r="AY10" s="2274"/>
      <c r="AZ10" s="127"/>
    </row>
    <row r="11" spans="2:52" ht="24.9" customHeight="1" x14ac:dyDescent="0.15">
      <c r="B11" s="2270" t="s">
        <v>10</v>
      </c>
      <c r="C11" s="2271"/>
      <c r="D11" s="2271"/>
      <c r="E11" s="2271"/>
      <c r="F11" s="2271"/>
      <c r="G11" s="2275"/>
      <c r="H11" s="2276" t="s">
        <v>1355</v>
      </c>
      <c r="I11" s="2277"/>
      <c r="J11" s="2277"/>
      <c r="K11" s="2277"/>
      <c r="L11" s="2277"/>
      <c r="M11" s="2277"/>
      <c r="N11" s="2277"/>
      <c r="O11" s="2277"/>
      <c r="P11" s="2277"/>
      <c r="Q11" s="2277"/>
      <c r="R11" s="2277"/>
      <c r="S11" s="2277"/>
      <c r="T11" s="2277"/>
      <c r="U11" s="2277"/>
      <c r="V11" s="2277"/>
      <c r="W11" s="2277"/>
      <c r="X11" s="2277"/>
      <c r="Y11" s="2277"/>
      <c r="Z11" s="2277"/>
      <c r="AA11" s="2277"/>
      <c r="AB11" s="2277"/>
      <c r="AC11" s="2277"/>
      <c r="AD11" s="2277"/>
      <c r="AE11" s="2277"/>
      <c r="AF11" s="2277"/>
      <c r="AG11" s="2277"/>
      <c r="AH11" s="2277"/>
      <c r="AI11" s="2277"/>
      <c r="AJ11" s="2277"/>
      <c r="AK11" s="2277"/>
      <c r="AL11" s="2277"/>
      <c r="AM11" s="2277"/>
      <c r="AN11" s="2277"/>
      <c r="AO11" s="2277"/>
      <c r="AP11" s="2277"/>
      <c r="AQ11" s="2277"/>
      <c r="AR11" s="2277"/>
      <c r="AS11" s="2277"/>
      <c r="AT11" s="2277"/>
      <c r="AU11" s="2277"/>
      <c r="AV11" s="2277"/>
      <c r="AW11" s="2277"/>
      <c r="AX11" s="2277"/>
      <c r="AY11" s="2278"/>
      <c r="AZ11" s="127"/>
    </row>
    <row r="12" spans="2:52" ht="20.95" customHeight="1" x14ac:dyDescent="0.15">
      <c r="B12" s="2279" t="s">
        <v>809</v>
      </c>
      <c r="C12" s="2280"/>
      <c r="D12" s="2280"/>
      <c r="E12" s="2280"/>
      <c r="F12" s="2280"/>
      <c r="G12" s="2281"/>
      <c r="H12" s="383"/>
      <c r="I12" s="384"/>
      <c r="J12" s="384"/>
      <c r="K12" s="384"/>
      <c r="L12" s="384"/>
      <c r="M12" s="384"/>
      <c r="N12" s="384"/>
      <c r="O12" s="384"/>
      <c r="P12" s="384"/>
      <c r="Q12" s="987" t="s">
        <v>12</v>
      </c>
      <c r="R12" s="541"/>
      <c r="S12" s="541"/>
      <c r="T12" s="541"/>
      <c r="U12" s="541"/>
      <c r="V12" s="541"/>
      <c r="W12" s="542"/>
      <c r="X12" s="987" t="s">
        <v>13</v>
      </c>
      <c r="Y12" s="541"/>
      <c r="Z12" s="541"/>
      <c r="AA12" s="541"/>
      <c r="AB12" s="541"/>
      <c r="AC12" s="541"/>
      <c r="AD12" s="542"/>
      <c r="AE12" s="987" t="s">
        <v>14</v>
      </c>
      <c r="AF12" s="541"/>
      <c r="AG12" s="541"/>
      <c r="AH12" s="541"/>
      <c r="AI12" s="541"/>
      <c r="AJ12" s="541"/>
      <c r="AK12" s="542"/>
      <c r="AL12" s="987" t="s">
        <v>15</v>
      </c>
      <c r="AM12" s="541"/>
      <c r="AN12" s="541"/>
      <c r="AO12" s="541"/>
      <c r="AP12" s="541"/>
      <c r="AQ12" s="541"/>
      <c r="AR12" s="542"/>
      <c r="AS12" s="987" t="s">
        <v>16</v>
      </c>
      <c r="AT12" s="541"/>
      <c r="AU12" s="541"/>
      <c r="AV12" s="541"/>
      <c r="AW12" s="541"/>
      <c r="AX12" s="541"/>
      <c r="AY12" s="2354"/>
      <c r="AZ12" s="127"/>
    </row>
    <row r="13" spans="2:52" ht="20.95" customHeight="1" x14ac:dyDescent="0.15">
      <c r="B13" s="2282"/>
      <c r="C13" s="2283"/>
      <c r="D13" s="2283"/>
      <c r="E13" s="2283"/>
      <c r="F13" s="2283"/>
      <c r="G13" s="2284"/>
      <c r="H13" s="2355" t="s">
        <v>17</v>
      </c>
      <c r="I13" s="2356"/>
      <c r="J13" s="2362" t="s">
        <v>18</v>
      </c>
      <c r="K13" s="2363"/>
      <c r="L13" s="2363"/>
      <c r="M13" s="2363"/>
      <c r="N13" s="2363"/>
      <c r="O13" s="2363"/>
      <c r="P13" s="2364"/>
      <c r="Q13" s="2368"/>
      <c r="R13" s="2369"/>
      <c r="S13" s="2369"/>
      <c r="T13" s="2369"/>
      <c r="U13" s="2369"/>
      <c r="V13" s="2369"/>
      <c r="W13" s="2370"/>
      <c r="X13" s="2368"/>
      <c r="Y13" s="2369"/>
      <c r="Z13" s="2369"/>
      <c r="AA13" s="2369"/>
      <c r="AB13" s="2369"/>
      <c r="AC13" s="2369"/>
      <c r="AD13" s="2370"/>
      <c r="AE13" s="2368">
        <v>0</v>
      </c>
      <c r="AF13" s="2369"/>
      <c r="AG13" s="2369"/>
      <c r="AH13" s="2369"/>
      <c r="AI13" s="2369"/>
      <c r="AJ13" s="2369"/>
      <c r="AK13" s="2370"/>
      <c r="AL13" s="2374" t="s">
        <v>1356</v>
      </c>
      <c r="AM13" s="2374"/>
      <c r="AN13" s="2374"/>
      <c r="AO13" s="2374"/>
      <c r="AP13" s="2374"/>
      <c r="AQ13" s="2374"/>
      <c r="AR13" s="2374"/>
      <c r="AS13" s="2375" t="s">
        <v>1357</v>
      </c>
      <c r="AT13" s="2375"/>
      <c r="AU13" s="2375"/>
      <c r="AV13" s="2375"/>
      <c r="AW13" s="2375"/>
      <c r="AX13" s="2375"/>
      <c r="AY13" s="2376"/>
      <c r="AZ13" s="127"/>
    </row>
    <row r="14" spans="2:52" ht="20.95" customHeight="1" x14ac:dyDescent="0.15">
      <c r="B14" s="2282"/>
      <c r="C14" s="2283"/>
      <c r="D14" s="2283"/>
      <c r="E14" s="2283"/>
      <c r="F14" s="2283"/>
      <c r="G14" s="2284"/>
      <c r="H14" s="2357"/>
      <c r="I14" s="2358"/>
      <c r="J14" s="2365"/>
      <c r="K14" s="2366"/>
      <c r="L14" s="2366"/>
      <c r="M14" s="2366"/>
      <c r="N14" s="2366"/>
      <c r="O14" s="2366"/>
      <c r="P14" s="2367"/>
      <c r="Q14" s="2371"/>
      <c r="R14" s="2372"/>
      <c r="S14" s="2372"/>
      <c r="T14" s="2372"/>
      <c r="U14" s="2372"/>
      <c r="V14" s="2372"/>
      <c r="W14" s="2373"/>
      <c r="X14" s="2371"/>
      <c r="Y14" s="2372"/>
      <c r="Z14" s="2372"/>
      <c r="AA14" s="2372"/>
      <c r="AB14" s="2372"/>
      <c r="AC14" s="2372"/>
      <c r="AD14" s="2373"/>
      <c r="AE14" s="2371"/>
      <c r="AF14" s="2372"/>
      <c r="AG14" s="2372"/>
      <c r="AH14" s="2372"/>
      <c r="AI14" s="2372"/>
      <c r="AJ14" s="2372"/>
      <c r="AK14" s="2373"/>
      <c r="AL14" s="2377" t="s">
        <v>1512</v>
      </c>
      <c r="AM14" s="2378"/>
      <c r="AN14" s="2378"/>
      <c r="AO14" s="2378"/>
      <c r="AP14" s="2378"/>
      <c r="AQ14" s="2378"/>
      <c r="AR14" s="2379"/>
      <c r="AS14" s="2380" t="s">
        <v>1513</v>
      </c>
      <c r="AT14" s="2381"/>
      <c r="AU14" s="2381"/>
      <c r="AV14" s="2381"/>
      <c r="AW14" s="2381"/>
      <c r="AX14" s="2381"/>
      <c r="AY14" s="2382"/>
      <c r="AZ14" s="127"/>
    </row>
    <row r="15" spans="2:52" ht="20.95" customHeight="1" x14ac:dyDescent="0.15">
      <c r="B15" s="2282"/>
      <c r="C15" s="2283"/>
      <c r="D15" s="2283"/>
      <c r="E15" s="2283"/>
      <c r="F15" s="2283"/>
      <c r="G15" s="2284"/>
      <c r="H15" s="2359"/>
      <c r="I15" s="2358"/>
      <c r="J15" s="2330" t="s">
        <v>19</v>
      </c>
      <c r="K15" s="2331"/>
      <c r="L15" s="2331"/>
      <c r="M15" s="2331"/>
      <c r="N15" s="2331"/>
      <c r="O15" s="2331"/>
      <c r="P15" s="2332"/>
      <c r="Q15" s="2336" t="s">
        <v>104</v>
      </c>
      <c r="R15" s="2337"/>
      <c r="S15" s="2337"/>
      <c r="T15" s="2337"/>
      <c r="U15" s="2337"/>
      <c r="V15" s="2337"/>
      <c r="W15" s="2338"/>
      <c r="X15" s="2339" t="s">
        <v>104</v>
      </c>
      <c r="Y15" s="2340"/>
      <c r="Z15" s="2340"/>
      <c r="AA15" s="2340"/>
      <c r="AB15" s="2340"/>
      <c r="AC15" s="2340"/>
      <c r="AD15" s="2341"/>
      <c r="AE15" s="2342">
        <v>293745</v>
      </c>
      <c r="AF15" s="2343"/>
      <c r="AG15" s="2343"/>
      <c r="AH15" s="2343"/>
      <c r="AI15" s="2343"/>
      <c r="AJ15" s="2343"/>
      <c r="AK15" s="2344"/>
      <c r="AL15" s="2339" t="s">
        <v>104</v>
      </c>
      <c r="AM15" s="2340"/>
      <c r="AN15" s="2340"/>
      <c r="AO15" s="2340"/>
      <c r="AP15" s="2340"/>
      <c r="AQ15" s="2340"/>
      <c r="AR15" s="2341"/>
      <c r="AS15" s="2345"/>
      <c r="AT15" s="2346"/>
      <c r="AU15" s="2346"/>
      <c r="AV15" s="2346"/>
      <c r="AW15" s="2346"/>
      <c r="AX15" s="2346"/>
      <c r="AY15" s="2347"/>
      <c r="AZ15" s="127"/>
    </row>
    <row r="16" spans="2:52" ht="20.95" customHeight="1" x14ac:dyDescent="0.15">
      <c r="B16" s="2282"/>
      <c r="C16" s="2283"/>
      <c r="D16" s="2283"/>
      <c r="E16" s="2283"/>
      <c r="F16" s="2283"/>
      <c r="G16" s="2284"/>
      <c r="H16" s="2359"/>
      <c r="I16" s="2358"/>
      <c r="J16" s="2333"/>
      <c r="K16" s="2334"/>
      <c r="L16" s="2334"/>
      <c r="M16" s="2334"/>
      <c r="N16" s="2334"/>
      <c r="O16" s="2334"/>
      <c r="P16" s="2335"/>
      <c r="Q16" s="2333"/>
      <c r="R16" s="2334"/>
      <c r="S16" s="2334"/>
      <c r="T16" s="2334"/>
      <c r="U16" s="2334"/>
      <c r="V16" s="2334"/>
      <c r="W16" s="2335"/>
      <c r="X16" s="2333"/>
      <c r="Y16" s="2334"/>
      <c r="Z16" s="2334"/>
      <c r="AA16" s="2334"/>
      <c r="AB16" s="2334"/>
      <c r="AC16" s="2334"/>
      <c r="AD16" s="2335"/>
      <c r="AE16" s="2351" t="s">
        <v>1358</v>
      </c>
      <c r="AF16" s="2352"/>
      <c r="AG16" s="2352"/>
      <c r="AH16" s="2352"/>
      <c r="AI16" s="2352"/>
      <c r="AJ16" s="2352"/>
      <c r="AK16" s="2353"/>
      <c r="AL16" s="2333"/>
      <c r="AM16" s="2334"/>
      <c r="AN16" s="2334"/>
      <c r="AO16" s="2334"/>
      <c r="AP16" s="2334"/>
      <c r="AQ16" s="2334"/>
      <c r="AR16" s="2335"/>
      <c r="AS16" s="2348"/>
      <c r="AT16" s="2349"/>
      <c r="AU16" s="2349"/>
      <c r="AV16" s="2349"/>
      <c r="AW16" s="2349"/>
      <c r="AX16" s="2349"/>
      <c r="AY16" s="2350"/>
      <c r="AZ16" s="127"/>
    </row>
    <row r="17" spans="2:52" ht="24.75" customHeight="1" x14ac:dyDescent="0.15">
      <c r="B17" s="2282"/>
      <c r="C17" s="2283"/>
      <c r="D17" s="2283"/>
      <c r="E17" s="2283"/>
      <c r="F17" s="2283"/>
      <c r="G17" s="2284"/>
      <c r="H17" s="2359"/>
      <c r="I17" s="2358"/>
      <c r="J17" s="2324" t="s">
        <v>20</v>
      </c>
      <c r="K17" s="2325"/>
      <c r="L17" s="2325"/>
      <c r="M17" s="2325"/>
      <c r="N17" s="2325"/>
      <c r="O17" s="2325"/>
      <c r="P17" s="2326"/>
      <c r="Q17" s="496" t="s">
        <v>104</v>
      </c>
      <c r="R17" s="496"/>
      <c r="S17" s="496"/>
      <c r="T17" s="496"/>
      <c r="U17" s="496"/>
      <c r="V17" s="496"/>
      <c r="W17" s="496"/>
      <c r="X17" s="496" t="s">
        <v>104</v>
      </c>
      <c r="Y17" s="496"/>
      <c r="Z17" s="496"/>
      <c r="AA17" s="496"/>
      <c r="AB17" s="496"/>
      <c r="AC17" s="496"/>
      <c r="AD17" s="496"/>
      <c r="AE17" s="2327">
        <f>-248870</f>
        <v>-248870</v>
      </c>
      <c r="AF17" s="2328"/>
      <c r="AG17" s="2328"/>
      <c r="AH17" s="2328"/>
      <c r="AI17" s="2328"/>
      <c r="AJ17" s="2328"/>
      <c r="AK17" s="2329"/>
      <c r="AL17" s="496">
        <v>248870</v>
      </c>
      <c r="AM17" s="496"/>
      <c r="AN17" s="496"/>
      <c r="AO17" s="496"/>
      <c r="AP17" s="496"/>
      <c r="AQ17" s="496"/>
      <c r="AR17" s="496"/>
      <c r="AS17" s="2180"/>
      <c r="AT17" s="2180"/>
      <c r="AU17" s="2180"/>
      <c r="AV17" s="2180"/>
      <c r="AW17" s="2180"/>
      <c r="AX17" s="2180"/>
      <c r="AY17" s="2181"/>
      <c r="AZ17" s="127"/>
    </row>
    <row r="18" spans="2:52" ht="24.75" customHeight="1" x14ac:dyDescent="0.15">
      <c r="B18" s="2282"/>
      <c r="C18" s="2283"/>
      <c r="D18" s="2283"/>
      <c r="E18" s="2283"/>
      <c r="F18" s="2283"/>
      <c r="G18" s="2284"/>
      <c r="H18" s="2360"/>
      <c r="I18" s="2361"/>
      <c r="J18" s="2392" t="s">
        <v>21</v>
      </c>
      <c r="K18" s="2393"/>
      <c r="L18" s="2393"/>
      <c r="M18" s="2393"/>
      <c r="N18" s="2393"/>
      <c r="O18" s="2393"/>
      <c r="P18" s="2394"/>
      <c r="Q18" s="2395" t="s">
        <v>964</v>
      </c>
      <c r="R18" s="2395"/>
      <c r="S18" s="2395"/>
      <c r="T18" s="2395"/>
      <c r="U18" s="2395"/>
      <c r="V18" s="2395"/>
      <c r="W18" s="2395"/>
      <c r="X18" s="2395" t="s">
        <v>964</v>
      </c>
      <c r="Y18" s="2395"/>
      <c r="Z18" s="2395"/>
      <c r="AA18" s="2395"/>
      <c r="AB18" s="2395"/>
      <c r="AC18" s="2395"/>
      <c r="AD18" s="2395"/>
      <c r="AE18" s="2396">
        <f>SUBTOTAL(9,AE13:AK17)</f>
        <v>44875</v>
      </c>
      <c r="AF18" s="2396"/>
      <c r="AG18" s="2396"/>
      <c r="AH18" s="2396"/>
      <c r="AI18" s="2396"/>
      <c r="AJ18" s="2396"/>
      <c r="AK18" s="2396"/>
      <c r="AL18" s="2397">
        <f>AL17+8120+11811</f>
        <v>268801</v>
      </c>
      <c r="AM18" s="2398"/>
      <c r="AN18" s="2398"/>
      <c r="AO18" s="2398"/>
      <c r="AP18" s="2398"/>
      <c r="AQ18" s="2398"/>
      <c r="AR18" s="2399"/>
      <c r="AS18" s="2400">
        <v>110525</v>
      </c>
      <c r="AT18" s="2401"/>
      <c r="AU18" s="2401"/>
      <c r="AV18" s="2401"/>
      <c r="AW18" s="2401"/>
      <c r="AX18" s="2401"/>
      <c r="AY18" s="2402"/>
      <c r="AZ18" s="127"/>
    </row>
    <row r="19" spans="2:52" ht="24.75" customHeight="1" x14ac:dyDescent="0.15">
      <c r="B19" s="2282"/>
      <c r="C19" s="2283"/>
      <c r="D19" s="2283"/>
      <c r="E19" s="2283"/>
      <c r="F19" s="2283"/>
      <c r="G19" s="2284"/>
      <c r="H19" s="2383" t="s">
        <v>22</v>
      </c>
      <c r="I19" s="2384"/>
      <c r="J19" s="2384"/>
      <c r="K19" s="2384"/>
      <c r="L19" s="2384"/>
      <c r="M19" s="2384"/>
      <c r="N19" s="2384"/>
      <c r="O19" s="2384"/>
      <c r="P19" s="2384"/>
      <c r="Q19" s="2387" t="s">
        <v>1511</v>
      </c>
      <c r="R19" s="2387"/>
      <c r="S19" s="2387"/>
      <c r="T19" s="2387"/>
      <c r="U19" s="2387"/>
      <c r="V19" s="2387"/>
      <c r="W19" s="2387"/>
      <c r="X19" s="2388" t="s">
        <v>1511</v>
      </c>
      <c r="Y19" s="2388"/>
      <c r="Z19" s="2388"/>
      <c r="AA19" s="2388"/>
      <c r="AB19" s="2388"/>
      <c r="AC19" s="2388"/>
      <c r="AD19" s="2388"/>
      <c r="AE19" s="2389">
        <v>25660</v>
      </c>
      <c r="AF19" s="2390"/>
      <c r="AG19" s="2390"/>
      <c r="AH19" s="2390"/>
      <c r="AI19" s="2390"/>
      <c r="AJ19" s="2390"/>
      <c r="AK19" s="2391"/>
      <c r="AL19" s="410"/>
      <c r="AM19" s="410"/>
      <c r="AN19" s="410"/>
      <c r="AO19" s="410"/>
      <c r="AP19" s="410"/>
      <c r="AQ19" s="410"/>
      <c r="AR19" s="410"/>
      <c r="AS19" s="410"/>
      <c r="AT19" s="410"/>
      <c r="AU19" s="410"/>
      <c r="AV19" s="410"/>
      <c r="AW19" s="410"/>
      <c r="AX19" s="410"/>
      <c r="AY19" s="411"/>
      <c r="AZ19" s="127"/>
    </row>
    <row r="20" spans="2:52" ht="24.75" customHeight="1" x14ac:dyDescent="0.15">
      <c r="B20" s="2285"/>
      <c r="C20" s="2286"/>
      <c r="D20" s="2286"/>
      <c r="E20" s="2286"/>
      <c r="F20" s="2286"/>
      <c r="G20" s="2287"/>
      <c r="H20" s="2383" t="s">
        <v>23</v>
      </c>
      <c r="I20" s="2384"/>
      <c r="J20" s="2384"/>
      <c r="K20" s="2384"/>
      <c r="L20" s="2384"/>
      <c r="M20" s="2384"/>
      <c r="N20" s="2384"/>
      <c r="O20" s="2384"/>
      <c r="P20" s="2384"/>
      <c r="Q20" s="2385" t="s">
        <v>1511</v>
      </c>
      <c r="R20" s="2385"/>
      <c r="S20" s="2385"/>
      <c r="T20" s="2385"/>
      <c r="U20" s="2385"/>
      <c r="V20" s="2385"/>
      <c r="W20" s="2385"/>
      <c r="X20" s="2385" t="s">
        <v>1511</v>
      </c>
      <c r="Y20" s="2385"/>
      <c r="Z20" s="2385"/>
      <c r="AA20" s="2385"/>
      <c r="AB20" s="2385"/>
      <c r="AC20" s="2385"/>
      <c r="AD20" s="2385"/>
      <c r="AE20" s="2386">
        <f>ROUND(AE19/AE18,3)</f>
        <v>0.57199999999999995</v>
      </c>
      <c r="AF20" s="2386"/>
      <c r="AG20" s="2386"/>
      <c r="AH20" s="2386"/>
      <c r="AI20" s="2386"/>
      <c r="AJ20" s="2386"/>
      <c r="AK20" s="2386"/>
      <c r="AL20" s="410"/>
      <c r="AM20" s="410"/>
      <c r="AN20" s="410"/>
      <c r="AO20" s="410"/>
      <c r="AP20" s="410"/>
      <c r="AQ20" s="410"/>
      <c r="AR20" s="410"/>
      <c r="AS20" s="410"/>
      <c r="AT20" s="410"/>
      <c r="AU20" s="410"/>
      <c r="AV20" s="410"/>
      <c r="AW20" s="410"/>
      <c r="AX20" s="410"/>
      <c r="AY20" s="411"/>
      <c r="AZ20" s="127"/>
    </row>
    <row r="21" spans="2:52" ht="31.75" customHeight="1" x14ac:dyDescent="0.15">
      <c r="B21" s="2447" t="s">
        <v>24</v>
      </c>
      <c r="C21" s="2448"/>
      <c r="D21" s="2448"/>
      <c r="E21" s="2448"/>
      <c r="F21" s="2448"/>
      <c r="G21" s="2449"/>
      <c r="H21" s="2419" t="s">
        <v>25</v>
      </c>
      <c r="I21" s="2301"/>
      <c r="J21" s="2301"/>
      <c r="K21" s="2301"/>
      <c r="L21" s="2301"/>
      <c r="M21" s="2301"/>
      <c r="N21" s="2301"/>
      <c r="O21" s="2301"/>
      <c r="P21" s="2301"/>
      <c r="Q21" s="2301"/>
      <c r="R21" s="2301"/>
      <c r="S21" s="2301"/>
      <c r="T21" s="2301"/>
      <c r="U21" s="2301"/>
      <c r="V21" s="2301"/>
      <c r="W21" s="2301"/>
      <c r="X21" s="2301"/>
      <c r="Y21" s="2302"/>
      <c r="Z21" s="2420"/>
      <c r="AA21" s="1028"/>
      <c r="AB21" s="1029"/>
      <c r="AC21" s="2421" t="s">
        <v>26</v>
      </c>
      <c r="AD21" s="2422"/>
      <c r="AE21" s="2423"/>
      <c r="AF21" s="2416" t="s">
        <v>12</v>
      </c>
      <c r="AG21" s="2416"/>
      <c r="AH21" s="2416"/>
      <c r="AI21" s="2416"/>
      <c r="AJ21" s="2416"/>
      <c r="AK21" s="2416" t="s">
        <v>13</v>
      </c>
      <c r="AL21" s="2416"/>
      <c r="AM21" s="2416"/>
      <c r="AN21" s="2416"/>
      <c r="AO21" s="2416"/>
      <c r="AP21" s="2416" t="s">
        <v>14</v>
      </c>
      <c r="AQ21" s="2416"/>
      <c r="AR21" s="2416"/>
      <c r="AS21" s="2416"/>
      <c r="AT21" s="2416"/>
      <c r="AU21" s="2417" t="s">
        <v>1359</v>
      </c>
      <c r="AV21" s="2416"/>
      <c r="AW21" s="2416"/>
      <c r="AX21" s="2416"/>
      <c r="AY21" s="2418"/>
      <c r="AZ21" s="127"/>
    </row>
    <row r="22" spans="2:52" ht="30.15" customHeight="1" x14ac:dyDescent="0.15">
      <c r="B22" s="2450"/>
      <c r="C22" s="2451"/>
      <c r="D22" s="2451"/>
      <c r="E22" s="2451"/>
      <c r="F22" s="2451"/>
      <c r="G22" s="2452"/>
      <c r="H22" s="2407" t="s">
        <v>1360</v>
      </c>
      <c r="I22" s="1345"/>
      <c r="J22" s="1345"/>
      <c r="K22" s="1345"/>
      <c r="L22" s="1345"/>
      <c r="M22" s="1345"/>
      <c r="N22" s="1345"/>
      <c r="O22" s="1345"/>
      <c r="P22" s="1345"/>
      <c r="Q22" s="1345"/>
      <c r="R22" s="1345"/>
      <c r="S22" s="1345"/>
      <c r="T22" s="1345"/>
      <c r="U22" s="1345"/>
      <c r="V22" s="1345"/>
      <c r="W22" s="1345"/>
      <c r="X22" s="1345"/>
      <c r="Y22" s="2408"/>
      <c r="Z22" s="2411" t="s">
        <v>27</v>
      </c>
      <c r="AA22" s="2311"/>
      <c r="AB22" s="2312"/>
      <c r="AC22" s="2412" t="s">
        <v>1045</v>
      </c>
      <c r="AD22" s="2413"/>
      <c r="AE22" s="2413"/>
      <c r="AF22" s="1614" t="s">
        <v>823</v>
      </c>
      <c r="AG22" s="1614"/>
      <c r="AH22" s="1614"/>
      <c r="AI22" s="1614"/>
      <c r="AJ22" s="1614"/>
      <c r="AK22" s="1614" t="s">
        <v>823</v>
      </c>
      <c r="AL22" s="1614"/>
      <c r="AM22" s="1614"/>
      <c r="AN22" s="1614"/>
      <c r="AO22" s="1614"/>
      <c r="AP22" s="2414" t="s">
        <v>1361</v>
      </c>
      <c r="AQ22" s="1693"/>
      <c r="AR22" s="1693"/>
      <c r="AS22" s="1693"/>
      <c r="AT22" s="1693"/>
      <c r="AU22" s="2414">
        <v>100</v>
      </c>
      <c r="AV22" s="2054"/>
      <c r="AW22" s="2054"/>
      <c r="AX22" s="2054"/>
      <c r="AY22" s="2415"/>
      <c r="AZ22" s="127"/>
    </row>
    <row r="23" spans="2:52" ht="21.8" customHeight="1" x14ac:dyDescent="0.15">
      <c r="B23" s="2450"/>
      <c r="C23" s="2451"/>
      <c r="D23" s="2451"/>
      <c r="E23" s="2451"/>
      <c r="F23" s="2451"/>
      <c r="G23" s="2452"/>
      <c r="H23" s="2409"/>
      <c r="I23" s="1351"/>
      <c r="J23" s="1351"/>
      <c r="K23" s="1351"/>
      <c r="L23" s="1351"/>
      <c r="M23" s="1351"/>
      <c r="N23" s="1351"/>
      <c r="O23" s="1351"/>
      <c r="P23" s="1351"/>
      <c r="Q23" s="1351"/>
      <c r="R23" s="1351"/>
      <c r="S23" s="1351"/>
      <c r="T23" s="1351"/>
      <c r="U23" s="1351"/>
      <c r="V23" s="1351"/>
      <c r="W23" s="1351"/>
      <c r="X23" s="1351"/>
      <c r="Y23" s="2410"/>
      <c r="Z23" s="2303" t="s">
        <v>28</v>
      </c>
      <c r="AA23" s="2301"/>
      <c r="AB23" s="2302"/>
      <c r="AC23" s="2424" t="s">
        <v>1045</v>
      </c>
      <c r="AD23" s="2425"/>
      <c r="AE23" s="2425"/>
      <c r="AF23" s="1614" t="s">
        <v>823</v>
      </c>
      <c r="AG23" s="1614"/>
      <c r="AH23" s="1614"/>
      <c r="AI23" s="1614"/>
      <c r="AJ23" s="1614"/>
      <c r="AK23" s="1614" t="s">
        <v>823</v>
      </c>
      <c r="AL23" s="1614"/>
      <c r="AM23" s="1614"/>
      <c r="AN23" s="1614"/>
      <c r="AO23" s="1614"/>
      <c r="AP23" s="2403" t="s">
        <v>1362</v>
      </c>
      <c r="AQ23" s="2404"/>
      <c r="AR23" s="2404"/>
      <c r="AS23" s="2404"/>
      <c r="AT23" s="2404"/>
      <c r="AU23" s="2405"/>
      <c r="AV23" s="2405"/>
      <c r="AW23" s="2405"/>
      <c r="AX23" s="2405"/>
      <c r="AY23" s="2406"/>
      <c r="AZ23" s="127"/>
    </row>
    <row r="24" spans="2:52" ht="32.1" customHeight="1" x14ac:dyDescent="0.15">
      <c r="B24" s="2450"/>
      <c r="C24" s="2451"/>
      <c r="D24" s="2451"/>
      <c r="E24" s="2451"/>
      <c r="F24" s="2451"/>
      <c r="G24" s="2452"/>
      <c r="H24" s="2407" t="s">
        <v>1363</v>
      </c>
      <c r="I24" s="1345"/>
      <c r="J24" s="1345"/>
      <c r="K24" s="1345"/>
      <c r="L24" s="1345"/>
      <c r="M24" s="1345"/>
      <c r="N24" s="1345"/>
      <c r="O24" s="1345"/>
      <c r="P24" s="1345"/>
      <c r="Q24" s="1345"/>
      <c r="R24" s="1345"/>
      <c r="S24" s="1345"/>
      <c r="T24" s="1345"/>
      <c r="U24" s="1345"/>
      <c r="V24" s="1345"/>
      <c r="W24" s="1345"/>
      <c r="X24" s="1345"/>
      <c r="Y24" s="2408"/>
      <c r="Z24" s="2411" t="s">
        <v>27</v>
      </c>
      <c r="AA24" s="2311"/>
      <c r="AB24" s="2312"/>
      <c r="AC24" s="2412" t="s">
        <v>1045</v>
      </c>
      <c r="AD24" s="2413"/>
      <c r="AE24" s="2413"/>
      <c r="AF24" s="1614" t="s">
        <v>823</v>
      </c>
      <c r="AG24" s="1614"/>
      <c r="AH24" s="1614"/>
      <c r="AI24" s="1614"/>
      <c r="AJ24" s="1614"/>
      <c r="AK24" s="1614" t="s">
        <v>823</v>
      </c>
      <c r="AL24" s="1614"/>
      <c r="AM24" s="1614"/>
      <c r="AN24" s="1614"/>
      <c r="AO24" s="1614"/>
      <c r="AP24" s="2414" t="s">
        <v>1364</v>
      </c>
      <c r="AQ24" s="2054"/>
      <c r="AR24" s="2054"/>
      <c r="AS24" s="2054"/>
      <c r="AT24" s="2054"/>
      <c r="AU24" s="2414">
        <v>100</v>
      </c>
      <c r="AV24" s="2054"/>
      <c r="AW24" s="2054"/>
      <c r="AX24" s="2054"/>
      <c r="AY24" s="2415"/>
      <c r="AZ24" s="127"/>
    </row>
    <row r="25" spans="2:52" ht="21.8" customHeight="1" x14ac:dyDescent="0.15">
      <c r="B25" s="2453"/>
      <c r="C25" s="2454"/>
      <c r="D25" s="2454"/>
      <c r="E25" s="2454"/>
      <c r="F25" s="2454"/>
      <c r="G25" s="2455"/>
      <c r="H25" s="2409"/>
      <c r="I25" s="1351"/>
      <c r="J25" s="1351"/>
      <c r="K25" s="1351"/>
      <c r="L25" s="1351"/>
      <c r="M25" s="1351"/>
      <c r="N25" s="1351"/>
      <c r="O25" s="1351"/>
      <c r="P25" s="1351"/>
      <c r="Q25" s="1351"/>
      <c r="R25" s="1351"/>
      <c r="S25" s="1351"/>
      <c r="T25" s="1351"/>
      <c r="U25" s="1351"/>
      <c r="V25" s="1351"/>
      <c r="W25" s="1351"/>
      <c r="X25" s="1351"/>
      <c r="Y25" s="2410"/>
      <c r="Z25" s="2303" t="s">
        <v>28</v>
      </c>
      <c r="AA25" s="2301"/>
      <c r="AB25" s="2302"/>
      <c r="AC25" s="2424" t="s">
        <v>1045</v>
      </c>
      <c r="AD25" s="2425"/>
      <c r="AE25" s="2425"/>
      <c r="AF25" s="1614" t="s">
        <v>823</v>
      </c>
      <c r="AG25" s="1614"/>
      <c r="AH25" s="1614"/>
      <c r="AI25" s="1614"/>
      <c r="AJ25" s="1614"/>
      <c r="AK25" s="1614" t="s">
        <v>823</v>
      </c>
      <c r="AL25" s="1614"/>
      <c r="AM25" s="1614"/>
      <c r="AN25" s="1614"/>
      <c r="AO25" s="1614"/>
      <c r="AP25" s="2403" t="s">
        <v>1365</v>
      </c>
      <c r="AQ25" s="2404"/>
      <c r="AR25" s="2404"/>
      <c r="AS25" s="2404"/>
      <c r="AT25" s="2404"/>
      <c r="AU25" s="2405"/>
      <c r="AV25" s="2405"/>
      <c r="AW25" s="2405"/>
      <c r="AX25" s="2405"/>
      <c r="AY25" s="2406"/>
      <c r="AZ25" s="127"/>
    </row>
    <row r="26" spans="2:52" ht="31.75" customHeight="1" x14ac:dyDescent="0.15">
      <c r="B26" s="2447" t="s">
        <v>29</v>
      </c>
      <c r="C26" s="2448"/>
      <c r="D26" s="2448"/>
      <c r="E26" s="2448"/>
      <c r="F26" s="2448"/>
      <c r="G26" s="2449"/>
      <c r="H26" s="2419" t="s">
        <v>30</v>
      </c>
      <c r="I26" s="2301"/>
      <c r="J26" s="2301"/>
      <c r="K26" s="2301"/>
      <c r="L26" s="2301"/>
      <c r="M26" s="2301"/>
      <c r="N26" s="2301"/>
      <c r="O26" s="2301"/>
      <c r="P26" s="2301"/>
      <c r="Q26" s="2301"/>
      <c r="R26" s="2301"/>
      <c r="S26" s="2301"/>
      <c r="T26" s="2301"/>
      <c r="U26" s="2301"/>
      <c r="V26" s="2301"/>
      <c r="W26" s="2301"/>
      <c r="X26" s="2301"/>
      <c r="Y26" s="2302"/>
      <c r="Z26" s="2420"/>
      <c r="AA26" s="1028"/>
      <c r="AB26" s="1029"/>
      <c r="AC26" s="2421" t="s">
        <v>26</v>
      </c>
      <c r="AD26" s="2422"/>
      <c r="AE26" s="2423"/>
      <c r="AF26" s="2416" t="s">
        <v>12</v>
      </c>
      <c r="AG26" s="2416"/>
      <c r="AH26" s="2416"/>
      <c r="AI26" s="2416"/>
      <c r="AJ26" s="2416"/>
      <c r="AK26" s="2416" t="s">
        <v>13</v>
      </c>
      <c r="AL26" s="2416"/>
      <c r="AM26" s="2416"/>
      <c r="AN26" s="2416"/>
      <c r="AO26" s="2416"/>
      <c r="AP26" s="2416" t="s">
        <v>14</v>
      </c>
      <c r="AQ26" s="2416"/>
      <c r="AR26" s="2416"/>
      <c r="AS26" s="2416"/>
      <c r="AT26" s="2416"/>
      <c r="AU26" s="2426" t="s">
        <v>31</v>
      </c>
      <c r="AV26" s="2427"/>
      <c r="AW26" s="2427"/>
      <c r="AX26" s="2427"/>
      <c r="AY26" s="2428"/>
      <c r="AZ26" s="127"/>
    </row>
    <row r="27" spans="2:52" ht="20.3" customHeight="1" x14ac:dyDescent="0.15">
      <c r="B27" s="2450"/>
      <c r="C27" s="2451"/>
      <c r="D27" s="2451"/>
      <c r="E27" s="2451"/>
      <c r="F27" s="2451"/>
      <c r="G27" s="2452"/>
      <c r="H27" s="2407" t="s">
        <v>1366</v>
      </c>
      <c r="I27" s="1345"/>
      <c r="J27" s="1345"/>
      <c r="K27" s="1345"/>
      <c r="L27" s="1345"/>
      <c r="M27" s="1345"/>
      <c r="N27" s="1345"/>
      <c r="O27" s="1345"/>
      <c r="P27" s="1345"/>
      <c r="Q27" s="1345"/>
      <c r="R27" s="1345"/>
      <c r="S27" s="1345"/>
      <c r="T27" s="1345"/>
      <c r="U27" s="1345"/>
      <c r="V27" s="1345"/>
      <c r="W27" s="1345"/>
      <c r="X27" s="1345"/>
      <c r="Y27" s="2408"/>
      <c r="Z27" s="2429" t="s">
        <v>32</v>
      </c>
      <c r="AA27" s="2430"/>
      <c r="AB27" s="2431"/>
      <c r="AC27" s="2435" t="s">
        <v>1367</v>
      </c>
      <c r="AD27" s="2436"/>
      <c r="AE27" s="2437"/>
      <c r="AF27" s="2425" t="s">
        <v>823</v>
      </c>
      <c r="AG27" s="2425"/>
      <c r="AH27" s="2425"/>
      <c r="AI27" s="2425"/>
      <c r="AJ27" s="2425"/>
      <c r="AK27" s="2425" t="s">
        <v>823</v>
      </c>
      <c r="AL27" s="2425"/>
      <c r="AM27" s="2425"/>
      <c r="AN27" s="2425"/>
      <c r="AO27" s="2425"/>
      <c r="AP27" s="2441">
        <v>8190</v>
      </c>
      <c r="AQ27" s="2442"/>
      <c r="AR27" s="2442"/>
      <c r="AS27" s="2442"/>
      <c r="AT27" s="2442"/>
      <c r="AU27" s="2443" t="s">
        <v>726</v>
      </c>
      <c r="AV27" s="2444"/>
      <c r="AW27" s="2444"/>
      <c r="AX27" s="2444"/>
      <c r="AY27" s="2445"/>
      <c r="AZ27" s="127"/>
    </row>
    <row r="28" spans="2:52" ht="24.75" customHeight="1" x14ac:dyDescent="0.15">
      <c r="B28" s="2450"/>
      <c r="C28" s="2451"/>
      <c r="D28" s="2451"/>
      <c r="E28" s="2451"/>
      <c r="F28" s="2451"/>
      <c r="G28" s="2452"/>
      <c r="H28" s="2409"/>
      <c r="I28" s="1351"/>
      <c r="J28" s="1351"/>
      <c r="K28" s="1351"/>
      <c r="L28" s="1351"/>
      <c r="M28" s="1351"/>
      <c r="N28" s="1351"/>
      <c r="O28" s="1351"/>
      <c r="P28" s="1351"/>
      <c r="Q28" s="1351"/>
      <c r="R28" s="1351"/>
      <c r="S28" s="1351"/>
      <c r="T28" s="1351"/>
      <c r="U28" s="1351"/>
      <c r="V28" s="1351"/>
      <c r="W28" s="1351"/>
      <c r="X28" s="1351"/>
      <c r="Y28" s="2410"/>
      <c r="Z28" s="2432"/>
      <c r="AA28" s="2433"/>
      <c r="AB28" s="2434"/>
      <c r="AC28" s="2438"/>
      <c r="AD28" s="2439"/>
      <c r="AE28" s="2440"/>
      <c r="AF28" s="619" t="s">
        <v>1368</v>
      </c>
      <c r="AG28" s="620"/>
      <c r="AH28" s="620"/>
      <c r="AI28" s="620"/>
      <c r="AJ28" s="2446"/>
      <c r="AK28" s="619" t="s">
        <v>1368</v>
      </c>
      <c r="AL28" s="620"/>
      <c r="AM28" s="620"/>
      <c r="AN28" s="620"/>
      <c r="AO28" s="2446"/>
      <c r="AP28" s="2456" t="s">
        <v>1369</v>
      </c>
      <c r="AQ28" s="2457"/>
      <c r="AR28" s="2457"/>
      <c r="AS28" s="2457"/>
      <c r="AT28" s="2458"/>
      <c r="AU28" s="2466">
        <v>5610</v>
      </c>
      <c r="AV28" s="620"/>
      <c r="AW28" s="620"/>
      <c r="AX28" s="620"/>
      <c r="AY28" s="621"/>
      <c r="AZ28" s="127"/>
    </row>
    <row r="29" spans="2:52" ht="20.95" customHeight="1" x14ac:dyDescent="0.15">
      <c r="B29" s="2450"/>
      <c r="C29" s="2451"/>
      <c r="D29" s="2451"/>
      <c r="E29" s="2451"/>
      <c r="F29" s="2451"/>
      <c r="G29" s="2452"/>
      <c r="H29" s="2407" t="s">
        <v>1370</v>
      </c>
      <c r="I29" s="1345"/>
      <c r="J29" s="1345"/>
      <c r="K29" s="1345"/>
      <c r="L29" s="1345"/>
      <c r="M29" s="1345"/>
      <c r="N29" s="1345"/>
      <c r="O29" s="1345"/>
      <c r="P29" s="1345"/>
      <c r="Q29" s="1345"/>
      <c r="R29" s="1345"/>
      <c r="S29" s="1345"/>
      <c r="T29" s="1345"/>
      <c r="U29" s="1345"/>
      <c r="V29" s="1345"/>
      <c r="W29" s="1345"/>
      <c r="X29" s="1345"/>
      <c r="Y29" s="2408"/>
      <c r="Z29" s="2429" t="s">
        <v>32</v>
      </c>
      <c r="AA29" s="2430"/>
      <c r="AB29" s="2431"/>
      <c r="AC29" s="2435" t="s">
        <v>1371</v>
      </c>
      <c r="AD29" s="2436"/>
      <c r="AE29" s="2437"/>
      <c r="AF29" s="2425" t="s">
        <v>1372</v>
      </c>
      <c r="AG29" s="2425"/>
      <c r="AH29" s="2425"/>
      <c r="AI29" s="2425"/>
      <c r="AJ29" s="2425"/>
      <c r="AK29" s="2425" t="s">
        <v>1372</v>
      </c>
      <c r="AL29" s="2425"/>
      <c r="AM29" s="2425"/>
      <c r="AN29" s="2425"/>
      <c r="AO29" s="2425"/>
      <c r="AP29" s="2467">
        <v>85</v>
      </c>
      <c r="AQ29" s="2442"/>
      <c r="AR29" s="2442"/>
      <c r="AS29" s="2442"/>
      <c r="AT29" s="2442"/>
      <c r="AU29" s="2443" t="s">
        <v>1373</v>
      </c>
      <c r="AV29" s="2444"/>
      <c r="AW29" s="2444"/>
      <c r="AX29" s="2444"/>
      <c r="AY29" s="2445"/>
      <c r="AZ29" s="127"/>
    </row>
    <row r="30" spans="2:52" ht="24.75" customHeight="1" x14ac:dyDescent="0.15">
      <c r="B30" s="2453"/>
      <c r="C30" s="2454"/>
      <c r="D30" s="2454"/>
      <c r="E30" s="2454"/>
      <c r="F30" s="2454"/>
      <c r="G30" s="2455"/>
      <c r="H30" s="2409"/>
      <c r="I30" s="1351"/>
      <c r="J30" s="1351"/>
      <c r="K30" s="1351"/>
      <c r="L30" s="1351"/>
      <c r="M30" s="1351"/>
      <c r="N30" s="1351"/>
      <c r="O30" s="1351"/>
      <c r="P30" s="1351"/>
      <c r="Q30" s="1351"/>
      <c r="R30" s="1351"/>
      <c r="S30" s="1351"/>
      <c r="T30" s="1351"/>
      <c r="U30" s="1351"/>
      <c r="V30" s="1351"/>
      <c r="W30" s="1351"/>
      <c r="X30" s="1351"/>
      <c r="Y30" s="2410"/>
      <c r="Z30" s="2432"/>
      <c r="AA30" s="2433"/>
      <c r="AB30" s="2434"/>
      <c r="AC30" s="2438"/>
      <c r="AD30" s="2439"/>
      <c r="AE30" s="2440"/>
      <c r="AF30" s="619" t="s">
        <v>1374</v>
      </c>
      <c r="AG30" s="620"/>
      <c r="AH30" s="620"/>
      <c r="AI30" s="620"/>
      <c r="AJ30" s="2446"/>
      <c r="AK30" s="619" t="s">
        <v>1374</v>
      </c>
      <c r="AL30" s="620"/>
      <c r="AM30" s="620"/>
      <c r="AN30" s="620"/>
      <c r="AO30" s="2446"/>
      <c r="AP30" s="2456" t="s">
        <v>1375</v>
      </c>
      <c r="AQ30" s="2457"/>
      <c r="AR30" s="2457"/>
      <c r="AS30" s="2457"/>
      <c r="AT30" s="2458"/>
      <c r="AU30" s="607">
        <v>303</v>
      </c>
      <c r="AV30" s="620"/>
      <c r="AW30" s="620"/>
      <c r="AX30" s="620"/>
      <c r="AY30" s="621"/>
      <c r="AZ30" s="127"/>
    </row>
    <row r="31" spans="2:52" ht="36.85" customHeight="1" x14ac:dyDescent="0.15">
      <c r="B31" s="2447" t="s">
        <v>34</v>
      </c>
      <c r="C31" s="2459"/>
      <c r="D31" s="2459"/>
      <c r="E31" s="2459"/>
      <c r="F31" s="2459"/>
      <c r="G31" s="2459"/>
      <c r="H31" s="2460" t="s">
        <v>1376</v>
      </c>
      <c r="I31" s="2461"/>
      <c r="J31" s="2461"/>
      <c r="K31" s="2461"/>
      <c r="L31" s="2461"/>
      <c r="M31" s="2461"/>
      <c r="N31" s="2461"/>
      <c r="O31" s="2461"/>
      <c r="P31" s="2461"/>
      <c r="Q31" s="2461"/>
      <c r="R31" s="2461"/>
      <c r="S31" s="2461"/>
      <c r="T31" s="2461"/>
      <c r="U31" s="2461"/>
      <c r="V31" s="2461"/>
      <c r="W31" s="2461"/>
      <c r="X31" s="2461"/>
      <c r="Y31" s="2461"/>
      <c r="Z31" s="2462" t="s">
        <v>35</v>
      </c>
      <c r="AA31" s="2463"/>
      <c r="AB31" s="2464"/>
      <c r="AC31" s="2465" t="s">
        <v>1377</v>
      </c>
      <c r="AD31" s="1304"/>
      <c r="AE31" s="1304"/>
      <c r="AF31" s="1304"/>
      <c r="AG31" s="1304"/>
      <c r="AH31" s="1304"/>
      <c r="AI31" s="1304"/>
      <c r="AJ31" s="1304"/>
      <c r="AK31" s="1304"/>
      <c r="AL31" s="1304"/>
      <c r="AM31" s="1304"/>
      <c r="AN31" s="1304"/>
      <c r="AO31" s="1304"/>
      <c r="AP31" s="1304"/>
      <c r="AQ31" s="1304"/>
      <c r="AR31" s="1304"/>
      <c r="AS31" s="1304"/>
      <c r="AT31" s="1304"/>
      <c r="AU31" s="1304"/>
      <c r="AV31" s="1304"/>
      <c r="AW31" s="1304"/>
      <c r="AX31" s="1304"/>
      <c r="AY31" s="2074"/>
      <c r="AZ31" s="127"/>
    </row>
    <row r="32" spans="2:52" ht="23.1" customHeight="1" x14ac:dyDescent="0.15">
      <c r="B32" s="2474" t="s">
        <v>36</v>
      </c>
      <c r="C32" s="2475"/>
      <c r="D32" s="2480" t="s">
        <v>37</v>
      </c>
      <c r="E32" s="2481"/>
      <c r="F32" s="2481"/>
      <c r="G32" s="2481"/>
      <c r="H32" s="2481"/>
      <c r="I32" s="2481"/>
      <c r="J32" s="2481"/>
      <c r="K32" s="2481"/>
      <c r="L32" s="2482"/>
      <c r="M32" s="2483" t="s">
        <v>38</v>
      </c>
      <c r="N32" s="2483"/>
      <c r="O32" s="2483"/>
      <c r="P32" s="2483"/>
      <c r="Q32" s="2483"/>
      <c r="R32" s="2483"/>
      <c r="S32" s="2484" t="s">
        <v>16</v>
      </c>
      <c r="T32" s="2484"/>
      <c r="U32" s="2484"/>
      <c r="V32" s="2484"/>
      <c r="W32" s="2484"/>
      <c r="X32" s="2484"/>
      <c r="Y32" s="2485" t="s">
        <v>39</v>
      </c>
      <c r="Z32" s="2481"/>
      <c r="AA32" s="2481"/>
      <c r="AB32" s="2481"/>
      <c r="AC32" s="2481"/>
      <c r="AD32" s="2481"/>
      <c r="AE32" s="2481"/>
      <c r="AF32" s="2481"/>
      <c r="AG32" s="2481"/>
      <c r="AH32" s="2481"/>
      <c r="AI32" s="2481"/>
      <c r="AJ32" s="2481"/>
      <c r="AK32" s="2481"/>
      <c r="AL32" s="2481"/>
      <c r="AM32" s="2481"/>
      <c r="AN32" s="2481"/>
      <c r="AO32" s="2481"/>
      <c r="AP32" s="2481"/>
      <c r="AQ32" s="2481"/>
      <c r="AR32" s="2481"/>
      <c r="AS32" s="2481"/>
      <c r="AT32" s="2481"/>
      <c r="AU32" s="2481"/>
      <c r="AV32" s="2481"/>
      <c r="AW32" s="2481"/>
      <c r="AX32" s="2481"/>
      <c r="AY32" s="2486"/>
      <c r="AZ32" s="127"/>
    </row>
    <row r="33" spans="1:52" ht="20.3" customHeight="1" x14ac:dyDescent="0.15">
      <c r="B33" s="2476"/>
      <c r="C33" s="2477"/>
      <c r="D33" s="2487" t="s">
        <v>1378</v>
      </c>
      <c r="E33" s="2488"/>
      <c r="F33" s="2488"/>
      <c r="G33" s="2488"/>
      <c r="H33" s="2488"/>
      <c r="I33" s="2488"/>
      <c r="J33" s="2488"/>
      <c r="K33" s="2488"/>
      <c r="L33" s="2489"/>
      <c r="M33" s="2490">
        <v>0</v>
      </c>
      <c r="N33" s="2490"/>
      <c r="O33" s="2490"/>
      <c r="P33" s="2490"/>
      <c r="Q33" s="2490"/>
      <c r="R33" s="2490"/>
      <c r="S33" s="2490">
        <v>0</v>
      </c>
      <c r="T33" s="2490"/>
      <c r="U33" s="2490"/>
      <c r="V33" s="2490"/>
      <c r="W33" s="2490"/>
      <c r="X33" s="2490"/>
      <c r="Y33" s="1336"/>
      <c r="Z33" s="1337"/>
      <c r="AA33" s="1337"/>
      <c r="AB33" s="1337"/>
      <c r="AC33" s="1337"/>
      <c r="AD33" s="1337"/>
      <c r="AE33" s="1337"/>
      <c r="AF33" s="1337"/>
      <c r="AG33" s="1337"/>
      <c r="AH33" s="1337"/>
      <c r="AI33" s="1337"/>
      <c r="AJ33" s="1337"/>
      <c r="AK33" s="1337"/>
      <c r="AL33" s="1337"/>
      <c r="AM33" s="1337"/>
      <c r="AN33" s="1337"/>
      <c r="AO33" s="1337"/>
      <c r="AP33" s="1337"/>
      <c r="AQ33" s="1337"/>
      <c r="AR33" s="1337"/>
      <c r="AS33" s="1337"/>
      <c r="AT33" s="1337"/>
      <c r="AU33" s="1337"/>
      <c r="AV33" s="1337"/>
      <c r="AW33" s="1337"/>
      <c r="AX33" s="1337"/>
      <c r="AY33" s="2491"/>
      <c r="AZ33" s="127"/>
    </row>
    <row r="34" spans="1:52" ht="20.3" customHeight="1" x14ac:dyDescent="0.15">
      <c r="B34" s="2476"/>
      <c r="C34" s="2477"/>
      <c r="D34" s="2492" t="s">
        <v>1379</v>
      </c>
      <c r="E34" s="2493"/>
      <c r="F34" s="2493"/>
      <c r="G34" s="2493"/>
      <c r="H34" s="2493"/>
      <c r="I34" s="2493"/>
      <c r="J34" s="2493"/>
      <c r="K34" s="2493"/>
      <c r="L34" s="2494"/>
      <c r="M34" s="2468">
        <v>6496</v>
      </c>
      <c r="N34" s="2468"/>
      <c r="O34" s="2468"/>
      <c r="P34" s="2468"/>
      <c r="Q34" s="2468"/>
      <c r="R34" s="2468"/>
      <c r="S34" s="1610">
        <v>80266.87</v>
      </c>
      <c r="T34" s="1611"/>
      <c r="U34" s="1611"/>
      <c r="V34" s="1611"/>
      <c r="W34" s="1611"/>
      <c r="X34" s="1612"/>
      <c r="Y34" s="2469" t="s">
        <v>1380</v>
      </c>
      <c r="Z34" s="1771"/>
      <c r="AA34" s="1771"/>
      <c r="AB34" s="1771"/>
      <c r="AC34" s="1771"/>
      <c r="AD34" s="1771"/>
      <c r="AE34" s="1771"/>
      <c r="AF34" s="1771"/>
      <c r="AG34" s="1771"/>
      <c r="AH34" s="1771"/>
      <c r="AI34" s="1771"/>
      <c r="AJ34" s="1771"/>
      <c r="AK34" s="1771"/>
      <c r="AL34" s="1771"/>
      <c r="AM34" s="1771"/>
      <c r="AN34" s="1771"/>
      <c r="AO34" s="1771"/>
      <c r="AP34" s="1771"/>
      <c r="AQ34" s="1771"/>
      <c r="AR34" s="1771"/>
      <c r="AS34" s="1771"/>
      <c r="AT34" s="1771"/>
      <c r="AU34" s="1771"/>
      <c r="AV34" s="1771"/>
      <c r="AW34" s="1771"/>
      <c r="AX34" s="1771"/>
      <c r="AY34" s="2470"/>
      <c r="AZ34" s="127"/>
    </row>
    <row r="35" spans="1:52" ht="20.3" customHeight="1" x14ac:dyDescent="0.15">
      <c r="B35" s="2476"/>
      <c r="C35" s="2477"/>
      <c r="D35" s="2471" t="s">
        <v>1381</v>
      </c>
      <c r="E35" s="2472"/>
      <c r="F35" s="2472"/>
      <c r="G35" s="2472"/>
      <c r="H35" s="2472"/>
      <c r="I35" s="2472"/>
      <c r="J35" s="2472"/>
      <c r="K35" s="2472"/>
      <c r="L35" s="2473"/>
      <c r="M35" s="2468">
        <f>60+189</f>
        <v>249</v>
      </c>
      <c r="N35" s="2468"/>
      <c r="O35" s="2468"/>
      <c r="P35" s="2468"/>
      <c r="Q35" s="2468"/>
      <c r="R35" s="2468"/>
      <c r="S35" s="1610">
        <v>816</v>
      </c>
      <c r="T35" s="1611"/>
      <c r="U35" s="1611"/>
      <c r="V35" s="1611"/>
      <c r="W35" s="1611"/>
      <c r="X35" s="1612"/>
      <c r="Y35" s="2469" t="s">
        <v>1380</v>
      </c>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2470"/>
      <c r="AZ35" s="127"/>
    </row>
    <row r="36" spans="1:52" ht="20.3" customHeight="1" x14ac:dyDescent="0.15">
      <c r="B36" s="2476"/>
      <c r="C36" s="2477"/>
      <c r="D36" s="2492" t="s">
        <v>1382</v>
      </c>
      <c r="E36" s="2493"/>
      <c r="F36" s="2493"/>
      <c r="G36" s="2493"/>
      <c r="H36" s="2493"/>
      <c r="I36" s="2493"/>
      <c r="J36" s="2493"/>
      <c r="K36" s="2493"/>
      <c r="L36" s="2494"/>
      <c r="M36" s="2468">
        <v>5046</v>
      </c>
      <c r="N36" s="2468"/>
      <c r="O36" s="2468"/>
      <c r="P36" s="2468"/>
      <c r="Q36" s="2468"/>
      <c r="R36" s="2468"/>
      <c r="S36" s="2468">
        <v>6128</v>
      </c>
      <c r="T36" s="2468"/>
      <c r="U36" s="2468"/>
      <c r="V36" s="2468"/>
      <c r="W36" s="2468"/>
      <c r="X36" s="2468"/>
      <c r="Y36" s="2469" t="s">
        <v>1380</v>
      </c>
      <c r="Z36" s="1771"/>
      <c r="AA36" s="1771"/>
      <c r="AB36" s="1771"/>
      <c r="AC36" s="1771"/>
      <c r="AD36" s="1771"/>
      <c r="AE36" s="1771"/>
      <c r="AF36" s="1771"/>
      <c r="AG36" s="1771"/>
      <c r="AH36" s="1771"/>
      <c r="AI36" s="1771"/>
      <c r="AJ36" s="1771"/>
      <c r="AK36" s="1771"/>
      <c r="AL36" s="1771"/>
      <c r="AM36" s="1771"/>
      <c r="AN36" s="1771"/>
      <c r="AO36" s="1771"/>
      <c r="AP36" s="1771"/>
      <c r="AQ36" s="1771"/>
      <c r="AR36" s="1771"/>
      <c r="AS36" s="1771"/>
      <c r="AT36" s="1771"/>
      <c r="AU36" s="1771"/>
      <c r="AV36" s="1771"/>
      <c r="AW36" s="1771"/>
      <c r="AX36" s="1771"/>
      <c r="AY36" s="2470"/>
      <c r="AZ36" s="127"/>
    </row>
    <row r="37" spans="1:52" ht="20.3" customHeight="1" x14ac:dyDescent="0.15">
      <c r="B37" s="2476"/>
      <c r="C37" s="2477"/>
      <c r="D37" s="2471" t="s">
        <v>1383</v>
      </c>
      <c r="E37" s="2472"/>
      <c r="F37" s="2472"/>
      <c r="G37" s="2472"/>
      <c r="H37" s="2472"/>
      <c r="I37" s="2472"/>
      <c r="J37" s="2472"/>
      <c r="K37" s="2472"/>
      <c r="L37" s="2473"/>
      <c r="M37" s="2468">
        <v>0</v>
      </c>
      <c r="N37" s="2468"/>
      <c r="O37" s="2468"/>
      <c r="P37" s="2468"/>
      <c r="Q37" s="2468"/>
      <c r="R37" s="2468"/>
      <c r="S37" s="2468">
        <v>2200</v>
      </c>
      <c r="T37" s="2468"/>
      <c r="U37" s="2468"/>
      <c r="V37" s="2468"/>
      <c r="W37" s="2468"/>
      <c r="X37" s="2468"/>
      <c r="Y37" s="2469" t="s">
        <v>1380</v>
      </c>
      <c r="Z37" s="1771"/>
      <c r="AA37" s="1771"/>
      <c r="AB37" s="1771"/>
      <c r="AC37" s="1771"/>
      <c r="AD37" s="1771"/>
      <c r="AE37" s="1771"/>
      <c r="AF37" s="1771"/>
      <c r="AG37" s="1771"/>
      <c r="AH37" s="1771"/>
      <c r="AI37" s="1771"/>
      <c r="AJ37" s="1771"/>
      <c r="AK37" s="1771"/>
      <c r="AL37" s="1771"/>
      <c r="AM37" s="1771"/>
      <c r="AN37" s="1771"/>
      <c r="AO37" s="1771"/>
      <c r="AP37" s="1771"/>
      <c r="AQ37" s="1771"/>
      <c r="AR37" s="1771"/>
      <c r="AS37" s="1771"/>
      <c r="AT37" s="1771"/>
      <c r="AU37" s="1771"/>
      <c r="AV37" s="1771"/>
      <c r="AW37" s="1771"/>
      <c r="AX37" s="1771"/>
      <c r="AY37" s="2470"/>
      <c r="AZ37" s="127"/>
    </row>
    <row r="38" spans="1:52" ht="20.3" customHeight="1" x14ac:dyDescent="0.15">
      <c r="B38" s="2476"/>
      <c r="C38" s="2477"/>
      <c r="D38" s="2471" t="s">
        <v>1384</v>
      </c>
      <c r="E38" s="2472"/>
      <c r="F38" s="2472"/>
      <c r="G38" s="2472"/>
      <c r="H38" s="2472"/>
      <c r="I38" s="2472"/>
      <c r="J38" s="2472"/>
      <c r="K38" s="2472"/>
      <c r="L38" s="2473"/>
      <c r="M38" s="2468">
        <v>0</v>
      </c>
      <c r="N38" s="2468"/>
      <c r="O38" s="2468"/>
      <c r="P38" s="2468"/>
      <c r="Q38" s="2468"/>
      <c r="R38" s="2468"/>
      <c r="S38" s="2468">
        <v>4900</v>
      </c>
      <c r="T38" s="2468"/>
      <c r="U38" s="2468"/>
      <c r="V38" s="2468"/>
      <c r="W38" s="2468"/>
      <c r="X38" s="2468"/>
      <c r="Y38" s="2469" t="s">
        <v>1380</v>
      </c>
      <c r="Z38" s="1771"/>
      <c r="AA38" s="1771"/>
      <c r="AB38" s="1771"/>
      <c r="AC38" s="1771"/>
      <c r="AD38" s="1771"/>
      <c r="AE38" s="1771"/>
      <c r="AF38" s="1771"/>
      <c r="AG38" s="1771"/>
      <c r="AH38" s="1771"/>
      <c r="AI38" s="1771"/>
      <c r="AJ38" s="1771"/>
      <c r="AK38" s="1771"/>
      <c r="AL38" s="1771"/>
      <c r="AM38" s="1771"/>
      <c r="AN38" s="1771"/>
      <c r="AO38" s="1771"/>
      <c r="AP38" s="1771"/>
      <c r="AQ38" s="1771"/>
      <c r="AR38" s="1771"/>
      <c r="AS38" s="1771"/>
      <c r="AT38" s="1771"/>
      <c r="AU38" s="1771"/>
      <c r="AV38" s="1771"/>
      <c r="AW38" s="1771"/>
      <c r="AX38" s="1771"/>
      <c r="AY38" s="2470"/>
      <c r="AZ38" s="127"/>
    </row>
    <row r="39" spans="1:52" ht="20.3" customHeight="1" x14ac:dyDescent="0.15">
      <c r="B39" s="2476"/>
      <c r="C39" s="2477"/>
      <c r="D39" s="2471" t="s">
        <v>1385</v>
      </c>
      <c r="E39" s="2472"/>
      <c r="F39" s="2472"/>
      <c r="G39" s="2472"/>
      <c r="H39" s="2472"/>
      <c r="I39" s="2472"/>
      <c r="J39" s="2472"/>
      <c r="K39" s="2472"/>
      <c r="L39" s="2473"/>
      <c r="M39" s="2468">
        <f>3+17</f>
        <v>20</v>
      </c>
      <c r="N39" s="2468"/>
      <c r="O39" s="2468"/>
      <c r="P39" s="2468"/>
      <c r="Q39" s="2468"/>
      <c r="R39" s="2468"/>
      <c r="S39" s="2468">
        <v>122</v>
      </c>
      <c r="T39" s="2468"/>
      <c r="U39" s="2468"/>
      <c r="V39" s="2468"/>
      <c r="W39" s="2468"/>
      <c r="X39" s="2468"/>
      <c r="Y39" s="2469" t="s">
        <v>1380</v>
      </c>
      <c r="Z39" s="1771"/>
      <c r="AA39" s="1771"/>
      <c r="AB39" s="1771"/>
      <c r="AC39" s="1771"/>
      <c r="AD39" s="1771"/>
      <c r="AE39" s="1771"/>
      <c r="AF39" s="1771"/>
      <c r="AG39" s="1771"/>
      <c r="AH39" s="1771"/>
      <c r="AI39" s="1771"/>
      <c r="AJ39" s="1771"/>
      <c r="AK39" s="1771"/>
      <c r="AL39" s="1771"/>
      <c r="AM39" s="1771"/>
      <c r="AN39" s="1771"/>
      <c r="AO39" s="1771"/>
      <c r="AP39" s="1771"/>
      <c r="AQ39" s="1771"/>
      <c r="AR39" s="1771"/>
      <c r="AS39" s="1771"/>
      <c r="AT39" s="1771"/>
      <c r="AU39" s="1771"/>
      <c r="AV39" s="1771"/>
      <c r="AW39" s="1771"/>
      <c r="AX39" s="1771"/>
      <c r="AY39" s="2470"/>
      <c r="AZ39" s="127"/>
    </row>
    <row r="40" spans="1:52" ht="20.3" customHeight="1" x14ac:dyDescent="0.15">
      <c r="B40" s="2476"/>
      <c r="C40" s="2477"/>
      <c r="D40" s="2492" t="s">
        <v>1386</v>
      </c>
      <c r="E40" s="2493"/>
      <c r="F40" s="2493"/>
      <c r="G40" s="2493"/>
      <c r="H40" s="2493"/>
      <c r="I40" s="2493"/>
      <c r="J40" s="2493"/>
      <c r="K40" s="2493"/>
      <c r="L40" s="2494"/>
      <c r="M40" s="2468">
        <f>SUM(M33:R39)</f>
        <v>11811</v>
      </c>
      <c r="N40" s="2468"/>
      <c r="O40" s="2468"/>
      <c r="P40" s="2468"/>
      <c r="Q40" s="2468"/>
      <c r="R40" s="2468"/>
      <c r="S40" s="2468">
        <f>SUM(S33:X39)</f>
        <v>94432.87</v>
      </c>
      <c r="T40" s="2468"/>
      <c r="U40" s="2468"/>
      <c r="V40" s="2468"/>
      <c r="W40" s="2468"/>
      <c r="X40" s="2468"/>
      <c r="Y40" s="1291"/>
      <c r="Z40" s="1292"/>
      <c r="AA40" s="1292"/>
      <c r="AB40" s="1292"/>
      <c r="AC40" s="1292"/>
      <c r="AD40" s="1292"/>
      <c r="AE40" s="1292"/>
      <c r="AF40" s="1292"/>
      <c r="AG40" s="1292"/>
      <c r="AH40" s="1292"/>
      <c r="AI40" s="1292"/>
      <c r="AJ40" s="1292"/>
      <c r="AK40" s="1292"/>
      <c r="AL40" s="1292"/>
      <c r="AM40" s="1292"/>
      <c r="AN40" s="1292"/>
      <c r="AO40" s="1292"/>
      <c r="AP40" s="1292"/>
      <c r="AQ40" s="1292"/>
      <c r="AR40" s="1292"/>
      <c r="AS40" s="1292"/>
      <c r="AT40" s="1292"/>
      <c r="AU40" s="1292"/>
      <c r="AV40" s="1292"/>
      <c r="AW40" s="1292"/>
      <c r="AX40" s="1292"/>
      <c r="AY40" s="2495"/>
      <c r="AZ40" s="127"/>
    </row>
    <row r="41" spans="1:52" ht="10.5" customHeight="1" x14ac:dyDescent="0.15">
      <c r="B41" s="2476"/>
      <c r="C41" s="2477"/>
      <c r="D41" s="2471"/>
      <c r="E41" s="2472"/>
      <c r="F41" s="2472"/>
      <c r="G41" s="2472"/>
      <c r="H41" s="2472"/>
      <c r="I41" s="2472"/>
      <c r="J41" s="2472"/>
      <c r="K41" s="2472"/>
      <c r="L41" s="2473"/>
      <c r="M41" s="2468"/>
      <c r="N41" s="2468"/>
      <c r="O41" s="2468"/>
      <c r="P41" s="2468"/>
      <c r="Q41" s="2468"/>
      <c r="R41" s="2468"/>
      <c r="S41" s="2496"/>
      <c r="T41" s="2496"/>
      <c r="U41" s="2496"/>
      <c r="V41" s="2496"/>
      <c r="W41" s="2496"/>
      <c r="X41" s="2496"/>
      <c r="Y41" s="1291"/>
      <c r="Z41" s="1292"/>
      <c r="AA41" s="1292"/>
      <c r="AB41" s="1292"/>
      <c r="AC41" s="1292"/>
      <c r="AD41" s="1292"/>
      <c r="AE41" s="1292"/>
      <c r="AF41" s="1292"/>
      <c r="AG41" s="1292"/>
      <c r="AH41" s="1292"/>
      <c r="AI41" s="1292"/>
      <c r="AJ41" s="1292"/>
      <c r="AK41" s="1292"/>
      <c r="AL41" s="1292"/>
      <c r="AM41" s="1292"/>
      <c r="AN41" s="1292"/>
      <c r="AO41" s="1292"/>
      <c r="AP41" s="1292"/>
      <c r="AQ41" s="1292"/>
      <c r="AR41" s="1292"/>
      <c r="AS41" s="1292"/>
      <c r="AT41" s="1292"/>
      <c r="AU41" s="1292"/>
      <c r="AV41" s="1292"/>
      <c r="AW41" s="1292"/>
      <c r="AX41" s="1292"/>
      <c r="AY41" s="2495"/>
      <c r="AZ41" s="127"/>
    </row>
    <row r="42" spans="1:52" ht="20.3" customHeight="1" x14ac:dyDescent="0.15">
      <c r="B42" s="2476"/>
      <c r="C42" s="2477"/>
      <c r="D42" s="2492" t="s">
        <v>1387</v>
      </c>
      <c r="E42" s="2493"/>
      <c r="F42" s="2493"/>
      <c r="G42" s="2493"/>
      <c r="H42" s="2493"/>
      <c r="I42" s="2493"/>
      <c r="J42" s="2493"/>
      <c r="K42" s="2493"/>
      <c r="L42" s="2494"/>
      <c r="M42" s="2468">
        <f>4921+615+1350+845+375</f>
        <v>8106</v>
      </c>
      <c r="N42" s="2468"/>
      <c r="O42" s="2468"/>
      <c r="P42" s="2468"/>
      <c r="Q42" s="2468"/>
      <c r="R42" s="2468"/>
      <c r="S42" s="2468">
        <v>15927</v>
      </c>
      <c r="T42" s="2468"/>
      <c r="U42" s="2468"/>
      <c r="V42" s="2468"/>
      <c r="W42" s="2468"/>
      <c r="X42" s="2468"/>
      <c r="Y42" s="2469" t="s">
        <v>1380</v>
      </c>
      <c r="Z42" s="1771"/>
      <c r="AA42" s="1771"/>
      <c r="AB42" s="1771"/>
      <c r="AC42" s="1771"/>
      <c r="AD42" s="1771"/>
      <c r="AE42" s="1771"/>
      <c r="AF42" s="1771"/>
      <c r="AG42" s="1771"/>
      <c r="AH42" s="1771"/>
      <c r="AI42" s="1771"/>
      <c r="AJ42" s="1771"/>
      <c r="AK42" s="1771"/>
      <c r="AL42" s="1771"/>
      <c r="AM42" s="1771"/>
      <c r="AN42" s="1771"/>
      <c r="AO42" s="1771"/>
      <c r="AP42" s="1771"/>
      <c r="AQ42" s="1771"/>
      <c r="AR42" s="1771"/>
      <c r="AS42" s="1771"/>
      <c r="AT42" s="1771"/>
      <c r="AU42" s="1771"/>
      <c r="AV42" s="1771"/>
      <c r="AW42" s="1771"/>
      <c r="AX42" s="1771"/>
      <c r="AY42" s="2470"/>
      <c r="AZ42" s="127"/>
    </row>
    <row r="43" spans="1:52" ht="20.3" customHeight="1" x14ac:dyDescent="0.15">
      <c r="B43" s="2476"/>
      <c r="C43" s="2477"/>
      <c r="D43" s="2471" t="s">
        <v>1388</v>
      </c>
      <c r="E43" s="2472"/>
      <c r="F43" s="2472"/>
      <c r="G43" s="2472"/>
      <c r="H43" s="2472"/>
      <c r="I43" s="2472"/>
      <c r="J43" s="2472"/>
      <c r="K43" s="2472"/>
      <c r="L43" s="2473"/>
      <c r="M43" s="2468">
        <f>1+13</f>
        <v>14</v>
      </c>
      <c r="N43" s="2468"/>
      <c r="O43" s="2468"/>
      <c r="P43" s="2468"/>
      <c r="Q43" s="2468"/>
      <c r="R43" s="2468"/>
      <c r="S43" s="2468">
        <v>165</v>
      </c>
      <c r="T43" s="2468"/>
      <c r="U43" s="2468"/>
      <c r="V43" s="2468"/>
      <c r="W43" s="2468"/>
      <c r="X43" s="2468"/>
      <c r="Y43" s="2469" t="s">
        <v>1380</v>
      </c>
      <c r="Z43" s="1771"/>
      <c r="AA43" s="1771"/>
      <c r="AB43" s="1771"/>
      <c r="AC43" s="1771"/>
      <c r="AD43" s="1771"/>
      <c r="AE43" s="1771"/>
      <c r="AF43" s="1771"/>
      <c r="AG43" s="1771"/>
      <c r="AH43" s="1771"/>
      <c r="AI43" s="1771"/>
      <c r="AJ43" s="1771"/>
      <c r="AK43" s="1771"/>
      <c r="AL43" s="1771"/>
      <c r="AM43" s="1771"/>
      <c r="AN43" s="1771"/>
      <c r="AO43" s="1771"/>
      <c r="AP43" s="1771"/>
      <c r="AQ43" s="1771"/>
      <c r="AR43" s="1771"/>
      <c r="AS43" s="1771"/>
      <c r="AT43" s="1771"/>
      <c r="AU43" s="1771"/>
      <c r="AV43" s="1771"/>
      <c r="AW43" s="1771"/>
      <c r="AX43" s="1771"/>
      <c r="AY43" s="2470"/>
      <c r="AZ43" s="127"/>
    </row>
    <row r="44" spans="1:52" x14ac:dyDescent="0.15">
      <c r="B44" s="2476"/>
      <c r="C44" s="2477"/>
      <c r="D44" s="2471" t="s">
        <v>1389</v>
      </c>
      <c r="E44" s="2472"/>
      <c r="F44" s="2472"/>
      <c r="G44" s="2472"/>
      <c r="H44" s="2472"/>
      <c r="I44" s="2472"/>
      <c r="J44" s="2472"/>
      <c r="K44" s="2472"/>
      <c r="L44" s="2473"/>
      <c r="M44" s="2468">
        <f>SUM(M42:R43)</f>
        <v>8120</v>
      </c>
      <c r="N44" s="2468"/>
      <c r="O44" s="2468"/>
      <c r="P44" s="2468"/>
      <c r="Q44" s="2468"/>
      <c r="R44" s="2468"/>
      <c r="S44" s="2468">
        <f>SUM(S42:X43)</f>
        <v>16092</v>
      </c>
      <c r="T44" s="2468"/>
      <c r="U44" s="2468"/>
      <c r="V44" s="2468"/>
      <c r="W44" s="2468"/>
      <c r="X44" s="2468"/>
      <c r="Y44" s="2497"/>
      <c r="Z44" s="2051"/>
      <c r="AA44" s="2051"/>
      <c r="AB44" s="2051"/>
      <c r="AC44" s="2051"/>
      <c r="AD44" s="2051"/>
      <c r="AE44" s="2051"/>
      <c r="AF44" s="2051"/>
      <c r="AG44" s="2051"/>
      <c r="AH44" s="2051"/>
      <c r="AI44" s="2051"/>
      <c r="AJ44" s="2051"/>
      <c r="AK44" s="2051"/>
      <c r="AL44" s="2051"/>
      <c r="AM44" s="2051"/>
      <c r="AN44" s="2051"/>
      <c r="AO44" s="2051"/>
      <c r="AP44" s="2051"/>
      <c r="AQ44" s="2051"/>
      <c r="AR44" s="2051"/>
      <c r="AS44" s="2051"/>
      <c r="AT44" s="2051"/>
      <c r="AU44" s="2051"/>
      <c r="AV44" s="2051"/>
      <c r="AW44" s="2051"/>
      <c r="AX44" s="2051"/>
      <c r="AY44" s="2498"/>
      <c r="AZ44" s="127"/>
    </row>
    <row r="45" spans="1:52" x14ac:dyDescent="0.15">
      <c r="B45" s="2478"/>
      <c r="C45" s="2479"/>
      <c r="D45" s="1303" t="s">
        <v>21</v>
      </c>
      <c r="E45" s="1304"/>
      <c r="F45" s="1304"/>
      <c r="G45" s="1304"/>
      <c r="H45" s="1304"/>
      <c r="I45" s="1304"/>
      <c r="J45" s="1304"/>
      <c r="K45" s="1304"/>
      <c r="L45" s="1305"/>
      <c r="M45" s="2499">
        <f>SUM(M40,M44)</f>
        <v>19931</v>
      </c>
      <c r="N45" s="2499"/>
      <c r="O45" s="2499"/>
      <c r="P45" s="2499"/>
      <c r="Q45" s="2499"/>
      <c r="R45" s="2499"/>
      <c r="S45" s="2499">
        <f>SUM(S40,S44)</f>
        <v>110524.87</v>
      </c>
      <c r="T45" s="2499"/>
      <c r="U45" s="2499"/>
      <c r="V45" s="2499"/>
      <c r="W45" s="2499"/>
      <c r="X45" s="2499"/>
      <c r="Y45" s="1310"/>
      <c r="Z45" s="1311"/>
      <c r="AA45" s="1311"/>
      <c r="AB45" s="1311"/>
      <c r="AC45" s="1311"/>
      <c r="AD45" s="1311"/>
      <c r="AE45" s="1311"/>
      <c r="AF45" s="1311"/>
      <c r="AG45" s="1311"/>
      <c r="AH45" s="1311"/>
      <c r="AI45" s="1311"/>
      <c r="AJ45" s="1311"/>
      <c r="AK45" s="1311"/>
      <c r="AL45" s="1311"/>
      <c r="AM45" s="1311"/>
      <c r="AN45" s="1311"/>
      <c r="AO45" s="1311"/>
      <c r="AP45" s="1311"/>
      <c r="AQ45" s="1311"/>
      <c r="AR45" s="1311"/>
      <c r="AS45" s="1311"/>
      <c r="AT45" s="1311"/>
      <c r="AU45" s="1311"/>
      <c r="AV45" s="1311"/>
      <c r="AW45" s="1311"/>
      <c r="AX45" s="1311"/>
      <c r="AY45" s="1312"/>
      <c r="AZ45" s="127"/>
    </row>
    <row r="46" spans="1:52" ht="2.95" customHeight="1" x14ac:dyDescent="0.15">
      <c r="A46" s="127"/>
      <c r="B46" s="25"/>
      <c r="C46" s="25"/>
      <c r="D46" s="26"/>
      <c r="E46" s="26"/>
      <c r="F46" s="26"/>
      <c r="G46" s="26"/>
      <c r="H46" s="26"/>
      <c r="I46" s="26"/>
      <c r="J46" s="26"/>
      <c r="K46" s="26"/>
      <c r="L46" s="26"/>
      <c r="M46" s="26"/>
      <c r="N46" s="26"/>
      <c r="O46" s="26"/>
      <c r="P46" s="26"/>
      <c r="Q46" s="26"/>
      <c r="R46" s="26"/>
      <c r="S46" s="26"/>
      <c r="T46" s="26"/>
      <c r="U46" s="26"/>
      <c r="V46" s="26"/>
      <c r="W46" s="26"/>
      <c r="X46" s="26"/>
      <c r="Y46" s="26"/>
      <c r="Z46" s="26"/>
      <c r="AA46" s="26"/>
      <c r="AB46" s="26"/>
      <c r="AC46" s="26"/>
      <c r="AD46" s="26"/>
      <c r="AE46" s="26"/>
      <c r="AF46" s="26"/>
      <c r="AG46" s="26"/>
      <c r="AH46" s="26"/>
      <c r="AI46" s="26"/>
      <c r="AJ46" s="26"/>
      <c r="AK46" s="26"/>
      <c r="AL46" s="26"/>
      <c r="AM46" s="26"/>
      <c r="AN46" s="26"/>
      <c r="AO46" s="26"/>
      <c r="AP46" s="26"/>
      <c r="AQ46" s="26"/>
      <c r="AR46" s="26"/>
      <c r="AS46" s="26"/>
      <c r="AT46" s="26"/>
      <c r="AU46" s="26"/>
      <c r="AV46" s="26"/>
      <c r="AW46" s="26"/>
      <c r="AX46" s="26"/>
      <c r="AY46" s="26"/>
    </row>
    <row r="47" spans="1:52" ht="2.95" customHeight="1" thickBot="1" x14ac:dyDescent="0.2">
      <c r="A47" s="127"/>
      <c r="B47" s="27"/>
      <c r="C47" s="27"/>
      <c r="D47" s="28"/>
      <c r="E47" s="28"/>
      <c r="F47" s="28"/>
      <c r="G47" s="28"/>
      <c r="H47" s="28"/>
      <c r="I47" s="28"/>
      <c r="J47" s="28"/>
      <c r="K47" s="28"/>
      <c r="L47" s="28"/>
      <c r="M47" s="28"/>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row>
    <row r="48" spans="1:52" ht="20.95" hidden="1" customHeight="1" x14ac:dyDescent="0.15">
      <c r="B48" s="850" t="s">
        <v>40</v>
      </c>
      <c r="C48" s="851"/>
      <c r="D48" s="854" t="s">
        <v>41</v>
      </c>
      <c r="E48" s="476"/>
      <c r="F48" s="476"/>
      <c r="G48" s="476"/>
      <c r="H48" s="476"/>
      <c r="I48" s="476"/>
      <c r="J48" s="476"/>
      <c r="K48" s="476"/>
      <c r="L48" s="476"/>
      <c r="M48" s="476"/>
      <c r="N48" s="476"/>
      <c r="O48" s="476"/>
      <c r="P48" s="476"/>
      <c r="Q48" s="476"/>
      <c r="R48" s="476"/>
      <c r="S48" s="476"/>
      <c r="T48" s="476"/>
      <c r="U48" s="476"/>
      <c r="V48" s="476"/>
      <c r="W48" s="476"/>
      <c r="X48" s="476"/>
      <c r="Y48" s="476"/>
      <c r="Z48" s="476"/>
      <c r="AA48" s="476"/>
      <c r="AB48" s="476"/>
      <c r="AC48" s="476"/>
      <c r="AD48" s="476"/>
      <c r="AE48" s="476"/>
      <c r="AF48" s="476"/>
      <c r="AG48" s="476"/>
      <c r="AH48" s="476"/>
      <c r="AI48" s="476"/>
      <c r="AJ48" s="476"/>
      <c r="AK48" s="476"/>
      <c r="AL48" s="476"/>
      <c r="AM48" s="476"/>
      <c r="AN48" s="476"/>
      <c r="AO48" s="476"/>
      <c r="AP48" s="476"/>
      <c r="AQ48" s="476"/>
      <c r="AR48" s="476"/>
      <c r="AS48" s="476"/>
      <c r="AT48" s="476"/>
      <c r="AU48" s="476"/>
      <c r="AV48" s="476"/>
      <c r="AW48" s="476"/>
      <c r="AX48" s="476"/>
      <c r="AY48" s="855"/>
    </row>
    <row r="49" spans="1:51" ht="203.25" hidden="1" customHeight="1" x14ac:dyDescent="0.15">
      <c r="B49" s="850"/>
      <c r="C49" s="851"/>
      <c r="D49" s="856" t="s">
        <v>42</v>
      </c>
      <c r="E49" s="857"/>
      <c r="F49" s="857"/>
      <c r="G49" s="857"/>
      <c r="H49" s="857"/>
      <c r="I49" s="857"/>
      <c r="J49" s="857"/>
      <c r="K49" s="857"/>
      <c r="L49" s="857"/>
      <c r="M49" s="857"/>
      <c r="N49" s="857"/>
      <c r="O49" s="857"/>
      <c r="P49" s="857"/>
      <c r="Q49" s="857"/>
      <c r="R49" s="857"/>
      <c r="S49" s="857"/>
      <c r="T49" s="857"/>
      <c r="U49" s="857"/>
      <c r="V49" s="857"/>
      <c r="W49" s="857"/>
      <c r="X49" s="857"/>
      <c r="Y49" s="857"/>
      <c r="Z49" s="857"/>
      <c r="AA49" s="857"/>
      <c r="AB49" s="857"/>
      <c r="AC49" s="857"/>
      <c r="AD49" s="857"/>
      <c r="AE49" s="857"/>
      <c r="AF49" s="857"/>
      <c r="AG49" s="857"/>
      <c r="AH49" s="857"/>
      <c r="AI49" s="857"/>
      <c r="AJ49" s="857"/>
      <c r="AK49" s="857"/>
      <c r="AL49" s="857"/>
      <c r="AM49" s="857"/>
      <c r="AN49" s="857"/>
      <c r="AO49" s="857"/>
      <c r="AP49" s="857"/>
      <c r="AQ49" s="857"/>
      <c r="AR49" s="857"/>
      <c r="AS49" s="857"/>
      <c r="AT49" s="857"/>
      <c r="AU49" s="857"/>
      <c r="AV49" s="857"/>
      <c r="AW49" s="857"/>
      <c r="AX49" s="857"/>
      <c r="AY49" s="858"/>
    </row>
    <row r="50" spans="1:51" ht="20.3" hidden="1" customHeight="1" x14ac:dyDescent="0.15">
      <c r="B50" s="850"/>
      <c r="C50" s="851"/>
      <c r="D50" s="859" t="s">
        <v>43</v>
      </c>
      <c r="E50" s="860"/>
      <c r="F50" s="860"/>
      <c r="G50" s="860"/>
      <c r="H50" s="860"/>
      <c r="I50" s="860"/>
      <c r="J50" s="860"/>
      <c r="K50" s="860"/>
      <c r="L50" s="860"/>
      <c r="M50" s="860"/>
      <c r="N50" s="860"/>
      <c r="O50" s="860"/>
      <c r="P50" s="860"/>
      <c r="Q50" s="860"/>
      <c r="R50" s="860"/>
      <c r="S50" s="860"/>
      <c r="T50" s="860"/>
      <c r="U50" s="860"/>
      <c r="V50" s="860"/>
      <c r="W50" s="860"/>
      <c r="X50" s="860"/>
      <c r="Y50" s="860"/>
      <c r="Z50" s="860"/>
      <c r="AA50" s="860"/>
      <c r="AB50" s="860"/>
      <c r="AC50" s="860"/>
      <c r="AD50" s="860"/>
      <c r="AE50" s="860"/>
      <c r="AF50" s="860"/>
      <c r="AG50" s="860"/>
      <c r="AH50" s="860"/>
      <c r="AI50" s="860"/>
      <c r="AJ50" s="860"/>
      <c r="AK50" s="860"/>
      <c r="AL50" s="860"/>
      <c r="AM50" s="860"/>
      <c r="AN50" s="860"/>
      <c r="AO50" s="860"/>
      <c r="AP50" s="860"/>
      <c r="AQ50" s="860"/>
      <c r="AR50" s="860"/>
      <c r="AS50" s="860"/>
      <c r="AT50" s="860"/>
      <c r="AU50" s="860"/>
      <c r="AV50" s="860"/>
      <c r="AW50" s="860"/>
      <c r="AX50" s="860"/>
      <c r="AY50" s="861"/>
    </row>
    <row r="51" spans="1:51" ht="100.5" hidden="1" customHeight="1" thickBot="1" x14ac:dyDescent="0.2">
      <c r="B51" s="852"/>
      <c r="C51" s="853"/>
      <c r="D51" s="862"/>
      <c r="E51" s="863"/>
      <c r="F51" s="863"/>
      <c r="G51" s="863"/>
      <c r="H51" s="863"/>
      <c r="I51" s="863"/>
      <c r="J51" s="863"/>
      <c r="K51" s="863"/>
      <c r="L51" s="863"/>
      <c r="M51" s="863"/>
      <c r="N51" s="863"/>
      <c r="O51" s="863"/>
      <c r="P51" s="863"/>
      <c r="Q51" s="863"/>
      <c r="R51" s="863"/>
      <c r="S51" s="863"/>
      <c r="T51" s="863"/>
      <c r="U51" s="863"/>
      <c r="V51" s="863"/>
      <c r="W51" s="863"/>
      <c r="X51" s="863"/>
      <c r="Y51" s="863"/>
      <c r="Z51" s="863"/>
      <c r="AA51" s="863"/>
      <c r="AB51" s="863"/>
      <c r="AC51" s="863"/>
      <c r="AD51" s="863"/>
      <c r="AE51" s="863"/>
      <c r="AF51" s="863"/>
      <c r="AG51" s="863"/>
      <c r="AH51" s="863"/>
      <c r="AI51" s="863"/>
      <c r="AJ51" s="863"/>
      <c r="AK51" s="863"/>
      <c r="AL51" s="863"/>
      <c r="AM51" s="863"/>
      <c r="AN51" s="863"/>
      <c r="AO51" s="863"/>
      <c r="AP51" s="863"/>
      <c r="AQ51" s="863"/>
      <c r="AR51" s="863"/>
      <c r="AS51" s="863"/>
      <c r="AT51" s="863"/>
      <c r="AU51" s="863"/>
      <c r="AV51" s="863"/>
      <c r="AW51" s="863"/>
      <c r="AX51" s="863"/>
      <c r="AY51" s="864"/>
    </row>
    <row r="52" spans="1:51" ht="20.95" hidden="1" customHeight="1" x14ac:dyDescent="0.15">
      <c r="A52" s="128"/>
      <c r="B52" s="29"/>
      <c r="C52" s="30"/>
      <c r="D52" s="865" t="s">
        <v>44</v>
      </c>
      <c r="E52" s="866"/>
      <c r="F52" s="866"/>
      <c r="G52" s="866"/>
      <c r="H52" s="866"/>
      <c r="I52" s="866"/>
      <c r="J52" s="866"/>
      <c r="K52" s="866"/>
      <c r="L52" s="866"/>
      <c r="M52" s="866"/>
      <c r="N52" s="866"/>
      <c r="O52" s="866"/>
      <c r="P52" s="866"/>
      <c r="Q52" s="866"/>
      <c r="R52" s="866"/>
      <c r="S52" s="866"/>
      <c r="T52" s="866"/>
      <c r="U52" s="866"/>
      <c r="V52" s="866"/>
      <c r="W52" s="866"/>
      <c r="X52" s="866"/>
      <c r="Y52" s="866"/>
      <c r="Z52" s="866"/>
      <c r="AA52" s="866"/>
      <c r="AB52" s="866"/>
      <c r="AC52" s="866"/>
      <c r="AD52" s="866"/>
      <c r="AE52" s="866"/>
      <c r="AF52" s="866"/>
      <c r="AG52" s="866"/>
      <c r="AH52" s="866"/>
      <c r="AI52" s="866"/>
      <c r="AJ52" s="866"/>
      <c r="AK52" s="866"/>
      <c r="AL52" s="866"/>
      <c r="AM52" s="866"/>
      <c r="AN52" s="866"/>
      <c r="AO52" s="866"/>
      <c r="AP52" s="866"/>
      <c r="AQ52" s="866"/>
      <c r="AR52" s="866"/>
      <c r="AS52" s="866"/>
      <c r="AT52" s="866"/>
      <c r="AU52" s="866"/>
      <c r="AV52" s="866"/>
      <c r="AW52" s="866"/>
      <c r="AX52" s="866"/>
      <c r="AY52" s="867"/>
    </row>
    <row r="53" spans="1:51" ht="136" hidden="1" customHeight="1" x14ac:dyDescent="0.15">
      <c r="A53" s="128"/>
      <c r="B53" s="31"/>
      <c r="C53" s="32"/>
      <c r="D53" s="887"/>
      <c r="E53" s="888"/>
      <c r="F53" s="888"/>
      <c r="G53" s="888"/>
      <c r="H53" s="888"/>
      <c r="I53" s="888"/>
      <c r="J53" s="888"/>
      <c r="K53" s="888"/>
      <c r="L53" s="888"/>
      <c r="M53" s="888"/>
      <c r="N53" s="888"/>
      <c r="O53" s="888"/>
      <c r="P53" s="888"/>
      <c r="Q53" s="888"/>
      <c r="R53" s="888"/>
      <c r="S53" s="888"/>
      <c r="T53" s="888"/>
      <c r="U53" s="888"/>
      <c r="V53" s="888"/>
      <c r="W53" s="888"/>
      <c r="X53" s="888"/>
      <c r="Y53" s="888"/>
      <c r="Z53" s="888"/>
      <c r="AA53" s="888"/>
      <c r="AB53" s="888"/>
      <c r="AC53" s="888"/>
      <c r="AD53" s="888"/>
      <c r="AE53" s="888"/>
      <c r="AF53" s="888"/>
      <c r="AG53" s="888"/>
      <c r="AH53" s="888"/>
      <c r="AI53" s="888"/>
      <c r="AJ53" s="888"/>
      <c r="AK53" s="888"/>
      <c r="AL53" s="888"/>
      <c r="AM53" s="888"/>
      <c r="AN53" s="888"/>
      <c r="AO53" s="888"/>
      <c r="AP53" s="888"/>
      <c r="AQ53" s="888"/>
      <c r="AR53" s="888"/>
      <c r="AS53" s="888"/>
      <c r="AT53" s="888"/>
      <c r="AU53" s="888"/>
      <c r="AV53" s="888"/>
      <c r="AW53" s="888"/>
      <c r="AX53" s="888"/>
      <c r="AY53" s="889"/>
    </row>
    <row r="54" spans="1:51" ht="20.95" customHeight="1" x14ac:dyDescent="0.15">
      <c r="A54" s="128"/>
      <c r="B54" s="890" t="s">
        <v>45</v>
      </c>
      <c r="C54" s="891"/>
      <c r="D54" s="891"/>
      <c r="E54" s="891"/>
      <c r="F54" s="891"/>
      <c r="G54" s="891"/>
      <c r="H54" s="891"/>
      <c r="I54" s="891"/>
      <c r="J54" s="891"/>
      <c r="K54" s="891"/>
      <c r="L54" s="891"/>
      <c r="M54" s="891"/>
      <c r="N54" s="891"/>
      <c r="O54" s="891"/>
      <c r="P54" s="891"/>
      <c r="Q54" s="891"/>
      <c r="R54" s="891"/>
      <c r="S54" s="891"/>
      <c r="T54" s="891"/>
      <c r="U54" s="891"/>
      <c r="V54" s="891"/>
      <c r="W54" s="891"/>
      <c r="X54" s="891"/>
      <c r="Y54" s="891"/>
      <c r="Z54" s="891"/>
      <c r="AA54" s="891"/>
      <c r="AB54" s="891"/>
      <c r="AC54" s="891"/>
      <c r="AD54" s="891"/>
      <c r="AE54" s="891"/>
      <c r="AF54" s="891"/>
      <c r="AG54" s="891"/>
      <c r="AH54" s="891"/>
      <c r="AI54" s="891"/>
      <c r="AJ54" s="891"/>
      <c r="AK54" s="891"/>
      <c r="AL54" s="891"/>
      <c r="AM54" s="891"/>
      <c r="AN54" s="891"/>
      <c r="AO54" s="891"/>
      <c r="AP54" s="891"/>
      <c r="AQ54" s="891"/>
      <c r="AR54" s="891"/>
      <c r="AS54" s="891"/>
      <c r="AT54" s="891"/>
      <c r="AU54" s="891"/>
      <c r="AV54" s="891"/>
      <c r="AW54" s="891"/>
      <c r="AX54" s="891"/>
      <c r="AY54" s="892"/>
    </row>
    <row r="55" spans="1:51" ht="20.95" customHeight="1" x14ac:dyDescent="0.15">
      <c r="A55" s="128"/>
      <c r="B55" s="31"/>
      <c r="C55" s="32"/>
      <c r="D55" s="893" t="s">
        <v>46</v>
      </c>
      <c r="E55" s="894"/>
      <c r="F55" s="894"/>
      <c r="G55" s="894"/>
      <c r="H55" s="895" t="s">
        <v>47</v>
      </c>
      <c r="I55" s="894"/>
      <c r="J55" s="894"/>
      <c r="K55" s="894"/>
      <c r="L55" s="894"/>
      <c r="M55" s="894"/>
      <c r="N55" s="894"/>
      <c r="O55" s="894"/>
      <c r="P55" s="894"/>
      <c r="Q55" s="894"/>
      <c r="R55" s="894"/>
      <c r="S55" s="894"/>
      <c r="T55" s="894"/>
      <c r="U55" s="894"/>
      <c r="V55" s="894"/>
      <c r="W55" s="894"/>
      <c r="X55" s="894"/>
      <c r="Y55" s="894"/>
      <c r="Z55" s="894"/>
      <c r="AA55" s="894"/>
      <c r="AB55" s="894"/>
      <c r="AC55" s="894"/>
      <c r="AD55" s="894"/>
      <c r="AE55" s="894"/>
      <c r="AF55" s="894"/>
      <c r="AG55" s="896"/>
      <c r="AH55" s="895" t="s">
        <v>48</v>
      </c>
      <c r="AI55" s="894"/>
      <c r="AJ55" s="894"/>
      <c r="AK55" s="894"/>
      <c r="AL55" s="894"/>
      <c r="AM55" s="894"/>
      <c r="AN55" s="894"/>
      <c r="AO55" s="894"/>
      <c r="AP55" s="894"/>
      <c r="AQ55" s="894"/>
      <c r="AR55" s="894"/>
      <c r="AS55" s="894"/>
      <c r="AT55" s="894"/>
      <c r="AU55" s="894"/>
      <c r="AV55" s="894"/>
      <c r="AW55" s="894"/>
      <c r="AX55" s="894"/>
      <c r="AY55" s="897"/>
    </row>
    <row r="56" spans="1:51" ht="26.2" customHeight="1" x14ac:dyDescent="0.15">
      <c r="A56" s="128"/>
      <c r="B56" s="898" t="s">
        <v>49</v>
      </c>
      <c r="C56" s="899"/>
      <c r="D56" s="900" t="s">
        <v>838</v>
      </c>
      <c r="E56" s="2506"/>
      <c r="F56" s="2506"/>
      <c r="G56" s="2507"/>
      <c r="H56" s="884" t="s">
        <v>51</v>
      </c>
      <c r="I56" s="2506"/>
      <c r="J56" s="2506"/>
      <c r="K56" s="2506"/>
      <c r="L56" s="2506"/>
      <c r="M56" s="2506"/>
      <c r="N56" s="2506"/>
      <c r="O56" s="2506"/>
      <c r="P56" s="2506"/>
      <c r="Q56" s="2506"/>
      <c r="R56" s="2506"/>
      <c r="S56" s="2506"/>
      <c r="T56" s="2506"/>
      <c r="U56" s="2506"/>
      <c r="V56" s="2506"/>
      <c r="W56" s="2506"/>
      <c r="X56" s="2506"/>
      <c r="Y56" s="2506"/>
      <c r="Z56" s="2506"/>
      <c r="AA56" s="2506"/>
      <c r="AB56" s="2506"/>
      <c r="AC56" s="2506"/>
      <c r="AD56" s="2506"/>
      <c r="AE56" s="2506"/>
      <c r="AF56" s="2506"/>
      <c r="AG56" s="2507"/>
      <c r="AH56" s="2508" t="s">
        <v>1390</v>
      </c>
      <c r="AI56" s="2509"/>
      <c r="AJ56" s="2509"/>
      <c r="AK56" s="2509"/>
      <c r="AL56" s="2509"/>
      <c r="AM56" s="2509"/>
      <c r="AN56" s="2509"/>
      <c r="AO56" s="2509"/>
      <c r="AP56" s="2509"/>
      <c r="AQ56" s="2509"/>
      <c r="AR56" s="2509"/>
      <c r="AS56" s="2509"/>
      <c r="AT56" s="2509"/>
      <c r="AU56" s="2509"/>
      <c r="AV56" s="2509"/>
      <c r="AW56" s="2509"/>
      <c r="AX56" s="2509"/>
      <c r="AY56" s="2510"/>
    </row>
    <row r="57" spans="1:51" ht="33.4" customHeight="1" x14ac:dyDescent="0.15">
      <c r="A57" s="128"/>
      <c r="B57" s="877"/>
      <c r="C57" s="878"/>
      <c r="D57" s="907" t="s">
        <v>838</v>
      </c>
      <c r="E57" s="917"/>
      <c r="F57" s="917"/>
      <c r="G57" s="918"/>
      <c r="H57" s="868" t="s">
        <v>105</v>
      </c>
      <c r="I57" s="2504"/>
      <c r="J57" s="2504"/>
      <c r="K57" s="2504"/>
      <c r="L57" s="2504"/>
      <c r="M57" s="2504"/>
      <c r="N57" s="2504"/>
      <c r="O57" s="2504"/>
      <c r="P57" s="2504"/>
      <c r="Q57" s="2504"/>
      <c r="R57" s="2504"/>
      <c r="S57" s="2504"/>
      <c r="T57" s="2504"/>
      <c r="U57" s="2504"/>
      <c r="V57" s="2504"/>
      <c r="W57" s="2504"/>
      <c r="X57" s="2504"/>
      <c r="Y57" s="2504"/>
      <c r="Z57" s="2504"/>
      <c r="AA57" s="2504"/>
      <c r="AB57" s="2504"/>
      <c r="AC57" s="2504"/>
      <c r="AD57" s="2504"/>
      <c r="AE57" s="2504"/>
      <c r="AF57" s="2504"/>
      <c r="AG57" s="2505"/>
      <c r="AH57" s="2511"/>
      <c r="AI57" s="2512"/>
      <c r="AJ57" s="2512"/>
      <c r="AK57" s="2512"/>
      <c r="AL57" s="2512"/>
      <c r="AM57" s="2512"/>
      <c r="AN57" s="2512"/>
      <c r="AO57" s="2512"/>
      <c r="AP57" s="2512"/>
      <c r="AQ57" s="2512"/>
      <c r="AR57" s="2512"/>
      <c r="AS57" s="2512"/>
      <c r="AT57" s="2512"/>
      <c r="AU57" s="2512"/>
      <c r="AV57" s="2512"/>
      <c r="AW57" s="2512"/>
      <c r="AX57" s="2512"/>
      <c r="AY57" s="2513"/>
    </row>
    <row r="58" spans="1:51" ht="26.2" customHeight="1" x14ac:dyDescent="0.15">
      <c r="A58" s="128"/>
      <c r="B58" s="879"/>
      <c r="C58" s="880"/>
      <c r="D58" s="871" t="s">
        <v>838</v>
      </c>
      <c r="E58" s="872"/>
      <c r="F58" s="872"/>
      <c r="G58" s="873"/>
      <c r="H58" s="874" t="s">
        <v>738</v>
      </c>
      <c r="I58" s="2502"/>
      <c r="J58" s="2502"/>
      <c r="K58" s="2502"/>
      <c r="L58" s="2502"/>
      <c r="M58" s="2502"/>
      <c r="N58" s="2502"/>
      <c r="O58" s="2502"/>
      <c r="P58" s="2502"/>
      <c r="Q58" s="2502"/>
      <c r="R58" s="2502"/>
      <c r="S58" s="2502"/>
      <c r="T58" s="2502"/>
      <c r="U58" s="2502"/>
      <c r="V58" s="2502"/>
      <c r="W58" s="2502"/>
      <c r="X58" s="2502"/>
      <c r="Y58" s="2502"/>
      <c r="Z58" s="2502"/>
      <c r="AA58" s="2502"/>
      <c r="AB58" s="2502"/>
      <c r="AC58" s="2502"/>
      <c r="AD58" s="2502"/>
      <c r="AE58" s="2502"/>
      <c r="AF58" s="2502"/>
      <c r="AG58" s="2503"/>
      <c r="AH58" s="2514"/>
      <c r="AI58" s="2515"/>
      <c r="AJ58" s="2515"/>
      <c r="AK58" s="2515"/>
      <c r="AL58" s="2515"/>
      <c r="AM58" s="2515"/>
      <c r="AN58" s="2515"/>
      <c r="AO58" s="2515"/>
      <c r="AP58" s="2515"/>
      <c r="AQ58" s="2515"/>
      <c r="AR58" s="2515"/>
      <c r="AS58" s="2515"/>
      <c r="AT58" s="2515"/>
      <c r="AU58" s="2515"/>
      <c r="AV58" s="2515"/>
      <c r="AW58" s="2515"/>
      <c r="AX58" s="2515"/>
      <c r="AY58" s="2516"/>
    </row>
    <row r="59" spans="1:51" ht="26.2" customHeight="1" x14ac:dyDescent="0.15">
      <c r="A59" s="128"/>
      <c r="B59" s="877" t="s">
        <v>53</v>
      </c>
      <c r="C59" s="878"/>
      <c r="D59" s="881" t="s">
        <v>838</v>
      </c>
      <c r="E59" s="1010"/>
      <c r="F59" s="1010"/>
      <c r="G59" s="1011"/>
      <c r="H59" s="884" t="s">
        <v>54</v>
      </c>
      <c r="I59" s="2506"/>
      <c r="J59" s="2506"/>
      <c r="K59" s="2506"/>
      <c r="L59" s="2506"/>
      <c r="M59" s="2506"/>
      <c r="N59" s="2506"/>
      <c r="O59" s="2506"/>
      <c r="P59" s="2506"/>
      <c r="Q59" s="2506"/>
      <c r="R59" s="2506"/>
      <c r="S59" s="2506"/>
      <c r="T59" s="2506"/>
      <c r="U59" s="2506"/>
      <c r="V59" s="2506"/>
      <c r="W59" s="2506"/>
      <c r="X59" s="2506"/>
      <c r="Y59" s="2506"/>
      <c r="Z59" s="2506"/>
      <c r="AA59" s="2506"/>
      <c r="AB59" s="2506"/>
      <c r="AC59" s="2506"/>
      <c r="AD59" s="2506"/>
      <c r="AE59" s="2506"/>
      <c r="AF59" s="2506"/>
      <c r="AG59" s="2507"/>
      <c r="AH59" s="820"/>
      <c r="AI59" s="821"/>
      <c r="AJ59" s="821"/>
      <c r="AK59" s="821"/>
      <c r="AL59" s="821"/>
      <c r="AM59" s="821"/>
      <c r="AN59" s="821"/>
      <c r="AO59" s="821"/>
      <c r="AP59" s="821"/>
      <c r="AQ59" s="821"/>
      <c r="AR59" s="821"/>
      <c r="AS59" s="821"/>
      <c r="AT59" s="821"/>
      <c r="AU59" s="821"/>
      <c r="AV59" s="821"/>
      <c r="AW59" s="821"/>
      <c r="AX59" s="821"/>
      <c r="AY59" s="822"/>
    </row>
    <row r="60" spans="1:51" ht="26.2" customHeight="1" x14ac:dyDescent="0.15">
      <c r="A60" s="128"/>
      <c r="B60" s="877"/>
      <c r="C60" s="878"/>
      <c r="D60" s="916" t="s">
        <v>964</v>
      </c>
      <c r="E60" s="917"/>
      <c r="F60" s="917"/>
      <c r="G60" s="918"/>
      <c r="H60" s="919" t="s">
        <v>739</v>
      </c>
      <c r="I60" s="2500"/>
      <c r="J60" s="2500"/>
      <c r="K60" s="2500"/>
      <c r="L60" s="2500"/>
      <c r="M60" s="2500"/>
      <c r="N60" s="2500"/>
      <c r="O60" s="2500"/>
      <c r="P60" s="2500"/>
      <c r="Q60" s="2500"/>
      <c r="R60" s="2500"/>
      <c r="S60" s="2500"/>
      <c r="T60" s="2500"/>
      <c r="U60" s="2500"/>
      <c r="V60" s="2500"/>
      <c r="W60" s="2500"/>
      <c r="X60" s="2500"/>
      <c r="Y60" s="2500"/>
      <c r="Z60" s="2500"/>
      <c r="AA60" s="2500"/>
      <c r="AB60" s="2500"/>
      <c r="AC60" s="2500"/>
      <c r="AD60" s="2500"/>
      <c r="AE60" s="2500"/>
      <c r="AF60" s="2500"/>
      <c r="AG60" s="2501"/>
      <c r="AH60" s="910"/>
      <c r="AI60" s="911"/>
      <c r="AJ60" s="911"/>
      <c r="AK60" s="911"/>
      <c r="AL60" s="911"/>
      <c r="AM60" s="911"/>
      <c r="AN60" s="911"/>
      <c r="AO60" s="911"/>
      <c r="AP60" s="911"/>
      <c r="AQ60" s="911"/>
      <c r="AR60" s="911"/>
      <c r="AS60" s="911"/>
      <c r="AT60" s="911"/>
      <c r="AU60" s="911"/>
      <c r="AV60" s="911"/>
      <c r="AW60" s="911"/>
      <c r="AX60" s="911"/>
      <c r="AY60" s="912"/>
    </row>
    <row r="61" spans="1:51" ht="26.2" customHeight="1" x14ac:dyDescent="0.15">
      <c r="A61" s="128"/>
      <c r="B61" s="877"/>
      <c r="C61" s="878"/>
      <c r="D61" s="916" t="s">
        <v>838</v>
      </c>
      <c r="E61" s="917"/>
      <c r="F61" s="917"/>
      <c r="G61" s="918"/>
      <c r="H61" s="919" t="s">
        <v>55</v>
      </c>
      <c r="I61" s="2500"/>
      <c r="J61" s="2500"/>
      <c r="K61" s="2500"/>
      <c r="L61" s="2500"/>
      <c r="M61" s="2500"/>
      <c r="N61" s="2500"/>
      <c r="O61" s="2500"/>
      <c r="P61" s="2500"/>
      <c r="Q61" s="2500"/>
      <c r="R61" s="2500"/>
      <c r="S61" s="2500"/>
      <c r="T61" s="2500"/>
      <c r="U61" s="2500"/>
      <c r="V61" s="2500"/>
      <c r="W61" s="2500"/>
      <c r="X61" s="2500"/>
      <c r="Y61" s="2500"/>
      <c r="Z61" s="2500"/>
      <c r="AA61" s="2500"/>
      <c r="AB61" s="2500"/>
      <c r="AC61" s="2500"/>
      <c r="AD61" s="2500"/>
      <c r="AE61" s="2500"/>
      <c r="AF61" s="2500"/>
      <c r="AG61" s="2501"/>
      <c r="AH61" s="910"/>
      <c r="AI61" s="911"/>
      <c r="AJ61" s="911"/>
      <c r="AK61" s="911"/>
      <c r="AL61" s="911"/>
      <c r="AM61" s="911"/>
      <c r="AN61" s="911"/>
      <c r="AO61" s="911"/>
      <c r="AP61" s="911"/>
      <c r="AQ61" s="911"/>
      <c r="AR61" s="911"/>
      <c r="AS61" s="911"/>
      <c r="AT61" s="911"/>
      <c r="AU61" s="911"/>
      <c r="AV61" s="911"/>
      <c r="AW61" s="911"/>
      <c r="AX61" s="911"/>
      <c r="AY61" s="912"/>
    </row>
    <row r="62" spans="1:51" ht="26.2" customHeight="1" x14ac:dyDescent="0.15">
      <c r="A62" s="128"/>
      <c r="B62" s="877"/>
      <c r="C62" s="878"/>
      <c r="D62" s="916" t="s">
        <v>838</v>
      </c>
      <c r="E62" s="917"/>
      <c r="F62" s="917"/>
      <c r="G62" s="918"/>
      <c r="H62" s="919" t="s">
        <v>56</v>
      </c>
      <c r="I62" s="2500"/>
      <c r="J62" s="2500"/>
      <c r="K62" s="2500"/>
      <c r="L62" s="2500"/>
      <c r="M62" s="2500"/>
      <c r="N62" s="2500"/>
      <c r="O62" s="2500"/>
      <c r="P62" s="2500"/>
      <c r="Q62" s="2500"/>
      <c r="R62" s="2500"/>
      <c r="S62" s="2500"/>
      <c r="T62" s="2500"/>
      <c r="U62" s="2500"/>
      <c r="V62" s="2500"/>
      <c r="W62" s="2500"/>
      <c r="X62" s="2500"/>
      <c r="Y62" s="2500"/>
      <c r="Z62" s="2500"/>
      <c r="AA62" s="2500"/>
      <c r="AB62" s="2500"/>
      <c r="AC62" s="2500"/>
      <c r="AD62" s="2500"/>
      <c r="AE62" s="2500"/>
      <c r="AF62" s="2500"/>
      <c r="AG62" s="2501"/>
      <c r="AH62" s="910"/>
      <c r="AI62" s="911"/>
      <c r="AJ62" s="911"/>
      <c r="AK62" s="911"/>
      <c r="AL62" s="911"/>
      <c r="AM62" s="911"/>
      <c r="AN62" s="911"/>
      <c r="AO62" s="911"/>
      <c r="AP62" s="911"/>
      <c r="AQ62" s="911"/>
      <c r="AR62" s="911"/>
      <c r="AS62" s="911"/>
      <c r="AT62" s="911"/>
      <c r="AU62" s="911"/>
      <c r="AV62" s="911"/>
      <c r="AW62" s="911"/>
      <c r="AX62" s="911"/>
      <c r="AY62" s="912"/>
    </row>
    <row r="63" spans="1:51" ht="26.2" customHeight="1" x14ac:dyDescent="0.15">
      <c r="A63" s="128"/>
      <c r="B63" s="879"/>
      <c r="C63" s="880"/>
      <c r="D63" s="871" t="s">
        <v>838</v>
      </c>
      <c r="E63" s="872"/>
      <c r="F63" s="872"/>
      <c r="G63" s="873"/>
      <c r="H63" s="874" t="s">
        <v>57</v>
      </c>
      <c r="I63" s="2502"/>
      <c r="J63" s="2502"/>
      <c r="K63" s="2502"/>
      <c r="L63" s="2502"/>
      <c r="M63" s="2502"/>
      <c r="N63" s="2502"/>
      <c r="O63" s="2502"/>
      <c r="P63" s="2502"/>
      <c r="Q63" s="2502"/>
      <c r="R63" s="2502"/>
      <c r="S63" s="2502"/>
      <c r="T63" s="2502"/>
      <c r="U63" s="2502"/>
      <c r="V63" s="2502"/>
      <c r="W63" s="2502"/>
      <c r="X63" s="2502"/>
      <c r="Y63" s="2502"/>
      <c r="Z63" s="2502"/>
      <c r="AA63" s="2502"/>
      <c r="AB63" s="2502"/>
      <c r="AC63" s="2502"/>
      <c r="AD63" s="2502"/>
      <c r="AE63" s="2502"/>
      <c r="AF63" s="2502"/>
      <c r="AG63" s="2503"/>
      <c r="AH63" s="913"/>
      <c r="AI63" s="914"/>
      <c r="AJ63" s="914"/>
      <c r="AK63" s="914"/>
      <c r="AL63" s="914"/>
      <c r="AM63" s="914"/>
      <c r="AN63" s="914"/>
      <c r="AO63" s="914"/>
      <c r="AP63" s="914"/>
      <c r="AQ63" s="914"/>
      <c r="AR63" s="914"/>
      <c r="AS63" s="914"/>
      <c r="AT63" s="914"/>
      <c r="AU63" s="914"/>
      <c r="AV63" s="914"/>
      <c r="AW63" s="914"/>
      <c r="AX63" s="914"/>
      <c r="AY63" s="915"/>
    </row>
    <row r="64" spans="1:51" ht="26.2" customHeight="1" x14ac:dyDescent="0.15">
      <c r="A64" s="128"/>
      <c r="B64" s="898" t="s">
        <v>58</v>
      </c>
      <c r="C64" s="899"/>
      <c r="D64" s="881" t="s">
        <v>838</v>
      </c>
      <c r="E64" s="1010"/>
      <c r="F64" s="1010"/>
      <c r="G64" s="1011"/>
      <c r="H64" s="884" t="s">
        <v>59</v>
      </c>
      <c r="I64" s="2506"/>
      <c r="J64" s="2506"/>
      <c r="K64" s="2506"/>
      <c r="L64" s="2506"/>
      <c r="M64" s="2506"/>
      <c r="N64" s="2506"/>
      <c r="O64" s="2506"/>
      <c r="P64" s="2506"/>
      <c r="Q64" s="2506"/>
      <c r="R64" s="2506"/>
      <c r="S64" s="2506"/>
      <c r="T64" s="2506"/>
      <c r="U64" s="2506"/>
      <c r="V64" s="2506"/>
      <c r="W64" s="2506"/>
      <c r="X64" s="2506"/>
      <c r="Y64" s="2506"/>
      <c r="Z64" s="2506"/>
      <c r="AA64" s="2506"/>
      <c r="AB64" s="2506"/>
      <c r="AC64" s="2506"/>
      <c r="AD64" s="2506"/>
      <c r="AE64" s="2506"/>
      <c r="AF64" s="2506"/>
      <c r="AG64" s="2507"/>
      <c r="AH64" s="820"/>
      <c r="AI64" s="821"/>
      <c r="AJ64" s="821"/>
      <c r="AK64" s="821"/>
      <c r="AL64" s="821"/>
      <c r="AM64" s="821"/>
      <c r="AN64" s="821"/>
      <c r="AO64" s="821"/>
      <c r="AP64" s="821"/>
      <c r="AQ64" s="821"/>
      <c r="AR64" s="821"/>
      <c r="AS64" s="821"/>
      <c r="AT64" s="821"/>
      <c r="AU64" s="821"/>
      <c r="AV64" s="821"/>
      <c r="AW64" s="821"/>
      <c r="AX64" s="821"/>
      <c r="AY64" s="822"/>
    </row>
    <row r="65" spans="1:51" ht="26.2" customHeight="1" x14ac:dyDescent="0.15">
      <c r="A65" s="128"/>
      <c r="B65" s="877"/>
      <c r="C65" s="878"/>
      <c r="D65" s="916" t="s">
        <v>838</v>
      </c>
      <c r="E65" s="917"/>
      <c r="F65" s="917"/>
      <c r="G65" s="918"/>
      <c r="H65" s="919" t="s">
        <v>60</v>
      </c>
      <c r="I65" s="2500"/>
      <c r="J65" s="2500"/>
      <c r="K65" s="2500"/>
      <c r="L65" s="2500"/>
      <c r="M65" s="2500"/>
      <c r="N65" s="2500"/>
      <c r="O65" s="2500"/>
      <c r="P65" s="2500"/>
      <c r="Q65" s="2500"/>
      <c r="R65" s="2500"/>
      <c r="S65" s="2500"/>
      <c r="T65" s="2500"/>
      <c r="U65" s="2500"/>
      <c r="V65" s="2500"/>
      <c r="W65" s="2500"/>
      <c r="X65" s="2500"/>
      <c r="Y65" s="2500"/>
      <c r="Z65" s="2500"/>
      <c r="AA65" s="2500"/>
      <c r="AB65" s="2500"/>
      <c r="AC65" s="2500"/>
      <c r="AD65" s="2500"/>
      <c r="AE65" s="2500"/>
      <c r="AF65" s="2500"/>
      <c r="AG65" s="2501"/>
      <c r="AH65" s="910"/>
      <c r="AI65" s="911"/>
      <c r="AJ65" s="911"/>
      <c r="AK65" s="911"/>
      <c r="AL65" s="911"/>
      <c r="AM65" s="911"/>
      <c r="AN65" s="911"/>
      <c r="AO65" s="911"/>
      <c r="AP65" s="911"/>
      <c r="AQ65" s="911"/>
      <c r="AR65" s="911"/>
      <c r="AS65" s="911"/>
      <c r="AT65" s="911"/>
      <c r="AU65" s="911"/>
      <c r="AV65" s="911"/>
      <c r="AW65" s="911"/>
      <c r="AX65" s="911"/>
      <c r="AY65" s="912"/>
    </row>
    <row r="66" spans="1:51" ht="26.2" customHeight="1" x14ac:dyDescent="0.15">
      <c r="A66" s="128"/>
      <c r="B66" s="877"/>
      <c r="C66" s="878"/>
      <c r="D66" s="916" t="s">
        <v>838</v>
      </c>
      <c r="E66" s="917"/>
      <c r="F66" s="917"/>
      <c r="G66" s="918"/>
      <c r="H66" s="919" t="s">
        <v>741</v>
      </c>
      <c r="I66" s="2500"/>
      <c r="J66" s="2500"/>
      <c r="K66" s="2500"/>
      <c r="L66" s="2500"/>
      <c r="M66" s="2500"/>
      <c r="N66" s="2500"/>
      <c r="O66" s="2500"/>
      <c r="P66" s="2500"/>
      <c r="Q66" s="2500"/>
      <c r="R66" s="2500"/>
      <c r="S66" s="2500"/>
      <c r="T66" s="2500"/>
      <c r="U66" s="2500"/>
      <c r="V66" s="2500"/>
      <c r="W66" s="2500"/>
      <c r="X66" s="2500"/>
      <c r="Y66" s="2500"/>
      <c r="Z66" s="2500"/>
      <c r="AA66" s="2500"/>
      <c r="AB66" s="2500"/>
      <c r="AC66" s="2500"/>
      <c r="AD66" s="2500"/>
      <c r="AE66" s="2500"/>
      <c r="AF66" s="2500"/>
      <c r="AG66" s="2501"/>
      <c r="AH66" s="910"/>
      <c r="AI66" s="911"/>
      <c r="AJ66" s="911"/>
      <c r="AK66" s="911"/>
      <c r="AL66" s="911"/>
      <c r="AM66" s="911"/>
      <c r="AN66" s="911"/>
      <c r="AO66" s="911"/>
      <c r="AP66" s="911"/>
      <c r="AQ66" s="911"/>
      <c r="AR66" s="911"/>
      <c r="AS66" s="911"/>
      <c r="AT66" s="911"/>
      <c r="AU66" s="911"/>
      <c r="AV66" s="911"/>
      <c r="AW66" s="911"/>
      <c r="AX66" s="911"/>
      <c r="AY66" s="912"/>
    </row>
    <row r="67" spans="1:51" ht="26.2" customHeight="1" x14ac:dyDescent="0.15">
      <c r="A67" s="128"/>
      <c r="B67" s="877"/>
      <c r="C67" s="878"/>
      <c r="D67" s="916" t="s">
        <v>964</v>
      </c>
      <c r="E67" s="917"/>
      <c r="F67" s="917"/>
      <c r="G67" s="918"/>
      <c r="H67" s="939" t="s">
        <v>61</v>
      </c>
      <c r="I67" s="2526"/>
      <c r="J67" s="2526"/>
      <c r="K67" s="2526"/>
      <c r="L67" s="2526"/>
      <c r="M67" s="2526"/>
      <c r="N67" s="2526"/>
      <c r="O67" s="2526"/>
      <c r="P67" s="2526"/>
      <c r="Q67" s="2526"/>
      <c r="R67" s="2526"/>
      <c r="S67" s="2526"/>
      <c r="T67" s="2526"/>
      <c r="U67" s="2526"/>
      <c r="V67" s="2526"/>
      <c r="W67" s="2526"/>
      <c r="X67" s="2526"/>
      <c r="Y67" s="2526"/>
      <c r="Z67" s="2526"/>
      <c r="AA67" s="2526"/>
      <c r="AB67" s="2526"/>
      <c r="AC67" s="2526"/>
      <c r="AD67" s="2526"/>
      <c r="AE67" s="2526"/>
      <c r="AF67" s="2526"/>
      <c r="AG67" s="2527"/>
      <c r="AH67" s="910"/>
      <c r="AI67" s="911"/>
      <c r="AJ67" s="911"/>
      <c r="AK67" s="911"/>
      <c r="AL67" s="911"/>
      <c r="AM67" s="911"/>
      <c r="AN67" s="911"/>
      <c r="AO67" s="911"/>
      <c r="AP67" s="911"/>
      <c r="AQ67" s="911"/>
      <c r="AR67" s="911"/>
      <c r="AS67" s="911"/>
      <c r="AT67" s="911"/>
      <c r="AU67" s="911"/>
      <c r="AV67" s="911"/>
      <c r="AW67" s="911"/>
      <c r="AX67" s="911"/>
      <c r="AY67" s="912"/>
    </row>
    <row r="68" spans="1:51" ht="26.2" customHeight="1" x14ac:dyDescent="0.15">
      <c r="A68" s="128"/>
      <c r="B68" s="877"/>
      <c r="C68" s="878"/>
      <c r="D68" s="2520"/>
      <c r="E68" s="2521"/>
      <c r="F68" s="2521"/>
      <c r="G68" s="2522"/>
      <c r="H68" s="925" t="s">
        <v>62</v>
      </c>
      <c r="I68" s="926"/>
      <c r="J68" s="926"/>
      <c r="K68" s="926"/>
      <c r="L68" s="926"/>
      <c r="M68" s="926"/>
      <c r="N68" s="926"/>
      <c r="O68" s="926"/>
      <c r="P68" s="926"/>
      <c r="Q68" s="926"/>
      <c r="R68" s="926"/>
      <c r="S68" s="926"/>
      <c r="T68" s="926"/>
      <c r="U68" s="926"/>
      <c r="V68" s="927"/>
      <c r="W68" s="927"/>
      <c r="X68" s="927"/>
      <c r="Y68" s="927"/>
      <c r="Z68" s="927"/>
      <c r="AA68" s="927"/>
      <c r="AB68" s="927"/>
      <c r="AC68" s="927"/>
      <c r="AD68" s="927"/>
      <c r="AE68" s="927"/>
      <c r="AF68" s="927"/>
      <c r="AG68" s="928"/>
      <c r="AH68" s="910"/>
      <c r="AI68" s="911"/>
      <c r="AJ68" s="911"/>
      <c r="AK68" s="911"/>
      <c r="AL68" s="911"/>
      <c r="AM68" s="911"/>
      <c r="AN68" s="911"/>
      <c r="AO68" s="911"/>
      <c r="AP68" s="911"/>
      <c r="AQ68" s="911"/>
      <c r="AR68" s="911"/>
      <c r="AS68" s="911"/>
      <c r="AT68" s="911"/>
      <c r="AU68" s="911"/>
      <c r="AV68" s="911"/>
      <c r="AW68" s="911"/>
      <c r="AX68" s="911"/>
      <c r="AY68" s="912"/>
    </row>
    <row r="69" spans="1:51" ht="26.2" customHeight="1" x14ac:dyDescent="0.15">
      <c r="A69" s="128"/>
      <c r="B69" s="879"/>
      <c r="C69" s="880"/>
      <c r="D69" s="916" t="s">
        <v>838</v>
      </c>
      <c r="E69" s="917"/>
      <c r="F69" s="917"/>
      <c r="G69" s="918"/>
      <c r="H69" s="874" t="s">
        <v>63</v>
      </c>
      <c r="I69" s="2502"/>
      <c r="J69" s="2502"/>
      <c r="K69" s="2502"/>
      <c r="L69" s="2502"/>
      <c r="M69" s="2502"/>
      <c r="N69" s="2502"/>
      <c r="O69" s="2502"/>
      <c r="P69" s="2502"/>
      <c r="Q69" s="2502"/>
      <c r="R69" s="2502"/>
      <c r="S69" s="2502"/>
      <c r="T69" s="2502"/>
      <c r="U69" s="2502"/>
      <c r="V69" s="2502"/>
      <c r="W69" s="2502"/>
      <c r="X69" s="2502"/>
      <c r="Y69" s="2502"/>
      <c r="Z69" s="2502"/>
      <c r="AA69" s="2502"/>
      <c r="AB69" s="2502"/>
      <c r="AC69" s="2502"/>
      <c r="AD69" s="2502"/>
      <c r="AE69" s="2502"/>
      <c r="AF69" s="2502"/>
      <c r="AG69" s="2503"/>
      <c r="AH69" s="913"/>
      <c r="AI69" s="914"/>
      <c r="AJ69" s="914"/>
      <c r="AK69" s="914"/>
      <c r="AL69" s="914"/>
      <c r="AM69" s="914"/>
      <c r="AN69" s="914"/>
      <c r="AO69" s="914"/>
      <c r="AP69" s="914"/>
      <c r="AQ69" s="914"/>
      <c r="AR69" s="914"/>
      <c r="AS69" s="914"/>
      <c r="AT69" s="914"/>
      <c r="AU69" s="914"/>
      <c r="AV69" s="914"/>
      <c r="AW69" s="914"/>
      <c r="AX69" s="914"/>
      <c r="AY69" s="915"/>
    </row>
    <row r="70" spans="1:51" ht="202.6" customHeight="1" thickBot="1" x14ac:dyDescent="0.2">
      <c r="A70" s="128"/>
      <c r="B70" s="931" t="s">
        <v>64</v>
      </c>
      <c r="C70" s="932"/>
      <c r="D70" s="2523" t="s">
        <v>1391</v>
      </c>
      <c r="E70" s="2524"/>
      <c r="F70" s="2524"/>
      <c r="G70" s="2524"/>
      <c r="H70" s="2524"/>
      <c r="I70" s="2524"/>
      <c r="J70" s="2524"/>
      <c r="K70" s="2524"/>
      <c r="L70" s="2524"/>
      <c r="M70" s="2524"/>
      <c r="N70" s="2524"/>
      <c r="O70" s="2524"/>
      <c r="P70" s="2524"/>
      <c r="Q70" s="2524"/>
      <c r="R70" s="2524"/>
      <c r="S70" s="2524"/>
      <c r="T70" s="2524"/>
      <c r="U70" s="2524"/>
      <c r="V70" s="2524"/>
      <c r="W70" s="2524"/>
      <c r="X70" s="2524"/>
      <c r="Y70" s="2524"/>
      <c r="Z70" s="2524"/>
      <c r="AA70" s="2524"/>
      <c r="AB70" s="2524"/>
      <c r="AC70" s="2524"/>
      <c r="AD70" s="2524"/>
      <c r="AE70" s="2524"/>
      <c r="AF70" s="2524"/>
      <c r="AG70" s="2524"/>
      <c r="AH70" s="2524"/>
      <c r="AI70" s="2524"/>
      <c r="AJ70" s="2524"/>
      <c r="AK70" s="2524"/>
      <c r="AL70" s="2524"/>
      <c r="AM70" s="2524"/>
      <c r="AN70" s="2524"/>
      <c r="AO70" s="2524"/>
      <c r="AP70" s="2524"/>
      <c r="AQ70" s="2524"/>
      <c r="AR70" s="2524"/>
      <c r="AS70" s="2524"/>
      <c r="AT70" s="2524"/>
      <c r="AU70" s="2524"/>
      <c r="AV70" s="2524"/>
      <c r="AW70" s="2524"/>
      <c r="AX70" s="2524"/>
      <c r="AY70" s="2525"/>
    </row>
    <row r="71" spans="1:51" ht="20.95" hidden="1" customHeight="1" x14ac:dyDescent="0.15">
      <c r="A71" s="128"/>
      <c r="B71" s="31"/>
      <c r="C71" s="32"/>
      <c r="D71" s="854" t="s">
        <v>65</v>
      </c>
      <c r="E71" s="476"/>
      <c r="F71" s="476"/>
      <c r="G71" s="476"/>
      <c r="H71" s="476"/>
      <c r="I71" s="476"/>
      <c r="J71" s="476"/>
      <c r="K71" s="476"/>
      <c r="L71" s="476"/>
      <c r="M71" s="476"/>
      <c r="N71" s="476"/>
      <c r="O71" s="476"/>
      <c r="P71" s="476"/>
      <c r="Q71" s="476"/>
      <c r="R71" s="476"/>
      <c r="S71" s="476"/>
      <c r="T71" s="476"/>
      <c r="U71" s="476"/>
      <c r="V71" s="476"/>
      <c r="W71" s="476"/>
      <c r="X71" s="476"/>
      <c r="Y71" s="476"/>
      <c r="Z71" s="476"/>
      <c r="AA71" s="476"/>
      <c r="AB71" s="476"/>
      <c r="AC71" s="476"/>
      <c r="AD71" s="476"/>
      <c r="AE71" s="476"/>
      <c r="AF71" s="476"/>
      <c r="AG71" s="476"/>
      <c r="AH71" s="476"/>
      <c r="AI71" s="476"/>
      <c r="AJ71" s="476"/>
      <c r="AK71" s="476"/>
      <c r="AL71" s="476"/>
      <c r="AM71" s="476"/>
      <c r="AN71" s="476"/>
      <c r="AO71" s="476"/>
      <c r="AP71" s="476"/>
      <c r="AQ71" s="476"/>
      <c r="AR71" s="476"/>
      <c r="AS71" s="476"/>
      <c r="AT71" s="476"/>
      <c r="AU71" s="476"/>
      <c r="AV71" s="476"/>
      <c r="AW71" s="476"/>
      <c r="AX71" s="476"/>
      <c r="AY71" s="855"/>
    </row>
    <row r="72" spans="1:51" ht="97.55" hidden="1" customHeight="1" x14ac:dyDescent="0.15">
      <c r="A72" s="128"/>
      <c r="B72" s="31"/>
      <c r="C72" s="32"/>
      <c r="D72" s="960" t="s">
        <v>66</v>
      </c>
      <c r="E72" s="961"/>
      <c r="F72" s="961"/>
      <c r="G72" s="961"/>
      <c r="H72" s="961"/>
      <c r="I72" s="961"/>
      <c r="J72" s="961"/>
      <c r="K72" s="961"/>
      <c r="L72" s="961"/>
      <c r="M72" s="961"/>
      <c r="N72" s="961"/>
      <c r="O72" s="961"/>
      <c r="P72" s="961"/>
      <c r="Q72" s="961"/>
      <c r="R72" s="961"/>
      <c r="S72" s="961"/>
      <c r="T72" s="961"/>
      <c r="U72" s="961"/>
      <c r="V72" s="961"/>
      <c r="W72" s="961"/>
      <c r="X72" s="961"/>
      <c r="Y72" s="961"/>
      <c r="Z72" s="961"/>
      <c r="AA72" s="961"/>
      <c r="AB72" s="961"/>
      <c r="AC72" s="961"/>
      <c r="AD72" s="961"/>
      <c r="AE72" s="961"/>
      <c r="AF72" s="961"/>
      <c r="AG72" s="961"/>
      <c r="AH72" s="961"/>
      <c r="AI72" s="961"/>
      <c r="AJ72" s="961"/>
      <c r="AK72" s="961"/>
      <c r="AL72" s="961"/>
      <c r="AM72" s="961"/>
      <c r="AN72" s="961"/>
      <c r="AO72" s="961"/>
      <c r="AP72" s="961"/>
      <c r="AQ72" s="961"/>
      <c r="AR72" s="961"/>
      <c r="AS72" s="961"/>
      <c r="AT72" s="961"/>
      <c r="AU72" s="961"/>
      <c r="AV72" s="961"/>
      <c r="AW72" s="961"/>
      <c r="AX72" s="961"/>
      <c r="AY72" s="962"/>
    </row>
    <row r="73" spans="1:51" ht="119.8" hidden="1" customHeight="1" x14ac:dyDescent="0.15">
      <c r="A73" s="128"/>
      <c r="B73" s="31"/>
      <c r="C73" s="32"/>
      <c r="D73" s="963" t="s">
        <v>67</v>
      </c>
      <c r="E73" s="964"/>
      <c r="F73" s="964"/>
      <c r="G73" s="964"/>
      <c r="H73" s="964"/>
      <c r="I73" s="964"/>
      <c r="J73" s="964"/>
      <c r="K73" s="964"/>
      <c r="L73" s="964"/>
      <c r="M73" s="964"/>
      <c r="N73" s="964"/>
      <c r="O73" s="964"/>
      <c r="P73" s="964"/>
      <c r="Q73" s="964"/>
      <c r="R73" s="964"/>
      <c r="S73" s="964"/>
      <c r="T73" s="964"/>
      <c r="U73" s="964"/>
      <c r="V73" s="964"/>
      <c r="W73" s="964"/>
      <c r="X73" s="964"/>
      <c r="Y73" s="964"/>
      <c r="Z73" s="964"/>
      <c r="AA73" s="964"/>
      <c r="AB73" s="964"/>
      <c r="AC73" s="964"/>
      <c r="AD73" s="964"/>
      <c r="AE73" s="964"/>
      <c r="AF73" s="964"/>
      <c r="AG73" s="964"/>
      <c r="AH73" s="964"/>
      <c r="AI73" s="964"/>
      <c r="AJ73" s="964"/>
      <c r="AK73" s="964"/>
      <c r="AL73" s="964"/>
      <c r="AM73" s="964"/>
      <c r="AN73" s="964"/>
      <c r="AO73" s="964"/>
      <c r="AP73" s="964"/>
      <c r="AQ73" s="964"/>
      <c r="AR73" s="964"/>
      <c r="AS73" s="964"/>
      <c r="AT73" s="964"/>
      <c r="AU73" s="964"/>
      <c r="AV73" s="964"/>
      <c r="AW73" s="964"/>
      <c r="AX73" s="964"/>
      <c r="AY73" s="965"/>
    </row>
    <row r="74" spans="1:51" ht="20.95" customHeight="1" x14ac:dyDescent="0.15">
      <c r="A74" s="128"/>
      <c r="B74" s="475" t="s">
        <v>68</v>
      </c>
      <c r="C74" s="476"/>
      <c r="D74" s="476"/>
      <c r="E74" s="476"/>
      <c r="F74" s="476"/>
      <c r="G74" s="476"/>
      <c r="H74" s="476"/>
      <c r="I74" s="476"/>
      <c r="J74" s="476"/>
      <c r="K74" s="476"/>
      <c r="L74" s="476"/>
      <c r="M74" s="476"/>
      <c r="N74" s="476"/>
      <c r="O74" s="476"/>
      <c r="P74" s="476"/>
      <c r="Q74" s="476"/>
      <c r="R74" s="476"/>
      <c r="S74" s="476"/>
      <c r="T74" s="476"/>
      <c r="U74" s="476"/>
      <c r="V74" s="476"/>
      <c r="W74" s="476"/>
      <c r="X74" s="476"/>
      <c r="Y74" s="476"/>
      <c r="Z74" s="476"/>
      <c r="AA74" s="476"/>
      <c r="AB74" s="476"/>
      <c r="AC74" s="476"/>
      <c r="AD74" s="476"/>
      <c r="AE74" s="476"/>
      <c r="AF74" s="476"/>
      <c r="AG74" s="476"/>
      <c r="AH74" s="476"/>
      <c r="AI74" s="476"/>
      <c r="AJ74" s="476"/>
      <c r="AK74" s="476"/>
      <c r="AL74" s="476"/>
      <c r="AM74" s="476"/>
      <c r="AN74" s="476"/>
      <c r="AO74" s="476"/>
      <c r="AP74" s="476"/>
      <c r="AQ74" s="476"/>
      <c r="AR74" s="476"/>
      <c r="AS74" s="476"/>
      <c r="AT74" s="476"/>
      <c r="AU74" s="476"/>
      <c r="AV74" s="476"/>
      <c r="AW74" s="476"/>
      <c r="AX74" s="476"/>
      <c r="AY74" s="855"/>
    </row>
    <row r="75" spans="1:51" ht="122.4" customHeight="1" x14ac:dyDescent="0.15">
      <c r="A75" s="129"/>
      <c r="B75" s="641" t="s">
        <v>1392</v>
      </c>
      <c r="C75" s="1381"/>
      <c r="D75" s="1381"/>
      <c r="E75" s="1381"/>
      <c r="F75" s="1382"/>
      <c r="G75" s="644" t="s">
        <v>1393</v>
      </c>
      <c r="H75" s="1384"/>
      <c r="I75" s="1384"/>
      <c r="J75" s="1384"/>
      <c r="K75" s="1384"/>
      <c r="L75" s="1384"/>
      <c r="M75" s="1384"/>
      <c r="N75" s="1384"/>
      <c r="O75" s="1384"/>
      <c r="P75" s="1384"/>
      <c r="Q75" s="1384"/>
      <c r="R75" s="1384"/>
      <c r="S75" s="1384"/>
      <c r="T75" s="1384"/>
      <c r="U75" s="1384"/>
      <c r="V75" s="1384"/>
      <c r="W75" s="1384"/>
      <c r="X75" s="1384"/>
      <c r="Y75" s="1384"/>
      <c r="Z75" s="1384"/>
      <c r="AA75" s="1384"/>
      <c r="AB75" s="1384"/>
      <c r="AC75" s="1384"/>
      <c r="AD75" s="1384"/>
      <c r="AE75" s="1384"/>
      <c r="AF75" s="1384"/>
      <c r="AG75" s="1384"/>
      <c r="AH75" s="1384"/>
      <c r="AI75" s="1384"/>
      <c r="AJ75" s="1384"/>
      <c r="AK75" s="1384"/>
      <c r="AL75" s="1384"/>
      <c r="AM75" s="1384"/>
      <c r="AN75" s="1384"/>
      <c r="AO75" s="1384"/>
      <c r="AP75" s="1384"/>
      <c r="AQ75" s="1384"/>
      <c r="AR75" s="1384"/>
      <c r="AS75" s="1384"/>
      <c r="AT75" s="1384"/>
      <c r="AU75" s="1384"/>
      <c r="AV75" s="1384"/>
      <c r="AW75" s="1384"/>
      <c r="AX75" s="1384"/>
      <c r="AY75" s="1385"/>
    </row>
    <row r="76" spans="1:51" ht="18.350000000000001" customHeight="1" x14ac:dyDescent="0.15">
      <c r="A76" s="129"/>
      <c r="B76" s="942" t="s">
        <v>69</v>
      </c>
      <c r="C76" s="943"/>
      <c r="D76" s="943"/>
      <c r="E76" s="943"/>
      <c r="F76" s="943"/>
      <c r="G76" s="943"/>
      <c r="H76" s="943"/>
      <c r="I76" s="943"/>
      <c r="J76" s="943"/>
      <c r="K76" s="943"/>
      <c r="L76" s="943"/>
      <c r="M76" s="943"/>
      <c r="N76" s="943"/>
      <c r="O76" s="943"/>
      <c r="P76" s="943"/>
      <c r="Q76" s="943"/>
      <c r="R76" s="943"/>
      <c r="S76" s="943"/>
      <c r="T76" s="943"/>
      <c r="U76" s="943"/>
      <c r="V76" s="943"/>
      <c r="W76" s="943"/>
      <c r="X76" s="943"/>
      <c r="Y76" s="943"/>
      <c r="Z76" s="943"/>
      <c r="AA76" s="943"/>
      <c r="AB76" s="943"/>
      <c r="AC76" s="943"/>
      <c r="AD76" s="943"/>
      <c r="AE76" s="943"/>
      <c r="AF76" s="943"/>
      <c r="AG76" s="943"/>
      <c r="AH76" s="943"/>
      <c r="AI76" s="943"/>
      <c r="AJ76" s="943"/>
      <c r="AK76" s="943"/>
      <c r="AL76" s="943"/>
      <c r="AM76" s="943"/>
      <c r="AN76" s="943"/>
      <c r="AO76" s="943"/>
      <c r="AP76" s="943"/>
      <c r="AQ76" s="943"/>
      <c r="AR76" s="943"/>
      <c r="AS76" s="943"/>
      <c r="AT76" s="943"/>
      <c r="AU76" s="943"/>
      <c r="AV76" s="943"/>
      <c r="AW76" s="943"/>
      <c r="AX76" s="943"/>
      <c r="AY76" s="944"/>
    </row>
    <row r="77" spans="1:51" ht="119.15" customHeight="1" thickBot="1" x14ac:dyDescent="0.2">
      <c r="A77" s="129"/>
      <c r="B77" s="1386" t="s">
        <v>128</v>
      </c>
      <c r="C77" s="651"/>
      <c r="D77" s="651"/>
      <c r="E77" s="651"/>
      <c r="F77" s="652"/>
      <c r="G77" s="644" t="s">
        <v>1394</v>
      </c>
      <c r="H77" s="1384"/>
      <c r="I77" s="1384"/>
      <c r="J77" s="1384"/>
      <c r="K77" s="1384"/>
      <c r="L77" s="1384"/>
      <c r="M77" s="1384"/>
      <c r="N77" s="1384"/>
      <c r="O77" s="1384"/>
      <c r="P77" s="1384"/>
      <c r="Q77" s="1384"/>
      <c r="R77" s="1384"/>
      <c r="S77" s="1384"/>
      <c r="T77" s="1384"/>
      <c r="U77" s="1384"/>
      <c r="V77" s="1384"/>
      <c r="W77" s="1384"/>
      <c r="X77" s="1384"/>
      <c r="Y77" s="1384"/>
      <c r="Z77" s="1384"/>
      <c r="AA77" s="1384"/>
      <c r="AB77" s="1384"/>
      <c r="AC77" s="1384"/>
      <c r="AD77" s="1384"/>
      <c r="AE77" s="1384"/>
      <c r="AF77" s="1384"/>
      <c r="AG77" s="1384"/>
      <c r="AH77" s="1384"/>
      <c r="AI77" s="1384"/>
      <c r="AJ77" s="1384"/>
      <c r="AK77" s="1384"/>
      <c r="AL77" s="1384"/>
      <c r="AM77" s="1384"/>
      <c r="AN77" s="1384"/>
      <c r="AO77" s="1384"/>
      <c r="AP77" s="1384"/>
      <c r="AQ77" s="1384"/>
      <c r="AR77" s="1384"/>
      <c r="AS77" s="1384"/>
      <c r="AT77" s="1384"/>
      <c r="AU77" s="1384"/>
      <c r="AV77" s="1384"/>
      <c r="AW77" s="1384"/>
      <c r="AX77" s="1384"/>
      <c r="AY77" s="1385"/>
    </row>
    <row r="78" spans="1:51" ht="19.649999999999999" customHeight="1" x14ac:dyDescent="0.15">
      <c r="A78" s="129"/>
      <c r="B78" s="951" t="s">
        <v>70</v>
      </c>
      <c r="C78" s="952"/>
      <c r="D78" s="952"/>
      <c r="E78" s="952"/>
      <c r="F78" s="952"/>
      <c r="G78" s="952"/>
      <c r="H78" s="952"/>
      <c r="I78" s="952"/>
      <c r="J78" s="952"/>
      <c r="K78" s="952"/>
      <c r="L78" s="952"/>
      <c r="M78" s="952"/>
      <c r="N78" s="952"/>
      <c r="O78" s="952"/>
      <c r="P78" s="952"/>
      <c r="Q78" s="952"/>
      <c r="R78" s="952"/>
      <c r="S78" s="952"/>
      <c r="T78" s="952"/>
      <c r="U78" s="952"/>
      <c r="V78" s="952"/>
      <c r="W78" s="952"/>
      <c r="X78" s="952"/>
      <c r="Y78" s="952"/>
      <c r="Z78" s="952"/>
      <c r="AA78" s="952"/>
      <c r="AB78" s="952"/>
      <c r="AC78" s="952"/>
      <c r="AD78" s="952"/>
      <c r="AE78" s="952"/>
      <c r="AF78" s="952"/>
      <c r="AG78" s="952"/>
      <c r="AH78" s="952"/>
      <c r="AI78" s="952"/>
      <c r="AJ78" s="952"/>
      <c r="AK78" s="952"/>
      <c r="AL78" s="952"/>
      <c r="AM78" s="952"/>
      <c r="AN78" s="952"/>
      <c r="AO78" s="952"/>
      <c r="AP78" s="952"/>
      <c r="AQ78" s="952"/>
      <c r="AR78" s="952"/>
      <c r="AS78" s="952"/>
      <c r="AT78" s="952"/>
      <c r="AU78" s="952"/>
      <c r="AV78" s="952"/>
      <c r="AW78" s="952"/>
      <c r="AX78" s="952"/>
      <c r="AY78" s="953"/>
    </row>
    <row r="79" spans="1:51" ht="124.55" customHeight="1" thickBot="1" x14ac:dyDescent="0.2">
      <c r="A79" s="129"/>
      <c r="B79" s="2517" t="s">
        <v>1395</v>
      </c>
      <c r="C79" s="2518"/>
      <c r="D79" s="2518"/>
      <c r="E79" s="2518"/>
      <c r="F79" s="2518"/>
      <c r="G79" s="2518"/>
      <c r="H79" s="2518"/>
      <c r="I79" s="2518"/>
      <c r="J79" s="2518"/>
      <c r="K79" s="2518"/>
      <c r="L79" s="2518"/>
      <c r="M79" s="2518"/>
      <c r="N79" s="2518"/>
      <c r="O79" s="2518"/>
      <c r="P79" s="2518"/>
      <c r="Q79" s="2518"/>
      <c r="R79" s="2518"/>
      <c r="S79" s="2518"/>
      <c r="T79" s="2518"/>
      <c r="U79" s="2518"/>
      <c r="V79" s="2518"/>
      <c r="W79" s="2518"/>
      <c r="X79" s="2518"/>
      <c r="Y79" s="2518"/>
      <c r="Z79" s="2518"/>
      <c r="AA79" s="2518"/>
      <c r="AB79" s="2518"/>
      <c r="AC79" s="2518"/>
      <c r="AD79" s="2518"/>
      <c r="AE79" s="2518"/>
      <c r="AF79" s="2518"/>
      <c r="AG79" s="2518"/>
      <c r="AH79" s="2518"/>
      <c r="AI79" s="2518"/>
      <c r="AJ79" s="2518"/>
      <c r="AK79" s="2518"/>
      <c r="AL79" s="2518"/>
      <c r="AM79" s="2518"/>
      <c r="AN79" s="2518"/>
      <c r="AO79" s="2518"/>
      <c r="AP79" s="2518"/>
      <c r="AQ79" s="2518"/>
      <c r="AR79" s="2518"/>
      <c r="AS79" s="2518"/>
      <c r="AT79" s="2518"/>
      <c r="AU79" s="2518"/>
      <c r="AV79" s="2518"/>
      <c r="AW79" s="2518"/>
      <c r="AX79" s="2518"/>
      <c r="AY79" s="2519"/>
    </row>
    <row r="80" spans="1:51" ht="19.649999999999999" customHeight="1" x14ac:dyDescent="0.15">
      <c r="A80" s="129"/>
      <c r="B80" s="957" t="s">
        <v>71</v>
      </c>
      <c r="C80" s="958"/>
      <c r="D80" s="958"/>
      <c r="E80" s="958"/>
      <c r="F80" s="958"/>
      <c r="G80" s="958"/>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c r="AL80" s="958"/>
      <c r="AM80" s="958"/>
      <c r="AN80" s="958"/>
      <c r="AO80" s="958"/>
      <c r="AP80" s="958"/>
      <c r="AQ80" s="958"/>
      <c r="AR80" s="958"/>
      <c r="AS80" s="958"/>
      <c r="AT80" s="958"/>
      <c r="AU80" s="958"/>
      <c r="AV80" s="958"/>
      <c r="AW80" s="958"/>
      <c r="AX80" s="958"/>
      <c r="AY80" s="959"/>
    </row>
    <row r="81" spans="1:51" ht="20" customHeight="1" x14ac:dyDescent="0.15">
      <c r="A81" s="129"/>
      <c r="B81" s="130" t="s">
        <v>72</v>
      </c>
      <c r="C81" s="131"/>
      <c r="D81" s="131"/>
      <c r="E81" s="131"/>
      <c r="F81" s="131"/>
      <c r="G81" s="131"/>
      <c r="H81" s="131"/>
      <c r="I81" s="131"/>
      <c r="J81" s="131"/>
      <c r="K81" s="131"/>
      <c r="L81" s="132"/>
      <c r="M81" s="972" t="s">
        <v>964</v>
      </c>
      <c r="N81" s="973"/>
      <c r="O81" s="973"/>
      <c r="P81" s="973"/>
      <c r="Q81" s="973"/>
      <c r="R81" s="973"/>
      <c r="S81" s="973"/>
      <c r="T81" s="973"/>
      <c r="U81" s="973"/>
      <c r="V81" s="973"/>
      <c r="W81" s="973"/>
      <c r="X81" s="973"/>
      <c r="Y81" s="973"/>
      <c r="Z81" s="973"/>
      <c r="AA81" s="974"/>
      <c r="AB81" s="131" t="s">
        <v>73</v>
      </c>
      <c r="AC81" s="131"/>
      <c r="AD81" s="131"/>
      <c r="AE81" s="131"/>
      <c r="AF81" s="131"/>
      <c r="AG81" s="131"/>
      <c r="AH81" s="131"/>
      <c r="AI81" s="131"/>
      <c r="AJ81" s="131"/>
      <c r="AK81" s="132"/>
      <c r="AL81" s="972" t="s">
        <v>964</v>
      </c>
      <c r="AM81" s="973"/>
      <c r="AN81" s="973"/>
      <c r="AO81" s="973"/>
      <c r="AP81" s="973"/>
      <c r="AQ81" s="973"/>
      <c r="AR81" s="973"/>
      <c r="AS81" s="973"/>
      <c r="AT81" s="973"/>
      <c r="AU81" s="973"/>
      <c r="AV81" s="973"/>
      <c r="AW81" s="973"/>
      <c r="AX81" s="973"/>
      <c r="AY81" s="975"/>
    </row>
    <row r="82" spans="1:51" ht="2.95" customHeight="1" x14ac:dyDescent="0.15">
      <c r="A82" s="128"/>
      <c r="B82" s="25"/>
      <c r="C82" s="25"/>
      <c r="D82" s="133"/>
      <c r="E82" s="133"/>
      <c r="F82" s="133"/>
      <c r="G82" s="133"/>
      <c r="H82" s="133"/>
      <c r="I82" s="133"/>
      <c r="J82" s="133"/>
      <c r="K82" s="133"/>
      <c r="L82" s="133"/>
      <c r="M82" s="133"/>
      <c r="N82" s="133"/>
      <c r="O82" s="133"/>
      <c r="P82" s="133"/>
      <c r="Q82" s="133"/>
      <c r="R82" s="133"/>
      <c r="S82" s="133"/>
      <c r="T82" s="133"/>
      <c r="U82" s="133"/>
      <c r="V82" s="133"/>
      <c r="W82" s="133"/>
      <c r="X82" s="133"/>
      <c r="Y82" s="133"/>
      <c r="Z82" s="133"/>
      <c r="AA82" s="133"/>
      <c r="AB82" s="133"/>
      <c r="AC82" s="133"/>
      <c r="AD82" s="133"/>
      <c r="AE82" s="133"/>
      <c r="AF82" s="133"/>
      <c r="AG82" s="133"/>
      <c r="AH82" s="133"/>
      <c r="AI82" s="133"/>
      <c r="AJ82" s="133"/>
      <c r="AK82" s="133"/>
      <c r="AL82" s="133"/>
      <c r="AM82" s="133"/>
      <c r="AN82" s="133"/>
      <c r="AO82" s="133"/>
      <c r="AP82" s="133"/>
      <c r="AQ82" s="133"/>
      <c r="AR82" s="133"/>
      <c r="AS82" s="133"/>
      <c r="AT82" s="133"/>
      <c r="AU82" s="133"/>
      <c r="AV82" s="133"/>
      <c r="AW82" s="133"/>
      <c r="AX82" s="133"/>
      <c r="AY82" s="133"/>
    </row>
    <row r="83" spans="1:51" ht="2.95" customHeight="1" thickBot="1" x14ac:dyDescent="0.2">
      <c r="A83" s="128"/>
      <c r="B83" s="27"/>
      <c r="C83" s="27"/>
      <c r="D83" s="134"/>
      <c r="E83" s="134"/>
      <c r="F83" s="134"/>
      <c r="G83" s="134"/>
      <c r="H83" s="134"/>
      <c r="I83" s="134"/>
      <c r="J83" s="134"/>
      <c r="K83" s="134"/>
      <c r="L83" s="134"/>
      <c r="M83" s="134"/>
      <c r="N83" s="134"/>
      <c r="O83" s="134"/>
      <c r="P83" s="134"/>
      <c r="Q83" s="134"/>
      <c r="R83" s="134"/>
      <c r="S83" s="134"/>
      <c r="T83" s="134"/>
      <c r="U83" s="134"/>
      <c r="V83" s="134"/>
      <c r="W83" s="134"/>
      <c r="X83" s="134"/>
      <c r="Y83" s="134"/>
      <c r="Z83" s="134"/>
      <c r="AA83" s="134"/>
      <c r="AB83" s="134"/>
      <c r="AC83" s="134"/>
      <c r="AD83" s="134"/>
      <c r="AE83" s="134"/>
      <c r="AF83" s="134"/>
      <c r="AG83" s="134"/>
      <c r="AH83" s="134"/>
      <c r="AI83" s="134"/>
      <c r="AJ83" s="134"/>
      <c r="AK83" s="134"/>
      <c r="AL83" s="134"/>
      <c r="AM83" s="134"/>
      <c r="AN83" s="134"/>
      <c r="AO83" s="134"/>
      <c r="AP83" s="134"/>
      <c r="AQ83" s="134"/>
      <c r="AR83" s="134"/>
      <c r="AS83" s="134"/>
      <c r="AT83" s="134"/>
      <c r="AU83" s="134"/>
      <c r="AV83" s="134"/>
      <c r="AW83" s="134"/>
      <c r="AX83" s="134"/>
      <c r="AY83" s="134"/>
    </row>
    <row r="84" spans="1:51" ht="385.55" customHeight="1" x14ac:dyDescent="0.15">
      <c r="A84" s="129"/>
      <c r="B84" s="976" t="s">
        <v>849</v>
      </c>
      <c r="C84" s="977"/>
      <c r="D84" s="977"/>
      <c r="E84" s="977"/>
      <c r="F84" s="977"/>
      <c r="G84" s="978"/>
      <c r="H84" s="135" t="s">
        <v>75</v>
      </c>
      <c r="I84" s="136"/>
      <c r="J84" s="136"/>
      <c r="K84" s="136"/>
      <c r="L84" s="136"/>
      <c r="M84" s="136"/>
      <c r="N84" s="136"/>
      <c r="O84" s="136"/>
      <c r="P84" s="136"/>
      <c r="Q84" s="136"/>
      <c r="R84" s="136"/>
      <c r="S84" s="136"/>
      <c r="T84" s="136"/>
      <c r="U84" s="136"/>
      <c r="V84" s="136"/>
      <c r="W84" s="136"/>
      <c r="X84" s="136"/>
      <c r="Y84" s="136"/>
      <c r="Z84" s="136"/>
      <c r="AA84" s="136"/>
      <c r="AB84" s="136"/>
      <c r="AC84" s="136"/>
      <c r="AD84" s="136"/>
      <c r="AE84" s="136"/>
      <c r="AF84" s="136"/>
      <c r="AG84" s="136"/>
      <c r="AH84" s="136"/>
      <c r="AI84" s="136"/>
      <c r="AJ84" s="136"/>
      <c r="AK84" s="136"/>
      <c r="AL84" s="136"/>
      <c r="AM84" s="136"/>
      <c r="AN84" s="136"/>
      <c r="AO84" s="136"/>
      <c r="AP84" s="136"/>
      <c r="AQ84" s="136"/>
      <c r="AR84" s="136"/>
      <c r="AS84" s="136"/>
      <c r="AT84" s="136"/>
      <c r="AU84" s="136"/>
      <c r="AV84" s="136"/>
      <c r="AW84" s="136"/>
      <c r="AX84" s="136"/>
      <c r="AY84" s="137"/>
    </row>
    <row r="85" spans="1:51" ht="348.9" customHeight="1" x14ac:dyDescent="0.15">
      <c r="B85" s="377"/>
      <c r="C85" s="378"/>
      <c r="D85" s="378"/>
      <c r="E85" s="378"/>
      <c r="F85" s="378"/>
      <c r="G85" s="379"/>
      <c r="H85" s="138"/>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40"/>
    </row>
    <row r="86" spans="1:51" ht="324" customHeight="1" thickBot="1" x14ac:dyDescent="0.2">
      <c r="B86" s="377"/>
      <c r="C86" s="378"/>
      <c r="D86" s="378"/>
      <c r="E86" s="378"/>
      <c r="F86" s="378"/>
      <c r="G86" s="379"/>
      <c r="H86" s="138"/>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40"/>
    </row>
    <row r="87" spans="1:51" ht="2.95" customHeight="1" x14ac:dyDescent="0.15">
      <c r="B87" s="141"/>
      <c r="C87" s="141"/>
      <c r="D87" s="141"/>
      <c r="E87" s="141"/>
      <c r="F87" s="141"/>
      <c r="G87" s="141"/>
      <c r="H87" s="136"/>
      <c r="I87" s="136"/>
      <c r="J87" s="136"/>
      <c r="K87" s="136"/>
      <c r="L87" s="136"/>
      <c r="M87" s="136"/>
      <c r="N87" s="136"/>
      <c r="O87" s="136"/>
      <c r="P87" s="136"/>
      <c r="Q87" s="136"/>
      <c r="R87" s="136"/>
      <c r="S87" s="136"/>
      <c r="T87" s="136"/>
      <c r="U87" s="136"/>
      <c r="V87" s="136"/>
      <c r="W87" s="136"/>
      <c r="X87" s="136"/>
      <c r="Y87" s="136"/>
      <c r="Z87" s="136"/>
      <c r="AA87" s="136"/>
      <c r="AB87" s="136"/>
      <c r="AC87" s="136"/>
      <c r="AD87" s="136"/>
      <c r="AE87" s="136"/>
      <c r="AF87" s="136"/>
      <c r="AG87" s="136"/>
      <c r="AH87" s="136"/>
      <c r="AI87" s="136"/>
      <c r="AJ87" s="136"/>
      <c r="AK87" s="136"/>
      <c r="AL87" s="136"/>
      <c r="AM87" s="136"/>
      <c r="AN87" s="136"/>
      <c r="AO87" s="136"/>
      <c r="AP87" s="136"/>
      <c r="AQ87" s="136"/>
      <c r="AR87" s="136"/>
      <c r="AS87" s="136"/>
      <c r="AT87" s="136"/>
      <c r="AU87" s="136"/>
      <c r="AV87" s="136"/>
      <c r="AW87" s="136"/>
      <c r="AX87" s="136"/>
      <c r="AY87" s="136"/>
    </row>
    <row r="88" spans="1:51" ht="2.95" customHeight="1" thickBot="1" x14ac:dyDescent="0.2">
      <c r="B88" s="142"/>
      <c r="C88" s="142"/>
      <c r="D88" s="142"/>
      <c r="E88" s="142"/>
      <c r="F88" s="142"/>
      <c r="G88" s="142"/>
      <c r="H88" s="143"/>
      <c r="I88" s="143"/>
      <c r="J88" s="143"/>
      <c r="K88" s="143"/>
      <c r="L88" s="143"/>
      <c r="M88" s="143"/>
      <c r="N88" s="143"/>
      <c r="O88" s="143"/>
      <c r="P88" s="143"/>
      <c r="Q88" s="143"/>
      <c r="R88" s="143"/>
      <c r="S88" s="143"/>
      <c r="T88" s="143"/>
      <c r="U88" s="143"/>
      <c r="V88" s="143"/>
      <c r="W88" s="143"/>
      <c r="X88" s="143"/>
      <c r="Y88" s="143"/>
      <c r="Z88" s="143"/>
      <c r="AA88" s="143"/>
      <c r="AB88" s="143"/>
      <c r="AC88" s="143"/>
      <c r="AD88" s="143"/>
      <c r="AE88" s="143"/>
      <c r="AF88" s="143"/>
      <c r="AG88" s="143"/>
      <c r="AH88" s="143"/>
      <c r="AI88" s="143"/>
      <c r="AJ88" s="143"/>
      <c r="AK88" s="143"/>
      <c r="AL88" s="143"/>
      <c r="AM88" s="143"/>
      <c r="AN88" s="143"/>
      <c r="AO88" s="143"/>
      <c r="AP88" s="143"/>
      <c r="AQ88" s="143"/>
      <c r="AR88" s="143"/>
      <c r="AS88" s="143"/>
      <c r="AT88" s="143"/>
      <c r="AU88" s="143"/>
      <c r="AV88" s="143"/>
      <c r="AW88" s="143"/>
      <c r="AX88" s="143"/>
      <c r="AY88" s="143"/>
    </row>
    <row r="89" spans="1:51" ht="24.75" customHeight="1" x14ac:dyDescent="0.15">
      <c r="B89" s="472" t="s">
        <v>850</v>
      </c>
      <c r="C89" s="473"/>
      <c r="D89" s="473"/>
      <c r="E89" s="473"/>
      <c r="F89" s="473"/>
      <c r="G89" s="474"/>
      <c r="H89" s="982" t="s">
        <v>1396</v>
      </c>
      <c r="I89" s="983"/>
      <c r="J89" s="983"/>
      <c r="K89" s="983"/>
      <c r="L89" s="983"/>
      <c r="M89" s="983"/>
      <c r="N89" s="983"/>
      <c r="O89" s="983"/>
      <c r="P89" s="983"/>
      <c r="Q89" s="983"/>
      <c r="R89" s="983"/>
      <c r="S89" s="983"/>
      <c r="T89" s="983"/>
      <c r="U89" s="983"/>
      <c r="V89" s="983"/>
      <c r="W89" s="983"/>
      <c r="X89" s="983"/>
      <c r="Y89" s="983"/>
      <c r="Z89" s="983"/>
      <c r="AA89" s="983"/>
      <c r="AB89" s="983"/>
      <c r="AC89" s="984"/>
      <c r="AD89" s="1022" t="s">
        <v>1397</v>
      </c>
      <c r="AE89" s="2545"/>
      <c r="AF89" s="2545"/>
      <c r="AG89" s="2545"/>
      <c r="AH89" s="2545"/>
      <c r="AI89" s="2545"/>
      <c r="AJ89" s="2545"/>
      <c r="AK89" s="2545"/>
      <c r="AL89" s="2545"/>
      <c r="AM89" s="2545"/>
      <c r="AN89" s="2545"/>
      <c r="AO89" s="2545"/>
      <c r="AP89" s="2545"/>
      <c r="AQ89" s="2545"/>
      <c r="AR89" s="2545"/>
      <c r="AS89" s="2545"/>
      <c r="AT89" s="2545"/>
      <c r="AU89" s="2545"/>
      <c r="AV89" s="2545"/>
      <c r="AW89" s="2545"/>
      <c r="AX89" s="2545"/>
      <c r="AY89" s="2546"/>
    </row>
    <row r="90" spans="1:51" ht="24.75" customHeight="1" x14ac:dyDescent="0.15">
      <c r="B90" s="472"/>
      <c r="C90" s="473"/>
      <c r="D90" s="473"/>
      <c r="E90" s="473"/>
      <c r="F90" s="473"/>
      <c r="G90" s="474"/>
      <c r="H90" s="986" t="s">
        <v>37</v>
      </c>
      <c r="I90" s="821"/>
      <c r="J90" s="821"/>
      <c r="K90" s="821"/>
      <c r="L90" s="821"/>
      <c r="M90" s="987" t="s">
        <v>76</v>
      </c>
      <c r="N90" s="541"/>
      <c r="O90" s="541"/>
      <c r="P90" s="541"/>
      <c r="Q90" s="541"/>
      <c r="R90" s="541"/>
      <c r="S90" s="541"/>
      <c r="T90" s="541"/>
      <c r="U90" s="541"/>
      <c r="V90" s="541"/>
      <c r="W90" s="541"/>
      <c r="X90" s="541"/>
      <c r="Y90" s="542"/>
      <c r="Z90" s="988" t="s">
        <v>77</v>
      </c>
      <c r="AA90" s="989"/>
      <c r="AB90" s="989"/>
      <c r="AC90" s="990"/>
      <c r="AD90" s="986" t="s">
        <v>37</v>
      </c>
      <c r="AE90" s="464"/>
      <c r="AF90" s="464"/>
      <c r="AG90" s="464"/>
      <c r="AH90" s="464"/>
      <c r="AI90" s="820" t="s">
        <v>76</v>
      </c>
      <c r="AJ90" s="464"/>
      <c r="AK90" s="464"/>
      <c r="AL90" s="464"/>
      <c r="AM90" s="464"/>
      <c r="AN90" s="464"/>
      <c r="AO90" s="464"/>
      <c r="AP90" s="464"/>
      <c r="AQ90" s="464"/>
      <c r="AR90" s="464"/>
      <c r="AS90" s="464"/>
      <c r="AT90" s="464"/>
      <c r="AU90" s="465"/>
      <c r="AV90" s="2528" t="s">
        <v>77</v>
      </c>
      <c r="AW90" s="2529"/>
      <c r="AX90" s="2529"/>
      <c r="AY90" s="2530"/>
    </row>
    <row r="91" spans="1:51" ht="24.75" customHeight="1" x14ac:dyDescent="0.15">
      <c r="B91" s="472"/>
      <c r="C91" s="473"/>
      <c r="D91" s="473"/>
      <c r="E91" s="473"/>
      <c r="F91" s="473"/>
      <c r="G91" s="474"/>
      <c r="H91" s="881" t="s">
        <v>1398</v>
      </c>
      <c r="I91" s="1010"/>
      <c r="J91" s="1010"/>
      <c r="K91" s="1010"/>
      <c r="L91" s="1011"/>
      <c r="M91" s="2531" t="s">
        <v>1399</v>
      </c>
      <c r="N91" s="526"/>
      <c r="O91" s="526"/>
      <c r="P91" s="526"/>
      <c r="Q91" s="526"/>
      <c r="R91" s="526"/>
      <c r="S91" s="526"/>
      <c r="T91" s="526"/>
      <c r="U91" s="526"/>
      <c r="V91" s="526"/>
      <c r="W91" s="526"/>
      <c r="X91" s="526"/>
      <c r="Y91" s="2532"/>
      <c r="Z91" s="2533">
        <v>10250</v>
      </c>
      <c r="AA91" s="2534"/>
      <c r="AB91" s="2534"/>
      <c r="AC91" s="2535"/>
      <c r="AD91" s="2536" t="s">
        <v>1400</v>
      </c>
      <c r="AE91" s="2537"/>
      <c r="AF91" s="2537"/>
      <c r="AG91" s="2537"/>
      <c r="AH91" s="2538"/>
      <c r="AI91" s="2539" t="s">
        <v>1401</v>
      </c>
      <c r="AJ91" s="2540"/>
      <c r="AK91" s="2540"/>
      <c r="AL91" s="2540"/>
      <c r="AM91" s="2540"/>
      <c r="AN91" s="2540"/>
      <c r="AO91" s="2540"/>
      <c r="AP91" s="2540"/>
      <c r="AQ91" s="2540"/>
      <c r="AR91" s="2540"/>
      <c r="AS91" s="2540"/>
      <c r="AT91" s="2540"/>
      <c r="AU91" s="2541"/>
      <c r="AV91" s="2542">
        <v>4603</v>
      </c>
      <c r="AW91" s="2543"/>
      <c r="AX91" s="2543"/>
      <c r="AY91" s="2544"/>
    </row>
    <row r="92" spans="1:51" ht="24.75" customHeight="1" x14ac:dyDescent="0.15">
      <c r="B92" s="472"/>
      <c r="C92" s="473"/>
      <c r="D92" s="473"/>
      <c r="E92" s="473"/>
      <c r="F92" s="473"/>
      <c r="G92" s="474"/>
      <c r="H92" s="916" t="s">
        <v>1402</v>
      </c>
      <c r="I92" s="917"/>
      <c r="J92" s="917"/>
      <c r="K92" s="917"/>
      <c r="L92" s="918"/>
      <c r="M92" s="998" t="s">
        <v>1403</v>
      </c>
      <c r="N92" s="999"/>
      <c r="O92" s="999"/>
      <c r="P92" s="999"/>
      <c r="Q92" s="999"/>
      <c r="R92" s="999"/>
      <c r="S92" s="999"/>
      <c r="T92" s="999"/>
      <c r="U92" s="999"/>
      <c r="V92" s="999"/>
      <c r="W92" s="999"/>
      <c r="X92" s="999"/>
      <c r="Y92" s="1000"/>
      <c r="Z92" s="995">
        <v>7776</v>
      </c>
      <c r="AA92" s="996"/>
      <c r="AB92" s="996"/>
      <c r="AC92" s="2550"/>
      <c r="AD92" s="2551" t="s">
        <v>1404</v>
      </c>
      <c r="AE92" s="2552"/>
      <c r="AF92" s="2552"/>
      <c r="AG92" s="2552"/>
      <c r="AH92" s="2553"/>
      <c r="AI92" s="2554" t="s">
        <v>1405</v>
      </c>
      <c r="AJ92" s="2555"/>
      <c r="AK92" s="2555"/>
      <c r="AL92" s="2555"/>
      <c r="AM92" s="2555"/>
      <c r="AN92" s="2555"/>
      <c r="AO92" s="2555"/>
      <c r="AP92" s="2555"/>
      <c r="AQ92" s="2555"/>
      <c r="AR92" s="2555"/>
      <c r="AS92" s="2555"/>
      <c r="AT92" s="2555"/>
      <c r="AU92" s="2556"/>
      <c r="AV92" s="2557">
        <v>2186</v>
      </c>
      <c r="AW92" s="2558"/>
      <c r="AX92" s="2558"/>
      <c r="AY92" s="2559"/>
    </row>
    <row r="93" spans="1:51" ht="24.75" customHeight="1" x14ac:dyDescent="0.15">
      <c r="B93" s="472"/>
      <c r="C93" s="473"/>
      <c r="D93" s="473"/>
      <c r="E93" s="473"/>
      <c r="F93" s="473"/>
      <c r="G93" s="474"/>
      <c r="H93" s="916"/>
      <c r="I93" s="917"/>
      <c r="J93" s="917"/>
      <c r="K93" s="917"/>
      <c r="L93" s="918"/>
      <c r="M93" s="998"/>
      <c r="N93" s="999"/>
      <c r="O93" s="999"/>
      <c r="P93" s="999"/>
      <c r="Q93" s="999"/>
      <c r="R93" s="999"/>
      <c r="S93" s="999"/>
      <c r="T93" s="999"/>
      <c r="U93" s="999"/>
      <c r="V93" s="999"/>
      <c r="W93" s="999"/>
      <c r="X93" s="999"/>
      <c r="Y93" s="1000"/>
      <c r="Z93" s="995"/>
      <c r="AA93" s="996"/>
      <c r="AB93" s="996"/>
      <c r="AC93" s="997"/>
      <c r="AD93" s="991"/>
      <c r="AE93" s="908"/>
      <c r="AF93" s="908"/>
      <c r="AG93" s="908"/>
      <c r="AH93" s="909"/>
      <c r="AI93" s="992"/>
      <c r="AJ93" s="993"/>
      <c r="AK93" s="993"/>
      <c r="AL93" s="993"/>
      <c r="AM93" s="993"/>
      <c r="AN93" s="993"/>
      <c r="AO93" s="993"/>
      <c r="AP93" s="993"/>
      <c r="AQ93" s="993"/>
      <c r="AR93" s="993"/>
      <c r="AS93" s="993"/>
      <c r="AT93" s="993"/>
      <c r="AU93" s="994"/>
      <c r="AV93" s="2547"/>
      <c r="AW93" s="2548"/>
      <c r="AX93" s="2548"/>
      <c r="AY93" s="2549"/>
    </row>
    <row r="94" spans="1:51" ht="24.75" customHeight="1" x14ac:dyDescent="0.15">
      <c r="B94" s="472"/>
      <c r="C94" s="473"/>
      <c r="D94" s="473"/>
      <c r="E94" s="473"/>
      <c r="F94" s="473"/>
      <c r="G94" s="474"/>
      <c r="H94" s="916"/>
      <c r="I94" s="917"/>
      <c r="J94" s="917"/>
      <c r="K94" s="917"/>
      <c r="L94" s="918"/>
      <c r="M94" s="998"/>
      <c r="N94" s="999"/>
      <c r="O94" s="999"/>
      <c r="P94" s="999"/>
      <c r="Q94" s="999"/>
      <c r="R94" s="999"/>
      <c r="S94" s="999"/>
      <c r="T94" s="999"/>
      <c r="U94" s="999"/>
      <c r="V94" s="999"/>
      <c r="W94" s="999"/>
      <c r="X94" s="999"/>
      <c r="Y94" s="1000"/>
      <c r="Z94" s="995"/>
      <c r="AA94" s="996"/>
      <c r="AB94" s="996"/>
      <c r="AC94" s="997"/>
      <c r="AD94" s="991"/>
      <c r="AE94" s="908"/>
      <c r="AF94" s="908"/>
      <c r="AG94" s="908"/>
      <c r="AH94" s="909"/>
      <c r="AI94" s="992"/>
      <c r="AJ94" s="993"/>
      <c r="AK94" s="993"/>
      <c r="AL94" s="993"/>
      <c r="AM94" s="993"/>
      <c r="AN94" s="993"/>
      <c r="AO94" s="993"/>
      <c r="AP94" s="993"/>
      <c r="AQ94" s="993"/>
      <c r="AR94" s="993"/>
      <c r="AS94" s="993"/>
      <c r="AT94" s="993"/>
      <c r="AU94" s="994"/>
      <c r="AV94" s="2547"/>
      <c r="AW94" s="2548"/>
      <c r="AX94" s="2548"/>
      <c r="AY94" s="2549"/>
    </row>
    <row r="95" spans="1:51" ht="24.75" customHeight="1" x14ac:dyDescent="0.15">
      <c r="B95" s="472"/>
      <c r="C95" s="473"/>
      <c r="D95" s="473"/>
      <c r="E95" s="473"/>
      <c r="F95" s="473"/>
      <c r="G95" s="474"/>
      <c r="H95" s="916"/>
      <c r="I95" s="917"/>
      <c r="J95" s="917"/>
      <c r="K95" s="917"/>
      <c r="L95" s="918"/>
      <c r="M95" s="998"/>
      <c r="N95" s="999"/>
      <c r="O95" s="999"/>
      <c r="P95" s="999"/>
      <c r="Q95" s="999"/>
      <c r="R95" s="999"/>
      <c r="S95" s="999"/>
      <c r="T95" s="999"/>
      <c r="U95" s="999"/>
      <c r="V95" s="999"/>
      <c r="W95" s="999"/>
      <c r="X95" s="999"/>
      <c r="Y95" s="1000"/>
      <c r="Z95" s="995"/>
      <c r="AA95" s="996"/>
      <c r="AB95" s="996"/>
      <c r="AC95" s="996"/>
      <c r="AD95" s="991"/>
      <c r="AE95" s="908"/>
      <c r="AF95" s="908"/>
      <c r="AG95" s="908"/>
      <c r="AH95" s="909"/>
      <c r="AI95" s="992"/>
      <c r="AJ95" s="993"/>
      <c r="AK95" s="993"/>
      <c r="AL95" s="993"/>
      <c r="AM95" s="993"/>
      <c r="AN95" s="993"/>
      <c r="AO95" s="993"/>
      <c r="AP95" s="993"/>
      <c r="AQ95" s="993"/>
      <c r="AR95" s="993"/>
      <c r="AS95" s="993"/>
      <c r="AT95" s="993"/>
      <c r="AU95" s="994"/>
      <c r="AV95" s="2547"/>
      <c r="AW95" s="2548"/>
      <c r="AX95" s="2548"/>
      <c r="AY95" s="2549"/>
    </row>
    <row r="96" spans="1:51" ht="24.75" customHeight="1" x14ac:dyDescent="0.15">
      <c r="B96" s="472"/>
      <c r="C96" s="473"/>
      <c r="D96" s="473"/>
      <c r="E96" s="473"/>
      <c r="F96" s="473"/>
      <c r="G96" s="474"/>
      <c r="H96" s="916"/>
      <c r="I96" s="917"/>
      <c r="J96" s="917"/>
      <c r="K96" s="917"/>
      <c r="L96" s="918"/>
      <c r="M96" s="998"/>
      <c r="N96" s="999"/>
      <c r="O96" s="999"/>
      <c r="P96" s="999"/>
      <c r="Q96" s="999"/>
      <c r="R96" s="999"/>
      <c r="S96" s="999"/>
      <c r="T96" s="999"/>
      <c r="U96" s="999"/>
      <c r="V96" s="999"/>
      <c r="W96" s="999"/>
      <c r="X96" s="999"/>
      <c r="Y96" s="1000"/>
      <c r="Z96" s="995"/>
      <c r="AA96" s="996"/>
      <c r="AB96" s="996"/>
      <c r="AC96" s="996"/>
      <c r="AD96" s="991"/>
      <c r="AE96" s="908"/>
      <c r="AF96" s="908"/>
      <c r="AG96" s="908"/>
      <c r="AH96" s="909"/>
      <c r="AI96" s="992"/>
      <c r="AJ96" s="993"/>
      <c r="AK96" s="993"/>
      <c r="AL96" s="993"/>
      <c r="AM96" s="993"/>
      <c r="AN96" s="993"/>
      <c r="AO96" s="993"/>
      <c r="AP96" s="993"/>
      <c r="AQ96" s="993"/>
      <c r="AR96" s="993"/>
      <c r="AS96" s="993"/>
      <c r="AT96" s="993"/>
      <c r="AU96" s="994"/>
      <c r="AV96" s="2547"/>
      <c r="AW96" s="2548"/>
      <c r="AX96" s="2548"/>
      <c r="AY96" s="2549"/>
    </row>
    <row r="97" spans="2:51" ht="24.75" customHeight="1" x14ac:dyDescent="0.15">
      <c r="B97" s="472"/>
      <c r="C97" s="473"/>
      <c r="D97" s="473"/>
      <c r="E97" s="473"/>
      <c r="F97" s="473"/>
      <c r="G97" s="474"/>
      <c r="H97" s="916"/>
      <c r="I97" s="917"/>
      <c r="J97" s="917"/>
      <c r="K97" s="917"/>
      <c r="L97" s="918"/>
      <c r="M97" s="998"/>
      <c r="N97" s="999"/>
      <c r="O97" s="999"/>
      <c r="P97" s="999"/>
      <c r="Q97" s="999"/>
      <c r="R97" s="999"/>
      <c r="S97" s="999"/>
      <c r="T97" s="999"/>
      <c r="U97" s="999"/>
      <c r="V97" s="999"/>
      <c r="W97" s="999"/>
      <c r="X97" s="999"/>
      <c r="Y97" s="1000"/>
      <c r="Z97" s="995"/>
      <c r="AA97" s="996"/>
      <c r="AB97" s="996"/>
      <c r="AC97" s="996"/>
      <c r="AD97" s="991"/>
      <c r="AE97" s="908"/>
      <c r="AF97" s="908"/>
      <c r="AG97" s="908"/>
      <c r="AH97" s="909"/>
      <c r="AI97" s="992"/>
      <c r="AJ97" s="993"/>
      <c r="AK97" s="993"/>
      <c r="AL97" s="993"/>
      <c r="AM97" s="993"/>
      <c r="AN97" s="993"/>
      <c r="AO97" s="993"/>
      <c r="AP97" s="993"/>
      <c r="AQ97" s="993"/>
      <c r="AR97" s="993"/>
      <c r="AS97" s="993"/>
      <c r="AT97" s="993"/>
      <c r="AU97" s="994"/>
      <c r="AV97" s="2547"/>
      <c r="AW97" s="2548"/>
      <c r="AX97" s="2548"/>
      <c r="AY97" s="2549"/>
    </row>
    <row r="98" spans="2:51" ht="24.75" customHeight="1" x14ac:dyDescent="0.15">
      <c r="B98" s="472"/>
      <c r="C98" s="473"/>
      <c r="D98" s="473"/>
      <c r="E98" s="473"/>
      <c r="F98" s="473"/>
      <c r="G98" s="474"/>
      <c r="H98" s="871"/>
      <c r="I98" s="872"/>
      <c r="J98" s="872"/>
      <c r="K98" s="872"/>
      <c r="L98" s="873"/>
      <c r="M98" s="1016"/>
      <c r="N98" s="1017"/>
      <c r="O98" s="1017"/>
      <c r="P98" s="1017"/>
      <c r="Q98" s="1017"/>
      <c r="R98" s="1017"/>
      <c r="S98" s="1017"/>
      <c r="T98" s="1017"/>
      <c r="U98" s="1017"/>
      <c r="V98" s="1017"/>
      <c r="W98" s="1017"/>
      <c r="X98" s="1017"/>
      <c r="Y98" s="1018"/>
      <c r="Z98" s="1019"/>
      <c r="AA98" s="1020"/>
      <c r="AB98" s="1020"/>
      <c r="AC98" s="1020"/>
      <c r="AD98" s="2569"/>
      <c r="AE98" s="929"/>
      <c r="AF98" s="929"/>
      <c r="AG98" s="929"/>
      <c r="AH98" s="930"/>
      <c r="AI98" s="2570"/>
      <c r="AJ98" s="2571"/>
      <c r="AK98" s="2571"/>
      <c r="AL98" s="2571"/>
      <c r="AM98" s="2571"/>
      <c r="AN98" s="2571"/>
      <c r="AO98" s="2571"/>
      <c r="AP98" s="2571"/>
      <c r="AQ98" s="2571"/>
      <c r="AR98" s="2571"/>
      <c r="AS98" s="2571"/>
      <c r="AT98" s="2571"/>
      <c r="AU98" s="2572"/>
      <c r="AV98" s="2573"/>
      <c r="AW98" s="2574"/>
      <c r="AX98" s="2574"/>
      <c r="AY98" s="2575"/>
    </row>
    <row r="99" spans="2:51" ht="24.75" customHeight="1" x14ac:dyDescent="0.15">
      <c r="B99" s="472"/>
      <c r="C99" s="473"/>
      <c r="D99" s="473"/>
      <c r="E99" s="473"/>
      <c r="F99" s="473"/>
      <c r="G99" s="474"/>
      <c r="H99" s="1026" t="s">
        <v>21</v>
      </c>
      <c r="I99" s="541"/>
      <c r="J99" s="541"/>
      <c r="K99" s="541"/>
      <c r="L99" s="541"/>
      <c r="M99" s="1027"/>
      <c r="N99" s="1028"/>
      <c r="O99" s="1028"/>
      <c r="P99" s="1028"/>
      <c r="Q99" s="1028"/>
      <c r="R99" s="1028"/>
      <c r="S99" s="1028"/>
      <c r="T99" s="1028"/>
      <c r="U99" s="1028"/>
      <c r="V99" s="1028"/>
      <c r="W99" s="1028"/>
      <c r="X99" s="1028"/>
      <c r="Y99" s="1029"/>
      <c r="Z99" s="1030">
        <f>SUM(Z91:AC98)</f>
        <v>18026</v>
      </c>
      <c r="AA99" s="1031"/>
      <c r="AB99" s="1031"/>
      <c r="AC99" s="1032"/>
      <c r="AD99" s="2564" t="s">
        <v>21</v>
      </c>
      <c r="AE99" s="330"/>
      <c r="AF99" s="330"/>
      <c r="AG99" s="330"/>
      <c r="AH99" s="330"/>
      <c r="AI99" s="2565"/>
      <c r="AJ99" s="432"/>
      <c r="AK99" s="432"/>
      <c r="AL99" s="432"/>
      <c r="AM99" s="432"/>
      <c r="AN99" s="432"/>
      <c r="AO99" s="432"/>
      <c r="AP99" s="432"/>
      <c r="AQ99" s="432"/>
      <c r="AR99" s="432"/>
      <c r="AS99" s="432"/>
      <c r="AT99" s="432"/>
      <c r="AU99" s="433"/>
      <c r="AV99" s="2566">
        <f>SUM(AV91:AY98)</f>
        <v>6789</v>
      </c>
      <c r="AW99" s="2567"/>
      <c r="AX99" s="2567"/>
      <c r="AY99" s="2568"/>
    </row>
    <row r="100" spans="2:51" ht="25.2" customHeight="1" x14ac:dyDescent="0.15">
      <c r="B100" s="472"/>
      <c r="C100" s="473"/>
      <c r="D100" s="473"/>
      <c r="E100" s="473"/>
      <c r="F100" s="473"/>
      <c r="G100" s="474"/>
      <c r="H100" s="1022" t="s">
        <v>1406</v>
      </c>
      <c r="I100" s="2545"/>
      <c r="J100" s="2545"/>
      <c r="K100" s="2545"/>
      <c r="L100" s="2545"/>
      <c r="M100" s="2545"/>
      <c r="N100" s="2545"/>
      <c r="O100" s="2545"/>
      <c r="P100" s="2545"/>
      <c r="Q100" s="2545"/>
      <c r="R100" s="2545"/>
      <c r="S100" s="2545"/>
      <c r="T100" s="2545"/>
      <c r="U100" s="2545"/>
      <c r="V100" s="2545"/>
      <c r="W100" s="2545"/>
      <c r="X100" s="2545"/>
      <c r="Y100" s="2545"/>
      <c r="Z100" s="2545"/>
      <c r="AA100" s="2545"/>
      <c r="AB100" s="2545"/>
      <c r="AC100" s="2560"/>
      <c r="AD100" s="1022" t="s">
        <v>1407</v>
      </c>
      <c r="AE100" s="1023"/>
      <c r="AF100" s="1023"/>
      <c r="AG100" s="1023"/>
      <c r="AH100" s="1023"/>
      <c r="AI100" s="1023"/>
      <c r="AJ100" s="1023"/>
      <c r="AK100" s="1023"/>
      <c r="AL100" s="1023"/>
      <c r="AM100" s="1023"/>
      <c r="AN100" s="1023"/>
      <c r="AO100" s="1023"/>
      <c r="AP100" s="1023"/>
      <c r="AQ100" s="1023"/>
      <c r="AR100" s="1023"/>
      <c r="AS100" s="1023"/>
      <c r="AT100" s="1023"/>
      <c r="AU100" s="1023"/>
      <c r="AV100" s="1023"/>
      <c r="AW100" s="1023"/>
      <c r="AX100" s="1023"/>
      <c r="AY100" s="1025"/>
    </row>
    <row r="101" spans="2:51" ht="25.55" customHeight="1" x14ac:dyDescent="0.15">
      <c r="B101" s="472"/>
      <c r="C101" s="473"/>
      <c r="D101" s="473"/>
      <c r="E101" s="473"/>
      <c r="F101" s="473"/>
      <c r="G101" s="474"/>
      <c r="H101" s="986" t="s">
        <v>37</v>
      </c>
      <c r="I101" s="464"/>
      <c r="J101" s="464"/>
      <c r="K101" s="464"/>
      <c r="L101" s="464"/>
      <c r="M101" s="987" t="s">
        <v>76</v>
      </c>
      <c r="N101" s="330"/>
      <c r="O101" s="330"/>
      <c r="P101" s="330"/>
      <c r="Q101" s="330"/>
      <c r="R101" s="330"/>
      <c r="S101" s="330"/>
      <c r="T101" s="330"/>
      <c r="U101" s="330"/>
      <c r="V101" s="330"/>
      <c r="W101" s="330"/>
      <c r="X101" s="330"/>
      <c r="Y101" s="344"/>
      <c r="Z101" s="2561" t="s">
        <v>77</v>
      </c>
      <c r="AA101" s="2562"/>
      <c r="AB101" s="2562"/>
      <c r="AC101" s="2563"/>
      <c r="AD101" s="986" t="s">
        <v>37</v>
      </c>
      <c r="AE101" s="821"/>
      <c r="AF101" s="821"/>
      <c r="AG101" s="821"/>
      <c r="AH101" s="821"/>
      <c r="AI101" s="987" t="s">
        <v>76</v>
      </c>
      <c r="AJ101" s="541"/>
      <c r="AK101" s="541"/>
      <c r="AL101" s="541"/>
      <c r="AM101" s="541"/>
      <c r="AN101" s="541"/>
      <c r="AO101" s="541"/>
      <c r="AP101" s="541"/>
      <c r="AQ101" s="541"/>
      <c r="AR101" s="541"/>
      <c r="AS101" s="541"/>
      <c r="AT101" s="541"/>
      <c r="AU101" s="542"/>
      <c r="AV101" s="988" t="s">
        <v>77</v>
      </c>
      <c r="AW101" s="989"/>
      <c r="AX101" s="989"/>
      <c r="AY101" s="1002"/>
    </row>
    <row r="102" spans="2:51" ht="24.75" customHeight="1" x14ac:dyDescent="0.15">
      <c r="B102" s="472"/>
      <c r="C102" s="473"/>
      <c r="D102" s="473"/>
      <c r="E102" s="473"/>
      <c r="F102" s="473"/>
      <c r="G102" s="474"/>
      <c r="H102" s="2582" t="s">
        <v>1107</v>
      </c>
      <c r="I102" s="2583"/>
      <c r="J102" s="2583"/>
      <c r="K102" s="2583"/>
      <c r="L102" s="2584"/>
      <c r="M102" s="725" t="s">
        <v>1408</v>
      </c>
      <c r="N102" s="726"/>
      <c r="O102" s="726"/>
      <c r="P102" s="726"/>
      <c r="Q102" s="726"/>
      <c r="R102" s="726"/>
      <c r="S102" s="726"/>
      <c r="T102" s="726"/>
      <c r="U102" s="726"/>
      <c r="V102" s="726"/>
      <c r="W102" s="726"/>
      <c r="X102" s="726"/>
      <c r="Y102" s="727"/>
      <c r="Z102" s="722">
        <v>403</v>
      </c>
      <c r="AA102" s="723"/>
      <c r="AB102" s="723"/>
      <c r="AC102" s="724"/>
      <c r="AD102" s="881" t="s">
        <v>1409</v>
      </c>
      <c r="AE102" s="1010"/>
      <c r="AF102" s="1010"/>
      <c r="AG102" s="1010"/>
      <c r="AH102" s="1011"/>
      <c r="AI102" s="1770" t="s">
        <v>1410</v>
      </c>
      <c r="AJ102" s="1788"/>
      <c r="AK102" s="1788"/>
      <c r="AL102" s="1788"/>
      <c r="AM102" s="1788"/>
      <c r="AN102" s="1788"/>
      <c r="AO102" s="1788"/>
      <c r="AP102" s="1788"/>
      <c r="AQ102" s="1788"/>
      <c r="AR102" s="1788"/>
      <c r="AS102" s="1788"/>
      <c r="AT102" s="1788"/>
      <c r="AU102" s="1789"/>
      <c r="AV102" s="1007">
        <v>4172</v>
      </c>
      <c r="AW102" s="1008"/>
      <c r="AX102" s="1008"/>
      <c r="AY102" s="1015"/>
    </row>
    <row r="103" spans="2:51" ht="24.75" customHeight="1" x14ac:dyDescent="0.15">
      <c r="B103" s="472"/>
      <c r="C103" s="473"/>
      <c r="D103" s="473"/>
      <c r="E103" s="473"/>
      <c r="F103" s="473"/>
      <c r="G103" s="474"/>
      <c r="H103" s="2576" t="s">
        <v>1411</v>
      </c>
      <c r="I103" s="2577"/>
      <c r="J103" s="2577"/>
      <c r="K103" s="2577"/>
      <c r="L103" s="2578"/>
      <c r="M103" s="710" t="s">
        <v>1412</v>
      </c>
      <c r="N103" s="711"/>
      <c r="O103" s="711"/>
      <c r="P103" s="711"/>
      <c r="Q103" s="711"/>
      <c r="R103" s="711"/>
      <c r="S103" s="711"/>
      <c r="T103" s="711"/>
      <c r="U103" s="711"/>
      <c r="V103" s="711"/>
      <c r="W103" s="711"/>
      <c r="X103" s="711"/>
      <c r="Y103" s="712"/>
      <c r="Z103" s="707">
        <v>12</v>
      </c>
      <c r="AA103" s="708"/>
      <c r="AB103" s="708"/>
      <c r="AC103" s="709"/>
      <c r="AD103" s="916" t="s">
        <v>1413</v>
      </c>
      <c r="AE103" s="917"/>
      <c r="AF103" s="917"/>
      <c r="AG103" s="917"/>
      <c r="AH103" s="918"/>
      <c r="AI103" s="1770" t="s">
        <v>1414</v>
      </c>
      <c r="AJ103" s="1788"/>
      <c r="AK103" s="1788"/>
      <c r="AL103" s="1788"/>
      <c r="AM103" s="1788"/>
      <c r="AN103" s="1788"/>
      <c r="AO103" s="1788"/>
      <c r="AP103" s="1788"/>
      <c r="AQ103" s="1788"/>
      <c r="AR103" s="1788"/>
      <c r="AS103" s="1788"/>
      <c r="AT103" s="1788"/>
      <c r="AU103" s="1789"/>
      <c r="AV103" s="995">
        <v>431</v>
      </c>
      <c r="AW103" s="996"/>
      <c r="AX103" s="996"/>
      <c r="AY103" s="1001"/>
    </row>
    <row r="104" spans="2:51" ht="24.75" customHeight="1" x14ac:dyDescent="0.15">
      <c r="B104" s="472"/>
      <c r="C104" s="473"/>
      <c r="D104" s="473"/>
      <c r="E104" s="473"/>
      <c r="F104" s="473"/>
      <c r="G104" s="474"/>
      <c r="H104" s="2576" t="s">
        <v>862</v>
      </c>
      <c r="I104" s="2577"/>
      <c r="J104" s="2577"/>
      <c r="K104" s="2577"/>
      <c r="L104" s="2578"/>
      <c r="M104" s="710" t="s">
        <v>1415</v>
      </c>
      <c r="N104" s="711"/>
      <c r="O104" s="711"/>
      <c r="P104" s="711"/>
      <c r="Q104" s="711"/>
      <c r="R104" s="711"/>
      <c r="S104" s="711"/>
      <c r="T104" s="711"/>
      <c r="U104" s="711"/>
      <c r="V104" s="711"/>
      <c r="W104" s="711"/>
      <c r="X104" s="711"/>
      <c r="Y104" s="712"/>
      <c r="Z104" s="707">
        <v>12</v>
      </c>
      <c r="AA104" s="708"/>
      <c r="AB104" s="708"/>
      <c r="AC104" s="708"/>
      <c r="AD104" s="2579"/>
      <c r="AE104" s="2580"/>
      <c r="AF104" s="2580"/>
      <c r="AG104" s="2580"/>
      <c r="AH104" s="2581"/>
      <c r="AI104" s="1770"/>
      <c r="AJ104" s="1788"/>
      <c r="AK104" s="1788"/>
      <c r="AL104" s="1788"/>
      <c r="AM104" s="1788"/>
      <c r="AN104" s="1788"/>
      <c r="AO104" s="1788"/>
      <c r="AP104" s="1788"/>
      <c r="AQ104" s="1788"/>
      <c r="AR104" s="1788"/>
      <c r="AS104" s="1788"/>
      <c r="AT104" s="1788"/>
      <c r="AU104" s="1789"/>
      <c r="AV104" s="1790"/>
      <c r="AW104" s="1791"/>
      <c r="AX104" s="1791"/>
      <c r="AY104" s="1798"/>
    </row>
    <row r="105" spans="2:51" ht="24.75" customHeight="1" x14ac:dyDescent="0.15">
      <c r="B105" s="472"/>
      <c r="C105" s="473"/>
      <c r="D105" s="473"/>
      <c r="E105" s="473"/>
      <c r="F105" s="473"/>
      <c r="G105" s="474"/>
      <c r="H105" s="2576" t="s">
        <v>1416</v>
      </c>
      <c r="I105" s="2577"/>
      <c r="J105" s="2577"/>
      <c r="K105" s="2577"/>
      <c r="L105" s="2578"/>
      <c r="M105" s="710" t="s">
        <v>1417</v>
      </c>
      <c r="N105" s="711"/>
      <c r="O105" s="711"/>
      <c r="P105" s="711"/>
      <c r="Q105" s="711"/>
      <c r="R105" s="711"/>
      <c r="S105" s="711"/>
      <c r="T105" s="711"/>
      <c r="U105" s="711"/>
      <c r="V105" s="711"/>
      <c r="W105" s="711"/>
      <c r="X105" s="711"/>
      <c r="Y105" s="712"/>
      <c r="Z105" s="707">
        <v>5</v>
      </c>
      <c r="AA105" s="708"/>
      <c r="AB105" s="708"/>
      <c r="AC105" s="1823"/>
      <c r="AD105" s="2579"/>
      <c r="AE105" s="2580"/>
      <c r="AF105" s="2580"/>
      <c r="AG105" s="2580"/>
      <c r="AH105" s="2581"/>
      <c r="AI105" s="1770"/>
      <c r="AJ105" s="1788"/>
      <c r="AK105" s="1788"/>
      <c r="AL105" s="1788"/>
      <c r="AM105" s="1788"/>
      <c r="AN105" s="1788"/>
      <c r="AO105" s="1788"/>
      <c r="AP105" s="1788"/>
      <c r="AQ105" s="1788"/>
      <c r="AR105" s="1788"/>
      <c r="AS105" s="1788"/>
      <c r="AT105" s="1788"/>
      <c r="AU105" s="1789"/>
      <c r="AV105" s="1790"/>
      <c r="AW105" s="1791"/>
      <c r="AX105" s="1791"/>
      <c r="AY105" s="1798"/>
    </row>
    <row r="106" spans="2:51" ht="24.75" customHeight="1" x14ac:dyDescent="0.15">
      <c r="B106" s="472"/>
      <c r="C106" s="473"/>
      <c r="D106" s="473"/>
      <c r="E106" s="473"/>
      <c r="F106" s="473"/>
      <c r="G106" s="474"/>
      <c r="H106" s="2585" t="s">
        <v>1418</v>
      </c>
      <c r="I106" s="2586"/>
      <c r="J106" s="2586"/>
      <c r="K106" s="2586"/>
      <c r="L106" s="2587"/>
      <c r="M106" s="1824" t="s">
        <v>1419</v>
      </c>
      <c r="N106" s="1825"/>
      <c r="O106" s="1825"/>
      <c r="P106" s="1825"/>
      <c r="Q106" s="1825"/>
      <c r="R106" s="1825"/>
      <c r="S106" s="1825"/>
      <c r="T106" s="1825"/>
      <c r="U106" s="1825"/>
      <c r="V106" s="1825"/>
      <c r="W106" s="1825"/>
      <c r="X106" s="1825"/>
      <c r="Y106" s="1826"/>
      <c r="Z106" s="1827">
        <v>2</v>
      </c>
      <c r="AA106" s="1828"/>
      <c r="AB106" s="1828"/>
      <c r="AC106" s="1829"/>
      <c r="AD106" s="2579"/>
      <c r="AE106" s="2580"/>
      <c r="AF106" s="2580"/>
      <c r="AG106" s="2580"/>
      <c r="AH106" s="2581"/>
      <c r="AI106" s="1770"/>
      <c r="AJ106" s="1788"/>
      <c r="AK106" s="1788"/>
      <c r="AL106" s="1788"/>
      <c r="AM106" s="1788"/>
      <c r="AN106" s="1788"/>
      <c r="AO106" s="1788"/>
      <c r="AP106" s="1788"/>
      <c r="AQ106" s="1788"/>
      <c r="AR106" s="1788"/>
      <c r="AS106" s="1788"/>
      <c r="AT106" s="1788"/>
      <c r="AU106" s="1789"/>
      <c r="AV106" s="1790"/>
      <c r="AW106" s="1791"/>
      <c r="AX106" s="1791"/>
      <c r="AY106" s="1798"/>
    </row>
    <row r="107" spans="2:51" ht="24.75" customHeight="1" x14ac:dyDescent="0.15">
      <c r="B107" s="472"/>
      <c r="C107" s="473"/>
      <c r="D107" s="473"/>
      <c r="E107" s="473"/>
      <c r="F107" s="473"/>
      <c r="G107" s="474"/>
      <c r="H107" s="2576" t="s">
        <v>1420</v>
      </c>
      <c r="I107" s="2577"/>
      <c r="J107" s="2577"/>
      <c r="K107" s="2577"/>
      <c r="L107" s="2578"/>
      <c r="M107" s="710" t="s">
        <v>1421</v>
      </c>
      <c r="N107" s="711"/>
      <c r="O107" s="711"/>
      <c r="P107" s="711"/>
      <c r="Q107" s="711"/>
      <c r="R107" s="711"/>
      <c r="S107" s="711"/>
      <c r="T107" s="711"/>
      <c r="U107" s="711"/>
      <c r="V107" s="711"/>
      <c r="W107" s="711"/>
      <c r="X107" s="711"/>
      <c r="Y107" s="712"/>
      <c r="Z107" s="707">
        <v>1</v>
      </c>
      <c r="AA107" s="708"/>
      <c r="AB107" s="708"/>
      <c r="AC107" s="709"/>
      <c r="AD107" s="2579"/>
      <c r="AE107" s="2580"/>
      <c r="AF107" s="2580"/>
      <c r="AG107" s="2580"/>
      <c r="AH107" s="2581"/>
      <c r="AI107" s="1770"/>
      <c r="AJ107" s="1788"/>
      <c r="AK107" s="1788"/>
      <c r="AL107" s="1788"/>
      <c r="AM107" s="1788"/>
      <c r="AN107" s="1788"/>
      <c r="AO107" s="1788"/>
      <c r="AP107" s="1788"/>
      <c r="AQ107" s="1788"/>
      <c r="AR107" s="1788"/>
      <c r="AS107" s="1788"/>
      <c r="AT107" s="1788"/>
      <c r="AU107" s="1789"/>
      <c r="AV107" s="1790"/>
      <c r="AW107" s="1791"/>
      <c r="AX107" s="1791"/>
      <c r="AY107" s="1798"/>
    </row>
    <row r="108" spans="2:51" ht="24.75" customHeight="1" x14ac:dyDescent="0.15">
      <c r="B108" s="472"/>
      <c r="C108" s="473"/>
      <c r="D108" s="473"/>
      <c r="E108" s="473"/>
      <c r="F108" s="473"/>
      <c r="G108" s="474"/>
      <c r="H108" s="2576" t="s">
        <v>1422</v>
      </c>
      <c r="I108" s="2577"/>
      <c r="J108" s="2577"/>
      <c r="K108" s="2577"/>
      <c r="L108" s="2578"/>
      <c r="M108" s="710" t="s">
        <v>1423</v>
      </c>
      <c r="N108" s="711"/>
      <c r="O108" s="711"/>
      <c r="P108" s="711"/>
      <c r="Q108" s="711"/>
      <c r="R108" s="711"/>
      <c r="S108" s="711"/>
      <c r="T108" s="711"/>
      <c r="U108" s="711"/>
      <c r="V108" s="711"/>
      <c r="W108" s="711"/>
      <c r="X108" s="711"/>
      <c r="Y108" s="712"/>
      <c r="Z108" s="707">
        <v>1</v>
      </c>
      <c r="AA108" s="708"/>
      <c r="AB108" s="708"/>
      <c r="AC108" s="708"/>
      <c r="AD108" s="2579"/>
      <c r="AE108" s="2580"/>
      <c r="AF108" s="2580"/>
      <c r="AG108" s="2580"/>
      <c r="AH108" s="2581"/>
      <c r="AI108" s="1770"/>
      <c r="AJ108" s="1788"/>
      <c r="AK108" s="1788"/>
      <c r="AL108" s="1788"/>
      <c r="AM108" s="1788"/>
      <c r="AN108" s="1788"/>
      <c r="AO108" s="1788"/>
      <c r="AP108" s="1788"/>
      <c r="AQ108" s="1788"/>
      <c r="AR108" s="1788"/>
      <c r="AS108" s="1788"/>
      <c r="AT108" s="1788"/>
      <c r="AU108" s="1789"/>
      <c r="AV108" s="1790"/>
      <c r="AW108" s="1791"/>
      <c r="AX108" s="1791"/>
      <c r="AY108" s="1798"/>
    </row>
    <row r="109" spans="2:51" ht="24.75" customHeight="1" x14ac:dyDescent="0.15">
      <c r="B109" s="472"/>
      <c r="C109" s="473"/>
      <c r="D109" s="473"/>
      <c r="E109" s="473"/>
      <c r="F109" s="473"/>
      <c r="G109" s="474"/>
      <c r="H109" s="2588" t="s">
        <v>1424</v>
      </c>
      <c r="I109" s="2589"/>
      <c r="J109" s="2589"/>
      <c r="K109" s="2589"/>
      <c r="L109" s="2590"/>
      <c r="M109" s="730" t="s">
        <v>1425</v>
      </c>
      <c r="N109" s="731"/>
      <c r="O109" s="731"/>
      <c r="P109" s="731"/>
      <c r="Q109" s="731"/>
      <c r="R109" s="731"/>
      <c r="S109" s="731"/>
      <c r="T109" s="731"/>
      <c r="U109" s="731"/>
      <c r="V109" s="731"/>
      <c r="W109" s="731"/>
      <c r="X109" s="731"/>
      <c r="Y109" s="732"/>
      <c r="Z109" s="733">
        <v>1</v>
      </c>
      <c r="AA109" s="734"/>
      <c r="AB109" s="734"/>
      <c r="AC109" s="734"/>
      <c r="AD109" s="2591"/>
      <c r="AE109" s="2592"/>
      <c r="AF109" s="2592"/>
      <c r="AG109" s="2592"/>
      <c r="AH109" s="2593"/>
      <c r="AI109" s="1801"/>
      <c r="AJ109" s="1802"/>
      <c r="AK109" s="1802"/>
      <c r="AL109" s="1802"/>
      <c r="AM109" s="1802"/>
      <c r="AN109" s="1802"/>
      <c r="AO109" s="1802"/>
      <c r="AP109" s="1802"/>
      <c r="AQ109" s="1802"/>
      <c r="AR109" s="1802"/>
      <c r="AS109" s="1802"/>
      <c r="AT109" s="1802"/>
      <c r="AU109" s="1803"/>
      <c r="AV109" s="1804"/>
      <c r="AW109" s="1805"/>
      <c r="AX109" s="1805"/>
      <c r="AY109" s="1806"/>
    </row>
    <row r="110" spans="2:51" ht="24.75" customHeight="1" x14ac:dyDescent="0.15">
      <c r="B110" s="472"/>
      <c r="C110" s="473"/>
      <c r="D110" s="473"/>
      <c r="E110" s="473"/>
      <c r="F110" s="473"/>
      <c r="G110" s="474"/>
      <c r="H110" s="740" t="s">
        <v>21</v>
      </c>
      <c r="I110" s="741"/>
      <c r="J110" s="741"/>
      <c r="K110" s="741"/>
      <c r="L110" s="741"/>
      <c r="M110" s="742"/>
      <c r="N110" s="743"/>
      <c r="O110" s="743"/>
      <c r="P110" s="743"/>
      <c r="Q110" s="743"/>
      <c r="R110" s="743"/>
      <c r="S110" s="743"/>
      <c r="T110" s="743"/>
      <c r="U110" s="743"/>
      <c r="V110" s="743"/>
      <c r="W110" s="743"/>
      <c r="X110" s="743"/>
      <c r="Y110" s="744"/>
      <c r="Z110" s="745">
        <v>435</v>
      </c>
      <c r="AA110" s="746"/>
      <c r="AB110" s="746"/>
      <c r="AC110" s="747"/>
      <c r="AD110" s="1026" t="s">
        <v>21</v>
      </c>
      <c r="AE110" s="541"/>
      <c r="AF110" s="541"/>
      <c r="AG110" s="541"/>
      <c r="AH110" s="541"/>
      <c r="AI110" s="1027"/>
      <c r="AJ110" s="1028"/>
      <c r="AK110" s="1028"/>
      <c r="AL110" s="1028"/>
      <c r="AM110" s="1028"/>
      <c r="AN110" s="1028"/>
      <c r="AO110" s="1028"/>
      <c r="AP110" s="1028"/>
      <c r="AQ110" s="1028"/>
      <c r="AR110" s="1028"/>
      <c r="AS110" s="1028"/>
      <c r="AT110" s="1028"/>
      <c r="AU110" s="1029"/>
      <c r="AV110" s="1030">
        <f>SUM(AV102:AY109)</f>
        <v>4603</v>
      </c>
      <c r="AW110" s="1031"/>
      <c r="AX110" s="1031"/>
      <c r="AY110" s="1033"/>
    </row>
    <row r="111" spans="2:51" ht="24.75" customHeight="1" x14ac:dyDescent="0.15">
      <c r="B111" s="472"/>
      <c r="C111" s="473"/>
      <c r="D111" s="473"/>
      <c r="E111" s="473"/>
      <c r="F111" s="473"/>
      <c r="G111" s="474"/>
      <c r="H111" s="1022" t="s">
        <v>1426</v>
      </c>
      <c r="I111" s="1023"/>
      <c r="J111" s="1023"/>
      <c r="K111" s="1023"/>
      <c r="L111" s="1023"/>
      <c r="M111" s="1023"/>
      <c r="N111" s="1023"/>
      <c r="O111" s="1023"/>
      <c r="P111" s="1023"/>
      <c r="Q111" s="1023"/>
      <c r="R111" s="1023"/>
      <c r="S111" s="1023"/>
      <c r="T111" s="1023"/>
      <c r="U111" s="1023"/>
      <c r="V111" s="1023"/>
      <c r="W111" s="1023"/>
      <c r="X111" s="1023"/>
      <c r="Y111" s="1023"/>
      <c r="Z111" s="1023"/>
      <c r="AA111" s="1023"/>
      <c r="AB111" s="1023"/>
      <c r="AC111" s="1024"/>
      <c r="AD111" s="1022" t="s">
        <v>1427</v>
      </c>
      <c r="AE111" s="2545"/>
      <c r="AF111" s="2545"/>
      <c r="AG111" s="2545"/>
      <c r="AH111" s="2545"/>
      <c r="AI111" s="2545"/>
      <c r="AJ111" s="2545"/>
      <c r="AK111" s="2545"/>
      <c r="AL111" s="2545"/>
      <c r="AM111" s="2545"/>
      <c r="AN111" s="2545"/>
      <c r="AO111" s="2545"/>
      <c r="AP111" s="2545"/>
      <c r="AQ111" s="2545"/>
      <c r="AR111" s="2545"/>
      <c r="AS111" s="2545"/>
      <c r="AT111" s="2545"/>
      <c r="AU111" s="2545"/>
      <c r="AV111" s="2545"/>
      <c r="AW111" s="2545"/>
      <c r="AX111" s="2545"/>
      <c r="AY111" s="2546"/>
    </row>
    <row r="112" spans="2:51" ht="24.75" customHeight="1" x14ac:dyDescent="0.15">
      <c r="B112" s="472"/>
      <c r="C112" s="473"/>
      <c r="D112" s="473"/>
      <c r="E112" s="473"/>
      <c r="F112" s="473"/>
      <c r="G112" s="474"/>
      <c r="H112" s="986" t="s">
        <v>37</v>
      </c>
      <c r="I112" s="821"/>
      <c r="J112" s="821"/>
      <c r="K112" s="821"/>
      <c r="L112" s="821"/>
      <c r="M112" s="987" t="s">
        <v>76</v>
      </c>
      <c r="N112" s="541"/>
      <c r="O112" s="541"/>
      <c r="P112" s="541"/>
      <c r="Q112" s="541"/>
      <c r="R112" s="541"/>
      <c r="S112" s="541"/>
      <c r="T112" s="541"/>
      <c r="U112" s="541"/>
      <c r="V112" s="541"/>
      <c r="W112" s="541"/>
      <c r="X112" s="541"/>
      <c r="Y112" s="542"/>
      <c r="Z112" s="988" t="s">
        <v>77</v>
      </c>
      <c r="AA112" s="989"/>
      <c r="AB112" s="989"/>
      <c r="AC112" s="990"/>
      <c r="AD112" s="986" t="s">
        <v>37</v>
      </c>
      <c r="AE112" s="464"/>
      <c r="AF112" s="464"/>
      <c r="AG112" s="464"/>
      <c r="AH112" s="464"/>
      <c r="AI112" s="987" t="s">
        <v>76</v>
      </c>
      <c r="AJ112" s="330"/>
      <c r="AK112" s="330"/>
      <c r="AL112" s="330"/>
      <c r="AM112" s="330"/>
      <c r="AN112" s="330"/>
      <c r="AO112" s="330"/>
      <c r="AP112" s="330"/>
      <c r="AQ112" s="330"/>
      <c r="AR112" s="330"/>
      <c r="AS112" s="330"/>
      <c r="AT112" s="330"/>
      <c r="AU112" s="344"/>
      <c r="AV112" s="2561" t="s">
        <v>77</v>
      </c>
      <c r="AW112" s="2562"/>
      <c r="AX112" s="2562"/>
      <c r="AY112" s="2594"/>
    </row>
    <row r="113" spans="2:51" ht="24.75" customHeight="1" x14ac:dyDescent="0.15">
      <c r="B113" s="472"/>
      <c r="C113" s="473"/>
      <c r="D113" s="473"/>
      <c r="E113" s="473"/>
      <c r="F113" s="473"/>
      <c r="G113" s="474"/>
      <c r="H113" s="881" t="s">
        <v>1402</v>
      </c>
      <c r="I113" s="1010"/>
      <c r="J113" s="1010"/>
      <c r="K113" s="1010"/>
      <c r="L113" s="1011"/>
      <c r="M113" s="1012" t="s">
        <v>1428</v>
      </c>
      <c r="N113" s="1013"/>
      <c r="O113" s="1013"/>
      <c r="P113" s="1013"/>
      <c r="Q113" s="1013"/>
      <c r="R113" s="1013"/>
      <c r="S113" s="1013"/>
      <c r="T113" s="1013"/>
      <c r="U113" s="1013"/>
      <c r="V113" s="1013"/>
      <c r="W113" s="1013"/>
      <c r="X113" s="1013"/>
      <c r="Y113" s="1014"/>
      <c r="Z113" s="1007">
        <v>283</v>
      </c>
      <c r="AA113" s="1008"/>
      <c r="AB113" s="1008"/>
      <c r="AC113" s="1009"/>
      <c r="AD113" s="881" t="s">
        <v>1107</v>
      </c>
      <c r="AE113" s="1010"/>
      <c r="AF113" s="1010"/>
      <c r="AG113" s="1010"/>
      <c r="AH113" s="1011"/>
      <c r="AI113" s="1779" t="s">
        <v>1408</v>
      </c>
      <c r="AJ113" s="1812"/>
      <c r="AK113" s="1812"/>
      <c r="AL113" s="1812"/>
      <c r="AM113" s="1812"/>
      <c r="AN113" s="1812"/>
      <c r="AO113" s="1812"/>
      <c r="AP113" s="1812"/>
      <c r="AQ113" s="1812"/>
      <c r="AR113" s="1812"/>
      <c r="AS113" s="1812"/>
      <c r="AT113" s="1812"/>
      <c r="AU113" s="1813"/>
      <c r="AV113" s="1007">
        <v>67</v>
      </c>
      <c r="AW113" s="1008"/>
      <c r="AX113" s="1008"/>
      <c r="AY113" s="1015"/>
    </row>
    <row r="114" spans="2:51" ht="24.75" customHeight="1" x14ac:dyDescent="0.15">
      <c r="B114" s="472"/>
      <c r="C114" s="473"/>
      <c r="D114" s="473"/>
      <c r="E114" s="473"/>
      <c r="F114" s="473"/>
      <c r="G114" s="474"/>
      <c r="H114" s="916"/>
      <c r="I114" s="917"/>
      <c r="J114" s="917"/>
      <c r="K114" s="917"/>
      <c r="L114" s="918"/>
      <c r="M114" s="998"/>
      <c r="N114" s="999"/>
      <c r="O114" s="999"/>
      <c r="P114" s="999"/>
      <c r="Q114" s="999"/>
      <c r="R114" s="999"/>
      <c r="S114" s="999"/>
      <c r="T114" s="999"/>
      <c r="U114" s="999"/>
      <c r="V114" s="999"/>
      <c r="W114" s="999"/>
      <c r="X114" s="999"/>
      <c r="Y114" s="1000"/>
      <c r="Z114" s="995"/>
      <c r="AA114" s="996"/>
      <c r="AB114" s="996"/>
      <c r="AC114" s="997"/>
      <c r="AD114" s="991"/>
      <c r="AE114" s="908"/>
      <c r="AF114" s="908"/>
      <c r="AG114" s="908"/>
      <c r="AH114" s="909"/>
      <c r="AI114" s="992"/>
      <c r="AJ114" s="993"/>
      <c r="AK114" s="993"/>
      <c r="AL114" s="993"/>
      <c r="AM114" s="993"/>
      <c r="AN114" s="993"/>
      <c r="AO114" s="993"/>
      <c r="AP114" s="993"/>
      <c r="AQ114" s="993"/>
      <c r="AR114" s="993"/>
      <c r="AS114" s="993"/>
      <c r="AT114" s="993"/>
      <c r="AU114" s="994"/>
      <c r="AV114" s="2547"/>
      <c r="AW114" s="2548"/>
      <c r="AX114" s="2548"/>
      <c r="AY114" s="2549"/>
    </row>
    <row r="115" spans="2:51" ht="24.75" customHeight="1" x14ac:dyDescent="0.15">
      <c r="B115" s="472"/>
      <c r="C115" s="473"/>
      <c r="D115" s="473"/>
      <c r="E115" s="473"/>
      <c r="F115" s="473"/>
      <c r="G115" s="474"/>
      <c r="H115" s="916"/>
      <c r="I115" s="917"/>
      <c r="J115" s="917"/>
      <c r="K115" s="917"/>
      <c r="L115" s="918"/>
      <c r="M115" s="998"/>
      <c r="N115" s="999"/>
      <c r="O115" s="999"/>
      <c r="P115" s="999"/>
      <c r="Q115" s="999"/>
      <c r="R115" s="999"/>
      <c r="S115" s="999"/>
      <c r="T115" s="999"/>
      <c r="U115" s="999"/>
      <c r="V115" s="999"/>
      <c r="W115" s="999"/>
      <c r="X115" s="999"/>
      <c r="Y115" s="1000"/>
      <c r="Z115" s="995"/>
      <c r="AA115" s="996"/>
      <c r="AB115" s="996"/>
      <c r="AC115" s="997"/>
      <c r="AD115" s="991"/>
      <c r="AE115" s="908"/>
      <c r="AF115" s="908"/>
      <c r="AG115" s="908"/>
      <c r="AH115" s="909"/>
      <c r="AI115" s="992"/>
      <c r="AJ115" s="993"/>
      <c r="AK115" s="993"/>
      <c r="AL115" s="993"/>
      <c r="AM115" s="993"/>
      <c r="AN115" s="993"/>
      <c r="AO115" s="993"/>
      <c r="AP115" s="993"/>
      <c r="AQ115" s="993"/>
      <c r="AR115" s="993"/>
      <c r="AS115" s="993"/>
      <c r="AT115" s="993"/>
      <c r="AU115" s="994"/>
      <c r="AV115" s="2547"/>
      <c r="AW115" s="2548"/>
      <c r="AX115" s="2548"/>
      <c r="AY115" s="2549"/>
    </row>
    <row r="116" spans="2:51" ht="24.75" customHeight="1" x14ac:dyDescent="0.15">
      <c r="B116" s="472"/>
      <c r="C116" s="473"/>
      <c r="D116" s="473"/>
      <c r="E116" s="473"/>
      <c r="F116" s="473"/>
      <c r="G116" s="474"/>
      <c r="H116" s="916"/>
      <c r="I116" s="917"/>
      <c r="J116" s="917"/>
      <c r="K116" s="917"/>
      <c r="L116" s="918"/>
      <c r="M116" s="998"/>
      <c r="N116" s="999"/>
      <c r="O116" s="999"/>
      <c r="P116" s="999"/>
      <c r="Q116" s="999"/>
      <c r="R116" s="999"/>
      <c r="S116" s="999"/>
      <c r="T116" s="999"/>
      <c r="U116" s="999"/>
      <c r="V116" s="999"/>
      <c r="W116" s="999"/>
      <c r="X116" s="999"/>
      <c r="Y116" s="1000"/>
      <c r="Z116" s="995"/>
      <c r="AA116" s="996"/>
      <c r="AB116" s="996"/>
      <c r="AC116" s="997"/>
      <c r="AD116" s="991"/>
      <c r="AE116" s="908"/>
      <c r="AF116" s="908"/>
      <c r="AG116" s="908"/>
      <c r="AH116" s="909"/>
      <c r="AI116" s="992"/>
      <c r="AJ116" s="993"/>
      <c r="AK116" s="993"/>
      <c r="AL116" s="993"/>
      <c r="AM116" s="993"/>
      <c r="AN116" s="993"/>
      <c r="AO116" s="993"/>
      <c r="AP116" s="993"/>
      <c r="AQ116" s="993"/>
      <c r="AR116" s="993"/>
      <c r="AS116" s="993"/>
      <c r="AT116" s="993"/>
      <c r="AU116" s="994"/>
      <c r="AV116" s="2547"/>
      <c r="AW116" s="2548"/>
      <c r="AX116" s="2548"/>
      <c r="AY116" s="2549"/>
    </row>
    <row r="117" spans="2:51" ht="24.75" customHeight="1" x14ac:dyDescent="0.15">
      <c r="B117" s="472"/>
      <c r="C117" s="473"/>
      <c r="D117" s="473"/>
      <c r="E117" s="473"/>
      <c r="F117" s="473"/>
      <c r="G117" s="474"/>
      <c r="H117" s="916"/>
      <c r="I117" s="917"/>
      <c r="J117" s="917"/>
      <c r="K117" s="917"/>
      <c r="L117" s="918"/>
      <c r="M117" s="998"/>
      <c r="N117" s="999"/>
      <c r="O117" s="999"/>
      <c r="P117" s="999"/>
      <c r="Q117" s="999"/>
      <c r="R117" s="999"/>
      <c r="S117" s="999"/>
      <c r="T117" s="999"/>
      <c r="U117" s="999"/>
      <c r="V117" s="999"/>
      <c r="W117" s="999"/>
      <c r="X117" s="999"/>
      <c r="Y117" s="1000"/>
      <c r="Z117" s="995"/>
      <c r="AA117" s="996"/>
      <c r="AB117" s="996"/>
      <c r="AC117" s="996"/>
      <c r="AD117" s="991"/>
      <c r="AE117" s="908"/>
      <c r="AF117" s="908"/>
      <c r="AG117" s="908"/>
      <c r="AH117" s="909"/>
      <c r="AI117" s="992"/>
      <c r="AJ117" s="993"/>
      <c r="AK117" s="993"/>
      <c r="AL117" s="993"/>
      <c r="AM117" s="993"/>
      <c r="AN117" s="993"/>
      <c r="AO117" s="993"/>
      <c r="AP117" s="993"/>
      <c r="AQ117" s="993"/>
      <c r="AR117" s="993"/>
      <c r="AS117" s="993"/>
      <c r="AT117" s="993"/>
      <c r="AU117" s="994"/>
      <c r="AV117" s="2547"/>
      <c r="AW117" s="2548"/>
      <c r="AX117" s="2548"/>
      <c r="AY117" s="2549"/>
    </row>
    <row r="118" spans="2:51" ht="24.75" customHeight="1" x14ac:dyDescent="0.15">
      <c r="B118" s="472"/>
      <c r="C118" s="473"/>
      <c r="D118" s="473"/>
      <c r="E118" s="473"/>
      <c r="F118" s="473"/>
      <c r="G118" s="474"/>
      <c r="H118" s="916"/>
      <c r="I118" s="917"/>
      <c r="J118" s="917"/>
      <c r="K118" s="917"/>
      <c r="L118" s="918"/>
      <c r="M118" s="998"/>
      <c r="N118" s="999"/>
      <c r="O118" s="999"/>
      <c r="P118" s="999"/>
      <c r="Q118" s="999"/>
      <c r="R118" s="999"/>
      <c r="S118" s="999"/>
      <c r="T118" s="999"/>
      <c r="U118" s="999"/>
      <c r="V118" s="999"/>
      <c r="W118" s="999"/>
      <c r="X118" s="999"/>
      <c r="Y118" s="1000"/>
      <c r="Z118" s="995"/>
      <c r="AA118" s="996"/>
      <c r="AB118" s="996"/>
      <c r="AC118" s="996"/>
      <c r="AD118" s="991"/>
      <c r="AE118" s="908"/>
      <c r="AF118" s="908"/>
      <c r="AG118" s="908"/>
      <c r="AH118" s="909"/>
      <c r="AI118" s="992"/>
      <c r="AJ118" s="993"/>
      <c r="AK118" s="993"/>
      <c r="AL118" s="993"/>
      <c r="AM118" s="993"/>
      <c r="AN118" s="993"/>
      <c r="AO118" s="993"/>
      <c r="AP118" s="993"/>
      <c r="AQ118" s="993"/>
      <c r="AR118" s="993"/>
      <c r="AS118" s="993"/>
      <c r="AT118" s="993"/>
      <c r="AU118" s="994"/>
      <c r="AV118" s="2547"/>
      <c r="AW118" s="2548"/>
      <c r="AX118" s="2548"/>
      <c r="AY118" s="2549"/>
    </row>
    <row r="119" spans="2:51" ht="24.75" customHeight="1" x14ac:dyDescent="0.15">
      <c r="B119" s="472"/>
      <c r="C119" s="473"/>
      <c r="D119" s="473"/>
      <c r="E119" s="473"/>
      <c r="F119" s="473"/>
      <c r="G119" s="474"/>
      <c r="H119" s="916"/>
      <c r="I119" s="917"/>
      <c r="J119" s="917"/>
      <c r="K119" s="917"/>
      <c r="L119" s="918"/>
      <c r="M119" s="998"/>
      <c r="N119" s="999"/>
      <c r="O119" s="999"/>
      <c r="P119" s="999"/>
      <c r="Q119" s="999"/>
      <c r="R119" s="999"/>
      <c r="S119" s="999"/>
      <c r="T119" s="999"/>
      <c r="U119" s="999"/>
      <c r="V119" s="999"/>
      <c r="W119" s="999"/>
      <c r="X119" s="999"/>
      <c r="Y119" s="1000"/>
      <c r="Z119" s="995"/>
      <c r="AA119" s="996"/>
      <c r="AB119" s="996"/>
      <c r="AC119" s="996"/>
      <c r="AD119" s="991"/>
      <c r="AE119" s="908"/>
      <c r="AF119" s="908"/>
      <c r="AG119" s="908"/>
      <c r="AH119" s="909"/>
      <c r="AI119" s="992"/>
      <c r="AJ119" s="993"/>
      <c r="AK119" s="993"/>
      <c r="AL119" s="993"/>
      <c r="AM119" s="993"/>
      <c r="AN119" s="993"/>
      <c r="AO119" s="993"/>
      <c r="AP119" s="993"/>
      <c r="AQ119" s="993"/>
      <c r="AR119" s="993"/>
      <c r="AS119" s="993"/>
      <c r="AT119" s="993"/>
      <c r="AU119" s="994"/>
      <c r="AV119" s="2547"/>
      <c r="AW119" s="2548"/>
      <c r="AX119" s="2548"/>
      <c r="AY119" s="2549"/>
    </row>
    <row r="120" spans="2:51" ht="24.75" customHeight="1" x14ac:dyDescent="0.15">
      <c r="B120" s="472"/>
      <c r="C120" s="473"/>
      <c r="D120" s="473"/>
      <c r="E120" s="473"/>
      <c r="F120" s="473"/>
      <c r="G120" s="474"/>
      <c r="H120" s="871"/>
      <c r="I120" s="872"/>
      <c r="J120" s="872"/>
      <c r="K120" s="872"/>
      <c r="L120" s="873"/>
      <c r="M120" s="1016"/>
      <c r="N120" s="1017"/>
      <c r="O120" s="1017"/>
      <c r="P120" s="1017"/>
      <c r="Q120" s="1017"/>
      <c r="R120" s="1017"/>
      <c r="S120" s="1017"/>
      <c r="T120" s="1017"/>
      <c r="U120" s="1017"/>
      <c r="V120" s="1017"/>
      <c r="W120" s="1017"/>
      <c r="X120" s="1017"/>
      <c r="Y120" s="1018"/>
      <c r="Z120" s="1019"/>
      <c r="AA120" s="1020"/>
      <c r="AB120" s="1020"/>
      <c r="AC120" s="1020"/>
      <c r="AD120" s="2569"/>
      <c r="AE120" s="929"/>
      <c r="AF120" s="929"/>
      <c r="AG120" s="929"/>
      <c r="AH120" s="930"/>
      <c r="AI120" s="2570"/>
      <c r="AJ120" s="2571"/>
      <c r="AK120" s="2571"/>
      <c r="AL120" s="2571"/>
      <c r="AM120" s="2571"/>
      <c r="AN120" s="2571"/>
      <c r="AO120" s="2571"/>
      <c r="AP120" s="2571"/>
      <c r="AQ120" s="2571"/>
      <c r="AR120" s="2571"/>
      <c r="AS120" s="2571"/>
      <c r="AT120" s="2571"/>
      <c r="AU120" s="2572"/>
      <c r="AV120" s="2573"/>
      <c r="AW120" s="2574"/>
      <c r="AX120" s="2574"/>
      <c r="AY120" s="2575"/>
    </row>
    <row r="121" spans="2:51" ht="24.75" customHeight="1" thickBot="1" x14ac:dyDescent="0.2">
      <c r="B121" s="472"/>
      <c r="C121" s="473"/>
      <c r="D121" s="473"/>
      <c r="E121" s="473"/>
      <c r="F121" s="473"/>
      <c r="G121" s="474"/>
      <c r="H121" s="1026" t="s">
        <v>21</v>
      </c>
      <c r="I121" s="541"/>
      <c r="J121" s="541"/>
      <c r="K121" s="541"/>
      <c r="L121" s="541"/>
      <c r="M121" s="1027"/>
      <c r="N121" s="1028"/>
      <c r="O121" s="1028"/>
      <c r="P121" s="1028"/>
      <c r="Q121" s="1028"/>
      <c r="R121" s="1028"/>
      <c r="S121" s="1028"/>
      <c r="T121" s="1028"/>
      <c r="U121" s="1028"/>
      <c r="V121" s="1028"/>
      <c r="W121" s="1028"/>
      <c r="X121" s="1028"/>
      <c r="Y121" s="1029"/>
      <c r="Z121" s="1030">
        <f>SUM(Z113:AC120)</f>
        <v>283</v>
      </c>
      <c r="AA121" s="1031"/>
      <c r="AB121" s="1031"/>
      <c r="AC121" s="1032"/>
      <c r="AD121" s="2564" t="s">
        <v>21</v>
      </c>
      <c r="AE121" s="330"/>
      <c r="AF121" s="330"/>
      <c r="AG121" s="330"/>
      <c r="AH121" s="330"/>
      <c r="AI121" s="2565"/>
      <c r="AJ121" s="432"/>
      <c r="AK121" s="432"/>
      <c r="AL121" s="432"/>
      <c r="AM121" s="432"/>
      <c r="AN121" s="432"/>
      <c r="AO121" s="432"/>
      <c r="AP121" s="432"/>
      <c r="AQ121" s="432"/>
      <c r="AR121" s="432"/>
      <c r="AS121" s="432"/>
      <c r="AT121" s="432"/>
      <c r="AU121" s="433"/>
      <c r="AV121" s="2566">
        <f>SUM(AV113:AY120)</f>
        <v>67</v>
      </c>
      <c r="AW121" s="2567"/>
      <c r="AX121" s="2567"/>
      <c r="AY121" s="2568"/>
    </row>
    <row r="122" spans="2:51" ht="24.75" customHeight="1" x14ac:dyDescent="0.15">
      <c r="B122" s="472"/>
      <c r="C122" s="473"/>
      <c r="D122" s="473"/>
      <c r="E122" s="473"/>
      <c r="F122" s="473"/>
      <c r="G122" s="474"/>
      <c r="H122" s="982" t="s">
        <v>1429</v>
      </c>
      <c r="I122" s="983"/>
      <c r="J122" s="983"/>
      <c r="K122" s="983"/>
      <c r="L122" s="983"/>
      <c r="M122" s="983"/>
      <c r="N122" s="983"/>
      <c r="O122" s="983"/>
      <c r="P122" s="983"/>
      <c r="Q122" s="983"/>
      <c r="R122" s="983"/>
      <c r="S122" s="983"/>
      <c r="T122" s="983"/>
      <c r="U122" s="983"/>
      <c r="V122" s="983"/>
      <c r="W122" s="983"/>
      <c r="X122" s="983"/>
      <c r="Y122" s="983"/>
      <c r="Z122" s="983"/>
      <c r="AA122" s="983"/>
      <c r="AB122" s="983"/>
      <c r="AC122" s="985"/>
      <c r="AD122" s="2595" t="s">
        <v>1430</v>
      </c>
      <c r="AE122" s="2596"/>
      <c r="AF122" s="2596"/>
      <c r="AG122" s="2596"/>
      <c r="AH122" s="2596"/>
      <c r="AI122" s="2596"/>
      <c r="AJ122" s="2596"/>
      <c r="AK122" s="2596"/>
      <c r="AL122" s="2596"/>
      <c r="AM122" s="2596"/>
      <c r="AN122" s="2596"/>
      <c r="AO122" s="2596"/>
      <c r="AP122" s="2596"/>
      <c r="AQ122" s="2596"/>
      <c r="AR122" s="2596"/>
      <c r="AS122" s="2596"/>
      <c r="AT122" s="2596"/>
      <c r="AU122" s="2596"/>
      <c r="AV122" s="2596"/>
      <c r="AW122" s="2596"/>
      <c r="AX122" s="2596"/>
      <c r="AY122" s="2597"/>
    </row>
    <row r="123" spans="2:51" ht="24.75" customHeight="1" x14ac:dyDescent="0.15">
      <c r="B123" s="472"/>
      <c r="C123" s="473"/>
      <c r="D123" s="473"/>
      <c r="E123" s="473"/>
      <c r="F123" s="473"/>
      <c r="G123" s="474"/>
      <c r="H123" s="986" t="s">
        <v>37</v>
      </c>
      <c r="I123" s="821"/>
      <c r="J123" s="821"/>
      <c r="K123" s="821"/>
      <c r="L123" s="821"/>
      <c r="M123" s="987" t="s">
        <v>76</v>
      </c>
      <c r="N123" s="541"/>
      <c r="O123" s="541"/>
      <c r="P123" s="541"/>
      <c r="Q123" s="541"/>
      <c r="R123" s="541"/>
      <c r="S123" s="541"/>
      <c r="T123" s="541"/>
      <c r="U123" s="541"/>
      <c r="V123" s="541"/>
      <c r="W123" s="541"/>
      <c r="X123" s="541"/>
      <c r="Y123" s="542"/>
      <c r="Z123" s="988" t="s">
        <v>77</v>
      </c>
      <c r="AA123" s="989"/>
      <c r="AB123" s="989"/>
      <c r="AC123" s="1002"/>
      <c r="AD123" s="986" t="s">
        <v>37</v>
      </c>
      <c r="AE123" s="464"/>
      <c r="AF123" s="464"/>
      <c r="AG123" s="464"/>
      <c r="AH123" s="464"/>
      <c r="AI123" s="987" t="s">
        <v>76</v>
      </c>
      <c r="AJ123" s="330"/>
      <c r="AK123" s="330"/>
      <c r="AL123" s="330"/>
      <c r="AM123" s="330"/>
      <c r="AN123" s="330"/>
      <c r="AO123" s="330"/>
      <c r="AP123" s="330"/>
      <c r="AQ123" s="330"/>
      <c r="AR123" s="330"/>
      <c r="AS123" s="330"/>
      <c r="AT123" s="330"/>
      <c r="AU123" s="344"/>
      <c r="AV123" s="2561" t="s">
        <v>77</v>
      </c>
      <c r="AW123" s="2562"/>
      <c r="AX123" s="2562"/>
      <c r="AY123" s="2563"/>
    </row>
    <row r="124" spans="2:51" ht="24.75" customHeight="1" x14ac:dyDescent="0.15">
      <c r="B124" s="472"/>
      <c r="C124" s="473"/>
      <c r="D124" s="473"/>
      <c r="E124" s="473"/>
      <c r="F124" s="473"/>
      <c r="G124" s="474"/>
      <c r="H124" s="881" t="s">
        <v>1402</v>
      </c>
      <c r="I124" s="1010"/>
      <c r="J124" s="1010"/>
      <c r="K124" s="1010"/>
      <c r="L124" s="1011"/>
      <c r="M124" s="1779" t="s">
        <v>1408</v>
      </c>
      <c r="N124" s="1812"/>
      <c r="O124" s="1812"/>
      <c r="P124" s="1812"/>
      <c r="Q124" s="1812"/>
      <c r="R124" s="1812"/>
      <c r="S124" s="1812"/>
      <c r="T124" s="1812"/>
      <c r="U124" s="1812"/>
      <c r="V124" s="1812"/>
      <c r="W124" s="1812"/>
      <c r="X124" s="1812"/>
      <c r="Y124" s="1813"/>
      <c r="Z124" s="1007">
        <v>2004</v>
      </c>
      <c r="AA124" s="1008"/>
      <c r="AB124" s="1008"/>
      <c r="AC124" s="1015"/>
      <c r="AD124" s="881" t="s">
        <v>1107</v>
      </c>
      <c r="AE124" s="1010"/>
      <c r="AF124" s="1010"/>
      <c r="AG124" s="1010"/>
      <c r="AH124" s="1011"/>
      <c r="AI124" s="1779" t="s">
        <v>1408</v>
      </c>
      <c r="AJ124" s="1812"/>
      <c r="AK124" s="1812"/>
      <c r="AL124" s="1812"/>
      <c r="AM124" s="1812"/>
      <c r="AN124" s="1812"/>
      <c r="AO124" s="1812"/>
      <c r="AP124" s="1812"/>
      <c r="AQ124" s="1812"/>
      <c r="AR124" s="1812"/>
      <c r="AS124" s="1812"/>
      <c r="AT124" s="1812"/>
      <c r="AU124" s="1813"/>
      <c r="AV124" s="1007">
        <v>567</v>
      </c>
      <c r="AW124" s="1008"/>
      <c r="AX124" s="1008"/>
      <c r="AY124" s="1015"/>
    </row>
    <row r="125" spans="2:51" ht="24.75" customHeight="1" x14ac:dyDescent="0.15">
      <c r="B125" s="472"/>
      <c r="C125" s="473"/>
      <c r="D125" s="473"/>
      <c r="E125" s="473"/>
      <c r="F125" s="473"/>
      <c r="G125" s="474"/>
      <c r="H125" s="916" t="s">
        <v>1413</v>
      </c>
      <c r="I125" s="917"/>
      <c r="J125" s="917"/>
      <c r="K125" s="917"/>
      <c r="L125" s="918"/>
      <c r="M125" s="998" t="s">
        <v>1431</v>
      </c>
      <c r="N125" s="999"/>
      <c r="O125" s="999"/>
      <c r="P125" s="999"/>
      <c r="Q125" s="999"/>
      <c r="R125" s="999"/>
      <c r="S125" s="999"/>
      <c r="T125" s="999"/>
      <c r="U125" s="999"/>
      <c r="V125" s="999"/>
      <c r="W125" s="999"/>
      <c r="X125" s="999"/>
      <c r="Y125" s="1000"/>
      <c r="Z125" s="995">
        <v>137</v>
      </c>
      <c r="AA125" s="996"/>
      <c r="AB125" s="996"/>
      <c r="AC125" s="997"/>
      <c r="AD125" s="916" t="s">
        <v>1432</v>
      </c>
      <c r="AE125" s="917"/>
      <c r="AF125" s="917"/>
      <c r="AG125" s="917"/>
      <c r="AH125" s="918"/>
      <c r="AI125" s="998" t="s">
        <v>1433</v>
      </c>
      <c r="AJ125" s="999"/>
      <c r="AK125" s="999"/>
      <c r="AL125" s="999"/>
      <c r="AM125" s="999"/>
      <c r="AN125" s="999"/>
      <c r="AO125" s="999"/>
      <c r="AP125" s="999"/>
      <c r="AQ125" s="999"/>
      <c r="AR125" s="999"/>
      <c r="AS125" s="999"/>
      <c r="AT125" s="999"/>
      <c r="AU125" s="1000"/>
      <c r="AV125" s="995">
        <v>30</v>
      </c>
      <c r="AW125" s="996"/>
      <c r="AX125" s="996"/>
      <c r="AY125" s="1001"/>
    </row>
    <row r="126" spans="2:51" ht="24.75" customHeight="1" x14ac:dyDescent="0.15">
      <c r="B126" s="472"/>
      <c r="C126" s="473"/>
      <c r="D126" s="473"/>
      <c r="E126" s="473"/>
      <c r="F126" s="473"/>
      <c r="G126" s="474"/>
      <c r="H126" s="916"/>
      <c r="I126" s="917"/>
      <c r="J126" s="917"/>
      <c r="K126" s="917"/>
      <c r="L126" s="918"/>
      <c r="M126" s="998"/>
      <c r="N126" s="999"/>
      <c r="O126" s="999"/>
      <c r="P126" s="999"/>
      <c r="Q126" s="999"/>
      <c r="R126" s="999"/>
      <c r="S126" s="999"/>
      <c r="T126" s="999"/>
      <c r="U126" s="999"/>
      <c r="V126" s="999"/>
      <c r="W126" s="999"/>
      <c r="X126" s="999"/>
      <c r="Y126" s="1000"/>
      <c r="Z126" s="995"/>
      <c r="AA126" s="996"/>
      <c r="AB126" s="996"/>
      <c r="AC126" s="997"/>
      <c r="AD126" s="991"/>
      <c r="AE126" s="908"/>
      <c r="AF126" s="908"/>
      <c r="AG126" s="908"/>
      <c r="AH126" s="909"/>
      <c r="AI126" s="992"/>
      <c r="AJ126" s="993"/>
      <c r="AK126" s="993"/>
      <c r="AL126" s="993"/>
      <c r="AM126" s="993"/>
      <c r="AN126" s="993"/>
      <c r="AO126" s="993"/>
      <c r="AP126" s="993"/>
      <c r="AQ126" s="993"/>
      <c r="AR126" s="993"/>
      <c r="AS126" s="993"/>
      <c r="AT126" s="993"/>
      <c r="AU126" s="994"/>
      <c r="AV126" s="2547"/>
      <c r="AW126" s="2548"/>
      <c r="AX126" s="2548"/>
      <c r="AY126" s="2549"/>
    </row>
    <row r="127" spans="2:51" ht="24.75" customHeight="1" x14ac:dyDescent="0.15">
      <c r="B127" s="472"/>
      <c r="C127" s="473"/>
      <c r="D127" s="473"/>
      <c r="E127" s="473"/>
      <c r="F127" s="473"/>
      <c r="G127" s="474"/>
      <c r="H127" s="916"/>
      <c r="I127" s="917"/>
      <c r="J127" s="917"/>
      <c r="K127" s="917"/>
      <c r="L127" s="918"/>
      <c r="M127" s="998"/>
      <c r="N127" s="999"/>
      <c r="O127" s="999"/>
      <c r="P127" s="999"/>
      <c r="Q127" s="999"/>
      <c r="R127" s="999"/>
      <c r="S127" s="999"/>
      <c r="T127" s="999"/>
      <c r="U127" s="999"/>
      <c r="V127" s="999"/>
      <c r="W127" s="999"/>
      <c r="X127" s="999"/>
      <c r="Y127" s="1000"/>
      <c r="Z127" s="995"/>
      <c r="AA127" s="996"/>
      <c r="AB127" s="996"/>
      <c r="AC127" s="997"/>
      <c r="AD127" s="991"/>
      <c r="AE127" s="908"/>
      <c r="AF127" s="908"/>
      <c r="AG127" s="908"/>
      <c r="AH127" s="909"/>
      <c r="AI127" s="992"/>
      <c r="AJ127" s="993"/>
      <c r="AK127" s="993"/>
      <c r="AL127" s="993"/>
      <c r="AM127" s="993"/>
      <c r="AN127" s="993"/>
      <c r="AO127" s="993"/>
      <c r="AP127" s="993"/>
      <c r="AQ127" s="993"/>
      <c r="AR127" s="993"/>
      <c r="AS127" s="993"/>
      <c r="AT127" s="993"/>
      <c r="AU127" s="994"/>
      <c r="AV127" s="2547"/>
      <c r="AW127" s="2548"/>
      <c r="AX127" s="2548"/>
      <c r="AY127" s="2549"/>
    </row>
    <row r="128" spans="2:51" ht="24.75" customHeight="1" x14ac:dyDescent="0.15">
      <c r="B128" s="472"/>
      <c r="C128" s="473"/>
      <c r="D128" s="473"/>
      <c r="E128" s="473"/>
      <c r="F128" s="473"/>
      <c r="G128" s="474"/>
      <c r="H128" s="916"/>
      <c r="I128" s="917"/>
      <c r="J128" s="917"/>
      <c r="K128" s="917"/>
      <c r="L128" s="918"/>
      <c r="M128" s="998"/>
      <c r="N128" s="999"/>
      <c r="O128" s="999"/>
      <c r="P128" s="999"/>
      <c r="Q128" s="999"/>
      <c r="R128" s="999"/>
      <c r="S128" s="999"/>
      <c r="T128" s="999"/>
      <c r="U128" s="999"/>
      <c r="V128" s="999"/>
      <c r="W128" s="999"/>
      <c r="X128" s="999"/>
      <c r="Y128" s="1000"/>
      <c r="Z128" s="995"/>
      <c r="AA128" s="996"/>
      <c r="AB128" s="996"/>
      <c r="AC128" s="996"/>
      <c r="AD128" s="991"/>
      <c r="AE128" s="908"/>
      <c r="AF128" s="908"/>
      <c r="AG128" s="908"/>
      <c r="AH128" s="909"/>
      <c r="AI128" s="992"/>
      <c r="AJ128" s="993"/>
      <c r="AK128" s="993"/>
      <c r="AL128" s="993"/>
      <c r="AM128" s="993"/>
      <c r="AN128" s="993"/>
      <c r="AO128" s="993"/>
      <c r="AP128" s="993"/>
      <c r="AQ128" s="993"/>
      <c r="AR128" s="993"/>
      <c r="AS128" s="993"/>
      <c r="AT128" s="993"/>
      <c r="AU128" s="994"/>
      <c r="AV128" s="2547"/>
      <c r="AW128" s="2548"/>
      <c r="AX128" s="2548"/>
      <c r="AY128" s="2549"/>
    </row>
    <row r="129" spans="2:51" ht="24.75" customHeight="1" x14ac:dyDescent="0.15">
      <c r="B129" s="472"/>
      <c r="C129" s="473"/>
      <c r="D129" s="473"/>
      <c r="E129" s="473"/>
      <c r="F129" s="473"/>
      <c r="G129" s="474"/>
      <c r="H129" s="916"/>
      <c r="I129" s="917"/>
      <c r="J129" s="917"/>
      <c r="K129" s="917"/>
      <c r="L129" s="918"/>
      <c r="M129" s="998"/>
      <c r="N129" s="999"/>
      <c r="O129" s="999"/>
      <c r="P129" s="999"/>
      <c r="Q129" s="999"/>
      <c r="R129" s="999"/>
      <c r="S129" s="999"/>
      <c r="T129" s="999"/>
      <c r="U129" s="999"/>
      <c r="V129" s="999"/>
      <c r="W129" s="999"/>
      <c r="X129" s="999"/>
      <c r="Y129" s="1000"/>
      <c r="Z129" s="995"/>
      <c r="AA129" s="996"/>
      <c r="AB129" s="996"/>
      <c r="AC129" s="996"/>
      <c r="AD129" s="991"/>
      <c r="AE129" s="908"/>
      <c r="AF129" s="908"/>
      <c r="AG129" s="908"/>
      <c r="AH129" s="909"/>
      <c r="AI129" s="992"/>
      <c r="AJ129" s="993"/>
      <c r="AK129" s="993"/>
      <c r="AL129" s="993"/>
      <c r="AM129" s="993"/>
      <c r="AN129" s="993"/>
      <c r="AO129" s="993"/>
      <c r="AP129" s="993"/>
      <c r="AQ129" s="993"/>
      <c r="AR129" s="993"/>
      <c r="AS129" s="993"/>
      <c r="AT129" s="993"/>
      <c r="AU129" s="994"/>
      <c r="AV129" s="2547"/>
      <c r="AW129" s="2548"/>
      <c r="AX129" s="2548"/>
      <c r="AY129" s="2549"/>
    </row>
    <row r="130" spans="2:51" ht="24.75" customHeight="1" x14ac:dyDescent="0.15">
      <c r="B130" s="472"/>
      <c r="C130" s="473"/>
      <c r="D130" s="473"/>
      <c r="E130" s="473"/>
      <c r="F130" s="473"/>
      <c r="G130" s="474"/>
      <c r="H130" s="916"/>
      <c r="I130" s="917"/>
      <c r="J130" s="917"/>
      <c r="K130" s="917"/>
      <c r="L130" s="918"/>
      <c r="M130" s="998"/>
      <c r="N130" s="999"/>
      <c r="O130" s="999"/>
      <c r="P130" s="999"/>
      <c r="Q130" s="999"/>
      <c r="R130" s="999"/>
      <c r="S130" s="999"/>
      <c r="T130" s="999"/>
      <c r="U130" s="999"/>
      <c r="V130" s="999"/>
      <c r="W130" s="999"/>
      <c r="X130" s="999"/>
      <c r="Y130" s="1000"/>
      <c r="Z130" s="995"/>
      <c r="AA130" s="996"/>
      <c r="AB130" s="996"/>
      <c r="AC130" s="996"/>
      <c r="AD130" s="991"/>
      <c r="AE130" s="908"/>
      <c r="AF130" s="908"/>
      <c r="AG130" s="908"/>
      <c r="AH130" s="909"/>
      <c r="AI130" s="992"/>
      <c r="AJ130" s="993"/>
      <c r="AK130" s="993"/>
      <c r="AL130" s="993"/>
      <c r="AM130" s="993"/>
      <c r="AN130" s="993"/>
      <c r="AO130" s="993"/>
      <c r="AP130" s="993"/>
      <c r="AQ130" s="993"/>
      <c r="AR130" s="993"/>
      <c r="AS130" s="993"/>
      <c r="AT130" s="993"/>
      <c r="AU130" s="994"/>
      <c r="AV130" s="2547"/>
      <c r="AW130" s="2548"/>
      <c r="AX130" s="2548"/>
      <c r="AY130" s="2549"/>
    </row>
    <row r="131" spans="2:51" ht="24.75" customHeight="1" x14ac:dyDescent="0.15">
      <c r="B131" s="472"/>
      <c r="C131" s="473"/>
      <c r="D131" s="473"/>
      <c r="E131" s="473"/>
      <c r="F131" s="473"/>
      <c r="G131" s="474"/>
      <c r="H131" s="871"/>
      <c r="I131" s="872"/>
      <c r="J131" s="872"/>
      <c r="K131" s="872"/>
      <c r="L131" s="873"/>
      <c r="M131" s="1016"/>
      <c r="N131" s="1017"/>
      <c r="O131" s="1017"/>
      <c r="P131" s="1017"/>
      <c r="Q131" s="1017"/>
      <c r="R131" s="1017"/>
      <c r="S131" s="1017"/>
      <c r="T131" s="1017"/>
      <c r="U131" s="1017"/>
      <c r="V131" s="1017"/>
      <c r="W131" s="1017"/>
      <c r="X131" s="1017"/>
      <c r="Y131" s="1018"/>
      <c r="Z131" s="1019"/>
      <c r="AA131" s="1020"/>
      <c r="AB131" s="1020"/>
      <c r="AC131" s="1020"/>
      <c r="AD131" s="2569"/>
      <c r="AE131" s="929"/>
      <c r="AF131" s="929"/>
      <c r="AG131" s="929"/>
      <c r="AH131" s="930"/>
      <c r="AI131" s="2570"/>
      <c r="AJ131" s="2571"/>
      <c r="AK131" s="2571"/>
      <c r="AL131" s="2571"/>
      <c r="AM131" s="2571"/>
      <c r="AN131" s="2571"/>
      <c r="AO131" s="2571"/>
      <c r="AP131" s="2571"/>
      <c r="AQ131" s="2571"/>
      <c r="AR131" s="2571"/>
      <c r="AS131" s="2571"/>
      <c r="AT131" s="2571"/>
      <c r="AU131" s="2572"/>
      <c r="AV131" s="2573"/>
      <c r="AW131" s="2574"/>
      <c r="AX131" s="2574"/>
      <c r="AY131" s="2575"/>
    </row>
    <row r="132" spans="2:51" ht="24.75" customHeight="1" thickBot="1" x14ac:dyDescent="0.2">
      <c r="B132" s="979"/>
      <c r="C132" s="980"/>
      <c r="D132" s="980"/>
      <c r="E132" s="980"/>
      <c r="F132" s="980"/>
      <c r="G132" s="981"/>
      <c r="H132" s="1035" t="s">
        <v>21</v>
      </c>
      <c r="I132" s="1036"/>
      <c r="J132" s="1036"/>
      <c r="K132" s="1036"/>
      <c r="L132" s="1036"/>
      <c r="M132" s="1037"/>
      <c r="N132" s="1038"/>
      <c r="O132" s="1038"/>
      <c r="P132" s="1038"/>
      <c r="Q132" s="1038"/>
      <c r="R132" s="1038"/>
      <c r="S132" s="1038"/>
      <c r="T132" s="1038"/>
      <c r="U132" s="1038"/>
      <c r="V132" s="1038"/>
      <c r="W132" s="1038"/>
      <c r="X132" s="1038"/>
      <c r="Y132" s="1039"/>
      <c r="Z132" s="1040">
        <f>SUM(Z124:AC131)</f>
        <v>2141</v>
      </c>
      <c r="AA132" s="1041"/>
      <c r="AB132" s="1041"/>
      <c r="AC132" s="1042"/>
      <c r="AD132" s="2598" t="s">
        <v>21</v>
      </c>
      <c r="AE132" s="2599"/>
      <c r="AF132" s="2599"/>
      <c r="AG132" s="2599"/>
      <c r="AH132" s="2599"/>
      <c r="AI132" s="2600"/>
      <c r="AJ132" s="2601"/>
      <c r="AK132" s="2601"/>
      <c r="AL132" s="2601"/>
      <c r="AM132" s="2601"/>
      <c r="AN132" s="2601"/>
      <c r="AO132" s="2601"/>
      <c r="AP132" s="2601"/>
      <c r="AQ132" s="2601"/>
      <c r="AR132" s="2601"/>
      <c r="AS132" s="2601"/>
      <c r="AT132" s="2601"/>
      <c r="AU132" s="2602"/>
      <c r="AV132" s="2603">
        <f>SUM(AV124:AY131)</f>
        <v>597</v>
      </c>
      <c r="AW132" s="2604"/>
      <c r="AX132" s="2604"/>
      <c r="AY132" s="2605"/>
    </row>
    <row r="133" spans="2:51" ht="24.75" customHeight="1" x14ac:dyDescent="0.15">
      <c r="B133" s="189"/>
      <c r="C133" s="189"/>
      <c r="D133" s="189"/>
      <c r="E133" s="189"/>
      <c r="F133" s="189"/>
      <c r="G133" s="189"/>
      <c r="H133" s="190"/>
      <c r="I133" s="190"/>
      <c r="J133" s="190"/>
      <c r="K133" s="190"/>
      <c r="L133" s="190"/>
      <c r="M133" s="191"/>
      <c r="N133" s="190"/>
      <c r="O133" s="190"/>
      <c r="P133" s="190"/>
      <c r="Q133" s="190"/>
      <c r="R133" s="190"/>
      <c r="S133" s="190"/>
      <c r="T133" s="190"/>
      <c r="U133" s="190"/>
      <c r="V133" s="190"/>
      <c r="W133" s="190"/>
      <c r="X133" s="190"/>
      <c r="Y133" s="190"/>
      <c r="Z133" s="192"/>
      <c r="AA133" s="192"/>
      <c r="AB133" s="192"/>
      <c r="AC133" s="192"/>
      <c r="AD133" s="190"/>
      <c r="AE133" s="190"/>
      <c r="AF133" s="190"/>
      <c r="AG133" s="190"/>
      <c r="AH133" s="190"/>
      <c r="AI133" s="191"/>
      <c r="AJ133" s="190"/>
      <c r="AK133" s="190"/>
      <c r="AL133" s="190"/>
      <c r="AM133" s="190"/>
      <c r="AN133" s="190"/>
      <c r="AO133" s="190"/>
      <c r="AP133" s="190"/>
      <c r="AQ133" s="190"/>
      <c r="AR133" s="190"/>
      <c r="AS133" s="190"/>
      <c r="AT133" s="190"/>
      <c r="AU133" s="190"/>
      <c r="AV133" s="192"/>
      <c r="AW133" s="192"/>
      <c r="AX133" s="192"/>
      <c r="AY133" s="192"/>
    </row>
    <row r="135" spans="2:51" ht="14.4" x14ac:dyDescent="0.15">
      <c r="C135" s="144" t="s">
        <v>758</v>
      </c>
    </row>
    <row r="136" spans="2:51" x14ac:dyDescent="0.15">
      <c r="C136" s="116" t="s">
        <v>1434</v>
      </c>
    </row>
    <row r="137" spans="2:51" ht="34.549999999999997" customHeight="1" x14ac:dyDescent="0.15">
      <c r="B137" s="1034"/>
      <c r="C137" s="1034"/>
      <c r="D137" s="434" t="s">
        <v>760</v>
      </c>
      <c r="E137" s="434"/>
      <c r="F137" s="434"/>
      <c r="G137" s="434"/>
      <c r="H137" s="434"/>
      <c r="I137" s="434"/>
      <c r="J137" s="434"/>
      <c r="K137" s="434"/>
      <c r="L137" s="434"/>
      <c r="M137" s="434"/>
      <c r="N137" s="434" t="s">
        <v>761</v>
      </c>
      <c r="O137" s="434"/>
      <c r="P137" s="434"/>
      <c r="Q137" s="434"/>
      <c r="R137" s="434"/>
      <c r="S137" s="434"/>
      <c r="T137" s="434"/>
      <c r="U137" s="434"/>
      <c r="V137" s="434"/>
      <c r="W137" s="434"/>
      <c r="X137" s="434"/>
      <c r="Y137" s="434"/>
      <c r="Z137" s="434"/>
      <c r="AA137" s="434"/>
      <c r="AB137" s="434"/>
      <c r="AC137" s="434"/>
      <c r="AD137" s="434"/>
      <c r="AE137" s="434"/>
      <c r="AF137" s="434"/>
      <c r="AG137" s="434"/>
      <c r="AH137" s="434"/>
      <c r="AI137" s="434"/>
      <c r="AJ137" s="434"/>
      <c r="AK137" s="434"/>
      <c r="AL137" s="436" t="s">
        <v>762</v>
      </c>
      <c r="AM137" s="434"/>
      <c r="AN137" s="434"/>
      <c r="AO137" s="434"/>
      <c r="AP137" s="434"/>
      <c r="AQ137" s="434"/>
      <c r="AR137" s="434" t="s">
        <v>87</v>
      </c>
      <c r="AS137" s="434"/>
      <c r="AT137" s="434"/>
      <c r="AU137" s="434"/>
      <c r="AV137" s="434" t="s">
        <v>88</v>
      </c>
      <c r="AW137" s="434"/>
      <c r="AX137" s="434"/>
    </row>
    <row r="138" spans="2:51" ht="24.05" customHeight="1" x14ac:dyDescent="0.15">
      <c r="B138" s="1034">
        <v>1</v>
      </c>
      <c r="C138" s="1034">
        <v>1</v>
      </c>
      <c r="D138" s="1047" t="s">
        <v>1435</v>
      </c>
      <c r="E138" s="1047"/>
      <c r="F138" s="1047"/>
      <c r="G138" s="1047"/>
      <c r="H138" s="1047"/>
      <c r="I138" s="1047"/>
      <c r="J138" s="1047"/>
      <c r="K138" s="1047"/>
      <c r="L138" s="1047"/>
      <c r="M138" s="1047"/>
      <c r="N138" s="1047" t="s">
        <v>1436</v>
      </c>
      <c r="O138" s="1047"/>
      <c r="P138" s="1047"/>
      <c r="Q138" s="1047"/>
      <c r="R138" s="1047"/>
      <c r="S138" s="1047"/>
      <c r="T138" s="1047"/>
      <c r="U138" s="1047"/>
      <c r="V138" s="1047"/>
      <c r="W138" s="1047"/>
      <c r="X138" s="1047"/>
      <c r="Y138" s="1047"/>
      <c r="Z138" s="1047"/>
      <c r="AA138" s="1047"/>
      <c r="AB138" s="1047"/>
      <c r="AC138" s="1047"/>
      <c r="AD138" s="1047"/>
      <c r="AE138" s="1047"/>
      <c r="AF138" s="1047"/>
      <c r="AG138" s="1047"/>
      <c r="AH138" s="1047"/>
      <c r="AI138" s="1047"/>
      <c r="AJ138" s="1047"/>
      <c r="AK138" s="1047"/>
      <c r="AL138" s="2606">
        <v>18026</v>
      </c>
      <c r="AM138" s="2607">
        <v>73390.030000000013</v>
      </c>
      <c r="AN138" s="2607">
        <v>73390.030000000013</v>
      </c>
      <c r="AO138" s="2607">
        <v>73390.030000000013</v>
      </c>
      <c r="AP138" s="2607">
        <v>73390.030000000013</v>
      </c>
      <c r="AQ138" s="2607">
        <v>73390.030000000013</v>
      </c>
      <c r="AR138" s="345" t="s">
        <v>964</v>
      </c>
      <c r="AS138" s="330"/>
      <c r="AT138" s="330"/>
      <c r="AU138" s="344"/>
      <c r="AV138" s="345" t="s">
        <v>964</v>
      </c>
      <c r="AW138" s="330"/>
      <c r="AX138" s="344"/>
    </row>
    <row r="139" spans="2:51" ht="24.05" customHeight="1" x14ac:dyDescent="0.15">
      <c r="B139" s="1034">
        <v>2</v>
      </c>
      <c r="C139" s="1034">
        <v>1</v>
      </c>
      <c r="D139" s="1051" t="s">
        <v>1437</v>
      </c>
      <c r="E139" s="1052"/>
      <c r="F139" s="1052"/>
      <c r="G139" s="1052"/>
      <c r="H139" s="1052"/>
      <c r="I139" s="1052"/>
      <c r="J139" s="1052"/>
      <c r="K139" s="1052"/>
      <c r="L139" s="1052"/>
      <c r="M139" s="1053"/>
      <c r="N139" s="1047" t="s">
        <v>1438</v>
      </c>
      <c r="O139" s="1047"/>
      <c r="P139" s="1047"/>
      <c r="Q139" s="1047"/>
      <c r="R139" s="1047"/>
      <c r="S139" s="1047"/>
      <c r="T139" s="1047"/>
      <c r="U139" s="1047"/>
      <c r="V139" s="1047"/>
      <c r="W139" s="1047"/>
      <c r="X139" s="1047"/>
      <c r="Y139" s="1047"/>
      <c r="Z139" s="1047"/>
      <c r="AA139" s="1047"/>
      <c r="AB139" s="1047"/>
      <c r="AC139" s="1047"/>
      <c r="AD139" s="1047"/>
      <c r="AE139" s="1047"/>
      <c r="AF139" s="1047"/>
      <c r="AG139" s="1047"/>
      <c r="AH139" s="1047"/>
      <c r="AI139" s="1047"/>
      <c r="AJ139" s="1047"/>
      <c r="AK139" s="1047"/>
      <c r="AL139" s="2606">
        <v>6152</v>
      </c>
      <c r="AM139" s="2607">
        <v>9725.5959999999995</v>
      </c>
      <c r="AN139" s="2607">
        <v>9725.5959999999995</v>
      </c>
      <c r="AO139" s="2607">
        <v>9725.5959999999995</v>
      </c>
      <c r="AP139" s="2607">
        <v>9725.5959999999995</v>
      </c>
      <c r="AQ139" s="2607">
        <v>9725.5959999999995</v>
      </c>
      <c r="AR139" s="345" t="s">
        <v>964</v>
      </c>
      <c r="AS139" s="330"/>
      <c r="AT139" s="330"/>
      <c r="AU139" s="344"/>
      <c r="AV139" s="345" t="s">
        <v>964</v>
      </c>
      <c r="AW139" s="330"/>
      <c r="AX139" s="344"/>
    </row>
    <row r="140" spans="2:51" ht="24.05" customHeight="1" x14ac:dyDescent="0.15">
      <c r="B140" s="1034">
        <v>3</v>
      </c>
      <c r="C140" s="1034">
        <v>1</v>
      </c>
      <c r="D140" s="1047" t="s">
        <v>1439</v>
      </c>
      <c r="E140" s="1047"/>
      <c r="F140" s="1047"/>
      <c r="G140" s="1047"/>
      <c r="H140" s="1047"/>
      <c r="I140" s="1047"/>
      <c r="J140" s="1047"/>
      <c r="K140" s="1047"/>
      <c r="L140" s="1047"/>
      <c r="M140" s="1047"/>
      <c r="N140" s="1047" t="s">
        <v>1438</v>
      </c>
      <c r="O140" s="1047"/>
      <c r="P140" s="1047"/>
      <c r="Q140" s="1047"/>
      <c r="R140" s="1047"/>
      <c r="S140" s="1047"/>
      <c r="T140" s="1047"/>
      <c r="U140" s="1047"/>
      <c r="V140" s="1047"/>
      <c r="W140" s="1047"/>
      <c r="X140" s="1047"/>
      <c r="Y140" s="1047"/>
      <c r="Z140" s="1047"/>
      <c r="AA140" s="1047"/>
      <c r="AB140" s="1047"/>
      <c r="AC140" s="1047"/>
      <c r="AD140" s="1047"/>
      <c r="AE140" s="1047"/>
      <c r="AF140" s="1047"/>
      <c r="AG140" s="1047"/>
      <c r="AH140" s="1047"/>
      <c r="AI140" s="1047"/>
      <c r="AJ140" s="1047"/>
      <c r="AK140" s="1047"/>
      <c r="AL140" s="2606">
        <v>520</v>
      </c>
      <c r="AM140" s="2607">
        <v>1394.442</v>
      </c>
      <c r="AN140" s="2607">
        <v>1394.442</v>
      </c>
      <c r="AO140" s="2607">
        <v>1394.442</v>
      </c>
      <c r="AP140" s="2607">
        <v>1394.442</v>
      </c>
      <c r="AQ140" s="2607">
        <v>1394.442</v>
      </c>
      <c r="AR140" s="345" t="s">
        <v>964</v>
      </c>
      <c r="AS140" s="330"/>
      <c r="AT140" s="330"/>
      <c r="AU140" s="344"/>
      <c r="AV140" s="345" t="s">
        <v>964</v>
      </c>
      <c r="AW140" s="330"/>
      <c r="AX140" s="344"/>
    </row>
    <row r="141" spans="2:51" ht="24.05" customHeight="1" x14ac:dyDescent="0.15">
      <c r="B141" s="1034">
        <v>4</v>
      </c>
      <c r="C141" s="1034">
        <v>1</v>
      </c>
      <c r="D141" s="1047" t="s">
        <v>1440</v>
      </c>
      <c r="E141" s="1047"/>
      <c r="F141" s="1047"/>
      <c r="G141" s="1047"/>
      <c r="H141" s="1047"/>
      <c r="I141" s="1047"/>
      <c r="J141" s="1047"/>
      <c r="K141" s="1047"/>
      <c r="L141" s="1047"/>
      <c r="M141" s="1047"/>
      <c r="N141" s="1047" t="s">
        <v>1438</v>
      </c>
      <c r="O141" s="1047"/>
      <c r="P141" s="1047"/>
      <c r="Q141" s="1047"/>
      <c r="R141" s="1047"/>
      <c r="S141" s="1047"/>
      <c r="T141" s="1047"/>
      <c r="U141" s="1047"/>
      <c r="V141" s="1047"/>
      <c r="W141" s="1047"/>
      <c r="X141" s="1047"/>
      <c r="Y141" s="1047"/>
      <c r="Z141" s="1047"/>
      <c r="AA141" s="1047"/>
      <c r="AB141" s="1047"/>
      <c r="AC141" s="1047"/>
      <c r="AD141" s="1047"/>
      <c r="AE141" s="1047"/>
      <c r="AF141" s="1047"/>
      <c r="AG141" s="1047"/>
      <c r="AH141" s="1047"/>
      <c r="AI141" s="1047"/>
      <c r="AJ141" s="1047"/>
      <c r="AK141" s="1047"/>
      <c r="AL141" s="2606">
        <v>231</v>
      </c>
      <c r="AM141" s="2607">
        <v>248</v>
      </c>
      <c r="AN141" s="2607">
        <v>248</v>
      </c>
      <c r="AO141" s="2607">
        <v>248</v>
      </c>
      <c r="AP141" s="2607">
        <v>248</v>
      </c>
      <c r="AQ141" s="2607">
        <v>248</v>
      </c>
      <c r="AR141" s="345" t="s">
        <v>964</v>
      </c>
      <c r="AS141" s="330"/>
      <c r="AT141" s="330"/>
      <c r="AU141" s="344"/>
      <c r="AV141" s="345" t="s">
        <v>964</v>
      </c>
      <c r="AW141" s="330"/>
      <c r="AX141" s="344"/>
    </row>
    <row r="142" spans="2:51" ht="24.05" customHeight="1" x14ac:dyDescent="0.15">
      <c r="B142" s="1034">
        <v>5</v>
      </c>
      <c r="C142" s="1034">
        <v>1</v>
      </c>
      <c r="D142" s="1047" t="s">
        <v>1441</v>
      </c>
      <c r="E142" s="1047"/>
      <c r="F142" s="1047"/>
      <c r="G142" s="1047"/>
      <c r="H142" s="1047"/>
      <c r="I142" s="1047"/>
      <c r="J142" s="1047"/>
      <c r="K142" s="1047"/>
      <c r="L142" s="1047"/>
      <c r="M142" s="1047"/>
      <c r="N142" s="1047" t="s">
        <v>1438</v>
      </c>
      <c r="O142" s="1047"/>
      <c r="P142" s="1047"/>
      <c r="Q142" s="1047"/>
      <c r="R142" s="1047"/>
      <c r="S142" s="1047"/>
      <c r="T142" s="1047"/>
      <c r="U142" s="1047"/>
      <c r="V142" s="1047"/>
      <c r="W142" s="1047"/>
      <c r="X142" s="1047"/>
      <c r="Y142" s="1047"/>
      <c r="Z142" s="1047"/>
      <c r="AA142" s="1047"/>
      <c r="AB142" s="1047"/>
      <c r="AC142" s="1047"/>
      <c r="AD142" s="1047"/>
      <c r="AE142" s="1047"/>
      <c r="AF142" s="1047"/>
      <c r="AG142" s="1047"/>
      <c r="AH142" s="1047"/>
      <c r="AI142" s="1047"/>
      <c r="AJ142" s="1047"/>
      <c r="AK142" s="1047"/>
      <c r="AL142" s="2606">
        <v>150</v>
      </c>
      <c r="AM142" s="2607">
        <v>200</v>
      </c>
      <c r="AN142" s="2607">
        <v>200</v>
      </c>
      <c r="AO142" s="2607">
        <v>200</v>
      </c>
      <c r="AP142" s="2607">
        <v>200</v>
      </c>
      <c r="AQ142" s="2607">
        <v>200</v>
      </c>
      <c r="AR142" s="345" t="s">
        <v>964</v>
      </c>
      <c r="AS142" s="330"/>
      <c r="AT142" s="330"/>
      <c r="AU142" s="344"/>
      <c r="AV142" s="345" t="s">
        <v>964</v>
      </c>
      <c r="AW142" s="330"/>
      <c r="AX142" s="344"/>
    </row>
    <row r="143" spans="2:51" ht="24.05" customHeight="1" x14ac:dyDescent="0.15">
      <c r="B143" s="1034">
        <v>6</v>
      </c>
      <c r="C143" s="1034">
        <v>1</v>
      </c>
      <c r="D143" s="1047" t="s">
        <v>1442</v>
      </c>
      <c r="E143" s="1047"/>
      <c r="F143" s="1047"/>
      <c r="G143" s="1047"/>
      <c r="H143" s="1047"/>
      <c r="I143" s="1047"/>
      <c r="J143" s="1047"/>
      <c r="K143" s="1047"/>
      <c r="L143" s="1047"/>
      <c r="M143" s="1047"/>
      <c r="N143" s="1047" t="s">
        <v>1438</v>
      </c>
      <c r="O143" s="1047"/>
      <c r="P143" s="1047"/>
      <c r="Q143" s="1047"/>
      <c r="R143" s="1047"/>
      <c r="S143" s="1047"/>
      <c r="T143" s="1047"/>
      <c r="U143" s="1047"/>
      <c r="V143" s="1047"/>
      <c r="W143" s="1047"/>
      <c r="X143" s="1047"/>
      <c r="Y143" s="1047"/>
      <c r="Z143" s="1047"/>
      <c r="AA143" s="1047"/>
      <c r="AB143" s="1047"/>
      <c r="AC143" s="1047"/>
      <c r="AD143" s="1047"/>
      <c r="AE143" s="1047"/>
      <c r="AF143" s="1047"/>
      <c r="AG143" s="1047"/>
      <c r="AH143" s="1047"/>
      <c r="AI143" s="1047"/>
      <c r="AJ143" s="1047"/>
      <c r="AK143" s="1047"/>
      <c r="AL143" s="2606">
        <v>144</v>
      </c>
      <c r="AM143" s="2607">
        <v>146</v>
      </c>
      <c r="AN143" s="2607">
        <v>146</v>
      </c>
      <c r="AO143" s="2607">
        <v>146</v>
      </c>
      <c r="AP143" s="2607">
        <v>146</v>
      </c>
      <c r="AQ143" s="2607">
        <v>146</v>
      </c>
      <c r="AR143" s="345" t="s">
        <v>964</v>
      </c>
      <c r="AS143" s="330"/>
      <c r="AT143" s="330"/>
      <c r="AU143" s="344"/>
      <c r="AV143" s="345" t="s">
        <v>964</v>
      </c>
      <c r="AW143" s="330"/>
      <c r="AX143" s="344"/>
    </row>
    <row r="144" spans="2:51" ht="24.05" customHeight="1" x14ac:dyDescent="0.15">
      <c r="B144" s="1034">
        <v>7</v>
      </c>
      <c r="C144" s="1034">
        <v>1</v>
      </c>
      <c r="D144" s="1051" t="s">
        <v>1443</v>
      </c>
      <c r="E144" s="1052"/>
      <c r="F144" s="1052"/>
      <c r="G144" s="1052"/>
      <c r="H144" s="1052"/>
      <c r="I144" s="1052"/>
      <c r="J144" s="1052"/>
      <c r="K144" s="1052"/>
      <c r="L144" s="1052"/>
      <c r="M144" s="1053"/>
      <c r="N144" s="1047" t="s">
        <v>1438</v>
      </c>
      <c r="O144" s="1047"/>
      <c r="P144" s="1047"/>
      <c r="Q144" s="1047"/>
      <c r="R144" s="1047"/>
      <c r="S144" s="1047"/>
      <c r="T144" s="1047"/>
      <c r="U144" s="1047"/>
      <c r="V144" s="1047"/>
      <c r="W144" s="1047"/>
      <c r="X144" s="1047"/>
      <c r="Y144" s="1047"/>
      <c r="Z144" s="1047"/>
      <c r="AA144" s="1047"/>
      <c r="AB144" s="1047"/>
      <c r="AC144" s="1047"/>
      <c r="AD144" s="1047"/>
      <c r="AE144" s="1047"/>
      <c r="AF144" s="1047"/>
      <c r="AG144" s="1047"/>
      <c r="AH144" s="1047"/>
      <c r="AI144" s="1047"/>
      <c r="AJ144" s="1047"/>
      <c r="AK144" s="1047"/>
      <c r="AL144" s="2606">
        <v>1</v>
      </c>
      <c r="AM144" s="2607"/>
      <c r="AN144" s="2607"/>
      <c r="AO144" s="2607"/>
      <c r="AP144" s="2607"/>
      <c r="AQ144" s="2607"/>
      <c r="AR144" s="345" t="s">
        <v>964</v>
      </c>
      <c r="AS144" s="330"/>
      <c r="AT144" s="330"/>
      <c r="AU144" s="344"/>
      <c r="AV144" s="345" t="s">
        <v>964</v>
      </c>
      <c r="AW144" s="330"/>
      <c r="AX144" s="344"/>
    </row>
    <row r="145" spans="2:50" ht="24.05" customHeight="1" x14ac:dyDescent="0.15">
      <c r="B145" s="1034">
        <v>8</v>
      </c>
      <c r="C145" s="1034">
        <v>1</v>
      </c>
      <c r="D145" s="1051"/>
      <c r="E145" s="1052"/>
      <c r="F145" s="1052"/>
      <c r="G145" s="1052"/>
      <c r="H145" s="1052"/>
      <c r="I145" s="1052"/>
      <c r="J145" s="1052"/>
      <c r="K145" s="1052"/>
      <c r="L145" s="1052"/>
      <c r="M145" s="1053"/>
      <c r="N145" s="1047"/>
      <c r="O145" s="1047"/>
      <c r="P145" s="1047"/>
      <c r="Q145" s="1047"/>
      <c r="R145" s="1047"/>
      <c r="S145" s="1047"/>
      <c r="T145" s="1047"/>
      <c r="U145" s="1047"/>
      <c r="V145" s="1047"/>
      <c r="W145" s="1047"/>
      <c r="X145" s="1047"/>
      <c r="Y145" s="1047"/>
      <c r="Z145" s="1047"/>
      <c r="AA145" s="1047"/>
      <c r="AB145" s="1047"/>
      <c r="AC145" s="1047"/>
      <c r="AD145" s="1047"/>
      <c r="AE145" s="1047"/>
      <c r="AF145" s="1047"/>
      <c r="AG145" s="1047"/>
      <c r="AH145" s="1047"/>
      <c r="AI145" s="1047"/>
      <c r="AJ145" s="1047"/>
      <c r="AK145" s="1047"/>
      <c r="AL145" s="2606"/>
      <c r="AM145" s="2607"/>
      <c r="AN145" s="2607"/>
      <c r="AO145" s="2607"/>
      <c r="AP145" s="2607"/>
      <c r="AQ145" s="2607"/>
      <c r="AR145" s="345"/>
      <c r="AS145" s="330"/>
      <c r="AT145" s="330"/>
      <c r="AU145" s="344"/>
      <c r="AV145" s="345"/>
      <c r="AW145" s="330"/>
      <c r="AX145" s="344"/>
    </row>
    <row r="146" spans="2:50" ht="24.05" customHeight="1" x14ac:dyDescent="0.15">
      <c r="B146" s="1034">
        <v>9</v>
      </c>
      <c r="C146" s="1034">
        <v>1</v>
      </c>
      <c r="D146" s="1047"/>
      <c r="E146" s="1047"/>
      <c r="F146" s="1047"/>
      <c r="G146" s="1047"/>
      <c r="H146" s="1047"/>
      <c r="I146" s="1047"/>
      <c r="J146" s="1047"/>
      <c r="K146" s="1047"/>
      <c r="L146" s="1047"/>
      <c r="M146" s="1047"/>
      <c r="N146" s="1047"/>
      <c r="O146" s="1047"/>
      <c r="P146" s="1047"/>
      <c r="Q146" s="1047"/>
      <c r="R146" s="1047"/>
      <c r="S146" s="1047"/>
      <c r="T146" s="1047"/>
      <c r="U146" s="1047"/>
      <c r="V146" s="1047"/>
      <c r="W146" s="1047"/>
      <c r="X146" s="1047"/>
      <c r="Y146" s="1047"/>
      <c r="Z146" s="1047"/>
      <c r="AA146" s="1047"/>
      <c r="AB146" s="1047"/>
      <c r="AC146" s="1047"/>
      <c r="AD146" s="1047"/>
      <c r="AE146" s="1047"/>
      <c r="AF146" s="1047"/>
      <c r="AG146" s="1047"/>
      <c r="AH146" s="1047"/>
      <c r="AI146" s="1047"/>
      <c r="AJ146" s="1047"/>
      <c r="AK146" s="1047"/>
      <c r="AL146" s="1046"/>
      <c r="AM146" s="1047"/>
      <c r="AN146" s="1047"/>
      <c r="AO146" s="1047"/>
      <c r="AP146" s="1047"/>
      <c r="AQ146" s="1047"/>
      <c r="AR146" s="345"/>
      <c r="AS146" s="330"/>
      <c r="AT146" s="330"/>
      <c r="AU146" s="344"/>
      <c r="AV146" s="345"/>
      <c r="AW146" s="330"/>
      <c r="AX146" s="344"/>
    </row>
    <row r="147" spans="2:50" ht="24.05" customHeight="1" x14ac:dyDescent="0.15">
      <c r="B147" s="1034">
        <v>10</v>
      </c>
      <c r="C147" s="1034">
        <v>1</v>
      </c>
      <c r="D147" s="1047"/>
      <c r="E147" s="1047"/>
      <c r="F147" s="1047"/>
      <c r="G147" s="1047"/>
      <c r="H147" s="1047"/>
      <c r="I147" s="1047"/>
      <c r="J147" s="1047"/>
      <c r="K147" s="1047"/>
      <c r="L147" s="1047"/>
      <c r="M147" s="1047"/>
      <c r="N147" s="1047"/>
      <c r="O147" s="1047"/>
      <c r="P147" s="1047"/>
      <c r="Q147" s="1047"/>
      <c r="R147" s="1047"/>
      <c r="S147" s="1047"/>
      <c r="T147" s="1047"/>
      <c r="U147" s="1047"/>
      <c r="V147" s="1047"/>
      <c r="W147" s="1047"/>
      <c r="X147" s="1047"/>
      <c r="Y147" s="1047"/>
      <c r="Z147" s="1047"/>
      <c r="AA147" s="1047"/>
      <c r="AB147" s="1047"/>
      <c r="AC147" s="1047"/>
      <c r="AD147" s="1047"/>
      <c r="AE147" s="1047"/>
      <c r="AF147" s="1047"/>
      <c r="AG147" s="1047"/>
      <c r="AH147" s="1047"/>
      <c r="AI147" s="1047"/>
      <c r="AJ147" s="1047"/>
      <c r="AK147" s="1047"/>
      <c r="AL147" s="1046"/>
      <c r="AM147" s="1047"/>
      <c r="AN147" s="1047"/>
      <c r="AO147" s="1047"/>
      <c r="AP147" s="1047"/>
      <c r="AQ147" s="1047"/>
      <c r="AR147" s="1047"/>
      <c r="AS147" s="1047"/>
      <c r="AT147" s="1047"/>
      <c r="AU147" s="1047"/>
      <c r="AV147" s="1047"/>
      <c r="AW147" s="1047"/>
      <c r="AX147" s="1047"/>
    </row>
    <row r="149" spans="2:50" ht="23.25" hidden="1" customHeight="1" x14ac:dyDescent="0.15">
      <c r="B149" s="116" t="s">
        <v>89</v>
      </c>
    </row>
    <row r="150" spans="2:50" ht="36" hidden="1" customHeight="1" x14ac:dyDescent="0.15">
      <c r="B150" s="434" t="s">
        <v>90</v>
      </c>
      <c r="C150" s="434"/>
      <c r="D150" s="434"/>
      <c r="E150" s="434"/>
      <c r="F150" s="434"/>
      <c r="G150" s="434"/>
      <c r="H150" s="434"/>
      <c r="I150" s="817"/>
      <c r="J150" s="817"/>
      <c r="K150" s="817"/>
      <c r="L150" s="817"/>
      <c r="M150" s="817"/>
      <c r="N150" s="817"/>
      <c r="O150" s="817"/>
      <c r="P150" s="817"/>
      <c r="Q150" s="817"/>
      <c r="R150" s="817"/>
      <c r="S150" s="817"/>
      <c r="T150" s="817"/>
      <c r="U150" s="817"/>
      <c r="V150" s="817"/>
      <c r="W150" s="817"/>
      <c r="X150" s="817"/>
      <c r="Y150" s="817"/>
    </row>
    <row r="151" spans="2:50" ht="36" hidden="1" customHeight="1" x14ac:dyDescent="0.15">
      <c r="B151" s="1050" t="s">
        <v>875</v>
      </c>
      <c r="C151" s="386"/>
      <c r="D151" s="386"/>
      <c r="E151" s="386"/>
      <c r="F151" s="386"/>
      <c r="G151" s="386"/>
      <c r="H151" s="387"/>
      <c r="I151" s="345" t="s">
        <v>771</v>
      </c>
      <c r="J151" s="330"/>
      <c r="K151" s="330"/>
      <c r="L151" s="330"/>
      <c r="M151" s="344"/>
      <c r="N151" s="385" t="s">
        <v>93</v>
      </c>
      <c r="O151" s="386"/>
      <c r="P151" s="386"/>
      <c r="Q151" s="386"/>
      <c r="R151" s="386"/>
      <c r="S151" s="386"/>
      <c r="T151" s="387"/>
      <c r="U151" s="345" t="s">
        <v>771</v>
      </c>
      <c r="V151" s="330"/>
      <c r="W151" s="330"/>
      <c r="X151" s="330"/>
      <c r="Y151" s="344"/>
      <c r="Z151" s="385" t="s">
        <v>94</v>
      </c>
      <c r="AA151" s="386"/>
      <c r="AB151" s="386"/>
      <c r="AC151" s="386"/>
      <c r="AD151" s="386"/>
      <c r="AE151" s="386"/>
      <c r="AF151" s="387"/>
      <c r="AG151" s="345" t="s">
        <v>771</v>
      </c>
      <c r="AH151" s="330"/>
      <c r="AI151" s="330"/>
      <c r="AJ151" s="330"/>
      <c r="AK151" s="344"/>
      <c r="AL151" s="385" t="s">
        <v>95</v>
      </c>
      <c r="AM151" s="386"/>
      <c r="AN151" s="386"/>
      <c r="AO151" s="386"/>
      <c r="AP151" s="386"/>
      <c r="AQ151" s="386"/>
      <c r="AR151" s="387"/>
      <c r="AS151" s="345" t="s">
        <v>771</v>
      </c>
      <c r="AT151" s="330"/>
      <c r="AU151" s="330"/>
      <c r="AV151" s="330"/>
      <c r="AW151" s="344"/>
    </row>
    <row r="152" spans="2:50" ht="36" hidden="1" customHeight="1" x14ac:dyDescent="0.15">
      <c r="B152" s="385" t="s">
        <v>96</v>
      </c>
      <c r="C152" s="386"/>
      <c r="D152" s="386"/>
      <c r="E152" s="386"/>
      <c r="F152" s="386"/>
      <c r="G152" s="386"/>
      <c r="H152" s="387"/>
      <c r="I152" s="1051"/>
      <c r="J152" s="1052"/>
      <c r="K152" s="1052"/>
      <c r="L152" s="1052"/>
      <c r="M152" s="1053"/>
      <c r="N152" s="385" t="s">
        <v>97</v>
      </c>
      <c r="O152" s="386"/>
      <c r="P152" s="386"/>
      <c r="Q152" s="386"/>
      <c r="R152" s="386"/>
      <c r="S152" s="386"/>
      <c r="T152" s="387"/>
      <c r="U152" s="1051"/>
      <c r="V152" s="1052"/>
      <c r="W152" s="1052"/>
      <c r="X152" s="1052"/>
      <c r="Y152" s="1053"/>
      <c r="Z152" s="385" t="s">
        <v>98</v>
      </c>
      <c r="AA152" s="386"/>
      <c r="AB152" s="386"/>
      <c r="AC152" s="386"/>
      <c r="AD152" s="386"/>
      <c r="AE152" s="386"/>
      <c r="AF152" s="387"/>
      <c r="AG152" s="1051"/>
      <c r="AH152" s="1052"/>
      <c r="AI152" s="1052"/>
      <c r="AJ152" s="1052"/>
      <c r="AK152" s="1053"/>
      <c r="AL152" s="1050" t="s">
        <v>99</v>
      </c>
      <c r="AM152" s="386"/>
      <c r="AN152" s="386"/>
      <c r="AO152" s="386"/>
      <c r="AP152" s="386"/>
      <c r="AQ152" s="386"/>
      <c r="AR152" s="387"/>
      <c r="AS152" s="1051"/>
      <c r="AT152" s="1052"/>
      <c r="AU152" s="1052"/>
      <c r="AV152" s="1052"/>
      <c r="AW152" s="1053"/>
    </row>
    <row r="153" spans="2:50" x14ac:dyDescent="0.15">
      <c r="C153" s="116" t="s">
        <v>1406</v>
      </c>
    </row>
    <row r="154" spans="2:50" ht="34.549999999999997" customHeight="1" x14ac:dyDescent="0.15">
      <c r="B154" s="1034"/>
      <c r="C154" s="1034"/>
      <c r="D154" s="434" t="s">
        <v>760</v>
      </c>
      <c r="E154" s="434"/>
      <c r="F154" s="434"/>
      <c r="G154" s="434"/>
      <c r="H154" s="434"/>
      <c r="I154" s="434"/>
      <c r="J154" s="434"/>
      <c r="K154" s="434"/>
      <c r="L154" s="434"/>
      <c r="M154" s="434"/>
      <c r="N154" s="434" t="s">
        <v>761</v>
      </c>
      <c r="O154" s="434"/>
      <c r="P154" s="434"/>
      <c r="Q154" s="434"/>
      <c r="R154" s="434"/>
      <c r="S154" s="434"/>
      <c r="T154" s="434"/>
      <c r="U154" s="434"/>
      <c r="V154" s="434"/>
      <c r="W154" s="434"/>
      <c r="X154" s="434"/>
      <c r="Y154" s="434"/>
      <c r="Z154" s="434"/>
      <c r="AA154" s="434"/>
      <c r="AB154" s="434"/>
      <c r="AC154" s="434"/>
      <c r="AD154" s="434"/>
      <c r="AE154" s="434"/>
      <c r="AF154" s="434"/>
      <c r="AG154" s="434"/>
      <c r="AH154" s="434"/>
      <c r="AI154" s="434"/>
      <c r="AJ154" s="434"/>
      <c r="AK154" s="434"/>
      <c r="AL154" s="436" t="s">
        <v>762</v>
      </c>
      <c r="AM154" s="434"/>
      <c r="AN154" s="434"/>
      <c r="AO154" s="434"/>
      <c r="AP154" s="434"/>
      <c r="AQ154" s="434"/>
      <c r="AR154" s="434" t="s">
        <v>87</v>
      </c>
      <c r="AS154" s="434"/>
      <c r="AT154" s="434"/>
      <c r="AU154" s="434"/>
      <c r="AV154" s="434" t="s">
        <v>88</v>
      </c>
      <c r="AW154" s="434"/>
      <c r="AX154" s="434"/>
    </row>
    <row r="155" spans="2:50" ht="24.05" customHeight="1" x14ac:dyDescent="0.15">
      <c r="B155" s="1034">
        <v>1</v>
      </c>
      <c r="C155" s="1034">
        <v>1</v>
      </c>
      <c r="D155" s="761" t="s">
        <v>1444</v>
      </c>
      <c r="E155" s="761"/>
      <c r="F155" s="761"/>
      <c r="G155" s="761"/>
      <c r="H155" s="761"/>
      <c r="I155" s="761"/>
      <c r="J155" s="761"/>
      <c r="K155" s="761"/>
      <c r="L155" s="761"/>
      <c r="M155" s="761"/>
      <c r="N155" s="761" t="s">
        <v>1445</v>
      </c>
      <c r="O155" s="761"/>
      <c r="P155" s="761"/>
      <c r="Q155" s="761"/>
      <c r="R155" s="761"/>
      <c r="S155" s="761"/>
      <c r="T155" s="761"/>
      <c r="U155" s="761"/>
      <c r="V155" s="761"/>
      <c r="W155" s="761"/>
      <c r="X155" s="761"/>
      <c r="Y155" s="761"/>
      <c r="Z155" s="761"/>
      <c r="AA155" s="761"/>
      <c r="AB155" s="761"/>
      <c r="AC155" s="761"/>
      <c r="AD155" s="761"/>
      <c r="AE155" s="761"/>
      <c r="AF155" s="761"/>
      <c r="AG155" s="761"/>
      <c r="AH155" s="761"/>
      <c r="AI155" s="761"/>
      <c r="AJ155" s="761"/>
      <c r="AK155" s="761"/>
      <c r="AL155" s="1836">
        <v>435</v>
      </c>
      <c r="AM155" s="761"/>
      <c r="AN155" s="761"/>
      <c r="AO155" s="761"/>
      <c r="AP155" s="761"/>
      <c r="AQ155" s="761"/>
      <c r="AR155" s="768" t="s">
        <v>837</v>
      </c>
      <c r="AS155" s="768"/>
      <c r="AT155" s="768"/>
      <c r="AU155" s="768"/>
      <c r="AV155" s="768" t="s">
        <v>837</v>
      </c>
      <c r="AW155" s="768"/>
      <c r="AX155" s="768"/>
    </row>
    <row r="156" spans="2:50" ht="24.05" customHeight="1" x14ac:dyDescent="0.15">
      <c r="B156" s="1034">
        <v>2</v>
      </c>
      <c r="C156" s="1034">
        <v>1</v>
      </c>
      <c r="D156" s="1047"/>
      <c r="E156" s="1047"/>
      <c r="F156" s="1047"/>
      <c r="G156" s="1047"/>
      <c r="H156" s="1047"/>
      <c r="I156" s="1047"/>
      <c r="J156" s="1047"/>
      <c r="K156" s="1047"/>
      <c r="L156" s="1047"/>
      <c r="M156" s="1047"/>
      <c r="N156" s="1047"/>
      <c r="O156" s="1047"/>
      <c r="P156" s="1047"/>
      <c r="Q156" s="1047"/>
      <c r="R156" s="1047"/>
      <c r="S156" s="1047"/>
      <c r="T156" s="1047"/>
      <c r="U156" s="1047"/>
      <c r="V156" s="1047"/>
      <c r="W156" s="1047"/>
      <c r="X156" s="1047"/>
      <c r="Y156" s="1047"/>
      <c r="Z156" s="1047"/>
      <c r="AA156" s="1047"/>
      <c r="AB156" s="1047"/>
      <c r="AC156" s="1047"/>
      <c r="AD156" s="1047"/>
      <c r="AE156" s="1047"/>
      <c r="AF156" s="1047"/>
      <c r="AG156" s="1047"/>
      <c r="AH156" s="1047"/>
      <c r="AI156" s="1047"/>
      <c r="AJ156" s="1047"/>
      <c r="AK156" s="1047"/>
      <c r="AL156" s="1046"/>
      <c r="AM156" s="1047"/>
      <c r="AN156" s="1047"/>
      <c r="AO156" s="1047"/>
      <c r="AP156" s="1047"/>
      <c r="AQ156" s="1047"/>
      <c r="AR156" s="1047"/>
      <c r="AS156" s="1047"/>
      <c r="AT156" s="1047"/>
      <c r="AU156" s="1047"/>
      <c r="AV156" s="1047"/>
      <c r="AW156" s="1047"/>
      <c r="AX156" s="1047"/>
    </row>
    <row r="157" spans="2:50" ht="24.05" customHeight="1" x14ac:dyDescent="0.15">
      <c r="B157" s="1034">
        <v>3</v>
      </c>
      <c r="C157" s="1034">
        <v>1</v>
      </c>
      <c r="D157" s="1047"/>
      <c r="E157" s="1047"/>
      <c r="F157" s="1047"/>
      <c r="G157" s="1047"/>
      <c r="H157" s="1047"/>
      <c r="I157" s="1047"/>
      <c r="J157" s="1047"/>
      <c r="K157" s="1047"/>
      <c r="L157" s="1047"/>
      <c r="M157" s="1047"/>
      <c r="N157" s="1047"/>
      <c r="O157" s="1047"/>
      <c r="P157" s="1047"/>
      <c r="Q157" s="1047"/>
      <c r="R157" s="1047"/>
      <c r="S157" s="1047"/>
      <c r="T157" s="1047"/>
      <c r="U157" s="1047"/>
      <c r="V157" s="1047"/>
      <c r="W157" s="1047"/>
      <c r="X157" s="1047"/>
      <c r="Y157" s="1047"/>
      <c r="Z157" s="1047"/>
      <c r="AA157" s="1047"/>
      <c r="AB157" s="1047"/>
      <c r="AC157" s="1047"/>
      <c r="AD157" s="1047"/>
      <c r="AE157" s="1047"/>
      <c r="AF157" s="1047"/>
      <c r="AG157" s="1047"/>
      <c r="AH157" s="1047"/>
      <c r="AI157" s="1047"/>
      <c r="AJ157" s="1047"/>
      <c r="AK157" s="1047"/>
      <c r="AL157" s="1046"/>
      <c r="AM157" s="1047"/>
      <c r="AN157" s="1047"/>
      <c r="AO157" s="1047"/>
      <c r="AP157" s="1047"/>
      <c r="AQ157" s="1047"/>
      <c r="AR157" s="1047"/>
      <c r="AS157" s="1047"/>
      <c r="AT157" s="1047"/>
      <c r="AU157" s="1047"/>
      <c r="AV157" s="1047"/>
      <c r="AW157" s="1047"/>
      <c r="AX157" s="1047"/>
    </row>
    <row r="158" spans="2:50" ht="24.05" customHeight="1" x14ac:dyDescent="0.15">
      <c r="B158" s="1034">
        <v>4</v>
      </c>
      <c r="C158" s="1034">
        <v>1</v>
      </c>
      <c r="D158" s="1047"/>
      <c r="E158" s="1047"/>
      <c r="F158" s="1047"/>
      <c r="G158" s="1047"/>
      <c r="H158" s="1047"/>
      <c r="I158" s="1047"/>
      <c r="J158" s="1047"/>
      <c r="K158" s="1047"/>
      <c r="L158" s="1047"/>
      <c r="M158" s="1047"/>
      <c r="N158" s="1047"/>
      <c r="O158" s="1047"/>
      <c r="P158" s="1047"/>
      <c r="Q158" s="1047"/>
      <c r="R158" s="1047"/>
      <c r="S158" s="1047"/>
      <c r="T158" s="1047"/>
      <c r="U158" s="1047"/>
      <c r="V158" s="1047"/>
      <c r="W158" s="1047"/>
      <c r="X158" s="1047"/>
      <c r="Y158" s="1047"/>
      <c r="Z158" s="1047"/>
      <c r="AA158" s="1047"/>
      <c r="AB158" s="1047"/>
      <c r="AC158" s="1047"/>
      <c r="AD158" s="1047"/>
      <c r="AE158" s="1047"/>
      <c r="AF158" s="1047"/>
      <c r="AG158" s="1047"/>
      <c r="AH158" s="1047"/>
      <c r="AI158" s="1047"/>
      <c r="AJ158" s="1047"/>
      <c r="AK158" s="1047"/>
      <c r="AL158" s="1046"/>
      <c r="AM158" s="1047"/>
      <c r="AN158" s="1047"/>
      <c r="AO158" s="1047"/>
      <c r="AP158" s="1047"/>
      <c r="AQ158" s="1047"/>
      <c r="AR158" s="1047"/>
      <c r="AS158" s="1047"/>
      <c r="AT158" s="1047"/>
      <c r="AU158" s="1047"/>
      <c r="AV158" s="1047"/>
      <c r="AW158" s="1047"/>
      <c r="AX158" s="1047"/>
    </row>
    <row r="159" spans="2:50" ht="24.05" customHeight="1" x14ac:dyDescent="0.15">
      <c r="B159" s="1034">
        <v>5</v>
      </c>
      <c r="C159" s="1034">
        <v>1</v>
      </c>
      <c r="D159" s="1047"/>
      <c r="E159" s="1047"/>
      <c r="F159" s="1047"/>
      <c r="G159" s="1047"/>
      <c r="H159" s="1047"/>
      <c r="I159" s="1047"/>
      <c r="J159" s="1047"/>
      <c r="K159" s="1047"/>
      <c r="L159" s="1047"/>
      <c r="M159" s="1047"/>
      <c r="N159" s="1047"/>
      <c r="O159" s="1047"/>
      <c r="P159" s="1047"/>
      <c r="Q159" s="1047"/>
      <c r="R159" s="1047"/>
      <c r="S159" s="1047"/>
      <c r="T159" s="1047"/>
      <c r="U159" s="1047"/>
      <c r="V159" s="1047"/>
      <c r="W159" s="1047"/>
      <c r="X159" s="1047"/>
      <c r="Y159" s="1047"/>
      <c r="Z159" s="1047"/>
      <c r="AA159" s="1047"/>
      <c r="AB159" s="1047"/>
      <c r="AC159" s="1047"/>
      <c r="AD159" s="1047"/>
      <c r="AE159" s="1047"/>
      <c r="AF159" s="1047"/>
      <c r="AG159" s="1047"/>
      <c r="AH159" s="1047"/>
      <c r="AI159" s="1047"/>
      <c r="AJ159" s="1047"/>
      <c r="AK159" s="1047"/>
      <c r="AL159" s="1046"/>
      <c r="AM159" s="1047"/>
      <c r="AN159" s="1047"/>
      <c r="AO159" s="1047"/>
      <c r="AP159" s="1047"/>
      <c r="AQ159" s="1047"/>
      <c r="AR159" s="1047"/>
      <c r="AS159" s="1047"/>
      <c r="AT159" s="1047"/>
      <c r="AU159" s="1047"/>
      <c r="AV159" s="1047"/>
      <c r="AW159" s="1047"/>
      <c r="AX159" s="1047"/>
    </row>
    <row r="160" spans="2:50" ht="24.05" customHeight="1" x14ac:dyDescent="0.15">
      <c r="B160" s="1034">
        <v>6</v>
      </c>
      <c r="C160" s="1034">
        <v>1</v>
      </c>
      <c r="D160" s="1047"/>
      <c r="E160" s="1047"/>
      <c r="F160" s="1047"/>
      <c r="G160" s="1047"/>
      <c r="H160" s="1047"/>
      <c r="I160" s="1047"/>
      <c r="J160" s="1047"/>
      <c r="K160" s="1047"/>
      <c r="L160" s="1047"/>
      <c r="M160" s="1047"/>
      <c r="N160" s="1047"/>
      <c r="O160" s="1047"/>
      <c r="P160" s="1047"/>
      <c r="Q160" s="1047"/>
      <c r="R160" s="1047"/>
      <c r="S160" s="1047"/>
      <c r="T160" s="1047"/>
      <c r="U160" s="1047"/>
      <c r="V160" s="1047"/>
      <c r="W160" s="1047"/>
      <c r="X160" s="1047"/>
      <c r="Y160" s="1047"/>
      <c r="Z160" s="1047"/>
      <c r="AA160" s="1047"/>
      <c r="AB160" s="1047"/>
      <c r="AC160" s="1047"/>
      <c r="AD160" s="1047"/>
      <c r="AE160" s="1047"/>
      <c r="AF160" s="1047"/>
      <c r="AG160" s="1047"/>
      <c r="AH160" s="1047"/>
      <c r="AI160" s="1047"/>
      <c r="AJ160" s="1047"/>
      <c r="AK160" s="1047"/>
      <c r="AL160" s="1046"/>
      <c r="AM160" s="1047"/>
      <c r="AN160" s="1047"/>
      <c r="AO160" s="1047"/>
      <c r="AP160" s="1047"/>
      <c r="AQ160" s="1047"/>
      <c r="AR160" s="1047"/>
      <c r="AS160" s="1047"/>
      <c r="AT160" s="1047"/>
      <c r="AU160" s="1047"/>
      <c r="AV160" s="1047"/>
      <c r="AW160" s="1047"/>
      <c r="AX160" s="1047"/>
    </row>
    <row r="161" spans="2:54" ht="24.05" customHeight="1" x14ac:dyDescent="0.15">
      <c r="B161" s="1034">
        <v>7</v>
      </c>
      <c r="C161" s="1034">
        <v>1</v>
      </c>
      <c r="D161" s="1047"/>
      <c r="E161" s="1047"/>
      <c r="F161" s="1047"/>
      <c r="G161" s="1047"/>
      <c r="H161" s="1047"/>
      <c r="I161" s="1047"/>
      <c r="J161" s="1047"/>
      <c r="K161" s="1047"/>
      <c r="L161" s="1047"/>
      <c r="M161" s="1047"/>
      <c r="N161" s="1047"/>
      <c r="O161" s="1047"/>
      <c r="P161" s="1047"/>
      <c r="Q161" s="1047"/>
      <c r="R161" s="1047"/>
      <c r="S161" s="1047"/>
      <c r="T161" s="1047"/>
      <c r="U161" s="1047"/>
      <c r="V161" s="1047"/>
      <c r="W161" s="1047"/>
      <c r="X161" s="1047"/>
      <c r="Y161" s="1047"/>
      <c r="Z161" s="1047"/>
      <c r="AA161" s="1047"/>
      <c r="AB161" s="1047"/>
      <c r="AC161" s="1047"/>
      <c r="AD161" s="1047"/>
      <c r="AE161" s="1047"/>
      <c r="AF161" s="1047"/>
      <c r="AG161" s="1047"/>
      <c r="AH161" s="1047"/>
      <c r="AI161" s="1047"/>
      <c r="AJ161" s="1047"/>
      <c r="AK161" s="1047"/>
      <c r="AL161" s="1046"/>
      <c r="AM161" s="1047"/>
      <c r="AN161" s="1047"/>
      <c r="AO161" s="1047"/>
      <c r="AP161" s="1047"/>
      <c r="AQ161" s="1047"/>
      <c r="AR161" s="1047"/>
      <c r="AS161" s="1047"/>
      <c r="AT161" s="1047"/>
      <c r="AU161" s="1047"/>
      <c r="AV161" s="1047"/>
      <c r="AW161" s="1047"/>
      <c r="AX161" s="1047"/>
    </row>
    <row r="162" spans="2:54" ht="24.05" customHeight="1" x14ac:dyDescent="0.15">
      <c r="B162" s="1034">
        <v>8</v>
      </c>
      <c r="C162" s="1034">
        <v>1</v>
      </c>
      <c r="D162" s="1047"/>
      <c r="E162" s="1047"/>
      <c r="F162" s="1047"/>
      <c r="G162" s="1047"/>
      <c r="H162" s="1047"/>
      <c r="I162" s="1047"/>
      <c r="J162" s="1047"/>
      <c r="K162" s="1047"/>
      <c r="L162" s="1047"/>
      <c r="M162" s="1047"/>
      <c r="N162" s="1047"/>
      <c r="O162" s="1047"/>
      <c r="P162" s="1047"/>
      <c r="Q162" s="1047"/>
      <c r="R162" s="1047"/>
      <c r="S162" s="1047"/>
      <c r="T162" s="1047"/>
      <c r="U162" s="1047"/>
      <c r="V162" s="1047"/>
      <c r="W162" s="1047"/>
      <c r="X162" s="1047"/>
      <c r="Y162" s="1047"/>
      <c r="Z162" s="1047"/>
      <c r="AA162" s="1047"/>
      <c r="AB162" s="1047"/>
      <c r="AC162" s="1047"/>
      <c r="AD162" s="1047"/>
      <c r="AE162" s="1047"/>
      <c r="AF162" s="1047"/>
      <c r="AG162" s="1047"/>
      <c r="AH162" s="1047"/>
      <c r="AI162" s="1047"/>
      <c r="AJ162" s="1047"/>
      <c r="AK162" s="1047"/>
      <c r="AL162" s="1046"/>
      <c r="AM162" s="1047"/>
      <c r="AN162" s="1047"/>
      <c r="AO162" s="1047"/>
      <c r="AP162" s="1047"/>
      <c r="AQ162" s="1047"/>
      <c r="AR162" s="1047"/>
      <c r="AS162" s="1047"/>
      <c r="AT162" s="1047"/>
      <c r="AU162" s="1047"/>
      <c r="AV162" s="1047"/>
      <c r="AW162" s="1047"/>
      <c r="AX162" s="1047"/>
    </row>
    <row r="163" spans="2:54" ht="24.05" customHeight="1" x14ac:dyDescent="0.15">
      <c r="B163" s="1034">
        <v>9</v>
      </c>
      <c r="C163" s="1034">
        <v>1</v>
      </c>
      <c r="D163" s="1047"/>
      <c r="E163" s="1047"/>
      <c r="F163" s="1047"/>
      <c r="G163" s="1047"/>
      <c r="H163" s="1047"/>
      <c r="I163" s="1047"/>
      <c r="J163" s="1047"/>
      <c r="K163" s="1047"/>
      <c r="L163" s="1047"/>
      <c r="M163" s="1047"/>
      <c r="N163" s="1047"/>
      <c r="O163" s="1047"/>
      <c r="P163" s="1047"/>
      <c r="Q163" s="1047"/>
      <c r="R163" s="1047"/>
      <c r="S163" s="1047"/>
      <c r="T163" s="1047"/>
      <c r="U163" s="1047"/>
      <c r="V163" s="1047"/>
      <c r="W163" s="1047"/>
      <c r="X163" s="1047"/>
      <c r="Y163" s="1047"/>
      <c r="Z163" s="1047"/>
      <c r="AA163" s="1047"/>
      <c r="AB163" s="1047"/>
      <c r="AC163" s="1047"/>
      <c r="AD163" s="1047"/>
      <c r="AE163" s="1047"/>
      <c r="AF163" s="1047"/>
      <c r="AG163" s="1047"/>
      <c r="AH163" s="1047"/>
      <c r="AI163" s="1047"/>
      <c r="AJ163" s="1047"/>
      <c r="AK163" s="1047"/>
      <c r="AL163" s="1046"/>
      <c r="AM163" s="1047"/>
      <c r="AN163" s="1047"/>
      <c r="AO163" s="1047"/>
      <c r="AP163" s="1047"/>
      <c r="AQ163" s="1047"/>
      <c r="AR163" s="1047"/>
      <c r="AS163" s="1047"/>
      <c r="AT163" s="1047"/>
      <c r="AU163" s="1047"/>
      <c r="AV163" s="1047"/>
      <c r="AW163" s="1047"/>
      <c r="AX163" s="1047"/>
    </row>
    <row r="164" spans="2:54" ht="24.05" customHeight="1" x14ac:dyDescent="0.15">
      <c r="B164" s="1034">
        <v>10</v>
      </c>
      <c r="C164" s="1034">
        <v>1</v>
      </c>
      <c r="D164" s="1047"/>
      <c r="E164" s="1047"/>
      <c r="F164" s="1047"/>
      <c r="G164" s="1047"/>
      <c r="H164" s="1047"/>
      <c r="I164" s="1047"/>
      <c r="J164" s="1047"/>
      <c r="K164" s="1047"/>
      <c r="L164" s="1047"/>
      <c r="M164" s="1047"/>
      <c r="N164" s="1047"/>
      <c r="O164" s="1047"/>
      <c r="P164" s="1047"/>
      <c r="Q164" s="1047"/>
      <c r="R164" s="1047"/>
      <c r="S164" s="1047"/>
      <c r="T164" s="1047"/>
      <c r="U164" s="1047"/>
      <c r="V164" s="1047"/>
      <c r="W164" s="1047"/>
      <c r="X164" s="1047"/>
      <c r="Y164" s="1047"/>
      <c r="Z164" s="1047"/>
      <c r="AA164" s="1047"/>
      <c r="AB164" s="1047"/>
      <c r="AC164" s="1047"/>
      <c r="AD164" s="1047"/>
      <c r="AE164" s="1047"/>
      <c r="AF164" s="1047"/>
      <c r="AG164" s="1047"/>
      <c r="AH164" s="1047"/>
      <c r="AI164" s="1047"/>
      <c r="AJ164" s="1047"/>
      <c r="AK164" s="1047"/>
      <c r="AL164" s="1046"/>
      <c r="AM164" s="1047"/>
      <c r="AN164" s="1047"/>
      <c r="AO164" s="1047"/>
      <c r="AP164" s="1047"/>
      <c r="AQ164" s="1047"/>
      <c r="AR164" s="1047"/>
      <c r="AS164" s="1047"/>
      <c r="AT164" s="1047"/>
      <c r="AU164" s="1047"/>
      <c r="AV164" s="1047"/>
      <c r="AW164" s="1047"/>
      <c r="AX164" s="1047"/>
    </row>
    <row r="166" spans="2:54" x14ac:dyDescent="0.15">
      <c r="C166" s="116" t="s">
        <v>1446</v>
      </c>
    </row>
    <row r="167" spans="2:54" ht="34.549999999999997" customHeight="1" x14ac:dyDescent="0.15">
      <c r="B167" s="1431"/>
      <c r="C167" s="1431"/>
      <c r="D167" s="1199" t="s">
        <v>760</v>
      </c>
      <c r="E167" s="1199"/>
      <c r="F167" s="1199"/>
      <c r="G167" s="1199"/>
      <c r="H167" s="1199"/>
      <c r="I167" s="1199"/>
      <c r="J167" s="1199"/>
      <c r="K167" s="1199"/>
      <c r="L167" s="1199"/>
      <c r="M167" s="1199"/>
      <c r="N167" s="1199" t="s">
        <v>761</v>
      </c>
      <c r="O167" s="1199"/>
      <c r="P167" s="1199"/>
      <c r="Q167" s="1199"/>
      <c r="R167" s="1199"/>
      <c r="S167" s="1199"/>
      <c r="T167" s="1199"/>
      <c r="U167" s="1199"/>
      <c r="V167" s="1199"/>
      <c r="W167" s="1199"/>
      <c r="X167" s="1199"/>
      <c r="Y167" s="1199"/>
      <c r="Z167" s="1199"/>
      <c r="AA167" s="1199"/>
      <c r="AB167" s="1199"/>
      <c r="AC167" s="1199"/>
      <c r="AD167" s="1199"/>
      <c r="AE167" s="1199"/>
      <c r="AF167" s="1199"/>
      <c r="AG167" s="1199"/>
      <c r="AH167" s="1199"/>
      <c r="AI167" s="1199"/>
      <c r="AJ167" s="1199"/>
      <c r="AK167" s="1199"/>
      <c r="AL167" s="1200" t="s">
        <v>762</v>
      </c>
      <c r="AM167" s="1199"/>
      <c r="AN167" s="1199"/>
      <c r="AO167" s="1199"/>
      <c r="AP167" s="1199"/>
      <c r="AQ167" s="1199"/>
      <c r="AR167" s="1199" t="s">
        <v>87</v>
      </c>
      <c r="AS167" s="1199"/>
      <c r="AT167" s="1199"/>
      <c r="AU167" s="1199"/>
      <c r="AV167" s="1199" t="s">
        <v>88</v>
      </c>
      <c r="AW167" s="1199"/>
      <c r="AX167" s="1199"/>
    </row>
    <row r="168" spans="2:54" ht="24.05" customHeight="1" x14ac:dyDescent="0.15">
      <c r="B168" s="1431">
        <v>1</v>
      </c>
      <c r="C168" s="1431">
        <v>1</v>
      </c>
      <c r="D168" s="2608" t="s">
        <v>1447</v>
      </c>
      <c r="E168" s="2609"/>
      <c r="F168" s="2609"/>
      <c r="G168" s="2609"/>
      <c r="H168" s="2609"/>
      <c r="I168" s="2609"/>
      <c r="J168" s="2609"/>
      <c r="K168" s="2609"/>
      <c r="L168" s="2609"/>
      <c r="M168" s="2610"/>
      <c r="N168" s="2616" t="s">
        <v>1448</v>
      </c>
      <c r="O168" s="2617"/>
      <c r="P168" s="2617"/>
      <c r="Q168" s="2617"/>
      <c r="R168" s="2617"/>
      <c r="S168" s="2617"/>
      <c r="T168" s="2617"/>
      <c r="U168" s="2617"/>
      <c r="V168" s="2617"/>
      <c r="W168" s="2617"/>
      <c r="X168" s="2617"/>
      <c r="Y168" s="2617"/>
      <c r="Z168" s="2617"/>
      <c r="AA168" s="2617"/>
      <c r="AB168" s="2617"/>
      <c r="AC168" s="2617"/>
      <c r="AD168" s="2617"/>
      <c r="AE168" s="2617"/>
      <c r="AF168" s="2617"/>
      <c r="AG168" s="2617"/>
      <c r="AH168" s="2617"/>
      <c r="AI168" s="2617"/>
      <c r="AJ168" s="2617"/>
      <c r="AK168" s="2617"/>
      <c r="AL168" s="1441">
        <v>283</v>
      </c>
      <c r="AM168" s="1440"/>
      <c r="AN168" s="1440"/>
      <c r="AO168" s="1440"/>
      <c r="AP168" s="1440"/>
      <c r="AQ168" s="1440"/>
      <c r="AR168" s="2618">
        <v>10</v>
      </c>
      <c r="AS168" s="2618"/>
      <c r="AT168" s="2618"/>
      <c r="AU168" s="2618"/>
      <c r="AV168" s="2619">
        <v>0.86899999999999999</v>
      </c>
      <c r="AW168" s="2619"/>
      <c r="AX168" s="2619"/>
      <c r="BA168" s="193"/>
      <c r="BB168" s="194"/>
    </row>
    <row r="169" spans="2:54" ht="24.05" customHeight="1" x14ac:dyDescent="0.15">
      <c r="B169" s="1431">
        <v>2</v>
      </c>
      <c r="C169" s="1431">
        <v>1</v>
      </c>
      <c r="D169" s="2608" t="s">
        <v>1449</v>
      </c>
      <c r="E169" s="2609"/>
      <c r="F169" s="2609"/>
      <c r="G169" s="2609"/>
      <c r="H169" s="2609"/>
      <c r="I169" s="2609"/>
      <c r="J169" s="2609"/>
      <c r="K169" s="2609"/>
      <c r="L169" s="2609"/>
      <c r="M169" s="2610"/>
      <c r="N169" s="1440" t="s">
        <v>1450</v>
      </c>
      <c r="O169" s="1440"/>
      <c r="P169" s="1440"/>
      <c r="Q169" s="1440"/>
      <c r="R169" s="1440"/>
      <c r="S169" s="1440"/>
      <c r="T169" s="1440"/>
      <c r="U169" s="1440"/>
      <c r="V169" s="1440"/>
      <c r="W169" s="1440"/>
      <c r="X169" s="1440"/>
      <c r="Y169" s="1440"/>
      <c r="Z169" s="1440"/>
      <c r="AA169" s="1440"/>
      <c r="AB169" s="1440"/>
      <c r="AC169" s="1440"/>
      <c r="AD169" s="1440"/>
      <c r="AE169" s="1440"/>
      <c r="AF169" s="1440"/>
      <c r="AG169" s="1440"/>
      <c r="AH169" s="1440"/>
      <c r="AI169" s="1440"/>
      <c r="AJ169" s="1440"/>
      <c r="AK169" s="1440"/>
      <c r="AL169" s="1441">
        <v>282</v>
      </c>
      <c r="AM169" s="1440"/>
      <c r="AN169" s="1440"/>
      <c r="AO169" s="1440"/>
      <c r="AP169" s="1440"/>
      <c r="AQ169" s="1440"/>
      <c r="AR169" s="2614">
        <v>10</v>
      </c>
      <c r="AS169" s="2614"/>
      <c r="AT169" s="2614"/>
      <c r="AU169" s="2614"/>
      <c r="AV169" s="2615">
        <v>0.86699999999999999</v>
      </c>
      <c r="AW169" s="2615"/>
      <c r="AX169" s="2615"/>
      <c r="BA169" s="193"/>
      <c r="BB169" s="194"/>
    </row>
    <row r="170" spans="2:54" ht="24.05" customHeight="1" x14ac:dyDescent="0.15">
      <c r="B170" s="1431">
        <v>3</v>
      </c>
      <c r="C170" s="1431">
        <v>1</v>
      </c>
      <c r="D170" s="2608" t="s">
        <v>1451</v>
      </c>
      <c r="E170" s="2609"/>
      <c r="F170" s="2609"/>
      <c r="G170" s="2609"/>
      <c r="H170" s="2609"/>
      <c r="I170" s="2609"/>
      <c r="J170" s="2609"/>
      <c r="K170" s="2609"/>
      <c r="L170" s="2609"/>
      <c r="M170" s="2610"/>
      <c r="N170" s="2611" t="s">
        <v>1450</v>
      </c>
      <c r="O170" s="2612"/>
      <c r="P170" s="2612"/>
      <c r="Q170" s="2612"/>
      <c r="R170" s="2612"/>
      <c r="S170" s="2612"/>
      <c r="T170" s="2612"/>
      <c r="U170" s="2612"/>
      <c r="V170" s="2612"/>
      <c r="W170" s="2612"/>
      <c r="X170" s="2612"/>
      <c r="Y170" s="2612"/>
      <c r="Z170" s="2612"/>
      <c r="AA170" s="2612"/>
      <c r="AB170" s="2612"/>
      <c r="AC170" s="2612"/>
      <c r="AD170" s="2612"/>
      <c r="AE170" s="2612"/>
      <c r="AF170" s="2612"/>
      <c r="AG170" s="2612"/>
      <c r="AH170" s="2612"/>
      <c r="AI170" s="2612"/>
      <c r="AJ170" s="2612"/>
      <c r="AK170" s="2613"/>
      <c r="AL170" s="1441">
        <v>254</v>
      </c>
      <c r="AM170" s="1440"/>
      <c r="AN170" s="1440"/>
      <c r="AO170" s="1440"/>
      <c r="AP170" s="1440"/>
      <c r="AQ170" s="1440"/>
      <c r="AR170" s="2614">
        <v>7</v>
      </c>
      <c r="AS170" s="2614"/>
      <c r="AT170" s="2614"/>
      <c r="AU170" s="2614"/>
      <c r="AV170" s="2615">
        <v>0.92</v>
      </c>
      <c r="AW170" s="2615"/>
      <c r="AX170" s="2615"/>
      <c r="BA170" s="193"/>
      <c r="BB170" s="194"/>
    </row>
    <row r="171" spans="2:54" ht="24.05" customHeight="1" x14ac:dyDescent="0.15">
      <c r="B171" s="1431">
        <v>4</v>
      </c>
      <c r="C171" s="1431">
        <v>1</v>
      </c>
      <c r="D171" s="2608" t="s">
        <v>1452</v>
      </c>
      <c r="E171" s="2609"/>
      <c r="F171" s="2609"/>
      <c r="G171" s="2609"/>
      <c r="H171" s="2609"/>
      <c r="I171" s="2609"/>
      <c r="J171" s="2609"/>
      <c r="K171" s="2609"/>
      <c r="L171" s="2609"/>
      <c r="M171" s="2610"/>
      <c r="N171" s="2611" t="s">
        <v>1450</v>
      </c>
      <c r="O171" s="2612"/>
      <c r="P171" s="2612"/>
      <c r="Q171" s="2612"/>
      <c r="R171" s="2612"/>
      <c r="S171" s="2612"/>
      <c r="T171" s="2612"/>
      <c r="U171" s="2612"/>
      <c r="V171" s="2612"/>
      <c r="W171" s="2612"/>
      <c r="X171" s="2612"/>
      <c r="Y171" s="2612"/>
      <c r="Z171" s="2612"/>
      <c r="AA171" s="2612"/>
      <c r="AB171" s="2612"/>
      <c r="AC171" s="2612"/>
      <c r="AD171" s="2612"/>
      <c r="AE171" s="2612"/>
      <c r="AF171" s="2612"/>
      <c r="AG171" s="2612"/>
      <c r="AH171" s="2612"/>
      <c r="AI171" s="2612"/>
      <c r="AJ171" s="2612"/>
      <c r="AK171" s="2613"/>
      <c r="AL171" s="1441">
        <v>160</v>
      </c>
      <c r="AM171" s="1440"/>
      <c r="AN171" s="1440"/>
      <c r="AO171" s="1440"/>
      <c r="AP171" s="1440"/>
      <c r="AQ171" s="1440"/>
      <c r="AR171" s="2618">
        <v>7</v>
      </c>
      <c r="AS171" s="2618"/>
      <c r="AT171" s="2618"/>
      <c r="AU171" s="2618"/>
      <c r="AV171" s="2619">
        <v>0.85899999999999999</v>
      </c>
      <c r="AW171" s="2619"/>
      <c r="AX171" s="2619"/>
      <c r="BA171" s="193"/>
      <c r="BB171" s="194"/>
    </row>
    <row r="172" spans="2:54" ht="24.05" customHeight="1" x14ac:dyDescent="0.15">
      <c r="B172" s="1431">
        <v>5</v>
      </c>
      <c r="C172" s="1431">
        <v>1</v>
      </c>
      <c r="D172" s="2608" t="s">
        <v>1453</v>
      </c>
      <c r="E172" s="2609"/>
      <c r="F172" s="2609"/>
      <c r="G172" s="2609"/>
      <c r="H172" s="2609"/>
      <c r="I172" s="2609"/>
      <c r="J172" s="2609"/>
      <c r="K172" s="2609"/>
      <c r="L172" s="2609"/>
      <c r="M172" s="2610"/>
      <c r="N172" s="2611" t="s">
        <v>1450</v>
      </c>
      <c r="O172" s="2612"/>
      <c r="P172" s="2612"/>
      <c r="Q172" s="2612"/>
      <c r="R172" s="2612"/>
      <c r="S172" s="2612"/>
      <c r="T172" s="2612"/>
      <c r="U172" s="2612"/>
      <c r="V172" s="2612"/>
      <c r="W172" s="2612"/>
      <c r="X172" s="2612"/>
      <c r="Y172" s="2612"/>
      <c r="Z172" s="2612"/>
      <c r="AA172" s="2612"/>
      <c r="AB172" s="2612"/>
      <c r="AC172" s="2612"/>
      <c r="AD172" s="2612"/>
      <c r="AE172" s="2612"/>
      <c r="AF172" s="2612"/>
      <c r="AG172" s="2612"/>
      <c r="AH172" s="2612"/>
      <c r="AI172" s="2612"/>
      <c r="AJ172" s="2612"/>
      <c r="AK172" s="2613"/>
      <c r="AL172" s="1441">
        <v>130</v>
      </c>
      <c r="AM172" s="1440"/>
      <c r="AN172" s="1440"/>
      <c r="AO172" s="1440"/>
      <c r="AP172" s="1440"/>
      <c r="AQ172" s="1440"/>
      <c r="AR172" s="2614">
        <v>10</v>
      </c>
      <c r="AS172" s="2614"/>
      <c r="AT172" s="2614"/>
      <c r="AU172" s="2614"/>
      <c r="AV172" s="2615">
        <v>0.86499999999999999</v>
      </c>
      <c r="AW172" s="2615"/>
      <c r="AX172" s="2615"/>
      <c r="BA172" s="193"/>
      <c r="BB172" s="194"/>
    </row>
    <row r="173" spans="2:54" ht="24.05" customHeight="1" x14ac:dyDescent="0.15">
      <c r="B173" s="1431">
        <v>6</v>
      </c>
      <c r="C173" s="1431">
        <v>1</v>
      </c>
      <c r="D173" s="2608" t="s">
        <v>1454</v>
      </c>
      <c r="E173" s="2609"/>
      <c r="F173" s="2609"/>
      <c r="G173" s="2609"/>
      <c r="H173" s="2609"/>
      <c r="I173" s="2609"/>
      <c r="J173" s="2609"/>
      <c r="K173" s="2609"/>
      <c r="L173" s="2609"/>
      <c r="M173" s="2610"/>
      <c r="N173" s="2611" t="s">
        <v>1450</v>
      </c>
      <c r="O173" s="2612"/>
      <c r="P173" s="2612"/>
      <c r="Q173" s="2612"/>
      <c r="R173" s="2612"/>
      <c r="S173" s="2612"/>
      <c r="T173" s="2612"/>
      <c r="U173" s="2612"/>
      <c r="V173" s="2612"/>
      <c r="W173" s="2612"/>
      <c r="X173" s="2612"/>
      <c r="Y173" s="2612"/>
      <c r="Z173" s="2612"/>
      <c r="AA173" s="2612"/>
      <c r="AB173" s="2612"/>
      <c r="AC173" s="2612"/>
      <c r="AD173" s="2612"/>
      <c r="AE173" s="2612"/>
      <c r="AF173" s="2612"/>
      <c r="AG173" s="2612"/>
      <c r="AH173" s="2612"/>
      <c r="AI173" s="2612"/>
      <c r="AJ173" s="2612"/>
      <c r="AK173" s="2613"/>
      <c r="AL173" s="1441">
        <v>127</v>
      </c>
      <c r="AM173" s="1440"/>
      <c r="AN173" s="1440"/>
      <c r="AO173" s="1440"/>
      <c r="AP173" s="1440"/>
      <c r="AQ173" s="1440"/>
      <c r="AR173" s="2614">
        <v>10</v>
      </c>
      <c r="AS173" s="2614"/>
      <c r="AT173" s="2614"/>
      <c r="AU173" s="2614"/>
      <c r="AV173" s="2615">
        <v>0.877</v>
      </c>
      <c r="AW173" s="2615"/>
      <c r="AX173" s="2615"/>
      <c r="BA173" s="193"/>
      <c r="BB173" s="194"/>
    </row>
    <row r="174" spans="2:54" ht="24.05" customHeight="1" x14ac:dyDescent="0.15">
      <c r="B174" s="1431">
        <v>7</v>
      </c>
      <c r="C174" s="1431">
        <v>1</v>
      </c>
      <c r="D174" s="2608" t="s">
        <v>1455</v>
      </c>
      <c r="E174" s="2609"/>
      <c r="F174" s="2609"/>
      <c r="G174" s="2609"/>
      <c r="H174" s="2609"/>
      <c r="I174" s="2609"/>
      <c r="J174" s="2609"/>
      <c r="K174" s="2609"/>
      <c r="L174" s="2609"/>
      <c r="M174" s="2610"/>
      <c r="N174" s="2611" t="s">
        <v>1450</v>
      </c>
      <c r="O174" s="2612"/>
      <c r="P174" s="2612"/>
      <c r="Q174" s="2612"/>
      <c r="R174" s="2612"/>
      <c r="S174" s="2612"/>
      <c r="T174" s="2612"/>
      <c r="U174" s="2612"/>
      <c r="V174" s="2612"/>
      <c r="W174" s="2612"/>
      <c r="X174" s="2612"/>
      <c r="Y174" s="2612"/>
      <c r="Z174" s="2612"/>
      <c r="AA174" s="2612"/>
      <c r="AB174" s="2612"/>
      <c r="AC174" s="2612"/>
      <c r="AD174" s="2612"/>
      <c r="AE174" s="2612"/>
      <c r="AF174" s="2612"/>
      <c r="AG174" s="2612"/>
      <c r="AH174" s="2612"/>
      <c r="AI174" s="2612"/>
      <c r="AJ174" s="2612"/>
      <c r="AK174" s="2613"/>
      <c r="AL174" s="1574">
        <v>122</v>
      </c>
      <c r="AM174" s="1384"/>
      <c r="AN174" s="1384"/>
      <c r="AO174" s="1384"/>
      <c r="AP174" s="1384"/>
      <c r="AQ174" s="2620"/>
      <c r="AR174" s="2621">
        <v>3</v>
      </c>
      <c r="AS174" s="642"/>
      <c r="AT174" s="642"/>
      <c r="AU174" s="2622"/>
      <c r="AV174" s="2623">
        <v>0.91200000000000003</v>
      </c>
      <c r="AW174" s="2624"/>
      <c r="AX174" s="2625"/>
      <c r="BA174" s="4"/>
      <c r="BB174" s="194"/>
    </row>
    <row r="175" spans="2:54" ht="24.05" customHeight="1" x14ac:dyDescent="0.15">
      <c r="B175" s="1431">
        <v>8</v>
      </c>
      <c r="C175" s="1431">
        <v>1</v>
      </c>
      <c r="D175" s="2608" t="s">
        <v>1456</v>
      </c>
      <c r="E175" s="2609"/>
      <c r="F175" s="2609"/>
      <c r="G175" s="2609"/>
      <c r="H175" s="2609"/>
      <c r="I175" s="2609"/>
      <c r="J175" s="2609"/>
      <c r="K175" s="2609"/>
      <c r="L175" s="2609"/>
      <c r="M175" s="2610"/>
      <c r="N175" s="2611" t="s">
        <v>1450</v>
      </c>
      <c r="O175" s="2612"/>
      <c r="P175" s="2612"/>
      <c r="Q175" s="2612"/>
      <c r="R175" s="2612"/>
      <c r="S175" s="2612"/>
      <c r="T175" s="2612"/>
      <c r="U175" s="2612"/>
      <c r="V175" s="2612"/>
      <c r="W175" s="2612"/>
      <c r="X175" s="2612"/>
      <c r="Y175" s="2612"/>
      <c r="Z175" s="2612"/>
      <c r="AA175" s="2612"/>
      <c r="AB175" s="2612"/>
      <c r="AC175" s="2612"/>
      <c r="AD175" s="2612"/>
      <c r="AE175" s="2612"/>
      <c r="AF175" s="2612"/>
      <c r="AG175" s="2612"/>
      <c r="AH175" s="2612"/>
      <c r="AI175" s="2612"/>
      <c r="AJ175" s="2612"/>
      <c r="AK175" s="2613"/>
      <c r="AL175" s="1574">
        <v>103</v>
      </c>
      <c r="AM175" s="1384"/>
      <c r="AN175" s="1384"/>
      <c r="AO175" s="1384"/>
      <c r="AP175" s="1384"/>
      <c r="AQ175" s="2620"/>
      <c r="AR175" s="2621">
        <v>5</v>
      </c>
      <c r="AS175" s="642"/>
      <c r="AT175" s="642"/>
      <c r="AU175" s="2622"/>
      <c r="AV175" s="2623">
        <v>0.97099999999999997</v>
      </c>
      <c r="AW175" s="2624"/>
      <c r="AX175" s="2625"/>
      <c r="BA175" s="193"/>
      <c r="BB175" s="194"/>
    </row>
    <row r="176" spans="2:54" ht="24.05" customHeight="1" x14ac:dyDescent="0.15">
      <c r="B176" s="1431">
        <v>9</v>
      </c>
      <c r="C176" s="1431">
        <v>1</v>
      </c>
      <c r="D176" s="2608" t="s">
        <v>1457</v>
      </c>
      <c r="E176" s="2609"/>
      <c r="F176" s="2609"/>
      <c r="G176" s="2609"/>
      <c r="H176" s="2609"/>
      <c r="I176" s="2609"/>
      <c r="J176" s="2609"/>
      <c r="K176" s="2609"/>
      <c r="L176" s="2609"/>
      <c r="M176" s="2610"/>
      <c r="N176" s="2616" t="s">
        <v>1458</v>
      </c>
      <c r="O176" s="2617"/>
      <c r="P176" s="2617"/>
      <c r="Q176" s="2617"/>
      <c r="R176" s="2617"/>
      <c r="S176" s="2617"/>
      <c r="T176" s="2617"/>
      <c r="U176" s="2617"/>
      <c r="V176" s="2617"/>
      <c r="W176" s="2617"/>
      <c r="X176" s="2617"/>
      <c r="Y176" s="2617"/>
      <c r="Z176" s="2617"/>
      <c r="AA176" s="2617"/>
      <c r="AB176" s="2617"/>
      <c r="AC176" s="2617"/>
      <c r="AD176" s="2617"/>
      <c r="AE176" s="2617"/>
      <c r="AF176" s="2617"/>
      <c r="AG176" s="2617"/>
      <c r="AH176" s="2617"/>
      <c r="AI176" s="2617"/>
      <c r="AJ176" s="2617"/>
      <c r="AK176" s="2617"/>
      <c r="AL176" s="1441">
        <v>87</v>
      </c>
      <c r="AM176" s="1440"/>
      <c r="AN176" s="1440"/>
      <c r="AO176" s="1440"/>
      <c r="AP176" s="1440"/>
      <c r="AQ176" s="1440"/>
      <c r="AR176" s="2614">
        <v>1</v>
      </c>
      <c r="AS176" s="2614"/>
      <c r="AT176" s="2614"/>
      <c r="AU176" s="2614"/>
      <c r="AV176" s="2615">
        <v>0.98099999999999998</v>
      </c>
      <c r="AW176" s="2615"/>
      <c r="AX176" s="2615"/>
      <c r="BA176" s="193"/>
      <c r="BB176" s="194"/>
    </row>
    <row r="177" spans="2:54" ht="24.05" customHeight="1" x14ac:dyDescent="0.15">
      <c r="B177" s="1431">
        <v>10</v>
      </c>
      <c r="C177" s="1431">
        <v>1</v>
      </c>
      <c r="D177" s="2608" t="s">
        <v>1459</v>
      </c>
      <c r="E177" s="2609"/>
      <c r="F177" s="2609"/>
      <c r="G177" s="2609"/>
      <c r="H177" s="2609"/>
      <c r="I177" s="2609"/>
      <c r="J177" s="2609"/>
      <c r="K177" s="2609"/>
      <c r="L177" s="2609"/>
      <c r="M177" s="2610"/>
      <c r="N177" s="2616" t="s">
        <v>1460</v>
      </c>
      <c r="O177" s="2617"/>
      <c r="P177" s="2617"/>
      <c r="Q177" s="2617"/>
      <c r="R177" s="2617"/>
      <c r="S177" s="2617"/>
      <c r="T177" s="2617"/>
      <c r="U177" s="2617"/>
      <c r="V177" s="2617"/>
      <c r="W177" s="2617"/>
      <c r="X177" s="2617"/>
      <c r="Y177" s="2617"/>
      <c r="Z177" s="2617"/>
      <c r="AA177" s="2617"/>
      <c r="AB177" s="2617"/>
      <c r="AC177" s="2617"/>
      <c r="AD177" s="2617"/>
      <c r="AE177" s="2617"/>
      <c r="AF177" s="2617"/>
      <c r="AG177" s="2617"/>
      <c r="AH177" s="2617"/>
      <c r="AI177" s="2617"/>
      <c r="AJ177" s="2617"/>
      <c r="AK177" s="2617"/>
      <c r="AL177" s="2632">
        <v>86.6</v>
      </c>
      <c r="AM177" s="2633"/>
      <c r="AN177" s="2633"/>
      <c r="AO177" s="2633"/>
      <c r="AP177" s="2633"/>
      <c r="AQ177" s="2633"/>
      <c r="AR177" s="2614">
        <v>3</v>
      </c>
      <c r="AS177" s="2614"/>
      <c r="AT177" s="2614"/>
      <c r="AU177" s="2614"/>
      <c r="AV177" s="2615">
        <v>0.95299999999999996</v>
      </c>
      <c r="AW177" s="2615"/>
      <c r="AX177" s="2615"/>
      <c r="BA177" s="195"/>
      <c r="BB177" s="194"/>
    </row>
    <row r="180" spans="2:54" x14ac:dyDescent="0.15">
      <c r="C180" s="116" t="s">
        <v>1461</v>
      </c>
    </row>
    <row r="181" spans="2:54" ht="34.549999999999997" customHeight="1" x14ac:dyDescent="0.15">
      <c r="B181" s="1034"/>
      <c r="C181" s="1034"/>
      <c r="D181" s="434" t="s">
        <v>760</v>
      </c>
      <c r="E181" s="434"/>
      <c r="F181" s="434"/>
      <c r="G181" s="434"/>
      <c r="H181" s="434"/>
      <c r="I181" s="434"/>
      <c r="J181" s="434"/>
      <c r="K181" s="434"/>
      <c r="L181" s="434"/>
      <c r="M181" s="434"/>
      <c r="N181" s="434" t="s">
        <v>761</v>
      </c>
      <c r="O181" s="434"/>
      <c r="P181" s="434"/>
      <c r="Q181" s="434"/>
      <c r="R181" s="434"/>
      <c r="S181" s="434"/>
      <c r="T181" s="434"/>
      <c r="U181" s="434"/>
      <c r="V181" s="434"/>
      <c r="W181" s="434"/>
      <c r="X181" s="434"/>
      <c r="Y181" s="434"/>
      <c r="Z181" s="434"/>
      <c r="AA181" s="434"/>
      <c r="AB181" s="434"/>
      <c r="AC181" s="434"/>
      <c r="AD181" s="434"/>
      <c r="AE181" s="434"/>
      <c r="AF181" s="434"/>
      <c r="AG181" s="434"/>
      <c r="AH181" s="434"/>
      <c r="AI181" s="434"/>
      <c r="AJ181" s="434"/>
      <c r="AK181" s="434"/>
      <c r="AL181" s="436" t="s">
        <v>762</v>
      </c>
      <c r="AM181" s="434"/>
      <c r="AN181" s="434"/>
      <c r="AO181" s="434"/>
      <c r="AP181" s="434"/>
      <c r="AQ181" s="434"/>
      <c r="AR181" s="434" t="s">
        <v>87</v>
      </c>
      <c r="AS181" s="434"/>
      <c r="AT181" s="434"/>
      <c r="AU181" s="434"/>
      <c r="AV181" s="434" t="s">
        <v>88</v>
      </c>
      <c r="AW181" s="434"/>
      <c r="AX181" s="434"/>
    </row>
    <row r="182" spans="2:54" ht="24.05" customHeight="1" x14ac:dyDescent="0.15">
      <c r="B182" s="1034">
        <v>1</v>
      </c>
      <c r="C182" s="1034">
        <v>1</v>
      </c>
      <c r="D182" s="1736" t="s">
        <v>1462</v>
      </c>
      <c r="E182" s="2626"/>
      <c r="F182" s="2626"/>
      <c r="G182" s="2626"/>
      <c r="H182" s="2626"/>
      <c r="I182" s="2626"/>
      <c r="J182" s="2626"/>
      <c r="K182" s="2626"/>
      <c r="L182" s="2626"/>
      <c r="M182" s="2627"/>
      <c r="N182" s="2628" t="s">
        <v>1463</v>
      </c>
      <c r="O182" s="2628" t="s">
        <v>1463</v>
      </c>
      <c r="P182" s="2628" t="s">
        <v>1463</v>
      </c>
      <c r="Q182" s="2628" t="s">
        <v>1463</v>
      </c>
      <c r="R182" s="2628" t="s">
        <v>1463</v>
      </c>
      <c r="S182" s="2628" t="s">
        <v>1463</v>
      </c>
      <c r="T182" s="2628" t="s">
        <v>1463</v>
      </c>
      <c r="U182" s="2628" t="s">
        <v>1463</v>
      </c>
      <c r="V182" s="2628" t="s">
        <v>1463</v>
      </c>
      <c r="W182" s="2628" t="s">
        <v>1463</v>
      </c>
      <c r="X182" s="2628" t="s">
        <v>1463</v>
      </c>
      <c r="Y182" s="2628" t="s">
        <v>1463</v>
      </c>
      <c r="Z182" s="2628" t="s">
        <v>1463</v>
      </c>
      <c r="AA182" s="2628" t="s">
        <v>1463</v>
      </c>
      <c r="AB182" s="2628" t="s">
        <v>1463</v>
      </c>
      <c r="AC182" s="2628" t="s">
        <v>1463</v>
      </c>
      <c r="AD182" s="2628" t="s">
        <v>1463</v>
      </c>
      <c r="AE182" s="2628" t="s">
        <v>1463</v>
      </c>
      <c r="AF182" s="2628" t="s">
        <v>1463</v>
      </c>
      <c r="AG182" s="2628" t="s">
        <v>1463</v>
      </c>
      <c r="AH182" s="2628" t="s">
        <v>1463</v>
      </c>
      <c r="AI182" s="2628" t="s">
        <v>1463</v>
      </c>
      <c r="AJ182" s="2628" t="s">
        <v>1463</v>
      </c>
      <c r="AK182" s="2628" t="s">
        <v>1463</v>
      </c>
      <c r="AL182" s="2629">
        <v>2141.3635570000001</v>
      </c>
      <c r="AM182" s="2630">
        <v>4555</v>
      </c>
      <c r="AN182" s="2630">
        <v>4555</v>
      </c>
      <c r="AO182" s="2630">
        <v>4555</v>
      </c>
      <c r="AP182" s="2630">
        <v>4555</v>
      </c>
      <c r="AQ182" s="2631">
        <v>4555</v>
      </c>
      <c r="AR182" s="817" t="s">
        <v>964</v>
      </c>
      <c r="AS182" s="817"/>
      <c r="AT182" s="817"/>
      <c r="AU182" s="817"/>
      <c r="AV182" s="817" t="s">
        <v>964</v>
      </c>
      <c r="AW182" s="817"/>
      <c r="AX182" s="817"/>
    </row>
    <row r="183" spans="2:54" ht="24.05" customHeight="1" x14ac:dyDescent="0.15">
      <c r="B183" s="1034">
        <v>2</v>
      </c>
      <c r="C183" s="1034">
        <v>1</v>
      </c>
      <c r="D183" s="1736" t="s">
        <v>1464</v>
      </c>
      <c r="E183" s="2626"/>
      <c r="F183" s="2626"/>
      <c r="G183" s="2626"/>
      <c r="H183" s="2626"/>
      <c r="I183" s="2626"/>
      <c r="J183" s="2626"/>
      <c r="K183" s="2626"/>
      <c r="L183" s="2626"/>
      <c r="M183" s="2627"/>
      <c r="N183" s="2628" t="s">
        <v>1463</v>
      </c>
      <c r="O183" s="2628" t="s">
        <v>1463</v>
      </c>
      <c r="P183" s="2628" t="s">
        <v>1463</v>
      </c>
      <c r="Q183" s="2628" t="s">
        <v>1463</v>
      </c>
      <c r="R183" s="2628" t="s">
        <v>1463</v>
      </c>
      <c r="S183" s="2628" t="s">
        <v>1463</v>
      </c>
      <c r="T183" s="2628" t="s">
        <v>1463</v>
      </c>
      <c r="U183" s="2628" t="s">
        <v>1463</v>
      </c>
      <c r="V183" s="2628" t="s">
        <v>1463</v>
      </c>
      <c r="W183" s="2628" t="s">
        <v>1463</v>
      </c>
      <c r="X183" s="2628" t="s">
        <v>1463</v>
      </c>
      <c r="Y183" s="2628" t="s">
        <v>1463</v>
      </c>
      <c r="Z183" s="2628" t="s">
        <v>1463</v>
      </c>
      <c r="AA183" s="2628" t="s">
        <v>1463</v>
      </c>
      <c r="AB183" s="2628" t="s">
        <v>1463</v>
      </c>
      <c r="AC183" s="2628" t="s">
        <v>1463</v>
      </c>
      <c r="AD183" s="2628" t="s">
        <v>1463</v>
      </c>
      <c r="AE183" s="2628" t="s">
        <v>1463</v>
      </c>
      <c r="AF183" s="2628" t="s">
        <v>1463</v>
      </c>
      <c r="AG183" s="2628" t="s">
        <v>1463</v>
      </c>
      <c r="AH183" s="2628" t="s">
        <v>1463</v>
      </c>
      <c r="AI183" s="2628" t="s">
        <v>1463</v>
      </c>
      <c r="AJ183" s="2628" t="s">
        <v>1463</v>
      </c>
      <c r="AK183" s="2628" t="s">
        <v>1463</v>
      </c>
      <c r="AL183" s="2629">
        <v>832.66</v>
      </c>
      <c r="AM183" s="2630">
        <v>832.66</v>
      </c>
      <c r="AN183" s="2630">
        <v>832.66</v>
      </c>
      <c r="AO183" s="2630">
        <v>832.66</v>
      </c>
      <c r="AP183" s="2630">
        <v>832.66</v>
      </c>
      <c r="AQ183" s="2631">
        <v>832.66</v>
      </c>
      <c r="AR183" s="817" t="s">
        <v>964</v>
      </c>
      <c r="AS183" s="817"/>
      <c r="AT183" s="817"/>
      <c r="AU183" s="817"/>
      <c r="AV183" s="817" t="s">
        <v>964</v>
      </c>
      <c r="AW183" s="817"/>
      <c r="AX183" s="817"/>
    </row>
    <row r="184" spans="2:54" ht="24.05" customHeight="1" x14ac:dyDescent="0.15">
      <c r="B184" s="1034">
        <v>3</v>
      </c>
      <c r="C184" s="1034">
        <v>1</v>
      </c>
      <c r="D184" s="2637" t="s">
        <v>1465</v>
      </c>
      <c r="E184" s="2150"/>
      <c r="F184" s="2150"/>
      <c r="G184" s="2150"/>
      <c r="H184" s="2150"/>
      <c r="I184" s="2150"/>
      <c r="J184" s="2150"/>
      <c r="K184" s="2150"/>
      <c r="L184" s="2150"/>
      <c r="M184" s="2638"/>
      <c r="N184" s="2628" t="s">
        <v>1466</v>
      </c>
      <c r="O184" s="2628" t="s">
        <v>1466</v>
      </c>
      <c r="P184" s="2628" t="s">
        <v>1466</v>
      </c>
      <c r="Q184" s="2628" t="s">
        <v>1466</v>
      </c>
      <c r="R184" s="2628" t="s">
        <v>1466</v>
      </c>
      <c r="S184" s="2628" t="s">
        <v>1466</v>
      </c>
      <c r="T184" s="2628" t="s">
        <v>1466</v>
      </c>
      <c r="U184" s="2628" t="s">
        <v>1466</v>
      </c>
      <c r="V184" s="2628" t="s">
        <v>1466</v>
      </c>
      <c r="W184" s="2628" t="s">
        <v>1466</v>
      </c>
      <c r="X184" s="2628" t="s">
        <v>1466</v>
      </c>
      <c r="Y184" s="2628" t="s">
        <v>1466</v>
      </c>
      <c r="Z184" s="2628" t="s">
        <v>1466</v>
      </c>
      <c r="AA184" s="2628" t="s">
        <v>1466</v>
      </c>
      <c r="AB184" s="2628" t="s">
        <v>1466</v>
      </c>
      <c r="AC184" s="2628" t="s">
        <v>1466</v>
      </c>
      <c r="AD184" s="2628" t="s">
        <v>1466</v>
      </c>
      <c r="AE184" s="2628" t="s">
        <v>1466</v>
      </c>
      <c r="AF184" s="2628" t="s">
        <v>1466</v>
      </c>
      <c r="AG184" s="2628" t="s">
        <v>1466</v>
      </c>
      <c r="AH184" s="2628" t="s">
        <v>1466</v>
      </c>
      <c r="AI184" s="2628" t="s">
        <v>1466</v>
      </c>
      <c r="AJ184" s="2628" t="s">
        <v>1466</v>
      </c>
      <c r="AK184" s="2628" t="s">
        <v>1466</v>
      </c>
      <c r="AL184" s="2639">
        <v>464</v>
      </c>
      <c r="AM184" s="2640">
        <v>461</v>
      </c>
      <c r="AN184" s="2640">
        <v>461</v>
      </c>
      <c r="AO184" s="2640">
        <v>461</v>
      </c>
      <c r="AP184" s="2640">
        <v>461</v>
      </c>
      <c r="AQ184" s="2641">
        <v>461</v>
      </c>
      <c r="AR184" s="817" t="s">
        <v>964</v>
      </c>
      <c r="AS184" s="817"/>
      <c r="AT184" s="817"/>
      <c r="AU184" s="817"/>
      <c r="AV184" s="817" t="s">
        <v>964</v>
      </c>
      <c r="AW184" s="817"/>
      <c r="AX184" s="817"/>
    </row>
    <row r="185" spans="2:54" ht="24.05" customHeight="1" x14ac:dyDescent="0.15">
      <c r="B185" s="1034">
        <v>4</v>
      </c>
      <c r="C185" s="1034">
        <v>1</v>
      </c>
      <c r="D185" s="1736" t="s">
        <v>1467</v>
      </c>
      <c r="E185" s="2626"/>
      <c r="F185" s="2626"/>
      <c r="G185" s="2626"/>
      <c r="H185" s="2626"/>
      <c r="I185" s="2626"/>
      <c r="J185" s="2626"/>
      <c r="K185" s="2626"/>
      <c r="L185" s="2626"/>
      <c r="M185" s="2627"/>
      <c r="N185" s="2628" t="s">
        <v>1468</v>
      </c>
      <c r="O185" s="2628" t="s">
        <v>1468</v>
      </c>
      <c r="P185" s="2628" t="s">
        <v>1468</v>
      </c>
      <c r="Q185" s="2628" t="s">
        <v>1468</v>
      </c>
      <c r="R185" s="2628" t="s">
        <v>1468</v>
      </c>
      <c r="S185" s="2628" t="s">
        <v>1468</v>
      </c>
      <c r="T185" s="2628" t="s">
        <v>1468</v>
      </c>
      <c r="U185" s="2628" t="s">
        <v>1468</v>
      </c>
      <c r="V185" s="2628" t="s">
        <v>1468</v>
      </c>
      <c r="W185" s="2628" t="s">
        <v>1468</v>
      </c>
      <c r="X185" s="2628" t="s">
        <v>1468</v>
      </c>
      <c r="Y185" s="2628" t="s">
        <v>1468</v>
      </c>
      <c r="Z185" s="2628" t="s">
        <v>1468</v>
      </c>
      <c r="AA185" s="2628" t="s">
        <v>1468</v>
      </c>
      <c r="AB185" s="2628" t="s">
        <v>1468</v>
      </c>
      <c r="AC185" s="2628" t="s">
        <v>1468</v>
      </c>
      <c r="AD185" s="2628" t="s">
        <v>1468</v>
      </c>
      <c r="AE185" s="2628" t="s">
        <v>1468</v>
      </c>
      <c r="AF185" s="2628" t="s">
        <v>1468</v>
      </c>
      <c r="AG185" s="2628" t="s">
        <v>1468</v>
      </c>
      <c r="AH185" s="2628" t="s">
        <v>1468</v>
      </c>
      <c r="AI185" s="2628" t="s">
        <v>1468</v>
      </c>
      <c r="AJ185" s="2628" t="s">
        <v>1468</v>
      </c>
      <c r="AK185" s="2628" t="s">
        <v>1468</v>
      </c>
      <c r="AL185" s="2634">
        <v>443.31</v>
      </c>
      <c r="AM185" s="2635"/>
      <c r="AN185" s="2635"/>
      <c r="AO185" s="2635"/>
      <c r="AP185" s="2635"/>
      <c r="AQ185" s="2636"/>
      <c r="AR185" s="817" t="s">
        <v>964</v>
      </c>
      <c r="AS185" s="817"/>
      <c r="AT185" s="817"/>
      <c r="AU185" s="817"/>
      <c r="AV185" s="817" t="s">
        <v>964</v>
      </c>
      <c r="AW185" s="817"/>
      <c r="AX185" s="817"/>
    </row>
    <row r="186" spans="2:54" ht="24.05" customHeight="1" x14ac:dyDescent="0.15">
      <c r="B186" s="1034">
        <v>5</v>
      </c>
      <c r="C186" s="1034">
        <v>1</v>
      </c>
      <c r="D186" s="2637" t="s">
        <v>1469</v>
      </c>
      <c r="E186" s="2150"/>
      <c r="F186" s="2150"/>
      <c r="G186" s="2150"/>
      <c r="H186" s="2150"/>
      <c r="I186" s="2150"/>
      <c r="J186" s="2150"/>
      <c r="K186" s="2150"/>
      <c r="L186" s="2150"/>
      <c r="M186" s="2638"/>
      <c r="N186" s="2628" t="s">
        <v>1463</v>
      </c>
      <c r="O186" s="2628" t="s">
        <v>1463</v>
      </c>
      <c r="P186" s="2628" t="s">
        <v>1463</v>
      </c>
      <c r="Q186" s="2628" t="s">
        <v>1463</v>
      </c>
      <c r="R186" s="2628" t="s">
        <v>1463</v>
      </c>
      <c r="S186" s="2628" t="s">
        <v>1463</v>
      </c>
      <c r="T186" s="2628" t="s">
        <v>1463</v>
      </c>
      <c r="U186" s="2628" t="s">
        <v>1463</v>
      </c>
      <c r="V186" s="2628" t="s">
        <v>1463</v>
      </c>
      <c r="W186" s="2628" t="s">
        <v>1463</v>
      </c>
      <c r="X186" s="2628" t="s">
        <v>1463</v>
      </c>
      <c r="Y186" s="2628" t="s">
        <v>1463</v>
      </c>
      <c r="Z186" s="2628" t="s">
        <v>1463</v>
      </c>
      <c r="AA186" s="2628" t="s">
        <v>1463</v>
      </c>
      <c r="AB186" s="2628" t="s">
        <v>1463</v>
      </c>
      <c r="AC186" s="2628" t="s">
        <v>1463</v>
      </c>
      <c r="AD186" s="2628" t="s">
        <v>1463</v>
      </c>
      <c r="AE186" s="2628" t="s">
        <v>1463</v>
      </c>
      <c r="AF186" s="2628" t="s">
        <v>1463</v>
      </c>
      <c r="AG186" s="2628" t="s">
        <v>1463</v>
      </c>
      <c r="AH186" s="2628" t="s">
        <v>1463</v>
      </c>
      <c r="AI186" s="2628" t="s">
        <v>1463</v>
      </c>
      <c r="AJ186" s="2628" t="s">
        <v>1463</v>
      </c>
      <c r="AK186" s="2628" t="s">
        <v>1463</v>
      </c>
      <c r="AL186" s="2629">
        <v>327</v>
      </c>
      <c r="AM186" s="2630">
        <v>443.31</v>
      </c>
      <c r="AN186" s="2630">
        <v>443.31</v>
      </c>
      <c r="AO186" s="2630">
        <v>443.31</v>
      </c>
      <c r="AP186" s="2630">
        <v>443.31</v>
      </c>
      <c r="AQ186" s="2631">
        <v>443.31</v>
      </c>
      <c r="AR186" s="817" t="s">
        <v>964</v>
      </c>
      <c r="AS186" s="817"/>
      <c r="AT186" s="817"/>
      <c r="AU186" s="817"/>
      <c r="AV186" s="817" t="s">
        <v>964</v>
      </c>
      <c r="AW186" s="817"/>
      <c r="AX186" s="817"/>
    </row>
    <row r="187" spans="2:54" ht="24.05" customHeight="1" x14ac:dyDescent="0.15">
      <c r="B187" s="1034">
        <v>6</v>
      </c>
      <c r="C187" s="1034">
        <v>1</v>
      </c>
      <c r="D187" s="2642" t="s">
        <v>1470</v>
      </c>
      <c r="E187" s="2643"/>
      <c r="F187" s="2643"/>
      <c r="G187" s="2643"/>
      <c r="H187" s="2643"/>
      <c r="I187" s="2643"/>
      <c r="J187" s="2643"/>
      <c r="K187" s="2643"/>
      <c r="L187" s="2643"/>
      <c r="M187" s="2644"/>
      <c r="N187" s="2628" t="s">
        <v>1471</v>
      </c>
      <c r="O187" s="2628" t="s">
        <v>1471</v>
      </c>
      <c r="P187" s="2628" t="s">
        <v>1471</v>
      </c>
      <c r="Q187" s="2628" t="s">
        <v>1471</v>
      </c>
      <c r="R187" s="2628" t="s">
        <v>1471</v>
      </c>
      <c r="S187" s="2628" t="s">
        <v>1471</v>
      </c>
      <c r="T187" s="2628" t="s">
        <v>1471</v>
      </c>
      <c r="U187" s="2628" t="s">
        <v>1471</v>
      </c>
      <c r="V187" s="2628" t="s">
        <v>1471</v>
      </c>
      <c r="W187" s="2628" t="s">
        <v>1471</v>
      </c>
      <c r="X187" s="2628" t="s">
        <v>1471</v>
      </c>
      <c r="Y187" s="2628" t="s">
        <v>1471</v>
      </c>
      <c r="Z187" s="2628" t="s">
        <v>1471</v>
      </c>
      <c r="AA187" s="2628" t="s">
        <v>1471</v>
      </c>
      <c r="AB187" s="2628" t="s">
        <v>1471</v>
      </c>
      <c r="AC187" s="2628" t="s">
        <v>1471</v>
      </c>
      <c r="AD187" s="2628" t="s">
        <v>1471</v>
      </c>
      <c r="AE187" s="2628" t="s">
        <v>1471</v>
      </c>
      <c r="AF187" s="2628" t="s">
        <v>1471</v>
      </c>
      <c r="AG187" s="2628" t="s">
        <v>1471</v>
      </c>
      <c r="AH187" s="2628" t="s">
        <v>1471</v>
      </c>
      <c r="AI187" s="2628" t="s">
        <v>1471</v>
      </c>
      <c r="AJ187" s="2628" t="s">
        <v>1471</v>
      </c>
      <c r="AK187" s="2628" t="s">
        <v>1471</v>
      </c>
      <c r="AL187" s="2629">
        <v>167</v>
      </c>
      <c r="AM187" s="2630">
        <v>327.24799999999999</v>
      </c>
      <c r="AN187" s="2630">
        <v>327.24799999999999</v>
      </c>
      <c r="AO187" s="2630">
        <v>327.24799999999999</v>
      </c>
      <c r="AP187" s="2630">
        <v>327.24799999999999</v>
      </c>
      <c r="AQ187" s="2631">
        <v>327.24799999999999</v>
      </c>
      <c r="AR187" s="817" t="s">
        <v>964</v>
      </c>
      <c r="AS187" s="817"/>
      <c r="AT187" s="817"/>
      <c r="AU187" s="817"/>
      <c r="AV187" s="817" t="s">
        <v>964</v>
      </c>
      <c r="AW187" s="817"/>
      <c r="AX187" s="817"/>
    </row>
    <row r="188" spans="2:54" ht="24.05" customHeight="1" x14ac:dyDescent="0.15">
      <c r="B188" s="1034">
        <v>7</v>
      </c>
      <c r="C188" s="1034">
        <v>1</v>
      </c>
      <c r="D188" s="2642" t="s">
        <v>1472</v>
      </c>
      <c r="E188" s="2643"/>
      <c r="F188" s="2643"/>
      <c r="G188" s="2643"/>
      <c r="H188" s="2643"/>
      <c r="I188" s="2643"/>
      <c r="J188" s="2643"/>
      <c r="K188" s="2643"/>
      <c r="L188" s="2643"/>
      <c r="M188" s="2644"/>
      <c r="N188" s="2628" t="s">
        <v>1466</v>
      </c>
      <c r="O188" s="2628" t="s">
        <v>1466</v>
      </c>
      <c r="P188" s="2628" t="s">
        <v>1466</v>
      </c>
      <c r="Q188" s="2628" t="s">
        <v>1466</v>
      </c>
      <c r="R188" s="2628" t="s">
        <v>1466</v>
      </c>
      <c r="S188" s="2628" t="s">
        <v>1466</v>
      </c>
      <c r="T188" s="2628" t="s">
        <v>1466</v>
      </c>
      <c r="U188" s="2628" t="s">
        <v>1466</v>
      </c>
      <c r="V188" s="2628" t="s">
        <v>1466</v>
      </c>
      <c r="W188" s="2628" t="s">
        <v>1466</v>
      </c>
      <c r="X188" s="2628" t="s">
        <v>1466</v>
      </c>
      <c r="Y188" s="2628" t="s">
        <v>1466</v>
      </c>
      <c r="Z188" s="2628" t="s">
        <v>1466</v>
      </c>
      <c r="AA188" s="2628" t="s">
        <v>1466</v>
      </c>
      <c r="AB188" s="2628" t="s">
        <v>1466</v>
      </c>
      <c r="AC188" s="2628" t="s">
        <v>1466</v>
      </c>
      <c r="AD188" s="2628" t="s">
        <v>1466</v>
      </c>
      <c r="AE188" s="2628" t="s">
        <v>1466</v>
      </c>
      <c r="AF188" s="2628" t="s">
        <v>1466</v>
      </c>
      <c r="AG188" s="2628" t="s">
        <v>1466</v>
      </c>
      <c r="AH188" s="2628" t="s">
        <v>1466</v>
      </c>
      <c r="AI188" s="2628" t="s">
        <v>1466</v>
      </c>
      <c r="AJ188" s="2628" t="s">
        <v>1466</v>
      </c>
      <c r="AK188" s="2628" t="s">
        <v>1466</v>
      </c>
      <c r="AL188" s="2645">
        <v>150</v>
      </c>
      <c r="AM188" s="2646">
        <v>200</v>
      </c>
      <c r="AN188" s="2646">
        <v>200</v>
      </c>
      <c r="AO188" s="2646">
        <v>200</v>
      </c>
      <c r="AP188" s="2646">
        <v>200</v>
      </c>
      <c r="AQ188" s="2647">
        <v>200</v>
      </c>
      <c r="AR188" s="817" t="s">
        <v>964</v>
      </c>
      <c r="AS188" s="817"/>
      <c r="AT188" s="817"/>
      <c r="AU188" s="817"/>
      <c r="AV188" s="817" t="s">
        <v>964</v>
      </c>
      <c r="AW188" s="817"/>
      <c r="AX188" s="817"/>
    </row>
    <row r="189" spans="2:54" ht="24.05" customHeight="1" x14ac:dyDescent="0.15">
      <c r="B189" s="1034">
        <v>8</v>
      </c>
      <c r="C189" s="1034">
        <v>1</v>
      </c>
      <c r="D189" s="2637" t="s">
        <v>1473</v>
      </c>
      <c r="E189" s="2150"/>
      <c r="F189" s="2150"/>
      <c r="G189" s="2150"/>
      <c r="H189" s="2150"/>
      <c r="I189" s="2150"/>
      <c r="J189" s="2150"/>
      <c r="K189" s="2150"/>
      <c r="L189" s="2150"/>
      <c r="M189" s="2638"/>
      <c r="N189" s="2628" t="s">
        <v>1463</v>
      </c>
      <c r="O189" s="2628" t="s">
        <v>1463</v>
      </c>
      <c r="P189" s="2628" t="s">
        <v>1463</v>
      </c>
      <c r="Q189" s="2628" t="s">
        <v>1463</v>
      </c>
      <c r="R189" s="2628" t="s">
        <v>1463</v>
      </c>
      <c r="S189" s="2628" t="s">
        <v>1463</v>
      </c>
      <c r="T189" s="2628" t="s">
        <v>1463</v>
      </c>
      <c r="U189" s="2628" t="s">
        <v>1463</v>
      </c>
      <c r="V189" s="2628" t="s">
        <v>1463</v>
      </c>
      <c r="W189" s="2628" t="s">
        <v>1463</v>
      </c>
      <c r="X189" s="2628" t="s">
        <v>1463</v>
      </c>
      <c r="Y189" s="2628" t="s">
        <v>1463</v>
      </c>
      <c r="Z189" s="2628" t="s">
        <v>1463</v>
      </c>
      <c r="AA189" s="2628" t="s">
        <v>1463</v>
      </c>
      <c r="AB189" s="2628" t="s">
        <v>1463</v>
      </c>
      <c r="AC189" s="2628" t="s">
        <v>1463</v>
      </c>
      <c r="AD189" s="2628" t="s">
        <v>1463</v>
      </c>
      <c r="AE189" s="2628" t="s">
        <v>1463</v>
      </c>
      <c r="AF189" s="2628" t="s">
        <v>1463</v>
      </c>
      <c r="AG189" s="2628" t="s">
        <v>1463</v>
      </c>
      <c r="AH189" s="2628" t="s">
        <v>1463</v>
      </c>
      <c r="AI189" s="2628" t="s">
        <v>1463</v>
      </c>
      <c r="AJ189" s="2628" t="s">
        <v>1463</v>
      </c>
      <c r="AK189" s="2628" t="s">
        <v>1463</v>
      </c>
      <c r="AL189" s="2629">
        <v>139</v>
      </c>
      <c r="AM189" s="2630">
        <v>166.57</v>
      </c>
      <c r="AN189" s="2630">
        <v>166.57</v>
      </c>
      <c r="AO189" s="2630">
        <v>166.57</v>
      </c>
      <c r="AP189" s="2630">
        <v>166.57</v>
      </c>
      <c r="AQ189" s="2631">
        <v>166.57</v>
      </c>
      <c r="AR189" s="817" t="s">
        <v>964</v>
      </c>
      <c r="AS189" s="817"/>
      <c r="AT189" s="817"/>
      <c r="AU189" s="817"/>
      <c r="AV189" s="817" t="s">
        <v>964</v>
      </c>
      <c r="AW189" s="817"/>
      <c r="AX189" s="817"/>
    </row>
    <row r="190" spans="2:54" ht="24.05" customHeight="1" x14ac:dyDescent="0.15">
      <c r="B190" s="1034">
        <v>9</v>
      </c>
      <c r="C190" s="1034">
        <v>1</v>
      </c>
      <c r="D190" s="2649" t="s">
        <v>1474</v>
      </c>
      <c r="E190" s="2650"/>
      <c r="F190" s="2650"/>
      <c r="G190" s="2650"/>
      <c r="H190" s="2650"/>
      <c r="I190" s="2650"/>
      <c r="J190" s="2650"/>
      <c r="K190" s="2650"/>
      <c r="L190" s="2650"/>
      <c r="M190" s="2651"/>
      <c r="N190" s="2628" t="s">
        <v>1475</v>
      </c>
      <c r="O190" s="2628" t="s">
        <v>1475</v>
      </c>
      <c r="P190" s="2628" t="s">
        <v>1475</v>
      </c>
      <c r="Q190" s="2628" t="s">
        <v>1475</v>
      </c>
      <c r="R190" s="2628" t="s">
        <v>1475</v>
      </c>
      <c r="S190" s="2628" t="s">
        <v>1475</v>
      </c>
      <c r="T190" s="2628" t="s">
        <v>1475</v>
      </c>
      <c r="U190" s="2628" t="s">
        <v>1475</v>
      </c>
      <c r="V190" s="2628" t="s">
        <v>1475</v>
      </c>
      <c r="W190" s="2628" t="s">
        <v>1475</v>
      </c>
      <c r="X190" s="2628" t="s">
        <v>1475</v>
      </c>
      <c r="Y190" s="2628" t="s">
        <v>1475</v>
      </c>
      <c r="Z190" s="2628" t="s">
        <v>1475</v>
      </c>
      <c r="AA190" s="2628" t="s">
        <v>1475</v>
      </c>
      <c r="AB190" s="2628" t="s">
        <v>1475</v>
      </c>
      <c r="AC190" s="2628" t="s">
        <v>1475</v>
      </c>
      <c r="AD190" s="2628" t="s">
        <v>1475</v>
      </c>
      <c r="AE190" s="2628" t="s">
        <v>1475</v>
      </c>
      <c r="AF190" s="2628" t="s">
        <v>1475</v>
      </c>
      <c r="AG190" s="2628" t="s">
        <v>1475</v>
      </c>
      <c r="AH190" s="2628" t="s">
        <v>1475</v>
      </c>
      <c r="AI190" s="2628" t="s">
        <v>1475</v>
      </c>
      <c r="AJ190" s="2628" t="s">
        <v>1475</v>
      </c>
      <c r="AK190" s="2628" t="s">
        <v>1475</v>
      </c>
      <c r="AL190" s="2629">
        <v>104</v>
      </c>
      <c r="AM190" s="2630">
        <v>149.78100000000001</v>
      </c>
      <c r="AN190" s="2630">
        <v>149.78100000000001</v>
      </c>
      <c r="AO190" s="2630">
        <v>149.78100000000001</v>
      </c>
      <c r="AP190" s="2630">
        <v>149.78100000000001</v>
      </c>
      <c r="AQ190" s="2631">
        <v>149.78100000000001</v>
      </c>
      <c r="AR190" s="817" t="s">
        <v>964</v>
      </c>
      <c r="AS190" s="817"/>
      <c r="AT190" s="817"/>
      <c r="AU190" s="817"/>
      <c r="AV190" s="817" t="s">
        <v>964</v>
      </c>
      <c r="AW190" s="817"/>
      <c r="AX190" s="817"/>
    </row>
    <row r="191" spans="2:54" ht="24.05" customHeight="1" x14ac:dyDescent="0.15">
      <c r="B191" s="1034">
        <v>10</v>
      </c>
      <c r="C191" s="1034">
        <v>1</v>
      </c>
      <c r="D191" s="2648" t="s">
        <v>1476</v>
      </c>
      <c r="E191" s="2098"/>
      <c r="F191" s="2098"/>
      <c r="G191" s="2098"/>
      <c r="H191" s="2098"/>
      <c r="I191" s="2098"/>
      <c r="J191" s="2098"/>
      <c r="K191" s="2098"/>
      <c r="L191" s="2098"/>
      <c r="M191" s="2099"/>
      <c r="N191" s="2628" t="s">
        <v>1463</v>
      </c>
      <c r="O191" s="2628" t="s">
        <v>1463</v>
      </c>
      <c r="P191" s="2628" t="s">
        <v>1463</v>
      </c>
      <c r="Q191" s="2628" t="s">
        <v>1463</v>
      </c>
      <c r="R191" s="2628" t="s">
        <v>1463</v>
      </c>
      <c r="S191" s="2628" t="s">
        <v>1463</v>
      </c>
      <c r="T191" s="2628" t="s">
        <v>1463</v>
      </c>
      <c r="U191" s="2628" t="s">
        <v>1463</v>
      </c>
      <c r="V191" s="2628" t="s">
        <v>1463</v>
      </c>
      <c r="W191" s="2628" t="s">
        <v>1463</v>
      </c>
      <c r="X191" s="2628" t="s">
        <v>1463</v>
      </c>
      <c r="Y191" s="2628" t="s">
        <v>1463</v>
      </c>
      <c r="Z191" s="2628" t="s">
        <v>1463</v>
      </c>
      <c r="AA191" s="2628" t="s">
        <v>1463</v>
      </c>
      <c r="AB191" s="2628" t="s">
        <v>1463</v>
      </c>
      <c r="AC191" s="2628" t="s">
        <v>1463</v>
      </c>
      <c r="AD191" s="2628" t="s">
        <v>1463</v>
      </c>
      <c r="AE191" s="2628" t="s">
        <v>1463</v>
      </c>
      <c r="AF191" s="2628" t="s">
        <v>1463</v>
      </c>
      <c r="AG191" s="2628" t="s">
        <v>1463</v>
      </c>
      <c r="AH191" s="2628" t="s">
        <v>1463</v>
      </c>
      <c r="AI191" s="2628" t="s">
        <v>1463</v>
      </c>
      <c r="AJ191" s="2628" t="s">
        <v>1463</v>
      </c>
      <c r="AK191" s="2628" t="s">
        <v>1463</v>
      </c>
      <c r="AL191" s="2629">
        <v>92</v>
      </c>
      <c r="AM191" s="2630">
        <v>139.25049999999999</v>
      </c>
      <c r="AN191" s="2630">
        <v>139.25049999999999</v>
      </c>
      <c r="AO191" s="2630">
        <v>139.25049999999999</v>
      </c>
      <c r="AP191" s="2630">
        <v>139.25049999999999</v>
      </c>
      <c r="AQ191" s="2631">
        <v>139.25049999999999</v>
      </c>
      <c r="AR191" s="817" t="s">
        <v>964</v>
      </c>
      <c r="AS191" s="817"/>
      <c r="AT191" s="817"/>
      <c r="AU191" s="817"/>
      <c r="AV191" s="817" t="s">
        <v>964</v>
      </c>
      <c r="AW191" s="817"/>
      <c r="AX191" s="817"/>
    </row>
    <row r="193" spans="2:50" ht="23.25" hidden="1" customHeight="1" x14ac:dyDescent="0.15">
      <c r="B193" s="116" t="s">
        <v>89</v>
      </c>
    </row>
    <row r="194" spans="2:50" ht="36" hidden="1" customHeight="1" x14ac:dyDescent="0.15">
      <c r="B194" s="100" t="s">
        <v>90</v>
      </c>
      <c r="C194" s="100"/>
      <c r="D194" s="100"/>
      <c r="E194" s="100"/>
      <c r="F194" s="100"/>
      <c r="G194" s="100"/>
      <c r="H194" s="100"/>
      <c r="I194" s="101"/>
      <c r="J194" s="101"/>
      <c r="K194" s="101"/>
      <c r="L194" s="101"/>
      <c r="M194" s="101"/>
      <c r="N194" s="101"/>
      <c r="O194" s="101"/>
      <c r="P194" s="101"/>
      <c r="Q194" s="101"/>
      <c r="R194" s="101"/>
      <c r="S194" s="101"/>
      <c r="T194" s="101"/>
      <c r="U194" s="101"/>
      <c r="V194" s="101"/>
      <c r="W194" s="101"/>
      <c r="X194" s="101"/>
      <c r="Y194" s="101"/>
    </row>
    <row r="195" spans="2:50" ht="36" hidden="1" customHeight="1" x14ac:dyDescent="0.15">
      <c r="B195" s="196" t="s">
        <v>875</v>
      </c>
      <c r="C195" s="97"/>
      <c r="D195" s="97"/>
      <c r="E195" s="97"/>
      <c r="F195" s="97"/>
      <c r="G195" s="97"/>
      <c r="H195" s="98"/>
      <c r="I195" s="345" t="s">
        <v>771</v>
      </c>
      <c r="J195" s="330"/>
      <c r="K195" s="330"/>
      <c r="L195" s="330"/>
      <c r="M195" s="344"/>
      <c r="N195" s="385" t="s">
        <v>93</v>
      </c>
      <c r="O195" s="386"/>
      <c r="P195" s="386"/>
      <c r="Q195" s="386"/>
      <c r="R195" s="386"/>
      <c r="S195" s="386"/>
      <c r="T195" s="387"/>
      <c r="U195" s="345" t="s">
        <v>771</v>
      </c>
      <c r="V195" s="330"/>
      <c r="W195" s="330"/>
      <c r="X195" s="330"/>
      <c r="Y195" s="344"/>
      <c r="Z195" s="385" t="s">
        <v>94</v>
      </c>
      <c r="AA195" s="386"/>
      <c r="AB195" s="386"/>
      <c r="AC195" s="386"/>
      <c r="AD195" s="386"/>
      <c r="AE195" s="386"/>
      <c r="AF195" s="387"/>
      <c r="AG195" s="345" t="s">
        <v>771</v>
      </c>
      <c r="AH195" s="330"/>
      <c r="AI195" s="330"/>
      <c r="AJ195" s="330"/>
      <c r="AK195" s="344"/>
      <c r="AL195" s="99" t="s">
        <v>95</v>
      </c>
      <c r="AM195" s="97"/>
      <c r="AN195" s="97"/>
      <c r="AO195" s="97"/>
      <c r="AP195" s="97"/>
      <c r="AQ195" s="97"/>
      <c r="AR195" s="98"/>
      <c r="AS195" s="345" t="s">
        <v>771</v>
      </c>
      <c r="AT195" s="330"/>
      <c r="AU195" s="330"/>
      <c r="AV195" s="330"/>
      <c r="AW195" s="344"/>
    </row>
    <row r="196" spans="2:50" ht="36" hidden="1" customHeight="1" x14ac:dyDescent="0.15">
      <c r="B196" s="99" t="s">
        <v>96</v>
      </c>
      <c r="C196" s="97"/>
      <c r="D196" s="97"/>
      <c r="E196" s="97"/>
      <c r="F196" s="97"/>
      <c r="G196" s="97"/>
      <c r="H196" s="98"/>
      <c r="I196" s="1051"/>
      <c r="J196" s="1052"/>
      <c r="K196" s="1052"/>
      <c r="L196" s="1052"/>
      <c r="M196" s="1053"/>
      <c r="N196" s="385" t="s">
        <v>97</v>
      </c>
      <c r="O196" s="386"/>
      <c r="P196" s="386"/>
      <c r="Q196" s="386"/>
      <c r="R196" s="386"/>
      <c r="S196" s="386"/>
      <c r="T196" s="387"/>
      <c r="U196" s="1051"/>
      <c r="V196" s="1052"/>
      <c r="W196" s="1052"/>
      <c r="X196" s="1052"/>
      <c r="Y196" s="1053"/>
      <c r="Z196" s="385" t="s">
        <v>98</v>
      </c>
      <c r="AA196" s="386"/>
      <c r="AB196" s="386"/>
      <c r="AC196" s="386"/>
      <c r="AD196" s="386"/>
      <c r="AE196" s="386"/>
      <c r="AF196" s="387"/>
      <c r="AG196" s="1051"/>
      <c r="AH196" s="1052"/>
      <c r="AI196" s="1052"/>
      <c r="AJ196" s="1052"/>
      <c r="AK196" s="1053"/>
      <c r="AL196" s="196" t="s">
        <v>99</v>
      </c>
      <c r="AM196" s="97"/>
      <c r="AN196" s="97"/>
      <c r="AO196" s="97"/>
      <c r="AP196" s="97"/>
      <c r="AQ196" s="97"/>
      <c r="AR196" s="98"/>
      <c r="AS196" s="1051"/>
      <c r="AT196" s="1052"/>
      <c r="AU196" s="1052"/>
      <c r="AV196" s="1052"/>
      <c r="AW196" s="1053"/>
    </row>
    <row r="197" spans="2:50" x14ac:dyDescent="0.15">
      <c r="C197" s="116" t="s">
        <v>1477</v>
      </c>
    </row>
    <row r="198" spans="2:50" ht="34.549999999999997" customHeight="1" x14ac:dyDescent="0.15">
      <c r="B198" s="1034"/>
      <c r="C198" s="1034"/>
      <c r="D198" s="434" t="s">
        <v>760</v>
      </c>
      <c r="E198" s="434"/>
      <c r="F198" s="434"/>
      <c r="G198" s="434"/>
      <c r="H198" s="434"/>
      <c r="I198" s="434"/>
      <c r="J198" s="434"/>
      <c r="K198" s="434"/>
      <c r="L198" s="434"/>
      <c r="M198" s="434"/>
      <c r="N198" s="434" t="s">
        <v>761</v>
      </c>
      <c r="O198" s="434"/>
      <c r="P198" s="434"/>
      <c r="Q198" s="434"/>
      <c r="R198" s="434"/>
      <c r="S198" s="434"/>
      <c r="T198" s="434"/>
      <c r="U198" s="434"/>
      <c r="V198" s="434"/>
      <c r="W198" s="434"/>
      <c r="X198" s="434"/>
      <c r="Y198" s="434"/>
      <c r="Z198" s="434"/>
      <c r="AA198" s="434"/>
      <c r="AB198" s="434"/>
      <c r="AC198" s="434"/>
      <c r="AD198" s="434"/>
      <c r="AE198" s="434"/>
      <c r="AF198" s="434"/>
      <c r="AG198" s="434"/>
      <c r="AH198" s="434"/>
      <c r="AI198" s="434"/>
      <c r="AJ198" s="434"/>
      <c r="AK198" s="434"/>
      <c r="AL198" s="436" t="s">
        <v>762</v>
      </c>
      <c r="AM198" s="434"/>
      <c r="AN198" s="434"/>
      <c r="AO198" s="434"/>
      <c r="AP198" s="434"/>
      <c r="AQ198" s="434"/>
      <c r="AR198" s="434" t="s">
        <v>87</v>
      </c>
      <c r="AS198" s="434"/>
      <c r="AT198" s="434"/>
      <c r="AU198" s="434"/>
      <c r="AV198" s="434" t="s">
        <v>88</v>
      </c>
      <c r="AW198" s="434"/>
      <c r="AX198" s="434"/>
    </row>
    <row r="199" spans="2:50" ht="24.05" customHeight="1" x14ac:dyDescent="0.15">
      <c r="B199" s="1034">
        <v>1</v>
      </c>
      <c r="C199" s="1034">
        <v>1</v>
      </c>
      <c r="D199" s="1047" t="s">
        <v>133</v>
      </c>
      <c r="E199" s="1047"/>
      <c r="F199" s="1047"/>
      <c r="G199" s="1047"/>
      <c r="H199" s="1047"/>
      <c r="I199" s="1047"/>
      <c r="J199" s="1047"/>
      <c r="K199" s="1047"/>
      <c r="L199" s="1047"/>
      <c r="M199" s="1047"/>
      <c r="N199" s="2628" t="s">
        <v>1478</v>
      </c>
      <c r="O199" s="2628" t="s">
        <v>1463</v>
      </c>
      <c r="P199" s="2628" t="s">
        <v>1463</v>
      </c>
      <c r="Q199" s="2628" t="s">
        <v>1463</v>
      </c>
      <c r="R199" s="2628" t="s">
        <v>1463</v>
      </c>
      <c r="S199" s="2628" t="s">
        <v>1463</v>
      </c>
      <c r="T199" s="2628" t="s">
        <v>1463</v>
      </c>
      <c r="U199" s="2628" t="s">
        <v>1463</v>
      </c>
      <c r="V199" s="2628" t="s">
        <v>1463</v>
      </c>
      <c r="W199" s="2628" t="s">
        <v>1463</v>
      </c>
      <c r="X199" s="2628" t="s">
        <v>1463</v>
      </c>
      <c r="Y199" s="2628" t="s">
        <v>1463</v>
      </c>
      <c r="Z199" s="2628" t="s">
        <v>1463</v>
      </c>
      <c r="AA199" s="2628" t="s">
        <v>1463</v>
      </c>
      <c r="AB199" s="2628" t="s">
        <v>1463</v>
      </c>
      <c r="AC199" s="2628" t="s">
        <v>1463</v>
      </c>
      <c r="AD199" s="2628" t="s">
        <v>1463</v>
      </c>
      <c r="AE199" s="2628" t="s">
        <v>1463</v>
      </c>
      <c r="AF199" s="2628" t="s">
        <v>1463</v>
      </c>
      <c r="AG199" s="2628" t="s">
        <v>1463</v>
      </c>
      <c r="AH199" s="2628" t="s">
        <v>1463</v>
      </c>
      <c r="AI199" s="2628" t="s">
        <v>1463</v>
      </c>
      <c r="AJ199" s="2628" t="s">
        <v>1463</v>
      </c>
      <c r="AK199" s="2628" t="s">
        <v>1463</v>
      </c>
      <c r="AL199" s="2652">
        <v>6789</v>
      </c>
      <c r="AM199" s="2653"/>
      <c r="AN199" s="2653"/>
      <c r="AO199" s="2653"/>
      <c r="AP199" s="2653"/>
      <c r="AQ199" s="2653"/>
      <c r="AR199" s="817" t="s">
        <v>964</v>
      </c>
      <c r="AS199" s="817"/>
      <c r="AT199" s="817"/>
      <c r="AU199" s="817"/>
      <c r="AV199" s="817" t="s">
        <v>964</v>
      </c>
      <c r="AW199" s="817"/>
      <c r="AX199" s="817"/>
    </row>
    <row r="200" spans="2:50" ht="24.05" customHeight="1" x14ac:dyDescent="0.15">
      <c r="B200" s="1034">
        <v>2</v>
      </c>
      <c r="C200" s="1034">
        <v>1</v>
      </c>
      <c r="D200" s="1047" t="s">
        <v>1124</v>
      </c>
      <c r="E200" s="1047"/>
      <c r="F200" s="1047"/>
      <c r="G200" s="1047"/>
      <c r="H200" s="1047"/>
      <c r="I200" s="1047"/>
      <c r="J200" s="1047"/>
      <c r="K200" s="1047"/>
      <c r="L200" s="1047"/>
      <c r="M200" s="1047"/>
      <c r="N200" s="1047" t="s">
        <v>1438</v>
      </c>
      <c r="O200" s="1047"/>
      <c r="P200" s="1047"/>
      <c r="Q200" s="1047"/>
      <c r="R200" s="1047"/>
      <c r="S200" s="1047"/>
      <c r="T200" s="1047"/>
      <c r="U200" s="1047"/>
      <c r="V200" s="1047"/>
      <c r="W200" s="1047"/>
      <c r="X200" s="1047"/>
      <c r="Y200" s="1047"/>
      <c r="Z200" s="1047"/>
      <c r="AA200" s="1047"/>
      <c r="AB200" s="1047"/>
      <c r="AC200" s="1047"/>
      <c r="AD200" s="1047"/>
      <c r="AE200" s="1047"/>
      <c r="AF200" s="1047"/>
      <c r="AG200" s="1047"/>
      <c r="AH200" s="1047"/>
      <c r="AI200" s="1047"/>
      <c r="AJ200" s="1047"/>
      <c r="AK200" s="1047"/>
      <c r="AL200" s="2652">
        <v>3993</v>
      </c>
      <c r="AM200" s="2653"/>
      <c r="AN200" s="2653"/>
      <c r="AO200" s="2653"/>
      <c r="AP200" s="2653"/>
      <c r="AQ200" s="2653"/>
      <c r="AR200" s="817" t="s">
        <v>964</v>
      </c>
      <c r="AS200" s="817"/>
      <c r="AT200" s="817"/>
      <c r="AU200" s="817"/>
      <c r="AV200" s="817" t="s">
        <v>964</v>
      </c>
      <c r="AW200" s="817"/>
      <c r="AX200" s="817"/>
    </row>
    <row r="201" spans="2:50" ht="24.05" customHeight="1" x14ac:dyDescent="0.15">
      <c r="B201" s="1034">
        <v>3</v>
      </c>
      <c r="C201" s="1034">
        <v>1</v>
      </c>
      <c r="D201" s="1047" t="s">
        <v>137</v>
      </c>
      <c r="E201" s="1047"/>
      <c r="F201" s="1047"/>
      <c r="G201" s="1047"/>
      <c r="H201" s="1047"/>
      <c r="I201" s="1047"/>
      <c r="J201" s="1047"/>
      <c r="K201" s="1047"/>
      <c r="L201" s="1047"/>
      <c r="M201" s="1047"/>
      <c r="N201" s="1047" t="s">
        <v>1438</v>
      </c>
      <c r="O201" s="1047"/>
      <c r="P201" s="1047"/>
      <c r="Q201" s="1047"/>
      <c r="R201" s="1047"/>
      <c r="S201" s="1047"/>
      <c r="T201" s="1047"/>
      <c r="U201" s="1047"/>
      <c r="V201" s="1047"/>
      <c r="W201" s="1047"/>
      <c r="X201" s="1047"/>
      <c r="Y201" s="1047"/>
      <c r="Z201" s="1047"/>
      <c r="AA201" s="1047"/>
      <c r="AB201" s="1047"/>
      <c r="AC201" s="1047"/>
      <c r="AD201" s="1047"/>
      <c r="AE201" s="1047"/>
      <c r="AF201" s="1047"/>
      <c r="AG201" s="1047"/>
      <c r="AH201" s="1047"/>
      <c r="AI201" s="1047"/>
      <c r="AJ201" s="1047"/>
      <c r="AK201" s="1047"/>
      <c r="AL201" s="2652">
        <v>2207</v>
      </c>
      <c r="AM201" s="2653"/>
      <c r="AN201" s="2653"/>
      <c r="AO201" s="2653"/>
      <c r="AP201" s="2653"/>
      <c r="AQ201" s="2653"/>
      <c r="AR201" s="817" t="s">
        <v>964</v>
      </c>
      <c r="AS201" s="817"/>
      <c r="AT201" s="817"/>
      <c r="AU201" s="817"/>
      <c r="AV201" s="817" t="s">
        <v>964</v>
      </c>
      <c r="AW201" s="817"/>
      <c r="AX201" s="817"/>
    </row>
    <row r="202" spans="2:50" ht="24.05" customHeight="1" x14ac:dyDescent="0.15">
      <c r="B202" s="1034">
        <v>4</v>
      </c>
      <c r="C202" s="1034">
        <v>1</v>
      </c>
      <c r="D202" s="1047" t="s">
        <v>1479</v>
      </c>
      <c r="E202" s="1047"/>
      <c r="F202" s="1047"/>
      <c r="G202" s="1047"/>
      <c r="H202" s="1047"/>
      <c r="I202" s="1047"/>
      <c r="J202" s="1047"/>
      <c r="K202" s="1047"/>
      <c r="L202" s="1047"/>
      <c r="M202" s="1047"/>
      <c r="N202" s="1047" t="s">
        <v>1438</v>
      </c>
      <c r="O202" s="1047"/>
      <c r="P202" s="1047"/>
      <c r="Q202" s="1047"/>
      <c r="R202" s="1047"/>
      <c r="S202" s="1047"/>
      <c r="T202" s="1047"/>
      <c r="U202" s="1047"/>
      <c r="V202" s="1047"/>
      <c r="W202" s="1047"/>
      <c r="X202" s="1047"/>
      <c r="Y202" s="1047"/>
      <c r="Z202" s="1047"/>
      <c r="AA202" s="1047"/>
      <c r="AB202" s="1047"/>
      <c r="AC202" s="1047"/>
      <c r="AD202" s="1047"/>
      <c r="AE202" s="1047"/>
      <c r="AF202" s="1047"/>
      <c r="AG202" s="1047"/>
      <c r="AH202" s="1047"/>
      <c r="AI202" s="1047"/>
      <c r="AJ202" s="1047"/>
      <c r="AK202" s="1047"/>
      <c r="AL202" s="2652">
        <v>1138</v>
      </c>
      <c r="AM202" s="2653"/>
      <c r="AN202" s="2653"/>
      <c r="AO202" s="2653"/>
      <c r="AP202" s="2653"/>
      <c r="AQ202" s="2653"/>
      <c r="AR202" s="817" t="s">
        <v>964</v>
      </c>
      <c r="AS202" s="817"/>
      <c r="AT202" s="817"/>
      <c r="AU202" s="817"/>
      <c r="AV202" s="817" t="s">
        <v>964</v>
      </c>
      <c r="AW202" s="817"/>
      <c r="AX202" s="817"/>
    </row>
    <row r="203" spans="2:50" ht="24.05" customHeight="1" x14ac:dyDescent="0.15">
      <c r="B203" s="1034">
        <v>5</v>
      </c>
      <c r="C203" s="1034">
        <v>1</v>
      </c>
      <c r="D203" s="1047" t="s">
        <v>134</v>
      </c>
      <c r="E203" s="1047"/>
      <c r="F203" s="1047"/>
      <c r="G203" s="1047"/>
      <c r="H203" s="1047"/>
      <c r="I203" s="1047"/>
      <c r="J203" s="1047"/>
      <c r="K203" s="1047"/>
      <c r="L203" s="1047"/>
      <c r="M203" s="1047"/>
      <c r="N203" s="1047" t="s">
        <v>1438</v>
      </c>
      <c r="O203" s="1047"/>
      <c r="P203" s="1047"/>
      <c r="Q203" s="1047"/>
      <c r="R203" s="1047"/>
      <c r="S203" s="1047"/>
      <c r="T203" s="1047"/>
      <c r="U203" s="1047"/>
      <c r="V203" s="1047"/>
      <c r="W203" s="1047"/>
      <c r="X203" s="1047"/>
      <c r="Y203" s="1047"/>
      <c r="Z203" s="1047"/>
      <c r="AA203" s="1047"/>
      <c r="AB203" s="1047"/>
      <c r="AC203" s="1047"/>
      <c r="AD203" s="1047"/>
      <c r="AE203" s="1047"/>
      <c r="AF203" s="1047"/>
      <c r="AG203" s="1047"/>
      <c r="AH203" s="1047"/>
      <c r="AI203" s="1047"/>
      <c r="AJ203" s="1047"/>
      <c r="AK203" s="1047"/>
      <c r="AL203" s="2652">
        <v>894</v>
      </c>
      <c r="AM203" s="2653"/>
      <c r="AN203" s="2653"/>
      <c r="AO203" s="2653"/>
      <c r="AP203" s="2653"/>
      <c r="AQ203" s="2653"/>
      <c r="AR203" s="817" t="s">
        <v>964</v>
      </c>
      <c r="AS203" s="817"/>
      <c r="AT203" s="817"/>
      <c r="AU203" s="817"/>
      <c r="AV203" s="817" t="s">
        <v>964</v>
      </c>
      <c r="AW203" s="817"/>
      <c r="AX203" s="817"/>
    </row>
    <row r="204" spans="2:50" ht="24.05" customHeight="1" x14ac:dyDescent="0.15">
      <c r="B204" s="1034">
        <v>6</v>
      </c>
      <c r="C204" s="1034">
        <v>1</v>
      </c>
      <c r="D204" s="1047" t="s">
        <v>141</v>
      </c>
      <c r="E204" s="1047"/>
      <c r="F204" s="1047"/>
      <c r="G204" s="1047"/>
      <c r="H204" s="1047"/>
      <c r="I204" s="1047"/>
      <c r="J204" s="1047"/>
      <c r="K204" s="1047"/>
      <c r="L204" s="1047"/>
      <c r="M204" s="1047"/>
      <c r="N204" s="1047" t="s">
        <v>1438</v>
      </c>
      <c r="O204" s="1047"/>
      <c r="P204" s="1047"/>
      <c r="Q204" s="1047"/>
      <c r="R204" s="1047"/>
      <c r="S204" s="1047"/>
      <c r="T204" s="1047"/>
      <c r="U204" s="1047"/>
      <c r="V204" s="1047"/>
      <c r="W204" s="1047"/>
      <c r="X204" s="1047"/>
      <c r="Y204" s="1047"/>
      <c r="Z204" s="1047"/>
      <c r="AA204" s="1047"/>
      <c r="AB204" s="1047"/>
      <c r="AC204" s="1047"/>
      <c r="AD204" s="1047"/>
      <c r="AE204" s="1047"/>
      <c r="AF204" s="1047"/>
      <c r="AG204" s="1047"/>
      <c r="AH204" s="1047"/>
      <c r="AI204" s="1047"/>
      <c r="AJ204" s="1047"/>
      <c r="AK204" s="1047"/>
      <c r="AL204" s="2652">
        <v>537</v>
      </c>
      <c r="AM204" s="2653"/>
      <c r="AN204" s="2653"/>
      <c r="AO204" s="2653"/>
      <c r="AP204" s="2653"/>
      <c r="AQ204" s="2653"/>
      <c r="AR204" s="817" t="s">
        <v>964</v>
      </c>
      <c r="AS204" s="817"/>
      <c r="AT204" s="817"/>
      <c r="AU204" s="817"/>
      <c r="AV204" s="817" t="s">
        <v>964</v>
      </c>
      <c r="AW204" s="817"/>
      <c r="AX204" s="817"/>
    </row>
    <row r="205" spans="2:50" ht="24.05" customHeight="1" x14ac:dyDescent="0.15">
      <c r="B205" s="1034">
        <v>7</v>
      </c>
      <c r="C205" s="1034">
        <v>1</v>
      </c>
      <c r="D205" s="1047" t="s">
        <v>142</v>
      </c>
      <c r="E205" s="1047"/>
      <c r="F205" s="1047"/>
      <c r="G205" s="1047"/>
      <c r="H205" s="1047"/>
      <c r="I205" s="1047"/>
      <c r="J205" s="1047"/>
      <c r="K205" s="1047"/>
      <c r="L205" s="1047"/>
      <c r="M205" s="1047"/>
      <c r="N205" s="1047" t="s">
        <v>1438</v>
      </c>
      <c r="O205" s="1047"/>
      <c r="P205" s="1047"/>
      <c r="Q205" s="1047"/>
      <c r="R205" s="1047"/>
      <c r="S205" s="1047"/>
      <c r="T205" s="1047"/>
      <c r="U205" s="1047"/>
      <c r="V205" s="1047"/>
      <c r="W205" s="1047"/>
      <c r="X205" s="1047"/>
      <c r="Y205" s="1047"/>
      <c r="Z205" s="1047"/>
      <c r="AA205" s="1047"/>
      <c r="AB205" s="1047"/>
      <c r="AC205" s="1047"/>
      <c r="AD205" s="1047"/>
      <c r="AE205" s="1047"/>
      <c r="AF205" s="1047"/>
      <c r="AG205" s="1047"/>
      <c r="AH205" s="1047"/>
      <c r="AI205" s="1047"/>
      <c r="AJ205" s="1047"/>
      <c r="AK205" s="1047"/>
      <c r="AL205" s="2652">
        <v>440</v>
      </c>
      <c r="AM205" s="2653"/>
      <c r="AN205" s="2653"/>
      <c r="AO205" s="2653"/>
      <c r="AP205" s="2653"/>
      <c r="AQ205" s="2653"/>
      <c r="AR205" s="817" t="s">
        <v>964</v>
      </c>
      <c r="AS205" s="817"/>
      <c r="AT205" s="817"/>
      <c r="AU205" s="817"/>
      <c r="AV205" s="817" t="s">
        <v>964</v>
      </c>
      <c r="AW205" s="817"/>
      <c r="AX205" s="817"/>
    </row>
    <row r="206" spans="2:50" ht="24.05" customHeight="1" x14ac:dyDescent="0.15">
      <c r="B206" s="1034">
        <v>8</v>
      </c>
      <c r="C206" s="1034">
        <v>1</v>
      </c>
      <c r="D206" s="1047" t="s">
        <v>143</v>
      </c>
      <c r="E206" s="1047"/>
      <c r="F206" s="1047"/>
      <c r="G206" s="1047"/>
      <c r="H206" s="1047"/>
      <c r="I206" s="1047"/>
      <c r="J206" s="1047"/>
      <c r="K206" s="1047"/>
      <c r="L206" s="1047"/>
      <c r="M206" s="1047"/>
      <c r="N206" s="1047" t="s">
        <v>1438</v>
      </c>
      <c r="O206" s="1047"/>
      <c r="P206" s="1047"/>
      <c r="Q206" s="1047"/>
      <c r="R206" s="1047"/>
      <c r="S206" s="1047"/>
      <c r="T206" s="1047"/>
      <c r="U206" s="1047"/>
      <c r="V206" s="1047"/>
      <c r="W206" s="1047"/>
      <c r="X206" s="1047"/>
      <c r="Y206" s="1047"/>
      <c r="Z206" s="1047"/>
      <c r="AA206" s="1047"/>
      <c r="AB206" s="1047"/>
      <c r="AC206" s="1047"/>
      <c r="AD206" s="1047"/>
      <c r="AE206" s="1047"/>
      <c r="AF206" s="1047"/>
      <c r="AG206" s="1047"/>
      <c r="AH206" s="1047"/>
      <c r="AI206" s="1047"/>
      <c r="AJ206" s="1047"/>
      <c r="AK206" s="1047"/>
      <c r="AL206" s="2652">
        <v>424</v>
      </c>
      <c r="AM206" s="2653"/>
      <c r="AN206" s="2653"/>
      <c r="AO206" s="2653"/>
      <c r="AP206" s="2653"/>
      <c r="AQ206" s="2653"/>
      <c r="AR206" s="817" t="s">
        <v>964</v>
      </c>
      <c r="AS206" s="817"/>
      <c r="AT206" s="817"/>
      <c r="AU206" s="817"/>
      <c r="AV206" s="817" t="s">
        <v>964</v>
      </c>
      <c r="AW206" s="817"/>
      <c r="AX206" s="817"/>
    </row>
    <row r="207" spans="2:50" ht="24.05" customHeight="1" x14ac:dyDescent="0.15">
      <c r="B207" s="1034">
        <v>9</v>
      </c>
      <c r="C207" s="1034">
        <v>1</v>
      </c>
      <c r="D207" s="1047" t="s">
        <v>136</v>
      </c>
      <c r="E207" s="1047"/>
      <c r="F207" s="1047"/>
      <c r="G207" s="1047"/>
      <c r="H207" s="1047"/>
      <c r="I207" s="1047"/>
      <c r="J207" s="1047"/>
      <c r="K207" s="1047"/>
      <c r="L207" s="1047"/>
      <c r="M207" s="1047"/>
      <c r="N207" s="1047" t="s">
        <v>1438</v>
      </c>
      <c r="O207" s="1047"/>
      <c r="P207" s="1047"/>
      <c r="Q207" s="1047"/>
      <c r="R207" s="1047"/>
      <c r="S207" s="1047"/>
      <c r="T207" s="1047"/>
      <c r="U207" s="1047"/>
      <c r="V207" s="1047"/>
      <c r="W207" s="1047"/>
      <c r="X207" s="1047"/>
      <c r="Y207" s="1047"/>
      <c r="Z207" s="1047"/>
      <c r="AA207" s="1047"/>
      <c r="AB207" s="1047"/>
      <c r="AC207" s="1047"/>
      <c r="AD207" s="1047"/>
      <c r="AE207" s="1047"/>
      <c r="AF207" s="1047"/>
      <c r="AG207" s="1047"/>
      <c r="AH207" s="1047"/>
      <c r="AI207" s="1047"/>
      <c r="AJ207" s="1047"/>
      <c r="AK207" s="1047"/>
      <c r="AL207" s="2652">
        <v>67</v>
      </c>
      <c r="AM207" s="2653"/>
      <c r="AN207" s="2653"/>
      <c r="AO207" s="2653"/>
      <c r="AP207" s="2653"/>
      <c r="AQ207" s="2653"/>
      <c r="AR207" s="817" t="s">
        <v>964</v>
      </c>
      <c r="AS207" s="817"/>
      <c r="AT207" s="817"/>
      <c r="AU207" s="817"/>
      <c r="AV207" s="817" t="s">
        <v>964</v>
      </c>
      <c r="AW207" s="817"/>
      <c r="AX207" s="817"/>
    </row>
    <row r="208" spans="2:50" ht="24.05" customHeight="1" x14ac:dyDescent="0.15">
      <c r="B208" s="1034">
        <v>10</v>
      </c>
      <c r="C208" s="1034">
        <v>1</v>
      </c>
      <c r="D208" s="1047" t="s">
        <v>1480</v>
      </c>
      <c r="E208" s="1047"/>
      <c r="F208" s="1047"/>
      <c r="G208" s="1047"/>
      <c r="H208" s="1047"/>
      <c r="I208" s="1047"/>
      <c r="J208" s="1047"/>
      <c r="K208" s="1047"/>
      <c r="L208" s="1047"/>
      <c r="M208" s="1047"/>
      <c r="N208" s="1047" t="s">
        <v>1438</v>
      </c>
      <c r="O208" s="1047"/>
      <c r="P208" s="1047"/>
      <c r="Q208" s="1047"/>
      <c r="R208" s="1047"/>
      <c r="S208" s="1047"/>
      <c r="T208" s="1047"/>
      <c r="U208" s="1047"/>
      <c r="V208" s="1047"/>
      <c r="W208" s="1047"/>
      <c r="X208" s="1047"/>
      <c r="Y208" s="1047"/>
      <c r="Z208" s="1047"/>
      <c r="AA208" s="1047"/>
      <c r="AB208" s="1047"/>
      <c r="AC208" s="1047"/>
      <c r="AD208" s="1047"/>
      <c r="AE208" s="1047"/>
      <c r="AF208" s="1047"/>
      <c r="AG208" s="1047"/>
      <c r="AH208" s="1047"/>
      <c r="AI208" s="1047"/>
      <c r="AJ208" s="1047"/>
      <c r="AK208" s="1047"/>
      <c r="AL208" s="2652">
        <v>63</v>
      </c>
      <c r="AM208" s="2653"/>
      <c r="AN208" s="2653"/>
      <c r="AO208" s="2653"/>
      <c r="AP208" s="2653"/>
      <c r="AQ208" s="2653"/>
      <c r="AR208" s="817" t="s">
        <v>964</v>
      </c>
      <c r="AS208" s="817"/>
      <c r="AT208" s="817"/>
      <c r="AU208" s="817"/>
      <c r="AV208" s="817" t="s">
        <v>964</v>
      </c>
      <c r="AW208" s="817"/>
      <c r="AX208" s="817"/>
    </row>
    <row r="210" spans="2:50" x14ac:dyDescent="0.15">
      <c r="C210" s="116" t="s">
        <v>1481</v>
      </c>
    </row>
    <row r="211" spans="2:50" ht="34.549999999999997" customHeight="1" x14ac:dyDescent="0.15">
      <c r="B211" s="1034"/>
      <c r="C211" s="1034"/>
      <c r="D211" s="434" t="s">
        <v>760</v>
      </c>
      <c r="E211" s="434"/>
      <c r="F211" s="434"/>
      <c r="G211" s="434"/>
      <c r="H211" s="434"/>
      <c r="I211" s="434"/>
      <c r="J211" s="434"/>
      <c r="K211" s="434"/>
      <c r="L211" s="434"/>
      <c r="M211" s="434"/>
      <c r="N211" s="434" t="s">
        <v>761</v>
      </c>
      <c r="O211" s="434"/>
      <c r="P211" s="434"/>
      <c r="Q211" s="434"/>
      <c r="R211" s="434"/>
      <c r="S211" s="434"/>
      <c r="T211" s="434"/>
      <c r="U211" s="434"/>
      <c r="V211" s="434"/>
      <c r="W211" s="434"/>
      <c r="X211" s="434"/>
      <c r="Y211" s="434"/>
      <c r="Z211" s="434"/>
      <c r="AA211" s="434"/>
      <c r="AB211" s="434"/>
      <c r="AC211" s="434"/>
      <c r="AD211" s="434"/>
      <c r="AE211" s="434"/>
      <c r="AF211" s="434"/>
      <c r="AG211" s="434"/>
      <c r="AH211" s="434"/>
      <c r="AI211" s="434"/>
      <c r="AJ211" s="434"/>
      <c r="AK211" s="434"/>
      <c r="AL211" s="436" t="s">
        <v>762</v>
      </c>
      <c r="AM211" s="434"/>
      <c r="AN211" s="434"/>
      <c r="AO211" s="434"/>
      <c r="AP211" s="434"/>
      <c r="AQ211" s="434"/>
      <c r="AR211" s="434" t="s">
        <v>87</v>
      </c>
      <c r="AS211" s="434"/>
      <c r="AT211" s="434"/>
      <c r="AU211" s="434"/>
      <c r="AV211" s="434" t="s">
        <v>88</v>
      </c>
      <c r="AW211" s="434"/>
      <c r="AX211" s="434"/>
    </row>
    <row r="212" spans="2:50" ht="24.05" customHeight="1" x14ac:dyDescent="0.15">
      <c r="B212" s="1034">
        <v>1</v>
      </c>
      <c r="C212" s="1034">
        <v>1</v>
      </c>
      <c r="D212" s="1047" t="s">
        <v>133</v>
      </c>
      <c r="E212" s="1047"/>
      <c r="F212" s="1047"/>
      <c r="G212" s="1047"/>
      <c r="H212" s="1047"/>
      <c r="I212" s="1047"/>
      <c r="J212" s="1047"/>
      <c r="K212" s="1047"/>
      <c r="L212" s="1047"/>
      <c r="M212" s="1047"/>
      <c r="N212" s="1047" t="s">
        <v>1482</v>
      </c>
      <c r="O212" s="1047"/>
      <c r="P212" s="1047"/>
      <c r="Q212" s="1047"/>
      <c r="R212" s="1047"/>
      <c r="S212" s="1047"/>
      <c r="T212" s="1047"/>
      <c r="U212" s="1047"/>
      <c r="V212" s="1047"/>
      <c r="W212" s="1047"/>
      <c r="X212" s="1047"/>
      <c r="Y212" s="1047"/>
      <c r="Z212" s="1047"/>
      <c r="AA212" s="1047"/>
      <c r="AB212" s="1047"/>
      <c r="AC212" s="1047"/>
      <c r="AD212" s="1047"/>
      <c r="AE212" s="1047"/>
      <c r="AF212" s="1047"/>
      <c r="AG212" s="1047"/>
      <c r="AH212" s="1047"/>
      <c r="AI212" s="1047"/>
      <c r="AJ212" s="1047"/>
      <c r="AK212" s="1047"/>
      <c r="AL212" s="2652">
        <v>4603</v>
      </c>
      <c r="AM212" s="2653"/>
      <c r="AN212" s="2653"/>
      <c r="AO212" s="2653"/>
      <c r="AP212" s="2653"/>
      <c r="AQ212" s="2653"/>
      <c r="AR212" s="817" t="s">
        <v>964</v>
      </c>
      <c r="AS212" s="817"/>
      <c r="AT212" s="817"/>
      <c r="AU212" s="817"/>
      <c r="AV212" s="817" t="s">
        <v>964</v>
      </c>
      <c r="AW212" s="817"/>
      <c r="AX212" s="817"/>
    </row>
    <row r="213" spans="2:50" ht="24.05" customHeight="1" x14ac:dyDescent="0.15">
      <c r="B213" s="1034">
        <v>2</v>
      </c>
      <c r="C213" s="1034">
        <v>1</v>
      </c>
      <c r="D213" s="1051" t="s">
        <v>132</v>
      </c>
      <c r="E213" s="1052"/>
      <c r="F213" s="1052"/>
      <c r="G213" s="1052"/>
      <c r="H213" s="1052"/>
      <c r="I213" s="1052"/>
      <c r="J213" s="1052"/>
      <c r="K213" s="1052"/>
      <c r="L213" s="1052"/>
      <c r="M213" s="1053"/>
      <c r="N213" s="1047" t="s">
        <v>1438</v>
      </c>
      <c r="O213" s="1047"/>
      <c r="P213" s="1047"/>
      <c r="Q213" s="1047"/>
      <c r="R213" s="1047"/>
      <c r="S213" s="1047"/>
      <c r="T213" s="1047"/>
      <c r="U213" s="1047"/>
      <c r="V213" s="1047"/>
      <c r="W213" s="1047"/>
      <c r="X213" s="1047"/>
      <c r="Y213" s="1047"/>
      <c r="Z213" s="1047"/>
      <c r="AA213" s="1047"/>
      <c r="AB213" s="1047"/>
      <c r="AC213" s="1047"/>
      <c r="AD213" s="1047"/>
      <c r="AE213" s="1047"/>
      <c r="AF213" s="1047"/>
      <c r="AG213" s="1047"/>
      <c r="AH213" s="1047"/>
      <c r="AI213" s="1047"/>
      <c r="AJ213" s="1047"/>
      <c r="AK213" s="1047"/>
      <c r="AL213" s="1046">
        <v>791</v>
      </c>
      <c r="AM213" s="1047"/>
      <c r="AN213" s="1047"/>
      <c r="AO213" s="1047"/>
      <c r="AP213" s="1047"/>
      <c r="AQ213" s="1047"/>
      <c r="AR213" s="817" t="s">
        <v>964</v>
      </c>
      <c r="AS213" s="817"/>
      <c r="AT213" s="817"/>
      <c r="AU213" s="817"/>
      <c r="AV213" s="817" t="s">
        <v>964</v>
      </c>
      <c r="AW213" s="817"/>
      <c r="AX213" s="817"/>
    </row>
    <row r="214" spans="2:50" ht="24.05" customHeight="1" x14ac:dyDescent="0.15">
      <c r="B214" s="1034">
        <v>3</v>
      </c>
      <c r="C214" s="1034">
        <v>1</v>
      </c>
      <c r="D214" s="1047" t="s">
        <v>142</v>
      </c>
      <c r="E214" s="1047"/>
      <c r="F214" s="1047"/>
      <c r="G214" s="1047"/>
      <c r="H214" s="1047"/>
      <c r="I214" s="1047"/>
      <c r="J214" s="1047"/>
      <c r="K214" s="1047"/>
      <c r="L214" s="1047"/>
      <c r="M214" s="1047"/>
      <c r="N214" s="1047" t="s">
        <v>1438</v>
      </c>
      <c r="O214" s="1047"/>
      <c r="P214" s="1047"/>
      <c r="Q214" s="1047"/>
      <c r="R214" s="1047"/>
      <c r="S214" s="1047"/>
      <c r="T214" s="1047"/>
      <c r="U214" s="1047"/>
      <c r="V214" s="1047"/>
      <c r="W214" s="1047"/>
      <c r="X214" s="1047"/>
      <c r="Y214" s="1047"/>
      <c r="Z214" s="1047"/>
      <c r="AA214" s="1047"/>
      <c r="AB214" s="1047"/>
      <c r="AC214" s="1047"/>
      <c r="AD214" s="1047"/>
      <c r="AE214" s="1047"/>
      <c r="AF214" s="1047"/>
      <c r="AG214" s="1047"/>
      <c r="AH214" s="1047"/>
      <c r="AI214" s="1047"/>
      <c r="AJ214" s="1047"/>
      <c r="AK214" s="1047"/>
      <c r="AL214" s="1046">
        <v>356</v>
      </c>
      <c r="AM214" s="1047"/>
      <c r="AN214" s="1047"/>
      <c r="AO214" s="1047"/>
      <c r="AP214" s="1047"/>
      <c r="AQ214" s="1047"/>
      <c r="AR214" s="817" t="s">
        <v>964</v>
      </c>
      <c r="AS214" s="817"/>
      <c r="AT214" s="817"/>
      <c r="AU214" s="817"/>
      <c r="AV214" s="817" t="s">
        <v>964</v>
      </c>
      <c r="AW214" s="817"/>
      <c r="AX214" s="817"/>
    </row>
    <row r="215" spans="2:50" ht="24.05" customHeight="1" x14ac:dyDescent="0.15">
      <c r="B215" s="1034">
        <v>4</v>
      </c>
      <c r="C215" s="1034">
        <v>1</v>
      </c>
      <c r="D215" s="1047" t="s">
        <v>137</v>
      </c>
      <c r="E215" s="1047"/>
      <c r="F215" s="1047"/>
      <c r="G215" s="1047"/>
      <c r="H215" s="1047"/>
      <c r="I215" s="1047"/>
      <c r="J215" s="1047"/>
      <c r="K215" s="1047"/>
      <c r="L215" s="1047"/>
      <c r="M215" s="1047"/>
      <c r="N215" s="1047" t="s">
        <v>1438</v>
      </c>
      <c r="O215" s="1047"/>
      <c r="P215" s="1047"/>
      <c r="Q215" s="1047"/>
      <c r="R215" s="1047"/>
      <c r="S215" s="1047"/>
      <c r="T215" s="1047"/>
      <c r="U215" s="1047"/>
      <c r="V215" s="1047"/>
      <c r="W215" s="1047"/>
      <c r="X215" s="1047"/>
      <c r="Y215" s="1047"/>
      <c r="Z215" s="1047"/>
      <c r="AA215" s="1047"/>
      <c r="AB215" s="1047"/>
      <c r="AC215" s="1047"/>
      <c r="AD215" s="1047"/>
      <c r="AE215" s="1047"/>
      <c r="AF215" s="1047"/>
      <c r="AG215" s="1047"/>
      <c r="AH215" s="1047"/>
      <c r="AI215" s="1047"/>
      <c r="AJ215" s="1047"/>
      <c r="AK215" s="1047"/>
      <c r="AL215" s="1046">
        <v>290</v>
      </c>
      <c r="AM215" s="1047"/>
      <c r="AN215" s="1047"/>
      <c r="AO215" s="1047"/>
      <c r="AP215" s="1047"/>
      <c r="AQ215" s="1047"/>
      <c r="AR215" s="817" t="s">
        <v>964</v>
      </c>
      <c r="AS215" s="817"/>
      <c r="AT215" s="817"/>
      <c r="AU215" s="817"/>
      <c r="AV215" s="817" t="s">
        <v>964</v>
      </c>
      <c r="AW215" s="817"/>
      <c r="AX215" s="817"/>
    </row>
    <row r="216" spans="2:50" ht="24.05" customHeight="1" x14ac:dyDescent="0.15">
      <c r="B216" s="1034">
        <v>5</v>
      </c>
      <c r="C216" s="1034">
        <v>1</v>
      </c>
      <c r="D216" s="1047" t="s">
        <v>1124</v>
      </c>
      <c r="E216" s="1047"/>
      <c r="F216" s="1047"/>
      <c r="G216" s="1047"/>
      <c r="H216" s="1047"/>
      <c r="I216" s="1047"/>
      <c r="J216" s="1047"/>
      <c r="K216" s="1047"/>
      <c r="L216" s="1047"/>
      <c r="M216" s="1047"/>
      <c r="N216" s="1047" t="s">
        <v>1438</v>
      </c>
      <c r="O216" s="1047"/>
      <c r="P216" s="1047"/>
      <c r="Q216" s="1047"/>
      <c r="R216" s="1047"/>
      <c r="S216" s="1047"/>
      <c r="T216" s="1047"/>
      <c r="U216" s="1047"/>
      <c r="V216" s="1047"/>
      <c r="W216" s="1047"/>
      <c r="X216" s="1047"/>
      <c r="Y216" s="1047"/>
      <c r="Z216" s="1047"/>
      <c r="AA216" s="1047"/>
      <c r="AB216" s="1047"/>
      <c r="AC216" s="1047"/>
      <c r="AD216" s="1047"/>
      <c r="AE216" s="1047"/>
      <c r="AF216" s="1047"/>
      <c r="AG216" s="1047"/>
      <c r="AH216" s="1047"/>
      <c r="AI216" s="1047"/>
      <c r="AJ216" s="1047"/>
      <c r="AK216" s="1047"/>
      <c r="AL216" s="1046">
        <v>281</v>
      </c>
      <c r="AM216" s="1047"/>
      <c r="AN216" s="1047"/>
      <c r="AO216" s="1047"/>
      <c r="AP216" s="1047"/>
      <c r="AQ216" s="1047"/>
      <c r="AR216" s="817" t="s">
        <v>964</v>
      </c>
      <c r="AS216" s="817"/>
      <c r="AT216" s="817"/>
      <c r="AU216" s="817"/>
      <c r="AV216" s="817" t="s">
        <v>964</v>
      </c>
      <c r="AW216" s="817"/>
      <c r="AX216" s="817"/>
    </row>
    <row r="217" spans="2:50" ht="24.05" customHeight="1" x14ac:dyDescent="0.15">
      <c r="B217" s="1034">
        <v>6</v>
      </c>
      <c r="C217" s="1034">
        <v>1</v>
      </c>
      <c r="D217" s="1047" t="s">
        <v>134</v>
      </c>
      <c r="E217" s="1047"/>
      <c r="F217" s="1047"/>
      <c r="G217" s="1047"/>
      <c r="H217" s="1047"/>
      <c r="I217" s="1047"/>
      <c r="J217" s="1047"/>
      <c r="K217" s="1047"/>
      <c r="L217" s="1047"/>
      <c r="M217" s="1047"/>
      <c r="N217" s="1047" t="s">
        <v>1438</v>
      </c>
      <c r="O217" s="1047"/>
      <c r="P217" s="1047"/>
      <c r="Q217" s="1047"/>
      <c r="R217" s="1047"/>
      <c r="S217" s="1047"/>
      <c r="T217" s="1047"/>
      <c r="U217" s="1047"/>
      <c r="V217" s="1047"/>
      <c r="W217" s="1047"/>
      <c r="X217" s="1047"/>
      <c r="Y217" s="1047"/>
      <c r="Z217" s="1047"/>
      <c r="AA217" s="1047"/>
      <c r="AB217" s="1047"/>
      <c r="AC217" s="1047"/>
      <c r="AD217" s="1047"/>
      <c r="AE217" s="1047"/>
      <c r="AF217" s="1047"/>
      <c r="AG217" s="1047"/>
      <c r="AH217" s="1047"/>
      <c r="AI217" s="1047"/>
      <c r="AJ217" s="1047"/>
      <c r="AK217" s="1047"/>
      <c r="AL217" s="1046">
        <v>110</v>
      </c>
      <c r="AM217" s="1047"/>
      <c r="AN217" s="1047"/>
      <c r="AO217" s="1047"/>
      <c r="AP217" s="1047"/>
      <c r="AQ217" s="1047"/>
      <c r="AR217" s="817" t="s">
        <v>964</v>
      </c>
      <c r="AS217" s="817"/>
      <c r="AT217" s="817"/>
      <c r="AU217" s="817"/>
      <c r="AV217" s="817" t="s">
        <v>964</v>
      </c>
      <c r="AW217" s="817"/>
      <c r="AX217" s="817"/>
    </row>
    <row r="218" spans="2:50" ht="24.05" customHeight="1" x14ac:dyDescent="0.15">
      <c r="B218" s="1034">
        <v>7</v>
      </c>
      <c r="C218" s="1034">
        <v>1</v>
      </c>
      <c r="D218" s="1051" t="s">
        <v>141</v>
      </c>
      <c r="E218" s="1052"/>
      <c r="F218" s="1052"/>
      <c r="G218" s="1052"/>
      <c r="H218" s="1052"/>
      <c r="I218" s="1052"/>
      <c r="J218" s="1052"/>
      <c r="K218" s="1052"/>
      <c r="L218" s="1052"/>
      <c r="M218" s="1053"/>
      <c r="N218" s="1047" t="s">
        <v>1438</v>
      </c>
      <c r="O218" s="1047"/>
      <c r="P218" s="1047"/>
      <c r="Q218" s="1047"/>
      <c r="R218" s="1047"/>
      <c r="S218" s="1047"/>
      <c r="T218" s="1047"/>
      <c r="U218" s="1047"/>
      <c r="V218" s="1047"/>
      <c r="W218" s="1047"/>
      <c r="X218" s="1047"/>
      <c r="Y218" s="1047"/>
      <c r="Z218" s="1047"/>
      <c r="AA218" s="1047"/>
      <c r="AB218" s="1047"/>
      <c r="AC218" s="1047"/>
      <c r="AD218" s="1047"/>
      <c r="AE218" s="1047"/>
      <c r="AF218" s="1047"/>
      <c r="AG218" s="1047"/>
      <c r="AH218" s="1047"/>
      <c r="AI218" s="1047"/>
      <c r="AJ218" s="1047"/>
      <c r="AK218" s="1047"/>
      <c r="AL218" s="1046">
        <v>62</v>
      </c>
      <c r="AM218" s="1047"/>
      <c r="AN218" s="1047"/>
      <c r="AO218" s="1047"/>
      <c r="AP218" s="1047"/>
      <c r="AQ218" s="1047"/>
      <c r="AR218" s="817" t="s">
        <v>964</v>
      </c>
      <c r="AS218" s="817"/>
      <c r="AT218" s="817"/>
      <c r="AU218" s="817"/>
      <c r="AV218" s="817" t="s">
        <v>964</v>
      </c>
      <c r="AW218" s="817"/>
      <c r="AX218" s="817"/>
    </row>
    <row r="219" spans="2:50" ht="24.05" customHeight="1" x14ac:dyDescent="0.15">
      <c r="B219" s="1034">
        <v>8</v>
      </c>
      <c r="C219" s="1034">
        <v>1</v>
      </c>
      <c r="D219" s="1051" t="s">
        <v>1483</v>
      </c>
      <c r="E219" s="1052"/>
      <c r="F219" s="1052"/>
      <c r="G219" s="1052"/>
      <c r="H219" s="1052"/>
      <c r="I219" s="1052"/>
      <c r="J219" s="1052"/>
      <c r="K219" s="1052"/>
      <c r="L219" s="1052"/>
      <c r="M219" s="1053"/>
      <c r="N219" s="1047" t="s">
        <v>1438</v>
      </c>
      <c r="O219" s="1047"/>
      <c r="P219" s="1047"/>
      <c r="Q219" s="1047"/>
      <c r="R219" s="1047"/>
      <c r="S219" s="1047"/>
      <c r="T219" s="1047"/>
      <c r="U219" s="1047"/>
      <c r="V219" s="1047"/>
      <c r="W219" s="1047"/>
      <c r="X219" s="1047"/>
      <c r="Y219" s="1047"/>
      <c r="Z219" s="1047"/>
      <c r="AA219" s="1047"/>
      <c r="AB219" s="1047"/>
      <c r="AC219" s="1047"/>
      <c r="AD219" s="1047"/>
      <c r="AE219" s="1047"/>
      <c r="AF219" s="1047"/>
      <c r="AG219" s="1047"/>
      <c r="AH219" s="1047"/>
      <c r="AI219" s="1047"/>
      <c r="AJ219" s="1047"/>
      <c r="AK219" s="1047"/>
      <c r="AL219" s="1046">
        <v>48</v>
      </c>
      <c r="AM219" s="1047"/>
      <c r="AN219" s="1047"/>
      <c r="AO219" s="1047"/>
      <c r="AP219" s="1047"/>
      <c r="AQ219" s="1047"/>
      <c r="AR219" s="817" t="s">
        <v>964</v>
      </c>
      <c r="AS219" s="817"/>
      <c r="AT219" s="817"/>
      <c r="AU219" s="817"/>
      <c r="AV219" s="817" t="s">
        <v>964</v>
      </c>
      <c r="AW219" s="817"/>
      <c r="AX219" s="817"/>
    </row>
    <row r="220" spans="2:50" ht="24.05" customHeight="1" x14ac:dyDescent="0.15">
      <c r="B220" s="1034">
        <v>9</v>
      </c>
      <c r="C220" s="1034">
        <v>1</v>
      </c>
      <c r="D220" s="1047" t="s">
        <v>136</v>
      </c>
      <c r="E220" s="1047"/>
      <c r="F220" s="1047"/>
      <c r="G220" s="1047"/>
      <c r="H220" s="1047"/>
      <c r="I220" s="1047"/>
      <c r="J220" s="1047"/>
      <c r="K220" s="1047"/>
      <c r="L220" s="1047"/>
      <c r="M220" s="1047"/>
      <c r="N220" s="1047" t="s">
        <v>1438</v>
      </c>
      <c r="O220" s="1047"/>
      <c r="P220" s="1047"/>
      <c r="Q220" s="1047"/>
      <c r="R220" s="1047"/>
      <c r="S220" s="1047"/>
      <c r="T220" s="1047"/>
      <c r="U220" s="1047"/>
      <c r="V220" s="1047"/>
      <c r="W220" s="1047"/>
      <c r="X220" s="1047"/>
      <c r="Y220" s="1047"/>
      <c r="Z220" s="1047"/>
      <c r="AA220" s="1047"/>
      <c r="AB220" s="1047"/>
      <c r="AC220" s="1047"/>
      <c r="AD220" s="1047"/>
      <c r="AE220" s="1047"/>
      <c r="AF220" s="1047"/>
      <c r="AG220" s="1047"/>
      <c r="AH220" s="1047"/>
      <c r="AI220" s="1047"/>
      <c r="AJ220" s="1047"/>
      <c r="AK220" s="1047"/>
      <c r="AL220" s="1046">
        <v>48</v>
      </c>
      <c r="AM220" s="1047"/>
      <c r="AN220" s="1047"/>
      <c r="AO220" s="1047"/>
      <c r="AP220" s="1047"/>
      <c r="AQ220" s="1047"/>
      <c r="AR220" s="817" t="s">
        <v>964</v>
      </c>
      <c r="AS220" s="817"/>
      <c r="AT220" s="817"/>
      <c r="AU220" s="817"/>
      <c r="AV220" s="817" t="s">
        <v>964</v>
      </c>
      <c r="AW220" s="817"/>
      <c r="AX220" s="817"/>
    </row>
    <row r="221" spans="2:50" ht="24.05" customHeight="1" x14ac:dyDescent="0.15">
      <c r="B221" s="1034">
        <v>10</v>
      </c>
      <c r="C221" s="1034">
        <v>1</v>
      </c>
      <c r="D221" s="1047" t="s">
        <v>1484</v>
      </c>
      <c r="E221" s="1047"/>
      <c r="F221" s="1047"/>
      <c r="G221" s="1047"/>
      <c r="H221" s="1047"/>
      <c r="I221" s="1047"/>
      <c r="J221" s="1047"/>
      <c r="K221" s="1047"/>
      <c r="L221" s="1047"/>
      <c r="M221" s="1047"/>
      <c r="N221" s="1047" t="s">
        <v>1438</v>
      </c>
      <c r="O221" s="1047"/>
      <c r="P221" s="1047"/>
      <c r="Q221" s="1047"/>
      <c r="R221" s="1047"/>
      <c r="S221" s="1047"/>
      <c r="T221" s="1047"/>
      <c r="U221" s="1047"/>
      <c r="V221" s="1047"/>
      <c r="W221" s="1047"/>
      <c r="X221" s="1047"/>
      <c r="Y221" s="1047"/>
      <c r="Z221" s="1047"/>
      <c r="AA221" s="1047"/>
      <c r="AB221" s="1047"/>
      <c r="AC221" s="1047"/>
      <c r="AD221" s="1047"/>
      <c r="AE221" s="1047"/>
      <c r="AF221" s="1047"/>
      <c r="AG221" s="1047"/>
      <c r="AH221" s="1047"/>
      <c r="AI221" s="1047"/>
      <c r="AJ221" s="1047"/>
      <c r="AK221" s="1047"/>
      <c r="AL221" s="1046">
        <v>22</v>
      </c>
      <c r="AM221" s="1047"/>
      <c r="AN221" s="1047"/>
      <c r="AO221" s="1047"/>
      <c r="AP221" s="1047"/>
      <c r="AQ221" s="1047"/>
      <c r="AR221" s="817" t="s">
        <v>964</v>
      </c>
      <c r="AS221" s="817"/>
      <c r="AT221" s="817"/>
      <c r="AU221" s="817"/>
      <c r="AV221" s="817" t="s">
        <v>964</v>
      </c>
      <c r="AW221" s="817"/>
      <c r="AX221" s="817"/>
    </row>
    <row r="225" spans="2:50" x14ac:dyDescent="0.15">
      <c r="C225" s="116" t="s">
        <v>1485</v>
      </c>
    </row>
    <row r="226" spans="2:50" ht="34.549999999999997" customHeight="1" x14ac:dyDescent="0.15">
      <c r="B226" s="1034"/>
      <c r="C226" s="1034"/>
      <c r="D226" s="434" t="s">
        <v>760</v>
      </c>
      <c r="E226" s="434"/>
      <c r="F226" s="434"/>
      <c r="G226" s="434"/>
      <c r="H226" s="434"/>
      <c r="I226" s="434"/>
      <c r="J226" s="434"/>
      <c r="K226" s="434"/>
      <c r="L226" s="434"/>
      <c r="M226" s="434"/>
      <c r="N226" s="434" t="s">
        <v>761</v>
      </c>
      <c r="O226" s="434"/>
      <c r="P226" s="434"/>
      <c r="Q226" s="434"/>
      <c r="R226" s="434"/>
      <c r="S226" s="434"/>
      <c r="T226" s="434"/>
      <c r="U226" s="434"/>
      <c r="V226" s="434"/>
      <c r="W226" s="434"/>
      <c r="X226" s="434"/>
      <c r="Y226" s="434"/>
      <c r="Z226" s="434"/>
      <c r="AA226" s="434"/>
      <c r="AB226" s="434"/>
      <c r="AC226" s="434"/>
      <c r="AD226" s="434"/>
      <c r="AE226" s="434"/>
      <c r="AF226" s="434"/>
      <c r="AG226" s="434"/>
      <c r="AH226" s="434"/>
      <c r="AI226" s="434"/>
      <c r="AJ226" s="434"/>
      <c r="AK226" s="434"/>
      <c r="AL226" s="436" t="s">
        <v>762</v>
      </c>
      <c r="AM226" s="434"/>
      <c r="AN226" s="434"/>
      <c r="AO226" s="434"/>
      <c r="AP226" s="434"/>
      <c r="AQ226" s="434"/>
      <c r="AR226" s="434" t="s">
        <v>87</v>
      </c>
      <c r="AS226" s="434"/>
      <c r="AT226" s="434"/>
      <c r="AU226" s="434"/>
      <c r="AV226" s="434" t="s">
        <v>88</v>
      </c>
      <c r="AW226" s="434"/>
      <c r="AX226" s="434"/>
    </row>
    <row r="227" spans="2:50" ht="24.05" customHeight="1" x14ac:dyDescent="0.15">
      <c r="B227" s="1034">
        <v>1</v>
      </c>
      <c r="C227" s="1034">
        <v>1</v>
      </c>
      <c r="D227" s="2654" t="s">
        <v>1486</v>
      </c>
      <c r="E227" s="2654"/>
      <c r="F227" s="2654"/>
      <c r="G227" s="2654"/>
      <c r="H227" s="2654"/>
      <c r="I227" s="2654"/>
      <c r="J227" s="2654"/>
      <c r="K227" s="2654"/>
      <c r="L227" s="2654"/>
      <c r="M227" s="2654"/>
      <c r="N227" s="1047" t="s">
        <v>1482</v>
      </c>
      <c r="O227" s="1047"/>
      <c r="P227" s="1047"/>
      <c r="Q227" s="1047"/>
      <c r="R227" s="1047"/>
      <c r="S227" s="1047"/>
      <c r="T227" s="1047"/>
      <c r="U227" s="1047"/>
      <c r="V227" s="1047"/>
      <c r="W227" s="1047"/>
      <c r="X227" s="1047"/>
      <c r="Y227" s="1047"/>
      <c r="Z227" s="1047"/>
      <c r="AA227" s="1047"/>
      <c r="AB227" s="1047"/>
      <c r="AC227" s="1047"/>
      <c r="AD227" s="1047"/>
      <c r="AE227" s="1047"/>
      <c r="AF227" s="1047"/>
      <c r="AG227" s="1047"/>
      <c r="AH227" s="1047"/>
      <c r="AI227" s="1047"/>
      <c r="AJ227" s="1047"/>
      <c r="AK227" s="1047"/>
      <c r="AL227" s="1046">
        <v>67</v>
      </c>
      <c r="AM227" s="1047"/>
      <c r="AN227" s="1047"/>
      <c r="AO227" s="1047"/>
      <c r="AP227" s="1047"/>
      <c r="AQ227" s="1047"/>
      <c r="AR227" s="817" t="s">
        <v>964</v>
      </c>
      <c r="AS227" s="817"/>
      <c r="AT227" s="817"/>
      <c r="AU227" s="817"/>
      <c r="AV227" s="817" t="s">
        <v>964</v>
      </c>
      <c r="AW227" s="817"/>
      <c r="AX227" s="817"/>
    </row>
    <row r="228" spans="2:50" ht="24.05" customHeight="1" x14ac:dyDescent="0.15">
      <c r="B228" s="1034">
        <v>2</v>
      </c>
      <c r="C228" s="1034">
        <v>1</v>
      </c>
      <c r="D228" s="2654" t="s">
        <v>1487</v>
      </c>
      <c r="E228" s="2654"/>
      <c r="F228" s="2654"/>
      <c r="G228" s="2654"/>
      <c r="H228" s="2654"/>
      <c r="I228" s="2654"/>
      <c r="J228" s="2654"/>
      <c r="K228" s="2654"/>
      <c r="L228" s="2654"/>
      <c r="M228" s="2654"/>
      <c r="N228" s="1047" t="s">
        <v>1438</v>
      </c>
      <c r="O228" s="1047"/>
      <c r="P228" s="1047"/>
      <c r="Q228" s="1047"/>
      <c r="R228" s="1047"/>
      <c r="S228" s="1047"/>
      <c r="T228" s="1047"/>
      <c r="U228" s="1047"/>
      <c r="V228" s="1047"/>
      <c r="W228" s="1047"/>
      <c r="X228" s="1047"/>
      <c r="Y228" s="1047"/>
      <c r="Z228" s="1047"/>
      <c r="AA228" s="1047"/>
      <c r="AB228" s="1047"/>
      <c r="AC228" s="1047"/>
      <c r="AD228" s="1047"/>
      <c r="AE228" s="1047"/>
      <c r="AF228" s="1047"/>
      <c r="AG228" s="1047"/>
      <c r="AH228" s="1047"/>
      <c r="AI228" s="1047"/>
      <c r="AJ228" s="1047"/>
      <c r="AK228" s="1047"/>
      <c r="AL228" s="1046">
        <v>65</v>
      </c>
      <c r="AM228" s="1047"/>
      <c r="AN228" s="1047"/>
      <c r="AO228" s="1047"/>
      <c r="AP228" s="1047"/>
      <c r="AQ228" s="1047"/>
      <c r="AR228" s="817" t="s">
        <v>964</v>
      </c>
      <c r="AS228" s="817"/>
      <c r="AT228" s="817"/>
      <c r="AU228" s="817"/>
      <c r="AV228" s="817" t="s">
        <v>964</v>
      </c>
      <c r="AW228" s="817"/>
      <c r="AX228" s="817"/>
    </row>
    <row r="229" spans="2:50" ht="24.05" customHeight="1" x14ac:dyDescent="0.15">
      <c r="B229" s="1034">
        <v>3</v>
      </c>
      <c r="C229" s="1034">
        <v>1</v>
      </c>
      <c r="D229" s="2654" t="s">
        <v>1488</v>
      </c>
      <c r="E229" s="2654"/>
      <c r="F229" s="2654"/>
      <c r="G229" s="2654"/>
      <c r="H229" s="2654"/>
      <c r="I229" s="2654"/>
      <c r="J229" s="2654"/>
      <c r="K229" s="2654"/>
      <c r="L229" s="2654"/>
      <c r="M229" s="2654"/>
      <c r="N229" s="1047" t="s">
        <v>1438</v>
      </c>
      <c r="O229" s="1047"/>
      <c r="P229" s="1047"/>
      <c r="Q229" s="1047"/>
      <c r="R229" s="1047"/>
      <c r="S229" s="1047"/>
      <c r="T229" s="1047"/>
      <c r="U229" s="1047"/>
      <c r="V229" s="1047"/>
      <c r="W229" s="1047"/>
      <c r="X229" s="1047"/>
      <c r="Y229" s="1047"/>
      <c r="Z229" s="1047"/>
      <c r="AA229" s="1047"/>
      <c r="AB229" s="1047"/>
      <c r="AC229" s="1047"/>
      <c r="AD229" s="1047"/>
      <c r="AE229" s="1047"/>
      <c r="AF229" s="1047"/>
      <c r="AG229" s="1047"/>
      <c r="AH229" s="1047"/>
      <c r="AI229" s="1047"/>
      <c r="AJ229" s="1047"/>
      <c r="AK229" s="1047"/>
      <c r="AL229" s="1046">
        <v>62</v>
      </c>
      <c r="AM229" s="1047"/>
      <c r="AN229" s="1047"/>
      <c r="AO229" s="1047"/>
      <c r="AP229" s="1047"/>
      <c r="AQ229" s="1047"/>
      <c r="AR229" s="817" t="s">
        <v>964</v>
      </c>
      <c r="AS229" s="817"/>
      <c r="AT229" s="817"/>
      <c r="AU229" s="817"/>
      <c r="AV229" s="817" t="s">
        <v>964</v>
      </c>
      <c r="AW229" s="817"/>
      <c r="AX229" s="817"/>
    </row>
    <row r="230" spans="2:50" ht="24.05" customHeight="1" x14ac:dyDescent="0.15">
      <c r="B230" s="1034">
        <v>4</v>
      </c>
      <c r="C230" s="1034">
        <v>1</v>
      </c>
      <c r="D230" s="2654" t="s">
        <v>1489</v>
      </c>
      <c r="E230" s="2654"/>
      <c r="F230" s="2654"/>
      <c r="G230" s="2654"/>
      <c r="H230" s="2654"/>
      <c r="I230" s="2654"/>
      <c r="J230" s="2654"/>
      <c r="K230" s="2654"/>
      <c r="L230" s="2654"/>
      <c r="M230" s="2654"/>
      <c r="N230" s="1047" t="s">
        <v>1438</v>
      </c>
      <c r="O230" s="1047"/>
      <c r="P230" s="1047"/>
      <c r="Q230" s="1047"/>
      <c r="R230" s="1047"/>
      <c r="S230" s="1047"/>
      <c r="T230" s="1047"/>
      <c r="U230" s="1047"/>
      <c r="V230" s="1047"/>
      <c r="W230" s="1047"/>
      <c r="X230" s="1047"/>
      <c r="Y230" s="1047"/>
      <c r="Z230" s="1047"/>
      <c r="AA230" s="1047"/>
      <c r="AB230" s="1047"/>
      <c r="AC230" s="1047"/>
      <c r="AD230" s="1047"/>
      <c r="AE230" s="1047"/>
      <c r="AF230" s="1047"/>
      <c r="AG230" s="1047"/>
      <c r="AH230" s="1047"/>
      <c r="AI230" s="1047"/>
      <c r="AJ230" s="1047"/>
      <c r="AK230" s="1047"/>
      <c r="AL230" s="1046">
        <v>61</v>
      </c>
      <c r="AM230" s="1047"/>
      <c r="AN230" s="1047"/>
      <c r="AO230" s="1047"/>
      <c r="AP230" s="1047"/>
      <c r="AQ230" s="1047"/>
      <c r="AR230" s="817" t="s">
        <v>964</v>
      </c>
      <c r="AS230" s="817"/>
      <c r="AT230" s="817"/>
      <c r="AU230" s="817"/>
      <c r="AV230" s="817" t="s">
        <v>964</v>
      </c>
      <c r="AW230" s="817"/>
      <c r="AX230" s="817"/>
    </row>
    <row r="231" spans="2:50" ht="24.05" customHeight="1" x14ac:dyDescent="0.15">
      <c r="B231" s="1034">
        <v>5</v>
      </c>
      <c r="C231" s="1034">
        <v>1</v>
      </c>
      <c r="D231" s="2654" t="s">
        <v>1490</v>
      </c>
      <c r="E231" s="2654"/>
      <c r="F231" s="2654"/>
      <c r="G231" s="2654"/>
      <c r="H231" s="2654"/>
      <c r="I231" s="2654"/>
      <c r="J231" s="2654"/>
      <c r="K231" s="2654"/>
      <c r="L231" s="2654"/>
      <c r="M231" s="2654"/>
      <c r="N231" s="1047" t="s">
        <v>1438</v>
      </c>
      <c r="O231" s="1047"/>
      <c r="P231" s="1047"/>
      <c r="Q231" s="1047"/>
      <c r="R231" s="1047"/>
      <c r="S231" s="1047"/>
      <c r="T231" s="1047"/>
      <c r="U231" s="1047"/>
      <c r="V231" s="1047"/>
      <c r="W231" s="1047"/>
      <c r="X231" s="1047"/>
      <c r="Y231" s="1047"/>
      <c r="Z231" s="1047"/>
      <c r="AA231" s="1047"/>
      <c r="AB231" s="1047"/>
      <c r="AC231" s="1047"/>
      <c r="AD231" s="1047"/>
      <c r="AE231" s="1047"/>
      <c r="AF231" s="1047"/>
      <c r="AG231" s="1047"/>
      <c r="AH231" s="1047"/>
      <c r="AI231" s="1047"/>
      <c r="AJ231" s="1047"/>
      <c r="AK231" s="1047"/>
      <c r="AL231" s="1046">
        <v>58</v>
      </c>
      <c r="AM231" s="1047"/>
      <c r="AN231" s="1047"/>
      <c r="AO231" s="1047"/>
      <c r="AP231" s="1047"/>
      <c r="AQ231" s="1047"/>
      <c r="AR231" s="817" t="s">
        <v>964</v>
      </c>
      <c r="AS231" s="817"/>
      <c r="AT231" s="817"/>
      <c r="AU231" s="817"/>
      <c r="AV231" s="817" t="s">
        <v>964</v>
      </c>
      <c r="AW231" s="817"/>
      <c r="AX231" s="817"/>
    </row>
    <row r="232" spans="2:50" ht="24.05" customHeight="1" x14ac:dyDescent="0.15">
      <c r="B232" s="1034">
        <v>6</v>
      </c>
      <c r="C232" s="1034">
        <v>1</v>
      </c>
      <c r="D232" s="2654" t="s">
        <v>1491</v>
      </c>
      <c r="E232" s="2654"/>
      <c r="F232" s="2654"/>
      <c r="G232" s="2654"/>
      <c r="H232" s="2654"/>
      <c r="I232" s="2654"/>
      <c r="J232" s="2654"/>
      <c r="K232" s="2654"/>
      <c r="L232" s="2654"/>
      <c r="M232" s="2654"/>
      <c r="N232" s="1047" t="s">
        <v>1438</v>
      </c>
      <c r="O232" s="1047"/>
      <c r="P232" s="1047"/>
      <c r="Q232" s="1047"/>
      <c r="R232" s="1047"/>
      <c r="S232" s="1047"/>
      <c r="T232" s="1047"/>
      <c r="U232" s="1047"/>
      <c r="V232" s="1047"/>
      <c r="W232" s="1047"/>
      <c r="X232" s="1047"/>
      <c r="Y232" s="1047"/>
      <c r="Z232" s="1047"/>
      <c r="AA232" s="1047"/>
      <c r="AB232" s="1047"/>
      <c r="AC232" s="1047"/>
      <c r="AD232" s="1047"/>
      <c r="AE232" s="1047"/>
      <c r="AF232" s="1047"/>
      <c r="AG232" s="1047"/>
      <c r="AH232" s="1047"/>
      <c r="AI232" s="1047"/>
      <c r="AJ232" s="1047"/>
      <c r="AK232" s="1047"/>
      <c r="AL232" s="1046">
        <v>56</v>
      </c>
      <c r="AM232" s="1047"/>
      <c r="AN232" s="1047"/>
      <c r="AO232" s="1047"/>
      <c r="AP232" s="1047"/>
      <c r="AQ232" s="1047"/>
      <c r="AR232" s="817" t="s">
        <v>964</v>
      </c>
      <c r="AS232" s="817"/>
      <c r="AT232" s="817"/>
      <c r="AU232" s="817"/>
      <c r="AV232" s="817" t="s">
        <v>964</v>
      </c>
      <c r="AW232" s="817"/>
      <c r="AX232" s="817"/>
    </row>
    <row r="233" spans="2:50" ht="24.05" customHeight="1" x14ac:dyDescent="0.15">
      <c r="B233" s="1034">
        <v>7</v>
      </c>
      <c r="C233" s="1034">
        <v>1</v>
      </c>
      <c r="D233" s="2654" t="s">
        <v>1492</v>
      </c>
      <c r="E233" s="2654"/>
      <c r="F233" s="2654"/>
      <c r="G233" s="2654"/>
      <c r="H233" s="2654"/>
      <c r="I233" s="2654"/>
      <c r="J233" s="2654"/>
      <c r="K233" s="2654"/>
      <c r="L233" s="2654"/>
      <c r="M233" s="2654"/>
      <c r="N233" s="1047" t="s">
        <v>1438</v>
      </c>
      <c r="O233" s="1047"/>
      <c r="P233" s="1047"/>
      <c r="Q233" s="1047"/>
      <c r="R233" s="1047"/>
      <c r="S233" s="1047"/>
      <c r="T233" s="1047"/>
      <c r="U233" s="1047"/>
      <c r="V233" s="1047"/>
      <c r="W233" s="1047"/>
      <c r="X233" s="1047"/>
      <c r="Y233" s="1047"/>
      <c r="Z233" s="1047"/>
      <c r="AA233" s="1047"/>
      <c r="AB233" s="1047"/>
      <c r="AC233" s="1047"/>
      <c r="AD233" s="1047"/>
      <c r="AE233" s="1047"/>
      <c r="AF233" s="1047"/>
      <c r="AG233" s="1047"/>
      <c r="AH233" s="1047"/>
      <c r="AI233" s="1047"/>
      <c r="AJ233" s="1047"/>
      <c r="AK233" s="1047"/>
      <c r="AL233" s="1046">
        <v>56</v>
      </c>
      <c r="AM233" s="1047"/>
      <c r="AN233" s="1047"/>
      <c r="AO233" s="1047"/>
      <c r="AP233" s="1047"/>
      <c r="AQ233" s="1047"/>
      <c r="AR233" s="817" t="s">
        <v>964</v>
      </c>
      <c r="AS233" s="817"/>
      <c r="AT233" s="817"/>
      <c r="AU233" s="817"/>
      <c r="AV233" s="817" t="s">
        <v>964</v>
      </c>
      <c r="AW233" s="817"/>
      <c r="AX233" s="817"/>
    </row>
    <row r="234" spans="2:50" ht="24.05" customHeight="1" x14ac:dyDescent="0.15">
      <c r="B234" s="1034">
        <v>8</v>
      </c>
      <c r="C234" s="1034">
        <v>1</v>
      </c>
      <c r="D234" s="2654" t="s">
        <v>1493</v>
      </c>
      <c r="E234" s="2654"/>
      <c r="F234" s="2654"/>
      <c r="G234" s="2654"/>
      <c r="H234" s="2654"/>
      <c r="I234" s="2654"/>
      <c r="J234" s="2654"/>
      <c r="K234" s="2654"/>
      <c r="L234" s="2654"/>
      <c r="M234" s="2654"/>
      <c r="N234" s="1047" t="s">
        <v>1438</v>
      </c>
      <c r="O234" s="1047"/>
      <c r="P234" s="1047"/>
      <c r="Q234" s="1047"/>
      <c r="R234" s="1047"/>
      <c r="S234" s="1047"/>
      <c r="T234" s="1047"/>
      <c r="U234" s="1047"/>
      <c r="V234" s="1047"/>
      <c r="W234" s="1047"/>
      <c r="X234" s="1047"/>
      <c r="Y234" s="1047"/>
      <c r="Z234" s="1047"/>
      <c r="AA234" s="1047"/>
      <c r="AB234" s="1047"/>
      <c r="AC234" s="1047"/>
      <c r="AD234" s="1047"/>
      <c r="AE234" s="1047"/>
      <c r="AF234" s="1047"/>
      <c r="AG234" s="1047"/>
      <c r="AH234" s="1047"/>
      <c r="AI234" s="1047"/>
      <c r="AJ234" s="1047"/>
      <c r="AK234" s="1047"/>
      <c r="AL234" s="1046">
        <v>47</v>
      </c>
      <c r="AM234" s="1047"/>
      <c r="AN234" s="1047"/>
      <c r="AO234" s="1047"/>
      <c r="AP234" s="1047"/>
      <c r="AQ234" s="1047"/>
      <c r="AR234" s="817" t="s">
        <v>964</v>
      </c>
      <c r="AS234" s="817"/>
      <c r="AT234" s="817"/>
      <c r="AU234" s="817"/>
      <c r="AV234" s="817" t="s">
        <v>964</v>
      </c>
      <c r="AW234" s="817"/>
      <c r="AX234" s="817"/>
    </row>
    <row r="235" spans="2:50" ht="24.05" customHeight="1" x14ac:dyDescent="0.15">
      <c r="B235" s="1034">
        <v>9</v>
      </c>
      <c r="C235" s="1034">
        <v>1</v>
      </c>
      <c r="D235" s="2654" t="s">
        <v>1494</v>
      </c>
      <c r="E235" s="2654"/>
      <c r="F235" s="2654"/>
      <c r="G235" s="2654"/>
      <c r="H235" s="2654"/>
      <c r="I235" s="2654"/>
      <c r="J235" s="2654"/>
      <c r="K235" s="2654"/>
      <c r="L235" s="2654"/>
      <c r="M235" s="2654"/>
      <c r="N235" s="1047" t="s">
        <v>1438</v>
      </c>
      <c r="O235" s="1047"/>
      <c r="P235" s="1047"/>
      <c r="Q235" s="1047"/>
      <c r="R235" s="1047"/>
      <c r="S235" s="1047"/>
      <c r="T235" s="1047"/>
      <c r="U235" s="1047"/>
      <c r="V235" s="1047"/>
      <c r="W235" s="1047"/>
      <c r="X235" s="1047"/>
      <c r="Y235" s="1047"/>
      <c r="Z235" s="1047"/>
      <c r="AA235" s="1047"/>
      <c r="AB235" s="1047"/>
      <c r="AC235" s="1047"/>
      <c r="AD235" s="1047"/>
      <c r="AE235" s="1047"/>
      <c r="AF235" s="1047"/>
      <c r="AG235" s="1047"/>
      <c r="AH235" s="1047"/>
      <c r="AI235" s="1047"/>
      <c r="AJ235" s="1047"/>
      <c r="AK235" s="1047"/>
      <c r="AL235" s="1046">
        <v>36</v>
      </c>
      <c r="AM235" s="1047"/>
      <c r="AN235" s="1047"/>
      <c r="AO235" s="1047"/>
      <c r="AP235" s="1047"/>
      <c r="AQ235" s="1047"/>
      <c r="AR235" s="817" t="s">
        <v>964</v>
      </c>
      <c r="AS235" s="817"/>
      <c r="AT235" s="817"/>
      <c r="AU235" s="817"/>
      <c r="AV235" s="817" t="s">
        <v>964</v>
      </c>
      <c r="AW235" s="817"/>
      <c r="AX235" s="817"/>
    </row>
    <row r="236" spans="2:50" ht="24.05" customHeight="1" x14ac:dyDescent="0.15">
      <c r="B236" s="1034">
        <v>10</v>
      </c>
      <c r="C236" s="1034">
        <v>1</v>
      </c>
      <c r="D236" s="2654" t="s">
        <v>1495</v>
      </c>
      <c r="E236" s="2654"/>
      <c r="F236" s="2654"/>
      <c r="G236" s="2654"/>
      <c r="H236" s="2654"/>
      <c r="I236" s="2654"/>
      <c r="J236" s="2654"/>
      <c r="K236" s="2654"/>
      <c r="L236" s="2654"/>
      <c r="M236" s="2654"/>
      <c r="N236" s="1047" t="s">
        <v>1438</v>
      </c>
      <c r="O236" s="1047"/>
      <c r="P236" s="1047"/>
      <c r="Q236" s="1047"/>
      <c r="R236" s="1047"/>
      <c r="S236" s="1047"/>
      <c r="T236" s="1047"/>
      <c r="U236" s="1047"/>
      <c r="V236" s="1047"/>
      <c r="W236" s="1047"/>
      <c r="X236" s="1047"/>
      <c r="Y236" s="1047"/>
      <c r="Z236" s="1047"/>
      <c r="AA236" s="1047"/>
      <c r="AB236" s="1047"/>
      <c r="AC236" s="1047"/>
      <c r="AD236" s="1047"/>
      <c r="AE236" s="1047"/>
      <c r="AF236" s="1047"/>
      <c r="AG236" s="1047"/>
      <c r="AH236" s="1047"/>
      <c r="AI236" s="1047"/>
      <c r="AJ236" s="1047"/>
      <c r="AK236" s="1047"/>
      <c r="AL236" s="1046">
        <v>36</v>
      </c>
      <c r="AM236" s="1047"/>
      <c r="AN236" s="1047"/>
      <c r="AO236" s="1047"/>
      <c r="AP236" s="1047"/>
      <c r="AQ236" s="1047"/>
      <c r="AR236" s="817" t="s">
        <v>964</v>
      </c>
      <c r="AS236" s="817"/>
      <c r="AT236" s="817"/>
      <c r="AU236" s="817"/>
      <c r="AV236" s="817" t="s">
        <v>964</v>
      </c>
      <c r="AW236" s="817"/>
      <c r="AX236" s="817"/>
    </row>
    <row r="238" spans="2:50" ht="23.25" hidden="1" customHeight="1" x14ac:dyDescent="0.15">
      <c r="B238" s="116" t="s">
        <v>89</v>
      </c>
    </row>
    <row r="239" spans="2:50" ht="36" hidden="1" customHeight="1" x14ac:dyDescent="0.15">
      <c r="B239" s="100" t="s">
        <v>90</v>
      </c>
      <c r="C239" s="100"/>
      <c r="D239" s="100"/>
      <c r="E239" s="100"/>
      <c r="F239" s="100"/>
      <c r="G239" s="100"/>
      <c r="H239" s="100"/>
      <c r="I239" s="101"/>
      <c r="J239" s="101"/>
      <c r="K239" s="101"/>
      <c r="L239" s="101"/>
      <c r="M239" s="101"/>
      <c r="N239" s="101"/>
      <c r="O239" s="101"/>
      <c r="P239" s="101"/>
      <c r="Q239" s="101"/>
      <c r="R239" s="101"/>
      <c r="S239" s="101"/>
      <c r="T239" s="101"/>
      <c r="U239" s="101"/>
      <c r="V239" s="101"/>
      <c r="W239" s="101"/>
      <c r="X239" s="101"/>
      <c r="Y239" s="101"/>
    </row>
    <row r="240" spans="2:50" ht="36" hidden="1" customHeight="1" x14ac:dyDescent="0.15">
      <c r="B240" s="196" t="s">
        <v>875</v>
      </c>
      <c r="C240" s="97"/>
      <c r="D240" s="97"/>
      <c r="E240" s="97"/>
      <c r="F240" s="97"/>
      <c r="G240" s="97"/>
      <c r="H240" s="98"/>
      <c r="I240" s="345" t="s">
        <v>771</v>
      </c>
      <c r="J240" s="330"/>
      <c r="K240" s="330"/>
      <c r="L240" s="330"/>
      <c r="M240" s="344"/>
      <c r="N240" s="385" t="s">
        <v>93</v>
      </c>
      <c r="O240" s="386"/>
      <c r="P240" s="386"/>
      <c r="Q240" s="386"/>
      <c r="R240" s="386"/>
      <c r="S240" s="386"/>
      <c r="T240" s="387"/>
      <c r="U240" s="345" t="s">
        <v>771</v>
      </c>
      <c r="V240" s="330"/>
      <c r="W240" s="330"/>
      <c r="X240" s="330"/>
      <c r="Y240" s="344"/>
      <c r="Z240" s="385" t="s">
        <v>94</v>
      </c>
      <c r="AA240" s="386"/>
      <c r="AB240" s="386"/>
      <c r="AC240" s="386"/>
      <c r="AD240" s="386"/>
      <c r="AE240" s="386"/>
      <c r="AF240" s="387"/>
      <c r="AG240" s="345" t="s">
        <v>771</v>
      </c>
      <c r="AH240" s="330"/>
      <c r="AI240" s="330"/>
      <c r="AJ240" s="330"/>
      <c r="AK240" s="344"/>
      <c r="AL240" s="99" t="s">
        <v>95</v>
      </c>
      <c r="AM240" s="97"/>
      <c r="AN240" s="97"/>
      <c r="AO240" s="97"/>
      <c r="AP240" s="97"/>
      <c r="AQ240" s="97"/>
      <c r="AR240" s="98"/>
      <c r="AS240" s="345" t="s">
        <v>771</v>
      </c>
      <c r="AT240" s="330"/>
      <c r="AU240" s="330"/>
      <c r="AV240" s="330"/>
      <c r="AW240" s="344"/>
    </row>
    <row r="241" spans="2:50" ht="36" hidden="1" customHeight="1" x14ac:dyDescent="0.15">
      <c r="B241" s="99" t="s">
        <v>96</v>
      </c>
      <c r="C241" s="97"/>
      <c r="D241" s="97"/>
      <c r="E241" s="97"/>
      <c r="F241" s="97"/>
      <c r="G241" s="97"/>
      <c r="H241" s="98"/>
      <c r="I241" s="1051"/>
      <c r="J241" s="1052"/>
      <c r="K241" s="1052"/>
      <c r="L241" s="1052"/>
      <c r="M241" s="1053"/>
      <c r="N241" s="385" t="s">
        <v>97</v>
      </c>
      <c r="O241" s="386"/>
      <c r="P241" s="386"/>
      <c r="Q241" s="386"/>
      <c r="R241" s="386"/>
      <c r="S241" s="386"/>
      <c r="T241" s="387"/>
      <c r="U241" s="1051"/>
      <c r="V241" s="1052"/>
      <c r="W241" s="1052"/>
      <c r="X241" s="1052"/>
      <c r="Y241" s="1053"/>
      <c r="Z241" s="385" t="s">
        <v>98</v>
      </c>
      <c r="AA241" s="386"/>
      <c r="AB241" s="386"/>
      <c r="AC241" s="386"/>
      <c r="AD241" s="386"/>
      <c r="AE241" s="386"/>
      <c r="AF241" s="387"/>
      <c r="AG241" s="1051"/>
      <c r="AH241" s="1052"/>
      <c r="AI241" s="1052"/>
      <c r="AJ241" s="1052"/>
      <c r="AK241" s="1053"/>
      <c r="AL241" s="196" t="s">
        <v>99</v>
      </c>
      <c r="AM241" s="97"/>
      <c r="AN241" s="97"/>
      <c r="AO241" s="97"/>
      <c r="AP241" s="97"/>
      <c r="AQ241" s="97"/>
      <c r="AR241" s="98"/>
      <c r="AS241" s="1051"/>
      <c r="AT241" s="1052"/>
      <c r="AU241" s="1052"/>
      <c r="AV241" s="1052"/>
      <c r="AW241" s="1053"/>
    </row>
    <row r="242" spans="2:50" x14ac:dyDescent="0.15">
      <c r="C242" s="116" t="s">
        <v>1496</v>
      </c>
    </row>
    <row r="243" spans="2:50" ht="34.549999999999997" customHeight="1" x14ac:dyDescent="0.15">
      <c r="B243" s="1034"/>
      <c r="C243" s="1034"/>
      <c r="D243" s="434" t="s">
        <v>760</v>
      </c>
      <c r="E243" s="434"/>
      <c r="F243" s="434"/>
      <c r="G243" s="434"/>
      <c r="H243" s="434"/>
      <c r="I243" s="434"/>
      <c r="J243" s="434"/>
      <c r="K243" s="434"/>
      <c r="L243" s="434"/>
      <c r="M243" s="434"/>
      <c r="N243" s="434" t="s">
        <v>761</v>
      </c>
      <c r="O243" s="434"/>
      <c r="P243" s="434"/>
      <c r="Q243" s="434"/>
      <c r="R243" s="434"/>
      <c r="S243" s="434"/>
      <c r="T243" s="434"/>
      <c r="U243" s="434"/>
      <c r="V243" s="434"/>
      <c r="W243" s="434"/>
      <c r="X243" s="434"/>
      <c r="Y243" s="434"/>
      <c r="Z243" s="434"/>
      <c r="AA243" s="434"/>
      <c r="AB243" s="434"/>
      <c r="AC243" s="434"/>
      <c r="AD243" s="434"/>
      <c r="AE243" s="434"/>
      <c r="AF243" s="434"/>
      <c r="AG243" s="434"/>
      <c r="AH243" s="434"/>
      <c r="AI243" s="434"/>
      <c r="AJ243" s="434"/>
      <c r="AK243" s="434"/>
      <c r="AL243" s="436" t="s">
        <v>762</v>
      </c>
      <c r="AM243" s="434"/>
      <c r="AN243" s="434"/>
      <c r="AO243" s="434"/>
      <c r="AP243" s="434"/>
      <c r="AQ243" s="434"/>
      <c r="AR243" s="434" t="s">
        <v>87</v>
      </c>
      <c r="AS243" s="434"/>
      <c r="AT243" s="434"/>
      <c r="AU243" s="434"/>
      <c r="AV243" s="434" t="s">
        <v>88</v>
      </c>
      <c r="AW243" s="434"/>
      <c r="AX243" s="434"/>
    </row>
    <row r="244" spans="2:50" ht="24.05" customHeight="1" x14ac:dyDescent="0.15">
      <c r="B244" s="1034">
        <v>1</v>
      </c>
      <c r="C244" s="1034">
        <v>1</v>
      </c>
      <c r="D244" s="1047" t="s">
        <v>1497</v>
      </c>
      <c r="E244" s="1047"/>
      <c r="F244" s="1047"/>
      <c r="G244" s="1047"/>
      <c r="H244" s="1047"/>
      <c r="I244" s="1047"/>
      <c r="J244" s="1047"/>
      <c r="K244" s="1047"/>
      <c r="L244" s="1047"/>
      <c r="M244" s="1047"/>
      <c r="N244" s="1047" t="s">
        <v>1482</v>
      </c>
      <c r="O244" s="1047"/>
      <c r="P244" s="1047"/>
      <c r="Q244" s="1047"/>
      <c r="R244" s="1047"/>
      <c r="S244" s="1047"/>
      <c r="T244" s="1047"/>
      <c r="U244" s="1047"/>
      <c r="V244" s="1047"/>
      <c r="W244" s="1047"/>
      <c r="X244" s="1047"/>
      <c r="Y244" s="1047"/>
      <c r="Z244" s="1047"/>
      <c r="AA244" s="1047"/>
      <c r="AB244" s="1047"/>
      <c r="AC244" s="1047"/>
      <c r="AD244" s="1047"/>
      <c r="AE244" s="1047"/>
      <c r="AF244" s="1047"/>
      <c r="AG244" s="1047"/>
      <c r="AH244" s="1047"/>
      <c r="AI244" s="1047"/>
      <c r="AJ244" s="1047"/>
      <c r="AK244" s="1047"/>
      <c r="AL244" s="1046">
        <v>597</v>
      </c>
      <c r="AM244" s="1047"/>
      <c r="AN244" s="1047"/>
      <c r="AO244" s="1047"/>
      <c r="AP244" s="1047"/>
      <c r="AQ244" s="1047"/>
      <c r="AR244" s="817" t="s">
        <v>964</v>
      </c>
      <c r="AS244" s="817"/>
      <c r="AT244" s="817"/>
      <c r="AU244" s="817"/>
      <c r="AV244" s="817" t="s">
        <v>964</v>
      </c>
      <c r="AW244" s="817"/>
      <c r="AX244" s="817"/>
    </row>
    <row r="245" spans="2:50" ht="24.05" customHeight="1" x14ac:dyDescent="0.15">
      <c r="B245" s="1034">
        <v>2</v>
      </c>
      <c r="C245" s="1034">
        <v>1</v>
      </c>
      <c r="D245" s="1047" t="s">
        <v>1498</v>
      </c>
      <c r="E245" s="1047"/>
      <c r="F245" s="1047"/>
      <c r="G245" s="1047"/>
      <c r="H245" s="1047"/>
      <c r="I245" s="1047"/>
      <c r="J245" s="1047"/>
      <c r="K245" s="1047"/>
      <c r="L245" s="1047"/>
      <c r="M245" s="1047"/>
      <c r="N245" s="1047" t="s">
        <v>1438</v>
      </c>
      <c r="O245" s="1047"/>
      <c r="P245" s="1047"/>
      <c r="Q245" s="1047"/>
      <c r="R245" s="1047"/>
      <c r="S245" s="1047"/>
      <c r="T245" s="1047"/>
      <c r="U245" s="1047"/>
      <c r="V245" s="1047"/>
      <c r="W245" s="1047"/>
      <c r="X245" s="1047"/>
      <c r="Y245" s="1047"/>
      <c r="Z245" s="1047"/>
      <c r="AA245" s="1047"/>
      <c r="AB245" s="1047"/>
      <c r="AC245" s="1047"/>
      <c r="AD245" s="1047"/>
      <c r="AE245" s="1047"/>
      <c r="AF245" s="1047"/>
      <c r="AG245" s="1047"/>
      <c r="AH245" s="1047"/>
      <c r="AI245" s="1047"/>
      <c r="AJ245" s="1047"/>
      <c r="AK245" s="1047"/>
      <c r="AL245" s="1046">
        <v>417</v>
      </c>
      <c r="AM245" s="1047"/>
      <c r="AN245" s="1047"/>
      <c r="AO245" s="1047"/>
      <c r="AP245" s="1047"/>
      <c r="AQ245" s="1047"/>
      <c r="AR245" s="817" t="s">
        <v>964</v>
      </c>
      <c r="AS245" s="817"/>
      <c r="AT245" s="817"/>
      <c r="AU245" s="817"/>
      <c r="AV245" s="817" t="s">
        <v>964</v>
      </c>
      <c r="AW245" s="817"/>
      <c r="AX245" s="817"/>
    </row>
    <row r="246" spans="2:50" ht="24.05" customHeight="1" x14ac:dyDescent="0.15">
      <c r="B246" s="1034">
        <v>3</v>
      </c>
      <c r="C246" s="1034">
        <v>1</v>
      </c>
      <c r="D246" s="1047" t="s">
        <v>1499</v>
      </c>
      <c r="E246" s="1047"/>
      <c r="F246" s="1047"/>
      <c r="G246" s="1047"/>
      <c r="H246" s="1047"/>
      <c r="I246" s="1047"/>
      <c r="J246" s="1047"/>
      <c r="K246" s="1047"/>
      <c r="L246" s="1047"/>
      <c r="M246" s="1047"/>
      <c r="N246" s="1047" t="s">
        <v>1438</v>
      </c>
      <c r="O246" s="1047"/>
      <c r="P246" s="1047"/>
      <c r="Q246" s="1047"/>
      <c r="R246" s="1047"/>
      <c r="S246" s="1047"/>
      <c r="T246" s="1047"/>
      <c r="U246" s="1047"/>
      <c r="V246" s="1047"/>
      <c r="W246" s="1047"/>
      <c r="X246" s="1047"/>
      <c r="Y246" s="1047"/>
      <c r="Z246" s="1047"/>
      <c r="AA246" s="1047"/>
      <c r="AB246" s="1047"/>
      <c r="AC246" s="1047"/>
      <c r="AD246" s="1047"/>
      <c r="AE246" s="1047"/>
      <c r="AF246" s="1047"/>
      <c r="AG246" s="1047"/>
      <c r="AH246" s="1047"/>
      <c r="AI246" s="1047"/>
      <c r="AJ246" s="1047"/>
      <c r="AK246" s="1047"/>
      <c r="AL246" s="1046">
        <v>376</v>
      </c>
      <c r="AM246" s="1047"/>
      <c r="AN246" s="1047"/>
      <c r="AO246" s="1047"/>
      <c r="AP246" s="1047"/>
      <c r="AQ246" s="1047"/>
      <c r="AR246" s="817" t="s">
        <v>964</v>
      </c>
      <c r="AS246" s="817"/>
      <c r="AT246" s="817"/>
      <c r="AU246" s="817"/>
      <c r="AV246" s="817" t="s">
        <v>964</v>
      </c>
      <c r="AW246" s="817"/>
      <c r="AX246" s="817"/>
    </row>
    <row r="247" spans="2:50" ht="24.05" customHeight="1" x14ac:dyDescent="0.15">
      <c r="B247" s="1034">
        <v>4</v>
      </c>
      <c r="C247" s="1034">
        <v>1</v>
      </c>
      <c r="D247" s="1047" t="s">
        <v>1500</v>
      </c>
      <c r="E247" s="1047"/>
      <c r="F247" s="1047"/>
      <c r="G247" s="1047"/>
      <c r="H247" s="1047"/>
      <c r="I247" s="1047"/>
      <c r="J247" s="1047"/>
      <c r="K247" s="1047"/>
      <c r="L247" s="1047"/>
      <c r="M247" s="1047"/>
      <c r="N247" s="1047" t="s">
        <v>1438</v>
      </c>
      <c r="O247" s="1047"/>
      <c r="P247" s="1047"/>
      <c r="Q247" s="1047"/>
      <c r="R247" s="1047"/>
      <c r="S247" s="1047"/>
      <c r="T247" s="1047"/>
      <c r="U247" s="1047"/>
      <c r="V247" s="1047"/>
      <c r="W247" s="1047"/>
      <c r="X247" s="1047"/>
      <c r="Y247" s="1047"/>
      <c r="Z247" s="1047"/>
      <c r="AA247" s="1047"/>
      <c r="AB247" s="1047"/>
      <c r="AC247" s="1047"/>
      <c r="AD247" s="1047"/>
      <c r="AE247" s="1047"/>
      <c r="AF247" s="1047"/>
      <c r="AG247" s="1047"/>
      <c r="AH247" s="1047"/>
      <c r="AI247" s="1047"/>
      <c r="AJ247" s="1047"/>
      <c r="AK247" s="1047"/>
      <c r="AL247" s="1046">
        <v>357</v>
      </c>
      <c r="AM247" s="1047"/>
      <c r="AN247" s="1047"/>
      <c r="AO247" s="1047"/>
      <c r="AP247" s="1047"/>
      <c r="AQ247" s="1047"/>
      <c r="AR247" s="817" t="s">
        <v>964</v>
      </c>
      <c r="AS247" s="817"/>
      <c r="AT247" s="817"/>
      <c r="AU247" s="817"/>
      <c r="AV247" s="817" t="s">
        <v>964</v>
      </c>
      <c r="AW247" s="817"/>
      <c r="AX247" s="817"/>
    </row>
    <row r="248" spans="2:50" ht="24.05" customHeight="1" x14ac:dyDescent="0.15">
      <c r="B248" s="1034">
        <v>5</v>
      </c>
      <c r="C248" s="1034">
        <v>1</v>
      </c>
      <c r="D248" s="1047" t="s">
        <v>1501</v>
      </c>
      <c r="E248" s="1047"/>
      <c r="F248" s="1047"/>
      <c r="G248" s="1047"/>
      <c r="H248" s="1047"/>
      <c r="I248" s="1047"/>
      <c r="J248" s="1047"/>
      <c r="K248" s="1047"/>
      <c r="L248" s="1047"/>
      <c r="M248" s="1047"/>
      <c r="N248" s="1047" t="s">
        <v>1438</v>
      </c>
      <c r="O248" s="1047"/>
      <c r="P248" s="1047"/>
      <c r="Q248" s="1047"/>
      <c r="R248" s="1047"/>
      <c r="S248" s="1047"/>
      <c r="T248" s="1047"/>
      <c r="U248" s="1047"/>
      <c r="V248" s="1047"/>
      <c r="W248" s="1047"/>
      <c r="X248" s="1047"/>
      <c r="Y248" s="1047"/>
      <c r="Z248" s="1047"/>
      <c r="AA248" s="1047"/>
      <c r="AB248" s="1047"/>
      <c r="AC248" s="1047"/>
      <c r="AD248" s="1047"/>
      <c r="AE248" s="1047"/>
      <c r="AF248" s="1047"/>
      <c r="AG248" s="1047"/>
      <c r="AH248" s="1047"/>
      <c r="AI248" s="1047"/>
      <c r="AJ248" s="1047"/>
      <c r="AK248" s="1047"/>
      <c r="AL248" s="1046">
        <v>298</v>
      </c>
      <c r="AM248" s="1047"/>
      <c r="AN248" s="1047"/>
      <c r="AO248" s="1047"/>
      <c r="AP248" s="1047"/>
      <c r="AQ248" s="1047"/>
      <c r="AR248" s="817" t="s">
        <v>964</v>
      </c>
      <c r="AS248" s="817"/>
      <c r="AT248" s="817"/>
      <c r="AU248" s="817"/>
      <c r="AV248" s="817" t="s">
        <v>964</v>
      </c>
      <c r="AW248" s="817"/>
      <c r="AX248" s="817"/>
    </row>
    <row r="249" spans="2:50" ht="24.05" customHeight="1" x14ac:dyDescent="0.15">
      <c r="B249" s="1034">
        <v>6</v>
      </c>
      <c r="C249" s="1034">
        <v>1</v>
      </c>
      <c r="D249" s="1047" t="s">
        <v>1502</v>
      </c>
      <c r="E249" s="1047"/>
      <c r="F249" s="1047"/>
      <c r="G249" s="1047"/>
      <c r="H249" s="1047"/>
      <c r="I249" s="1047"/>
      <c r="J249" s="1047"/>
      <c r="K249" s="1047"/>
      <c r="L249" s="1047"/>
      <c r="M249" s="1047"/>
      <c r="N249" s="1047" t="s">
        <v>1438</v>
      </c>
      <c r="O249" s="1047"/>
      <c r="P249" s="1047"/>
      <c r="Q249" s="1047"/>
      <c r="R249" s="1047"/>
      <c r="S249" s="1047"/>
      <c r="T249" s="1047"/>
      <c r="U249" s="1047"/>
      <c r="V249" s="1047"/>
      <c r="W249" s="1047"/>
      <c r="X249" s="1047"/>
      <c r="Y249" s="1047"/>
      <c r="Z249" s="1047"/>
      <c r="AA249" s="1047"/>
      <c r="AB249" s="1047"/>
      <c r="AC249" s="1047"/>
      <c r="AD249" s="1047"/>
      <c r="AE249" s="1047"/>
      <c r="AF249" s="1047"/>
      <c r="AG249" s="1047"/>
      <c r="AH249" s="1047"/>
      <c r="AI249" s="1047"/>
      <c r="AJ249" s="1047"/>
      <c r="AK249" s="1047"/>
      <c r="AL249" s="1046">
        <v>294</v>
      </c>
      <c r="AM249" s="1047"/>
      <c r="AN249" s="1047"/>
      <c r="AO249" s="1047"/>
      <c r="AP249" s="1047"/>
      <c r="AQ249" s="1047"/>
      <c r="AR249" s="817" t="s">
        <v>964</v>
      </c>
      <c r="AS249" s="817"/>
      <c r="AT249" s="817"/>
      <c r="AU249" s="817"/>
      <c r="AV249" s="817" t="s">
        <v>964</v>
      </c>
      <c r="AW249" s="817"/>
      <c r="AX249" s="817"/>
    </row>
    <row r="250" spans="2:50" ht="24.05" customHeight="1" x14ac:dyDescent="0.15">
      <c r="B250" s="1034">
        <v>7</v>
      </c>
      <c r="C250" s="1034">
        <v>1</v>
      </c>
      <c r="D250" s="1047" t="s">
        <v>1503</v>
      </c>
      <c r="E250" s="1047"/>
      <c r="F250" s="1047"/>
      <c r="G250" s="1047"/>
      <c r="H250" s="1047"/>
      <c r="I250" s="1047"/>
      <c r="J250" s="1047"/>
      <c r="K250" s="1047"/>
      <c r="L250" s="1047"/>
      <c r="M250" s="1047"/>
      <c r="N250" s="1047" t="s">
        <v>1438</v>
      </c>
      <c r="O250" s="1047"/>
      <c r="P250" s="1047"/>
      <c r="Q250" s="1047"/>
      <c r="R250" s="1047"/>
      <c r="S250" s="1047"/>
      <c r="T250" s="1047"/>
      <c r="U250" s="1047"/>
      <c r="V250" s="1047"/>
      <c r="W250" s="1047"/>
      <c r="X250" s="1047"/>
      <c r="Y250" s="1047"/>
      <c r="Z250" s="1047"/>
      <c r="AA250" s="1047"/>
      <c r="AB250" s="1047"/>
      <c r="AC250" s="1047"/>
      <c r="AD250" s="1047"/>
      <c r="AE250" s="1047"/>
      <c r="AF250" s="1047"/>
      <c r="AG250" s="1047"/>
      <c r="AH250" s="1047"/>
      <c r="AI250" s="1047"/>
      <c r="AJ250" s="1047"/>
      <c r="AK250" s="1047"/>
      <c r="AL250" s="1046">
        <v>258</v>
      </c>
      <c r="AM250" s="1047"/>
      <c r="AN250" s="1047"/>
      <c r="AO250" s="1047"/>
      <c r="AP250" s="1047"/>
      <c r="AQ250" s="1047"/>
      <c r="AR250" s="817" t="s">
        <v>964</v>
      </c>
      <c r="AS250" s="817"/>
      <c r="AT250" s="817"/>
      <c r="AU250" s="817"/>
      <c r="AV250" s="817" t="s">
        <v>964</v>
      </c>
      <c r="AW250" s="817"/>
      <c r="AX250" s="817"/>
    </row>
    <row r="251" spans="2:50" ht="24.05" customHeight="1" x14ac:dyDescent="0.15">
      <c r="B251" s="1034">
        <v>8</v>
      </c>
      <c r="C251" s="1034">
        <v>1</v>
      </c>
      <c r="D251" s="1047" t="s">
        <v>1504</v>
      </c>
      <c r="E251" s="1047"/>
      <c r="F251" s="1047"/>
      <c r="G251" s="1047"/>
      <c r="H251" s="1047"/>
      <c r="I251" s="1047"/>
      <c r="J251" s="1047"/>
      <c r="K251" s="1047"/>
      <c r="L251" s="1047"/>
      <c r="M251" s="1047"/>
      <c r="N251" s="1047" t="s">
        <v>1438</v>
      </c>
      <c r="O251" s="1047"/>
      <c r="P251" s="1047"/>
      <c r="Q251" s="1047"/>
      <c r="R251" s="1047"/>
      <c r="S251" s="1047"/>
      <c r="T251" s="1047"/>
      <c r="U251" s="1047"/>
      <c r="V251" s="1047"/>
      <c r="W251" s="1047"/>
      <c r="X251" s="1047"/>
      <c r="Y251" s="1047"/>
      <c r="Z251" s="1047"/>
      <c r="AA251" s="1047"/>
      <c r="AB251" s="1047"/>
      <c r="AC251" s="1047"/>
      <c r="AD251" s="1047"/>
      <c r="AE251" s="1047"/>
      <c r="AF251" s="1047"/>
      <c r="AG251" s="1047"/>
      <c r="AH251" s="1047"/>
      <c r="AI251" s="1047"/>
      <c r="AJ251" s="1047"/>
      <c r="AK251" s="1047"/>
      <c r="AL251" s="1046">
        <v>241</v>
      </c>
      <c r="AM251" s="1047"/>
      <c r="AN251" s="1047"/>
      <c r="AO251" s="1047"/>
      <c r="AP251" s="1047"/>
      <c r="AQ251" s="1047"/>
      <c r="AR251" s="817" t="s">
        <v>964</v>
      </c>
      <c r="AS251" s="817"/>
      <c r="AT251" s="817"/>
      <c r="AU251" s="817"/>
      <c r="AV251" s="817" t="s">
        <v>964</v>
      </c>
      <c r="AW251" s="817"/>
      <c r="AX251" s="817"/>
    </row>
    <row r="252" spans="2:50" ht="24.05" customHeight="1" x14ac:dyDescent="0.15">
      <c r="B252" s="1034">
        <v>9</v>
      </c>
      <c r="C252" s="1034">
        <v>1</v>
      </c>
      <c r="D252" s="1047" t="s">
        <v>1505</v>
      </c>
      <c r="E252" s="1047"/>
      <c r="F252" s="1047"/>
      <c r="G252" s="1047"/>
      <c r="H252" s="1047"/>
      <c r="I252" s="1047"/>
      <c r="J252" s="1047"/>
      <c r="K252" s="1047"/>
      <c r="L252" s="1047"/>
      <c r="M252" s="1047"/>
      <c r="N252" s="1047" t="s">
        <v>1438</v>
      </c>
      <c r="O252" s="1047"/>
      <c r="P252" s="1047"/>
      <c r="Q252" s="1047"/>
      <c r="R252" s="1047"/>
      <c r="S252" s="1047"/>
      <c r="T252" s="1047"/>
      <c r="U252" s="1047"/>
      <c r="V252" s="1047"/>
      <c r="W252" s="1047"/>
      <c r="X252" s="1047"/>
      <c r="Y252" s="1047"/>
      <c r="Z252" s="1047"/>
      <c r="AA252" s="1047"/>
      <c r="AB252" s="1047"/>
      <c r="AC252" s="1047"/>
      <c r="AD252" s="1047"/>
      <c r="AE252" s="1047"/>
      <c r="AF252" s="1047"/>
      <c r="AG252" s="1047"/>
      <c r="AH252" s="1047"/>
      <c r="AI252" s="1047"/>
      <c r="AJ252" s="1047"/>
      <c r="AK252" s="1047"/>
      <c r="AL252" s="1046">
        <v>233</v>
      </c>
      <c r="AM252" s="1047"/>
      <c r="AN252" s="1047"/>
      <c r="AO252" s="1047"/>
      <c r="AP252" s="1047"/>
      <c r="AQ252" s="1047"/>
      <c r="AR252" s="817" t="s">
        <v>964</v>
      </c>
      <c r="AS252" s="817"/>
      <c r="AT252" s="817"/>
      <c r="AU252" s="817"/>
      <c r="AV252" s="817" t="s">
        <v>964</v>
      </c>
      <c r="AW252" s="817"/>
      <c r="AX252" s="817"/>
    </row>
    <row r="253" spans="2:50" ht="24.05" customHeight="1" x14ac:dyDescent="0.15">
      <c r="B253" s="1034">
        <v>10</v>
      </c>
      <c r="C253" s="1034">
        <v>1</v>
      </c>
      <c r="D253" s="1047" t="s">
        <v>1506</v>
      </c>
      <c r="E253" s="1047"/>
      <c r="F253" s="1047"/>
      <c r="G253" s="1047"/>
      <c r="H253" s="1047"/>
      <c r="I253" s="1047"/>
      <c r="J253" s="1047"/>
      <c r="K253" s="1047"/>
      <c r="L253" s="1047"/>
      <c r="M253" s="1047"/>
      <c r="N253" s="1047" t="s">
        <v>1438</v>
      </c>
      <c r="O253" s="1047"/>
      <c r="P253" s="1047"/>
      <c r="Q253" s="1047"/>
      <c r="R253" s="1047"/>
      <c r="S253" s="1047"/>
      <c r="T253" s="1047"/>
      <c r="U253" s="1047"/>
      <c r="V253" s="1047"/>
      <c r="W253" s="1047"/>
      <c r="X253" s="1047"/>
      <c r="Y253" s="1047"/>
      <c r="Z253" s="1047"/>
      <c r="AA253" s="1047"/>
      <c r="AB253" s="1047"/>
      <c r="AC253" s="1047"/>
      <c r="AD253" s="1047"/>
      <c r="AE253" s="1047"/>
      <c r="AF253" s="1047"/>
      <c r="AG253" s="1047"/>
      <c r="AH253" s="1047"/>
      <c r="AI253" s="1047"/>
      <c r="AJ253" s="1047"/>
      <c r="AK253" s="1047"/>
      <c r="AL253" s="1046">
        <v>205</v>
      </c>
      <c r="AM253" s="1047"/>
      <c r="AN253" s="1047"/>
      <c r="AO253" s="1047"/>
      <c r="AP253" s="1047"/>
      <c r="AQ253" s="1047"/>
      <c r="AR253" s="817" t="s">
        <v>964</v>
      </c>
      <c r="AS253" s="817"/>
      <c r="AT253" s="817"/>
      <c r="AU253" s="817"/>
      <c r="AV253" s="817" t="s">
        <v>964</v>
      </c>
      <c r="AW253" s="817"/>
      <c r="AX253" s="817"/>
    </row>
  </sheetData>
  <mergeCells count="1081">
    <mergeCell ref="B253:C253"/>
    <mergeCell ref="D253:M253"/>
    <mergeCell ref="N253:AK253"/>
    <mergeCell ref="AL253:AQ253"/>
    <mergeCell ref="AR253:AU253"/>
    <mergeCell ref="AV253:AX253"/>
    <mergeCell ref="B252:C252"/>
    <mergeCell ref="D252:M252"/>
    <mergeCell ref="N252:AK252"/>
    <mergeCell ref="AL252:AQ252"/>
    <mergeCell ref="AR252:AU252"/>
    <mergeCell ref="AV252:AX252"/>
    <mergeCell ref="B251:C251"/>
    <mergeCell ref="D251:M251"/>
    <mergeCell ref="N251:AK251"/>
    <mergeCell ref="AL251:AQ251"/>
    <mergeCell ref="AR251:AU251"/>
    <mergeCell ref="AV251:AX251"/>
    <mergeCell ref="B250:C250"/>
    <mergeCell ref="D250:M250"/>
    <mergeCell ref="N250:AK250"/>
    <mergeCell ref="AL250:AQ250"/>
    <mergeCell ref="AR250:AU250"/>
    <mergeCell ref="AV250:AX250"/>
    <mergeCell ref="B249:C249"/>
    <mergeCell ref="D249:M249"/>
    <mergeCell ref="N249:AK249"/>
    <mergeCell ref="AL249:AQ249"/>
    <mergeCell ref="AR249:AU249"/>
    <mergeCell ref="AV249:AX249"/>
    <mergeCell ref="B248:C248"/>
    <mergeCell ref="D248:M248"/>
    <mergeCell ref="N248:AK248"/>
    <mergeCell ref="AL248:AQ248"/>
    <mergeCell ref="AR248:AU248"/>
    <mergeCell ref="AV248:AX248"/>
    <mergeCell ref="B247:C247"/>
    <mergeCell ref="D247:M247"/>
    <mergeCell ref="N247:AK247"/>
    <mergeCell ref="AL247:AQ247"/>
    <mergeCell ref="AR247:AU247"/>
    <mergeCell ref="AV247:AX247"/>
    <mergeCell ref="B246:C246"/>
    <mergeCell ref="D246:M246"/>
    <mergeCell ref="N246:AK246"/>
    <mergeCell ref="AL246:AQ246"/>
    <mergeCell ref="AR246:AU246"/>
    <mergeCell ref="AV246:AX246"/>
    <mergeCell ref="B245:C245"/>
    <mergeCell ref="D245:M245"/>
    <mergeCell ref="N245:AK245"/>
    <mergeCell ref="AL245:AQ245"/>
    <mergeCell ref="AR245:AU245"/>
    <mergeCell ref="AV245:AX245"/>
    <mergeCell ref="B244:C244"/>
    <mergeCell ref="D244:M244"/>
    <mergeCell ref="N244:AK244"/>
    <mergeCell ref="AL244:AQ244"/>
    <mergeCell ref="AR244:AU244"/>
    <mergeCell ref="AV244:AX244"/>
    <mergeCell ref="B243:C243"/>
    <mergeCell ref="D243:M243"/>
    <mergeCell ref="N243:AK243"/>
    <mergeCell ref="AL243:AQ243"/>
    <mergeCell ref="AR243:AU243"/>
    <mergeCell ref="AV243:AX243"/>
    <mergeCell ref="I241:M241"/>
    <mergeCell ref="N241:T241"/>
    <mergeCell ref="U241:Y241"/>
    <mergeCell ref="Z241:AF241"/>
    <mergeCell ref="AG241:AK241"/>
    <mergeCell ref="AS241:AW241"/>
    <mergeCell ref="I240:M240"/>
    <mergeCell ref="N240:T240"/>
    <mergeCell ref="U240:Y240"/>
    <mergeCell ref="Z240:AF240"/>
    <mergeCell ref="AG240:AK240"/>
    <mergeCell ref="AS240:AW240"/>
    <mergeCell ref="B236:C236"/>
    <mergeCell ref="D236:M236"/>
    <mergeCell ref="N236:AK236"/>
    <mergeCell ref="AL236:AQ236"/>
    <mergeCell ref="AR236:AU236"/>
    <mergeCell ref="AV236:AX236"/>
    <mergeCell ref="B235:C235"/>
    <mergeCell ref="D235:M235"/>
    <mergeCell ref="N235:AK235"/>
    <mergeCell ref="AL235:AQ235"/>
    <mergeCell ref="AR235:AU235"/>
    <mergeCell ref="AV235:AX235"/>
    <mergeCell ref="B234:C234"/>
    <mergeCell ref="D234:M234"/>
    <mergeCell ref="N234:AK234"/>
    <mergeCell ref="AL234:AQ234"/>
    <mergeCell ref="AR234:AU234"/>
    <mergeCell ref="AV234:AX234"/>
    <mergeCell ref="B233:C233"/>
    <mergeCell ref="D233:M233"/>
    <mergeCell ref="N233:AK233"/>
    <mergeCell ref="AL233:AQ233"/>
    <mergeCell ref="AR233:AU233"/>
    <mergeCell ref="AV233:AX233"/>
    <mergeCell ref="B232:C232"/>
    <mergeCell ref="D232:M232"/>
    <mergeCell ref="N232:AK232"/>
    <mergeCell ref="AL232:AQ232"/>
    <mergeCell ref="AR232:AU232"/>
    <mergeCell ref="AV232:AX232"/>
    <mergeCell ref="B231:C231"/>
    <mergeCell ref="D231:M231"/>
    <mergeCell ref="N231:AK231"/>
    <mergeCell ref="AL231:AQ231"/>
    <mergeCell ref="AR231:AU231"/>
    <mergeCell ref="AV231:AX231"/>
    <mergeCell ref="B230:C230"/>
    <mergeCell ref="D230:M230"/>
    <mergeCell ref="N230:AK230"/>
    <mergeCell ref="AL230:AQ230"/>
    <mergeCell ref="AR230:AU230"/>
    <mergeCell ref="AV230:AX230"/>
    <mergeCell ref="B229:C229"/>
    <mergeCell ref="D229:M229"/>
    <mergeCell ref="N229:AK229"/>
    <mergeCell ref="AL229:AQ229"/>
    <mergeCell ref="AR229:AU229"/>
    <mergeCell ref="AV229:AX229"/>
    <mergeCell ref="B228:C228"/>
    <mergeCell ref="D228:M228"/>
    <mergeCell ref="N228:AK228"/>
    <mergeCell ref="AL228:AQ228"/>
    <mergeCell ref="AR228:AU228"/>
    <mergeCell ref="AV228:AX228"/>
    <mergeCell ref="B227:C227"/>
    <mergeCell ref="D227:M227"/>
    <mergeCell ref="N227:AK227"/>
    <mergeCell ref="AL227:AQ227"/>
    <mergeCell ref="AR227:AU227"/>
    <mergeCell ref="AV227:AX227"/>
    <mergeCell ref="B226:C226"/>
    <mergeCell ref="D226:M226"/>
    <mergeCell ref="N226:AK226"/>
    <mergeCell ref="AL226:AQ226"/>
    <mergeCell ref="AR226:AU226"/>
    <mergeCell ref="AV226:AX226"/>
    <mergeCell ref="B221:C221"/>
    <mergeCell ref="D221:M221"/>
    <mergeCell ref="N221:AK221"/>
    <mergeCell ref="AL221:AQ221"/>
    <mergeCell ref="AR221:AU221"/>
    <mergeCell ref="AV221:AX221"/>
    <mergeCell ref="B220:C220"/>
    <mergeCell ref="D220:M220"/>
    <mergeCell ref="N220:AK220"/>
    <mergeCell ref="AL220:AQ220"/>
    <mergeCell ref="AR220:AU220"/>
    <mergeCell ref="AV220:AX220"/>
    <mergeCell ref="B219:C219"/>
    <mergeCell ref="D219:M219"/>
    <mergeCell ref="N219:AK219"/>
    <mergeCell ref="AL219:AQ219"/>
    <mergeCell ref="AR219:AU219"/>
    <mergeCell ref="AV219:AX219"/>
    <mergeCell ref="B218:C218"/>
    <mergeCell ref="D218:M218"/>
    <mergeCell ref="N218:AK218"/>
    <mergeCell ref="AL218:AQ218"/>
    <mergeCell ref="AR218:AU218"/>
    <mergeCell ref="AV218:AX218"/>
    <mergeCell ref="B217:C217"/>
    <mergeCell ref="D217:M217"/>
    <mergeCell ref="N217:AK217"/>
    <mergeCell ref="AL217:AQ217"/>
    <mergeCell ref="AR217:AU217"/>
    <mergeCell ref="AV217:AX217"/>
    <mergeCell ref="B216:C216"/>
    <mergeCell ref="D216:M216"/>
    <mergeCell ref="N216:AK216"/>
    <mergeCell ref="AL216:AQ216"/>
    <mergeCell ref="AR216:AU216"/>
    <mergeCell ref="AV216:AX216"/>
    <mergeCell ref="B215:C215"/>
    <mergeCell ref="D215:M215"/>
    <mergeCell ref="N215:AK215"/>
    <mergeCell ref="AL215:AQ215"/>
    <mergeCell ref="AR215:AU215"/>
    <mergeCell ref="AV215:AX215"/>
    <mergeCell ref="B214:C214"/>
    <mergeCell ref="D214:M214"/>
    <mergeCell ref="N214:AK214"/>
    <mergeCell ref="AL214:AQ214"/>
    <mergeCell ref="AR214:AU214"/>
    <mergeCell ref="AV214:AX214"/>
    <mergeCell ref="B213:C213"/>
    <mergeCell ref="D213:M213"/>
    <mergeCell ref="N213:AK213"/>
    <mergeCell ref="AL213:AQ213"/>
    <mergeCell ref="AR213:AU213"/>
    <mergeCell ref="AV213:AX213"/>
    <mergeCell ref="B212:C212"/>
    <mergeCell ref="D212:M212"/>
    <mergeCell ref="N212:AK212"/>
    <mergeCell ref="AL212:AQ212"/>
    <mergeCell ref="AR212:AU212"/>
    <mergeCell ref="AV212:AX212"/>
    <mergeCell ref="B211:C211"/>
    <mergeCell ref="D211:M211"/>
    <mergeCell ref="N211:AK211"/>
    <mergeCell ref="AL211:AQ211"/>
    <mergeCell ref="AR211:AU211"/>
    <mergeCell ref="AV211:AX211"/>
    <mergeCell ref="B208:C208"/>
    <mergeCell ref="D208:M208"/>
    <mergeCell ref="N208:AK208"/>
    <mergeCell ref="AL208:AQ208"/>
    <mergeCell ref="AR208:AU208"/>
    <mergeCell ref="AV208:AX208"/>
    <mergeCell ref="B207:C207"/>
    <mergeCell ref="D207:M207"/>
    <mergeCell ref="N207:AK207"/>
    <mergeCell ref="AL207:AQ207"/>
    <mergeCell ref="AR207:AU207"/>
    <mergeCell ref="AV207:AX207"/>
    <mergeCell ref="B206:C206"/>
    <mergeCell ref="D206:M206"/>
    <mergeCell ref="N206:AK206"/>
    <mergeCell ref="AL206:AQ206"/>
    <mergeCell ref="AR206:AU206"/>
    <mergeCell ref="AV206:AX206"/>
    <mergeCell ref="B205:C205"/>
    <mergeCell ref="D205:M205"/>
    <mergeCell ref="N205:AK205"/>
    <mergeCell ref="AL205:AQ205"/>
    <mergeCell ref="AR205:AU205"/>
    <mergeCell ref="AV205:AX205"/>
    <mergeCell ref="B204:C204"/>
    <mergeCell ref="D204:M204"/>
    <mergeCell ref="N204:AK204"/>
    <mergeCell ref="AL204:AQ204"/>
    <mergeCell ref="AR204:AU204"/>
    <mergeCell ref="AV204:AX204"/>
    <mergeCell ref="B203:C203"/>
    <mergeCell ref="D203:M203"/>
    <mergeCell ref="N203:AK203"/>
    <mergeCell ref="AL203:AQ203"/>
    <mergeCell ref="AR203:AU203"/>
    <mergeCell ref="AV203:AX203"/>
    <mergeCell ref="B202:C202"/>
    <mergeCell ref="D202:M202"/>
    <mergeCell ref="N202:AK202"/>
    <mergeCell ref="AL202:AQ202"/>
    <mergeCell ref="AR202:AU202"/>
    <mergeCell ref="AV202:AX202"/>
    <mergeCell ref="B201:C201"/>
    <mergeCell ref="D201:M201"/>
    <mergeCell ref="N201:AK201"/>
    <mergeCell ref="AL201:AQ201"/>
    <mergeCell ref="AR201:AU201"/>
    <mergeCell ref="AV201:AX201"/>
    <mergeCell ref="B200:C200"/>
    <mergeCell ref="D200:M200"/>
    <mergeCell ref="N200:AK200"/>
    <mergeCell ref="AL200:AQ200"/>
    <mergeCell ref="AR200:AU200"/>
    <mergeCell ref="AV200:AX200"/>
    <mergeCell ref="B199:C199"/>
    <mergeCell ref="D199:M199"/>
    <mergeCell ref="N199:AK199"/>
    <mergeCell ref="AL199:AQ199"/>
    <mergeCell ref="AR199:AU199"/>
    <mergeCell ref="AV199:AX199"/>
    <mergeCell ref="B198:C198"/>
    <mergeCell ref="D198:M198"/>
    <mergeCell ref="N198:AK198"/>
    <mergeCell ref="AL198:AQ198"/>
    <mergeCell ref="AR198:AU198"/>
    <mergeCell ref="AV198:AX198"/>
    <mergeCell ref="I196:M196"/>
    <mergeCell ref="N196:T196"/>
    <mergeCell ref="U196:Y196"/>
    <mergeCell ref="Z196:AF196"/>
    <mergeCell ref="AG196:AK196"/>
    <mergeCell ref="AS196:AW196"/>
    <mergeCell ref="I195:M195"/>
    <mergeCell ref="N195:T195"/>
    <mergeCell ref="U195:Y195"/>
    <mergeCell ref="Z195:AF195"/>
    <mergeCell ref="AG195:AK195"/>
    <mergeCell ref="AS195:AW195"/>
    <mergeCell ref="B191:C191"/>
    <mergeCell ref="D191:M191"/>
    <mergeCell ref="N191:AK191"/>
    <mergeCell ref="AL191:AQ191"/>
    <mergeCell ref="AR191:AU191"/>
    <mergeCell ref="AV191:AX191"/>
    <mergeCell ref="B190:C190"/>
    <mergeCell ref="D190:M190"/>
    <mergeCell ref="N190:AK190"/>
    <mergeCell ref="AL190:AQ190"/>
    <mergeCell ref="AR190:AU190"/>
    <mergeCell ref="AV190:AX190"/>
    <mergeCell ref="B189:C189"/>
    <mergeCell ref="D189:M189"/>
    <mergeCell ref="N189:AK189"/>
    <mergeCell ref="AL189:AQ189"/>
    <mergeCell ref="AR189:AU189"/>
    <mergeCell ref="AV189:AX189"/>
    <mergeCell ref="B188:C188"/>
    <mergeCell ref="D188:M188"/>
    <mergeCell ref="N188:AK188"/>
    <mergeCell ref="AL188:AQ188"/>
    <mergeCell ref="AR188:AU188"/>
    <mergeCell ref="AV188:AX188"/>
    <mergeCell ref="B187:C187"/>
    <mergeCell ref="D187:M187"/>
    <mergeCell ref="N187:AK187"/>
    <mergeCell ref="AL187:AQ187"/>
    <mergeCell ref="AR187:AU187"/>
    <mergeCell ref="AV187:AX187"/>
    <mergeCell ref="B186:C186"/>
    <mergeCell ref="D186:M186"/>
    <mergeCell ref="N186:AK186"/>
    <mergeCell ref="AL186:AQ186"/>
    <mergeCell ref="AR186:AU186"/>
    <mergeCell ref="AV186:AX186"/>
    <mergeCell ref="B185:C185"/>
    <mergeCell ref="D185:M185"/>
    <mergeCell ref="N185:AK185"/>
    <mergeCell ref="AL185:AQ185"/>
    <mergeCell ref="AR185:AU185"/>
    <mergeCell ref="AV185:AX185"/>
    <mergeCell ref="B184:C184"/>
    <mergeCell ref="D184:M184"/>
    <mergeCell ref="N184:AK184"/>
    <mergeCell ref="AL184:AQ184"/>
    <mergeCell ref="AR184:AU184"/>
    <mergeCell ref="AV184:AX184"/>
    <mergeCell ref="B183:C183"/>
    <mergeCell ref="D183:M183"/>
    <mergeCell ref="N183:AK183"/>
    <mergeCell ref="AL183:AQ183"/>
    <mergeCell ref="AR183:AU183"/>
    <mergeCell ref="AV183:AX183"/>
    <mergeCell ref="B182:C182"/>
    <mergeCell ref="D182:M182"/>
    <mergeCell ref="N182:AK182"/>
    <mergeCell ref="AL182:AQ182"/>
    <mergeCell ref="AR182:AU182"/>
    <mergeCell ref="AV182:AX182"/>
    <mergeCell ref="B181:C181"/>
    <mergeCell ref="D181:M181"/>
    <mergeCell ref="N181:AK181"/>
    <mergeCell ref="AL181:AQ181"/>
    <mergeCell ref="AR181:AU181"/>
    <mergeCell ref="AV181:AX181"/>
    <mergeCell ref="B177:C177"/>
    <mergeCell ref="D177:M177"/>
    <mergeCell ref="N177:AK177"/>
    <mergeCell ref="AL177:AQ177"/>
    <mergeCell ref="AR177:AU177"/>
    <mergeCell ref="AV177:AX177"/>
    <mergeCell ref="B176:C176"/>
    <mergeCell ref="D176:M176"/>
    <mergeCell ref="N176:AK176"/>
    <mergeCell ref="AL176:AQ176"/>
    <mergeCell ref="AR176:AU176"/>
    <mergeCell ref="AV176:AX176"/>
    <mergeCell ref="B175:C175"/>
    <mergeCell ref="D175:M175"/>
    <mergeCell ref="N175:AK175"/>
    <mergeCell ref="AL175:AQ175"/>
    <mergeCell ref="AR175:AU175"/>
    <mergeCell ref="AV175:AX175"/>
    <mergeCell ref="B174:C174"/>
    <mergeCell ref="D174:M174"/>
    <mergeCell ref="N174:AK174"/>
    <mergeCell ref="AL174:AQ174"/>
    <mergeCell ref="AR174:AU174"/>
    <mergeCell ref="AV174:AX174"/>
    <mergeCell ref="B173:C173"/>
    <mergeCell ref="D173:M173"/>
    <mergeCell ref="N173:AK173"/>
    <mergeCell ref="AL173:AQ173"/>
    <mergeCell ref="AR173:AU173"/>
    <mergeCell ref="AV173:AX173"/>
    <mergeCell ref="B172:C172"/>
    <mergeCell ref="D172:M172"/>
    <mergeCell ref="N172:AK172"/>
    <mergeCell ref="AL172:AQ172"/>
    <mergeCell ref="AR172:AU172"/>
    <mergeCell ref="AV172:AX172"/>
    <mergeCell ref="B171:C171"/>
    <mergeCell ref="D171:M171"/>
    <mergeCell ref="N171:AK171"/>
    <mergeCell ref="AL171:AQ171"/>
    <mergeCell ref="AR171:AU171"/>
    <mergeCell ref="AV171:AX171"/>
    <mergeCell ref="B170:C170"/>
    <mergeCell ref="D170:M170"/>
    <mergeCell ref="N170:AK170"/>
    <mergeCell ref="AL170:AQ170"/>
    <mergeCell ref="AR170:AU170"/>
    <mergeCell ref="AV170:AX170"/>
    <mergeCell ref="B169:C169"/>
    <mergeCell ref="D169:M169"/>
    <mergeCell ref="N169:AK169"/>
    <mergeCell ref="AL169:AQ169"/>
    <mergeCell ref="AR169:AU169"/>
    <mergeCell ref="AV169:AX169"/>
    <mergeCell ref="B168:C168"/>
    <mergeCell ref="D168:M168"/>
    <mergeCell ref="N168:AK168"/>
    <mergeCell ref="AL168:AQ168"/>
    <mergeCell ref="AR168:AU168"/>
    <mergeCell ref="AV168:AX168"/>
    <mergeCell ref="B167:C167"/>
    <mergeCell ref="D167:M167"/>
    <mergeCell ref="N167:AK167"/>
    <mergeCell ref="AL167:AQ167"/>
    <mergeCell ref="AR167:AU167"/>
    <mergeCell ref="AV167:AX167"/>
    <mergeCell ref="B164:C164"/>
    <mergeCell ref="D164:M164"/>
    <mergeCell ref="N164:AK164"/>
    <mergeCell ref="AL164:AQ164"/>
    <mergeCell ref="AR164:AU164"/>
    <mergeCell ref="AV164:AX164"/>
    <mergeCell ref="B163:C163"/>
    <mergeCell ref="D163:M163"/>
    <mergeCell ref="N163:AK163"/>
    <mergeCell ref="AL163:AQ163"/>
    <mergeCell ref="AR163:AU163"/>
    <mergeCell ref="AV163:AX163"/>
    <mergeCell ref="B162:C162"/>
    <mergeCell ref="D162:M162"/>
    <mergeCell ref="N162:AK162"/>
    <mergeCell ref="AL162:AQ162"/>
    <mergeCell ref="AR162:AU162"/>
    <mergeCell ref="AV162:AX162"/>
    <mergeCell ref="B161:C161"/>
    <mergeCell ref="D161:M161"/>
    <mergeCell ref="N161:AK161"/>
    <mergeCell ref="AL161:AQ161"/>
    <mergeCell ref="AR161:AU161"/>
    <mergeCell ref="AV161:AX161"/>
    <mergeCell ref="B160:C160"/>
    <mergeCell ref="D160:M160"/>
    <mergeCell ref="N160:AK160"/>
    <mergeCell ref="AL160:AQ160"/>
    <mergeCell ref="AR160:AU160"/>
    <mergeCell ref="AV160:AX160"/>
    <mergeCell ref="B159:C159"/>
    <mergeCell ref="D159:M159"/>
    <mergeCell ref="N159:AK159"/>
    <mergeCell ref="AL159:AQ159"/>
    <mergeCell ref="AR159:AU159"/>
    <mergeCell ref="AV159:AX159"/>
    <mergeCell ref="B158:C158"/>
    <mergeCell ref="D158:M158"/>
    <mergeCell ref="N158:AK158"/>
    <mergeCell ref="AL158:AQ158"/>
    <mergeCell ref="AR158:AU158"/>
    <mergeCell ref="AV158:AX158"/>
    <mergeCell ref="B157:C157"/>
    <mergeCell ref="D157:M157"/>
    <mergeCell ref="N157:AK157"/>
    <mergeCell ref="AL157:AQ157"/>
    <mergeCell ref="AR157:AU157"/>
    <mergeCell ref="AV157:AX157"/>
    <mergeCell ref="B156:C156"/>
    <mergeCell ref="D156:M156"/>
    <mergeCell ref="N156:AK156"/>
    <mergeCell ref="AL156:AQ156"/>
    <mergeCell ref="AR156:AU156"/>
    <mergeCell ref="AV156:AX156"/>
    <mergeCell ref="B155:C155"/>
    <mergeCell ref="D155:M155"/>
    <mergeCell ref="N155:AK155"/>
    <mergeCell ref="AL155:AQ155"/>
    <mergeCell ref="AR155:AU155"/>
    <mergeCell ref="AV155:AX155"/>
    <mergeCell ref="AL152:AR152"/>
    <mergeCell ref="AS152:AW152"/>
    <mergeCell ref="B154:C154"/>
    <mergeCell ref="D154:M154"/>
    <mergeCell ref="N154:AK154"/>
    <mergeCell ref="AL154:AQ154"/>
    <mergeCell ref="AR154:AU154"/>
    <mergeCell ref="AV154:AX154"/>
    <mergeCell ref="Z151:AF151"/>
    <mergeCell ref="AG151:AK151"/>
    <mergeCell ref="AL151:AR151"/>
    <mergeCell ref="AS151:AW151"/>
    <mergeCell ref="B152:H152"/>
    <mergeCell ref="I152:M152"/>
    <mergeCell ref="N152:T152"/>
    <mergeCell ref="U152:Y152"/>
    <mergeCell ref="Z152:AF152"/>
    <mergeCell ref="AG152:AK152"/>
    <mergeCell ref="B150:H150"/>
    <mergeCell ref="I150:Y150"/>
    <mergeCell ref="B151:H151"/>
    <mergeCell ref="I151:M151"/>
    <mergeCell ref="N151:T151"/>
    <mergeCell ref="U151:Y151"/>
    <mergeCell ref="B147:C147"/>
    <mergeCell ref="D147:M147"/>
    <mergeCell ref="N147:AK147"/>
    <mergeCell ref="AL147:AQ147"/>
    <mergeCell ref="AR147:AU147"/>
    <mergeCell ref="AV147:AX147"/>
    <mergeCell ref="B146:C146"/>
    <mergeCell ref="D146:M146"/>
    <mergeCell ref="N146:AK146"/>
    <mergeCell ref="AL146:AQ146"/>
    <mergeCell ref="AR146:AU146"/>
    <mergeCell ref="AV146:AX146"/>
    <mergeCell ref="B145:C145"/>
    <mergeCell ref="D145:M145"/>
    <mergeCell ref="N145:AK145"/>
    <mergeCell ref="AL145:AQ145"/>
    <mergeCell ref="AR145:AU145"/>
    <mergeCell ref="AV145:AX145"/>
    <mergeCell ref="B144:C144"/>
    <mergeCell ref="D144:M144"/>
    <mergeCell ref="N144:AK144"/>
    <mergeCell ref="AL144:AQ144"/>
    <mergeCell ref="AR144:AU144"/>
    <mergeCell ref="AV144:AX144"/>
    <mergeCell ref="B143:C143"/>
    <mergeCell ref="D143:M143"/>
    <mergeCell ref="N143:AK143"/>
    <mergeCell ref="AL143:AQ143"/>
    <mergeCell ref="AR143:AU143"/>
    <mergeCell ref="AV143:AX143"/>
    <mergeCell ref="B142:C142"/>
    <mergeCell ref="D142:M142"/>
    <mergeCell ref="N142:AK142"/>
    <mergeCell ref="AL142:AQ142"/>
    <mergeCell ref="AR142:AU142"/>
    <mergeCell ref="AV142:AX142"/>
    <mergeCell ref="B141:C141"/>
    <mergeCell ref="D141:M141"/>
    <mergeCell ref="N141:AK141"/>
    <mergeCell ref="AL141:AQ141"/>
    <mergeCell ref="AR141:AU141"/>
    <mergeCell ref="AV141:AX141"/>
    <mergeCell ref="B140:C140"/>
    <mergeCell ref="D140:M140"/>
    <mergeCell ref="N140:AK140"/>
    <mergeCell ref="AL140:AQ140"/>
    <mergeCell ref="AR140:AU140"/>
    <mergeCell ref="AV140:AX140"/>
    <mergeCell ref="B139:C139"/>
    <mergeCell ref="D139:M139"/>
    <mergeCell ref="N139:AK139"/>
    <mergeCell ref="AL139:AQ139"/>
    <mergeCell ref="AR139:AU139"/>
    <mergeCell ref="AV139:AX139"/>
    <mergeCell ref="B138:C138"/>
    <mergeCell ref="D138:M138"/>
    <mergeCell ref="N138:AK138"/>
    <mergeCell ref="AL138:AQ138"/>
    <mergeCell ref="AR138:AU138"/>
    <mergeCell ref="AV138:AX138"/>
    <mergeCell ref="B137:C137"/>
    <mergeCell ref="D137:M137"/>
    <mergeCell ref="N137:AK137"/>
    <mergeCell ref="AL137:AQ137"/>
    <mergeCell ref="AR137:AU137"/>
    <mergeCell ref="AV137:AX137"/>
    <mergeCell ref="H132:L132"/>
    <mergeCell ref="M132:Y132"/>
    <mergeCell ref="Z132:AC132"/>
    <mergeCell ref="AD132:AH132"/>
    <mergeCell ref="AI132:AU132"/>
    <mergeCell ref="AV132:AY132"/>
    <mergeCell ref="H131:L131"/>
    <mergeCell ref="M131:Y131"/>
    <mergeCell ref="Z131:AC131"/>
    <mergeCell ref="AD131:AH131"/>
    <mergeCell ref="AI131:AU131"/>
    <mergeCell ref="AV131:AY131"/>
    <mergeCell ref="H130:L130"/>
    <mergeCell ref="M130:Y130"/>
    <mergeCell ref="Z130:AC130"/>
    <mergeCell ref="AD130:AH130"/>
    <mergeCell ref="AI130:AU130"/>
    <mergeCell ref="AV130:AY130"/>
    <mergeCell ref="H129:L129"/>
    <mergeCell ref="M129:Y129"/>
    <mergeCell ref="Z129:AC129"/>
    <mergeCell ref="AD129:AH129"/>
    <mergeCell ref="AI129:AU129"/>
    <mergeCell ref="AV129:AY129"/>
    <mergeCell ref="H128:L128"/>
    <mergeCell ref="M128:Y128"/>
    <mergeCell ref="Z128:AC128"/>
    <mergeCell ref="AD128:AH128"/>
    <mergeCell ref="AI128:AU128"/>
    <mergeCell ref="AV128:AY128"/>
    <mergeCell ref="H127:L127"/>
    <mergeCell ref="M127:Y127"/>
    <mergeCell ref="Z127:AC127"/>
    <mergeCell ref="AD127:AH127"/>
    <mergeCell ref="AI127:AU127"/>
    <mergeCell ref="AV127:AY127"/>
    <mergeCell ref="H126:L126"/>
    <mergeCell ref="M126:Y126"/>
    <mergeCell ref="Z126:AC126"/>
    <mergeCell ref="AD126:AH126"/>
    <mergeCell ref="AI126:AU126"/>
    <mergeCell ref="AV126:AY126"/>
    <mergeCell ref="H125:L125"/>
    <mergeCell ref="M125:Y125"/>
    <mergeCell ref="Z125:AC125"/>
    <mergeCell ref="AD125:AH125"/>
    <mergeCell ref="AI125:AU125"/>
    <mergeCell ref="AV125:AY125"/>
    <mergeCell ref="H124:L124"/>
    <mergeCell ref="M124:Y124"/>
    <mergeCell ref="Z124:AC124"/>
    <mergeCell ref="AD124:AH124"/>
    <mergeCell ref="AI124:AU124"/>
    <mergeCell ref="AV124:AY124"/>
    <mergeCell ref="H122:AC122"/>
    <mergeCell ref="AD122:AY122"/>
    <mergeCell ref="H123:L123"/>
    <mergeCell ref="M123:Y123"/>
    <mergeCell ref="Z123:AC123"/>
    <mergeCell ref="AD123:AH123"/>
    <mergeCell ref="AI123:AU123"/>
    <mergeCell ref="AV123:AY123"/>
    <mergeCell ref="H121:L121"/>
    <mergeCell ref="M121:Y121"/>
    <mergeCell ref="Z121:AC121"/>
    <mergeCell ref="AD121:AH121"/>
    <mergeCell ref="AI121:AU121"/>
    <mergeCell ref="AV121:AY121"/>
    <mergeCell ref="H120:L120"/>
    <mergeCell ref="M120:Y120"/>
    <mergeCell ref="Z120:AC120"/>
    <mergeCell ref="AD120:AH120"/>
    <mergeCell ref="AI120:AU120"/>
    <mergeCell ref="AV120:AY120"/>
    <mergeCell ref="H119:L119"/>
    <mergeCell ref="M119:Y119"/>
    <mergeCell ref="Z119:AC119"/>
    <mergeCell ref="AD119:AH119"/>
    <mergeCell ref="AI119:AU119"/>
    <mergeCell ref="AV119:AY119"/>
    <mergeCell ref="H118:L118"/>
    <mergeCell ref="M118:Y118"/>
    <mergeCell ref="Z118:AC118"/>
    <mergeCell ref="AD118:AH118"/>
    <mergeCell ref="AI118:AU118"/>
    <mergeCell ref="AV118:AY118"/>
    <mergeCell ref="H117:L117"/>
    <mergeCell ref="M117:Y117"/>
    <mergeCell ref="Z117:AC117"/>
    <mergeCell ref="AD117:AH117"/>
    <mergeCell ref="AI117:AU117"/>
    <mergeCell ref="AV117:AY117"/>
    <mergeCell ref="H116:L116"/>
    <mergeCell ref="M116:Y116"/>
    <mergeCell ref="Z116:AC116"/>
    <mergeCell ref="AD116:AH116"/>
    <mergeCell ref="AI116:AU116"/>
    <mergeCell ref="AV116:AY116"/>
    <mergeCell ref="H115:L115"/>
    <mergeCell ref="M115:Y115"/>
    <mergeCell ref="Z115:AC115"/>
    <mergeCell ref="AD115:AH115"/>
    <mergeCell ref="AI115:AU115"/>
    <mergeCell ref="AV115:AY115"/>
    <mergeCell ref="H114:L114"/>
    <mergeCell ref="M114:Y114"/>
    <mergeCell ref="Z114:AC114"/>
    <mergeCell ref="AD114:AH114"/>
    <mergeCell ref="AI114:AU114"/>
    <mergeCell ref="AV114:AY114"/>
    <mergeCell ref="H113:L113"/>
    <mergeCell ref="M113:Y113"/>
    <mergeCell ref="Z113:AC113"/>
    <mergeCell ref="AD113:AH113"/>
    <mergeCell ref="AI113:AU113"/>
    <mergeCell ref="AV113:AY113"/>
    <mergeCell ref="H111:AC111"/>
    <mergeCell ref="AD111:AY111"/>
    <mergeCell ref="H112:L112"/>
    <mergeCell ref="M112:Y112"/>
    <mergeCell ref="Z112:AC112"/>
    <mergeCell ref="AD112:AH112"/>
    <mergeCell ref="AI112:AU112"/>
    <mergeCell ref="AV112:AY112"/>
    <mergeCell ref="H110:L110"/>
    <mergeCell ref="M110:Y110"/>
    <mergeCell ref="Z110:AC110"/>
    <mergeCell ref="AD110:AH110"/>
    <mergeCell ref="AI110:AU110"/>
    <mergeCell ref="AV110:AY110"/>
    <mergeCell ref="H109:L109"/>
    <mergeCell ref="M109:Y109"/>
    <mergeCell ref="Z109:AC109"/>
    <mergeCell ref="AD109:AH109"/>
    <mergeCell ref="AI109:AU109"/>
    <mergeCell ref="AV109:AY109"/>
    <mergeCell ref="H108:L108"/>
    <mergeCell ref="M108:Y108"/>
    <mergeCell ref="Z108:AC108"/>
    <mergeCell ref="AD108:AH108"/>
    <mergeCell ref="AI108:AU108"/>
    <mergeCell ref="AV108:AY108"/>
    <mergeCell ref="H107:L107"/>
    <mergeCell ref="M107:Y107"/>
    <mergeCell ref="Z107:AC107"/>
    <mergeCell ref="AD107:AH107"/>
    <mergeCell ref="AI107:AU107"/>
    <mergeCell ref="AV107:AY107"/>
    <mergeCell ref="H106:L106"/>
    <mergeCell ref="M106:Y106"/>
    <mergeCell ref="Z106:AC106"/>
    <mergeCell ref="AD106:AH106"/>
    <mergeCell ref="AI106:AU106"/>
    <mergeCell ref="AV106:AY106"/>
    <mergeCell ref="H105:L105"/>
    <mergeCell ref="M105:Y105"/>
    <mergeCell ref="Z105:AC105"/>
    <mergeCell ref="AD105:AH105"/>
    <mergeCell ref="AI105:AU105"/>
    <mergeCell ref="AV105:AY105"/>
    <mergeCell ref="H104:L104"/>
    <mergeCell ref="M104:Y104"/>
    <mergeCell ref="Z104:AC104"/>
    <mergeCell ref="AD104:AH104"/>
    <mergeCell ref="AI104:AU104"/>
    <mergeCell ref="AV104:AY104"/>
    <mergeCell ref="H103:L103"/>
    <mergeCell ref="M103:Y103"/>
    <mergeCell ref="Z103:AC103"/>
    <mergeCell ref="AD103:AH103"/>
    <mergeCell ref="AI103:AU103"/>
    <mergeCell ref="AV103:AY103"/>
    <mergeCell ref="H102:L102"/>
    <mergeCell ref="M102:Y102"/>
    <mergeCell ref="Z102:AC102"/>
    <mergeCell ref="AD102:AH102"/>
    <mergeCell ref="AI102:AU102"/>
    <mergeCell ref="AV102:AY102"/>
    <mergeCell ref="H100:AC100"/>
    <mergeCell ref="AD100:AY100"/>
    <mergeCell ref="H101:L101"/>
    <mergeCell ref="M101:Y101"/>
    <mergeCell ref="Z101:AC101"/>
    <mergeCell ref="AD101:AH101"/>
    <mergeCell ref="AI101:AU101"/>
    <mergeCell ref="AV101:AY101"/>
    <mergeCell ref="H99:L99"/>
    <mergeCell ref="M99:Y99"/>
    <mergeCell ref="Z99:AC99"/>
    <mergeCell ref="AD99:AH99"/>
    <mergeCell ref="AI99:AU99"/>
    <mergeCell ref="AV99:AY99"/>
    <mergeCell ref="H98:L98"/>
    <mergeCell ref="M98:Y98"/>
    <mergeCell ref="Z98:AC98"/>
    <mergeCell ref="AD98:AH98"/>
    <mergeCell ref="AI98:AU98"/>
    <mergeCell ref="AV98:AY98"/>
    <mergeCell ref="Z92:AC92"/>
    <mergeCell ref="AD92:AH92"/>
    <mergeCell ref="AI92:AU92"/>
    <mergeCell ref="AV92:AY92"/>
    <mergeCell ref="H97:L97"/>
    <mergeCell ref="M97:Y97"/>
    <mergeCell ref="Z97:AC97"/>
    <mergeCell ref="AD97:AH97"/>
    <mergeCell ref="AI97:AU97"/>
    <mergeCell ref="AV97:AY97"/>
    <mergeCell ref="H96:L96"/>
    <mergeCell ref="M96:Y96"/>
    <mergeCell ref="Z96:AC96"/>
    <mergeCell ref="AD96:AH96"/>
    <mergeCell ref="AI96:AU96"/>
    <mergeCell ref="AV96:AY96"/>
    <mergeCell ref="H95:L95"/>
    <mergeCell ref="M95:Y95"/>
    <mergeCell ref="Z95:AC95"/>
    <mergeCell ref="AD95:AH95"/>
    <mergeCell ref="AI95:AU95"/>
    <mergeCell ref="AV95:AY95"/>
    <mergeCell ref="AI90:AU90"/>
    <mergeCell ref="AV90:AY90"/>
    <mergeCell ref="H91:L91"/>
    <mergeCell ref="M91:Y91"/>
    <mergeCell ref="Z91:AC91"/>
    <mergeCell ref="AD91:AH91"/>
    <mergeCell ref="AI91:AU91"/>
    <mergeCell ref="AV91:AY91"/>
    <mergeCell ref="M81:AA81"/>
    <mergeCell ref="AL81:AY81"/>
    <mergeCell ref="B84:G86"/>
    <mergeCell ref="B89:G132"/>
    <mergeCell ref="H89:AC89"/>
    <mergeCell ref="AD89:AY89"/>
    <mergeCell ref="H90:L90"/>
    <mergeCell ref="M90:Y90"/>
    <mergeCell ref="Z90:AC90"/>
    <mergeCell ref="AD90:AH90"/>
    <mergeCell ref="H94:L94"/>
    <mergeCell ref="M94:Y94"/>
    <mergeCell ref="Z94:AC94"/>
    <mergeCell ref="AD94:AH94"/>
    <mergeCell ref="AI94:AU94"/>
    <mergeCell ref="AV94:AY94"/>
    <mergeCell ref="H93:L93"/>
    <mergeCell ref="M93:Y93"/>
    <mergeCell ref="Z93:AC93"/>
    <mergeCell ref="AD93:AH93"/>
    <mergeCell ref="AI93:AU93"/>
    <mergeCell ref="AV93:AY93"/>
    <mergeCell ref="H92:L92"/>
    <mergeCell ref="M92:Y92"/>
    <mergeCell ref="B76:AY76"/>
    <mergeCell ref="B77:F77"/>
    <mergeCell ref="G77:AY77"/>
    <mergeCell ref="B78:AY78"/>
    <mergeCell ref="B79:AY79"/>
    <mergeCell ref="B80:AY80"/>
    <mergeCell ref="D71:AY71"/>
    <mergeCell ref="D72:AY72"/>
    <mergeCell ref="D73:AY73"/>
    <mergeCell ref="B74:AY74"/>
    <mergeCell ref="B75:F75"/>
    <mergeCell ref="G75:AY75"/>
    <mergeCell ref="D68:G68"/>
    <mergeCell ref="H68:U68"/>
    <mergeCell ref="V68:AG68"/>
    <mergeCell ref="D69:G69"/>
    <mergeCell ref="H69:AG69"/>
    <mergeCell ref="B70:C70"/>
    <mergeCell ref="D70:AY70"/>
    <mergeCell ref="B64:C69"/>
    <mergeCell ref="D64:G64"/>
    <mergeCell ref="H64:AG64"/>
    <mergeCell ref="AH64:AY69"/>
    <mergeCell ref="D65:G65"/>
    <mergeCell ref="H65:AG65"/>
    <mergeCell ref="D66:G66"/>
    <mergeCell ref="H66:AG66"/>
    <mergeCell ref="D67:G67"/>
    <mergeCell ref="H67:AG67"/>
    <mergeCell ref="AH59:AY63"/>
    <mergeCell ref="D60:G60"/>
    <mergeCell ref="H60:AG60"/>
    <mergeCell ref="D61:G61"/>
    <mergeCell ref="H61:AG61"/>
    <mergeCell ref="D62:G62"/>
    <mergeCell ref="H62:AG62"/>
    <mergeCell ref="D63:G63"/>
    <mergeCell ref="H63:AG63"/>
    <mergeCell ref="H57:AG57"/>
    <mergeCell ref="D58:G58"/>
    <mergeCell ref="H58:AG58"/>
    <mergeCell ref="B59:C63"/>
    <mergeCell ref="D59:G59"/>
    <mergeCell ref="H59:AG59"/>
    <mergeCell ref="D53:AY53"/>
    <mergeCell ref="B54:AY54"/>
    <mergeCell ref="D55:G55"/>
    <mergeCell ref="H55:AG55"/>
    <mergeCell ref="AH55:AY55"/>
    <mergeCell ref="B56:C58"/>
    <mergeCell ref="D56:G56"/>
    <mergeCell ref="H56:AG56"/>
    <mergeCell ref="AH56:AY58"/>
    <mergeCell ref="D57:G57"/>
    <mergeCell ref="S36:X36"/>
    <mergeCell ref="Y36:AY36"/>
    <mergeCell ref="D37:L37"/>
    <mergeCell ref="M37:R37"/>
    <mergeCell ref="S37:X37"/>
    <mergeCell ref="Y37:AY37"/>
    <mergeCell ref="B48:C51"/>
    <mergeCell ref="D48:AY48"/>
    <mergeCell ref="D49:AY49"/>
    <mergeCell ref="D50:AY50"/>
    <mergeCell ref="D51:AY51"/>
    <mergeCell ref="D52:AY52"/>
    <mergeCell ref="D44:L44"/>
    <mergeCell ref="M44:R44"/>
    <mergeCell ref="S44:X44"/>
    <mergeCell ref="Y44:AY44"/>
    <mergeCell ref="D45:L45"/>
    <mergeCell ref="M45:R45"/>
    <mergeCell ref="S45:X45"/>
    <mergeCell ref="Y45:AY45"/>
    <mergeCell ref="D42:L42"/>
    <mergeCell ref="M42:R42"/>
    <mergeCell ref="S42:X42"/>
    <mergeCell ref="Y42:AY42"/>
    <mergeCell ref="D43:L43"/>
    <mergeCell ref="M43:R43"/>
    <mergeCell ref="S43:X43"/>
    <mergeCell ref="Y43:AY43"/>
    <mergeCell ref="D35:L35"/>
    <mergeCell ref="M35:R35"/>
    <mergeCell ref="S35:X35"/>
    <mergeCell ref="Y35:AY35"/>
    <mergeCell ref="B32:C45"/>
    <mergeCell ref="D32:L32"/>
    <mergeCell ref="M32:R32"/>
    <mergeCell ref="S32:X32"/>
    <mergeCell ref="Y32:AY32"/>
    <mergeCell ref="D33:L33"/>
    <mergeCell ref="M33:R33"/>
    <mergeCell ref="S33:X33"/>
    <mergeCell ref="Y33:AY33"/>
    <mergeCell ref="D34:L34"/>
    <mergeCell ref="D40:L40"/>
    <mergeCell ref="M40:R40"/>
    <mergeCell ref="S40:X40"/>
    <mergeCell ref="Y40:AY40"/>
    <mergeCell ref="D41:L41"/>
    <mergeCell ref="M41:R41"/>
    <mergeCell ref="S41:X41"/>
    <mergeCell ref="Y41:AY41"/>
    <mergeCell ref="D38:L38"/>
    <mergeCell ref="M38:R38"/>
    <mergeCell ref="S38:X38"/>
    <mergeCell ref="Y38:AY38"/>
    <mergeCell ref="D39:L39"/>
    <mergeCell ref="M39:R39"/>
    <mergeCell ref="S39:X39"/>
    <mergeCell ref="Y39:AY39"/>
    <mergeCell ref="D36:L36"/>
    <mergeCell ref="M36:R36"/>
    <mergeCell ref="B31:G31"/>
    <mergeCell ref="H31:Y31"/>
    <mergeCell ref="Z31:AB31"/>
    <mergeCell ref="AC31:AY31"/>
    <mergeCell ref="AK28:AO28"/>
    <mergeCell ref="AP28:AT28"/>
    <mergeCell ref="AU28:AY28"/>
    <mergeCell ref="H29:Y30"/>
    <mergeCell ref="Z29:AB30"/>
    <mergeCell ref="AC29:AE30"/>
    <mergeCell ref="AF29:AJ29"/>
    <mergeCell ref="AK29:AO29"/>
    <mergeCell ref="AP29:AT29"/>
    <mergeCell ref="AU29:AY29"/>
    <mergeCell ref="M34:R34"/>
    <mergeCell ref="S34:X34"/>
    <mergeCell ref="Y34:AY34"/>
    <mergeCell ref="AP26:AT26"/>
    <mergeCell ref="AU26:AY26"/>
    <mergeCell ref="H27:Y28"/>
    <mergeCell ref="Z27:AB28"/>
    <mergeCell ref="AC27:AE28"/>
    <mergeCell ref="AF27:AJ27"/>
    <mergeCell ref="AK27:AO27"/>
    <mergeCell ref="AP27:AT27"/>
    <mergeCell ref="AU27:AY27"/>
    <mergeCell ref="AF28:AJ28"/>
    <mergeCell ref="AF25:AJ25"/>
    <mergeCell ref="AK25:AO25"/>
    <mergeCell ref="AP25:AT25"/>
    <mergeCell ref="AU25:AY25"/>
    <mergeCell ref="B26:G30"/>
    <mergeCell ref="H26:Y26"/>
    <mergeCell ref="Z26:AB26"/>
    <mergeCell ref="AC26:AE26"/>
    <mergeCell ref="AF26:AJ26"/>
    <mergeCell ref="AK26:AO26"/>
    <mergeCell ref="B21:G25"/>
    <mergeCell ref="AF30:AJ30"/>
    <mergeCell ref="AK30:AO30"/>
    <mergeCell ref="AP30:AT30"/>
    <mergeCell ref="AU30:AY30"/>
    <mergeCell ref="AP23:AT23"/>
    <mergeCell ref="AU23:AY23"/>
    <mergeCell ref="H24:Y25"/>
    <mergeCell ref="Z24:AB24"/>
    <mergeCell ref="AC24:AE24"/>
    <mergeCell ref="AF24:AJ24"/>
    <mergeCell ref="AK24:AO24"/>
    <mergeCell ref="AP24:AT24"/>
    <mergeCell ref="AU24:AY24"/>
    <mergeCell ref="Z25:AB25"/>
    <mergeCell ref="AP21:AT21"/>
    <mergeCell ref="AU21:AY21"/>
    <mergeCell ref="H22:Y23"/>
    <mergeCell ref="Z22:AB22"/>
    <mergeCell ref="AC22:AE22"/>
    <mergeCell ref="AF22:AJ22"/>
    <mergeCell ref="AK22:AO22"/>
    <mergeCell ref="AP22:AT22"/>
    <mergeCell ref="AU22:AY22"/>
    <mergeCell ref="Z23:AB23"/>
    <mergeCell ref="H21:Y21"/>
    <mergeCell ref="Z21:AB21"/>
    <mergeCell ref="AC21:AE21"/>
    <mergeCell ref="AF21:AJ21"/>
    <mergeCell ref="AK21:AO21"/>
    <mergeCell ref="AC23:AE23"/>
    <mergeCell ref="AF23:AJ23"/>
    <mergeCell ref="AK23:AO23"/>
    <mergeCell ref="AC25:AE25"/>
    <mergeCell ref="H20:P20"/>
    <mergeCell ref="Q20:W20"/>
    <mergeCell ref="X20:AD20"/>
    <mergeCell ref="AE20:AK20"/>
    <mergeCell ref="AL20:AR20"/>
    <mergeCell ref="AS20:AY20"/>
    <mergeCell ref="H19:P19"/>
    <mergeCell ref="Q19:W19"/>
    <mergeCell ref="X19:AD19"/>
    <mergeCell ref="AE19:AK19"/>
    <mergeCell ref="AL19:AR19"/>
    <mergeCell ref="AS19:AY19"/>
    <mergeCell ref="J18:P18"/>
    <mergeCell ref="Q18:W18"/>
    <mergeCell ref="X18:AD18"/>
    <mergeCell ref="AE18:AK18"/>
    <mergeCell ref="AL18:AR18"/>
    <mergeCell ref="AS18:AY18"/>
    <mergeCell ref="AF6:AY6"/>
    <mergeCell ref="J17:P17"/>
    <mergeCell ref="Q17:W17"/>
    <mergeCell ref="X17:AD17"/>
    <mergeCell ref="AE17:AK17"/>
    <mergeCell ref="AL17:AR17"/>
    <mergeCell ref="AS17:AY17"/>
    <mergeCell ref="J15:P16"/>
    <mergeCell ref="Q15:W16"/>
    <mergeCell ref="X15:AD16"/>
    <mergeCell ref="AE15:AK15"/>
    <mergeCell ref="AL15:AR16"/>
    <mergeCell ref="AS15:AY16"/>
    <mergeCell ref="AE16:AK16"/>
    <mergeCell ref="AS12:AY12"/>
    <mergeCell ref="H13:I18"/>
    <mergeCell ref="J13:P14"/>
    <mergeCell ref="Q13:W14"/>
    <mergeCell ref="X13:AD14"/>
    <mergeCell ref="AE13:AK14"/>
    <mergeCell ref="AL13:AR13"/>
    <mergeCell ref="AS13:AY13"/>
    <mergeCell ref="AL14:AR14"/>
    <mergeCell ref="AS14:AY14"/>
    <mergeCell ref="AQ1:AW1"/>
    <mergeCell ref="AK2:AQ2"/>
    <mergeCell ref="AR2:AY2"/>
    <mergeCell ref="B3:AY3"/>
    <mergeCell ref="B4:G4"/>
    <mergeCell ref="H4:Y4"/>
    <mergeCell ref="Z4:AE4"/>
    <mergeCell ref="AF4:AQ5"/>
    <mergeCell ref="AR4:AY4"/>
    <mergeCell ref="B5:G5"/>
    <mergeCell ref="B10:G10"/>
    <mergeCell ref="H10:AY10"/>
    <mergeCell ref="B11:G11"/>
    <mergeCell ref="H11:AY11"/>
    <mergeCell ref="B12:G20"/>
    <mergeCell ref="H12:P12"/>
    <mergeCell ref="Q12:W12"/>
    <mergeCell ref="X12:AD12"/>
    <mergeCell ref="AE12:AK12"/>
    <mergeCell ref="AL12:AR12"/>
    <mergeCell ref="B7:G8"/>
    <mergeCell ref="H7:Y8"/>
    <mergeCell ref="Z7:AE8"/>
    <mergeCell ref="AF7:AY8"/>
    <mergeCell ref="B9:G9"/>
    <mergeCell ref="H9:AY9"/>
    <mergeCell ref="H5:Y5"/>
    <mergeCell ref="Z5:AE5"/>
    <mergeCell ref="AR5:AY5"/>
    <mergeCell ref="B6:G6"/>
    <mergeCell ref="H6:Y6"/>
    <mergeCell ref="Z6:AE6"/>
  </mergeCells>
  <phoneticPr fontId="2"/>
  <pageMargins left="0.83" right="0.39370078740157483" top="0.28000000000000003" bottom="0.31496062992125984" header="0.27559055118110237" footer="0.35433070866141736"/>
  <pageSetup paperSize="9" scale="67" fitToHeight="4" orientation="portrait" r:id="rId1"/>
  <headerFooter differentFirst="1" alignWithMargins="0"/>
  <rowBreaks count="6" manualBreakCount="6">
    <brk id="46" max="50" man="1"/>
    <brk id="82" max="50" man="1"/>
    <brk id="87" max="50" man="1"/>
    <brk id="133" max="16383" man="1"/>
    <brk id="178" max="50" man="1"/>
    <brk id="223" max="50"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29</vt:i4>
      </vt:variant>
      <vt:variant>
        <vt:lpstr>名前付き一覧</vt:lpstr>
      </vt:variant>
      <vt:variant>
        <vt:i4>28</vt:i4>
      </vt:variant>
    </vt:vector>
  </HeadingPairs>
  <TitlesOfParts>
    <vt:vector size="57" baseType="lpstr">
      <vt:lpstr>86</vt:lpstr>
      <vt:lpstr>87</vt:lpstr>
      <vt:lpstr>88</vt:lpstr>
      <vt:lpstr>89</vt:lpstr>
      <vt:lpstr>90</vt:lpstr>
      <vt:lpstr>91</vt:lpstr>
      <vt:lpstr>92</vt:lpstr>
      <vt:lpstr>93</vt:lpstr>
      <vt:lpstr>94</vt:lpstr>
      <vt:lpstr>95</vt:lpstr>
      <vt:lpstr>96</vt:lpstr>
      <vt:lpstr>97</vt:lpstr>
      <vt:lpstr>98</vt:lpstr>
      <vt:lpstr>98-2</vt:lpstr>
      <vt:lpstr>99</vt:lpstr>
      <vt:lpstr>100</vt:lpstr>
      <vt:lpstr>101</vt:lpstr>
      <vt:lpstr>102</vt:lpstr>
      <vt:lpstr>103</vt:lpstr>
      <vt:lpstr>103-2</vt:lpstr>
      <vt:lpstr>103-3</vt:lpstr>
      <vt:lpstr>103-4</vt:lpstr>
      <vt:lpstr>104</vt:lpstr>
      <vt:lpstr>104-2</vt:lpstr>
      <vt:lpstr>105</vt:lpstr>
      <vt:lpstr>106</vt:lpstr>
      <vt:lpstr>107</vt:lpstr>
      <vt:lpstr>108</vt:lpstr>
      <vt:lpstr>109</vt:lpstr>
      <vt:lpstr>'100'!Print_Area</vt:lpstr>
      <vt:lpstr>'101'!Print_Area</vt:lpstr>
      <vt:lpstr>'102'!Print_Area</vt:lpstr>
      <vt:lpstr>'103'!Print_Area</vt:lpstr>
      <vt:lpstr>'103-2'!Print_Area</vt:lpstr>
      <vt:lpstr>'103-3'!Print_Area</vt:lpstr>
      <vt:lpstr>'103-4'!Print_Area</vt:lpstr>
      <vt:lpstr>'104'!Print_Area</vt:lpstr>
      <vt:lpstr>'104-2'!Print_Area</vt:lpstr>
      <vt:lpstr>'105'!Print_Area</vt:lpstr>
      <vt:lpstr>'106'!Print_Area</vt:lpstr>
      <vt:lpstr>'107'!Print_Area</vt:lpstr>
      <vt:lpstr>'108'!Print_Area</vt:lpstr>
      <vt:lpstr>'109'!Print_Area</vt:lpstr>
      <vt:lpstr>'86'!Print_Area</vt:lpstr>
      <vt:lpstr>'87'!Print_Area</vt:lpstr>
      <vt:lpstr>'88'!Print_Area</vt:lpstr>
      <vt:lpstr>'89'!Print_Area</vt:lpstr>
      <vt:lpstr>'90'!Print_Area</vt:lpstr>
      <vt:lpstr>'91'!Print_Area</vt:lpstr>
      <vt:lpstr>'92'!Print_Area</vt:lpstr>
      <vt:lpstr>'93'!Print_Area</vt:lpstr>
      <vt:lpstr>'94'!Print_Area</vt:lpstr>
      <vt:lpstr>'95'!Print_Area</vt:lpstr>
      <vt:lpstr>'97'!Print_Area</vt:lpstr>
      <vt:lpstr>'98'!Print_Area</vt:lpstr>
      <vt:lpstr>'98-2'!Print_Area</vt:lpstr>
      <vt:lpstr>'99'!Print_Area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村里 由紀（復興庁本庁）</dc:creator>
  <cp:lastModifiedBy>　</cp:lastModifiedBy>
  <dcterms:created xsi:type="dcterms:W3CDTF">2012-10-11T06:14:58Z</dcterms:created>
  <dcterms:modified xsi:type="dcterms:W3CDTF">2012-10-17T07:34:14Z</dcterms:modified>
</cp:coreProperties>
</file>